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050" tabRatio="685"/>
  </bookViews>
  <sheets>
    <sheet name="DIM_ALMACEN" sheetId="2" r:id="rId1"/>
    <sheet name="DIM_FAMILIA" sheetId="3" r:id="rId2"/>
    <sheet name="DIM_FECHA" sheetId="4" r:id="rId3"/>
    <sheet name="DIM_PRODUCTO" sheetId="5" r:id="rId4"/>
    <sheet name="DIM_PROVEEDOR" sheetId="6" r:id="rId5"/>
    <sheet name="TH_STOCK" sheetId="7" r:id="rId6"/>
    <sheet name="ABC VENTAS" sheetId="8" r:id="rId7"/>
    <sheet name="ABC STOCK" sheetId="11" r:id="rId8"/>
    <sheet name="PIVOTS" sheetId="15" r:id="rId9"/>
    <sheet name="DASHBOARDS" sheetId="16" r:id="rId10"/>
  </sheets>
  <definedNames>
    <definedName name="_xlcn.WorksheetConnection_INFORME4_SQLSERVERBI.xlsxTabla_DIM_FAMILIA1" hidden="1">Tabla_DIM_FAMILIA[]</definedName>
    <definedName name="_xlcn.WorksheetConnection_INFORME4_SQLSERVERBI.xlsxTabla_DIM_FECHA1" hidden="1">Tabla_DIM_FECHA[]</definedName>
    <definedName name="_xlcn.WorksheetConnection_INFORME4_SQLSERVERBI.xlsxTabla_DIM_PRODUCTO1" hidden="1">Tabla_DIM_PRODUCTO[]</definedName>
    <definedName name="_xlcn.WorksheetConnection_INFORME4_SQLSERVERBI.xlsxTabla_DIM_PROVEEDOR1" hidden="1">Tabla_DIM_PROVEEDOR[]</definedName>
    <definedName name="_xlcn.WorksheetConnection_Libro1Tabla_STOCKENALMACEN1" hidden="1">Tabla_STOCKENALMACEN[]</definedName>
    <definedName name="DIM_ALMACEN" localSheetId="0" hidden="1">DIM_ALMACEN!$A$1:$B$4</definedName>
    <definedName name="DIM_FAMILIA" localSheetId="1" hidden="1">DIM_FAMILIA!$A$1:$B$11</definedName>
    <definedName name="DIM_FECHA" localSheetId="2" hidden="1">DIM_FECHA!$A$1:$C$16</definedName>
    <definedName name="DIM_PRODUCTO" localSheetId="3" hidden="1">DIM_PRODUCTO!$A$1:$B$563</definedName>
    <definedName name="DIM_PROVEEDOR" localSheetId="4" hidden="1">DIM_PROVEEDOR!$A$1:$B$11</definedName>
    <definedName name="SegmentaciónDeDatos_ABC_STOCK">#N/A</definedName>
    <definedName name="SegmentaciónDeDatos_ABC_VENTAS">#N/A</definedName>
    <definedName name="SegmentaciónDeDatos_ANTIGÜEDAD_STOCK">#N/A</definedName>
    <definedName name="SegmentaciónDeDatos_AÑO">#N/A</definedName>
    <definedName name="SegmentaciónDeDatos_DIR_ALMACEN">#N/A</definedName>
    <definedName name="SegmentaciónDeDatos_MES">#N/A</definedName>
    <definedName name="SegmentaciónDeDatos_NOM_FAMILIA">#N/A</definedName>
    <definedName name="SegmentaciónDeDatos_NOM_PROVEEDOR">#N/A</definedName>
    <definedName name="STOCKENALMACEN" localSheetId="5" hidden="1">TH_STOCK!$A$1:$K$3373</definedName>
  </definedNames>
  <calcPr calcId="162913"/>
  <pivotCaches>
    <pivotCache cacheId="7" r:id="rId11"/>
    <pivotCache cacheId="8" r:id="rId12"/>
    <pivotCache cacheId="375" r:id="rId13"/>
    <pivotCache cacheId="378" r:id="rId14"/>
    <pivotCache cacheId="384" r:id="rId15"/>
    <pivotCache cacheId="387" r:id="rId16"/>
    <pivotCache cacheId="390" r:id="rId17"/>
    <pivotCache cacheId="393" r:id="rId18"/>
    <pivotCache cacheId="405" r:id="rId19"/>
    <pivotCache cacheId="408" r:id="rId20"/>
    <pivotCache cacheId="411" r:id="rId21"/>
    <pivotCache cacheId="414" r:id="rId22"/>
  </pivotCaches>
  <extLst>
    <ext xmlns:x14="http://schemas.microsoft.com/office/spreadsheetml/2009/9/main" uri="{876F7934-8845-4945-9796-88D515C7AA90}">
      <x14:pivotCaches>
        <pivotCache cacheId="12" r:id="rId23"/>
      </x14:pivotCaches>
    </ext>
    <ext xmlns:x14="http://schemas.microsoft.com/office/spreadsheetml/2009/9/main" uri="{BBE1A952-AA13-448e-AADC-164F8A28A991}">
      <x14:slicerCaches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ALMACEN_b246c200-7515-4d94-81ab-b0c2eaa288fe" name="DIM_ALMACEN" connection="DESKTOP-UITBDUS HANGAR_DIM Varias tablas"/>
          <x15:modelTable id="DIM_FAMILIA_43b4e244-2ca8-4cd4-8d2e-5a18b8a7a73f" name="DIM_FAMILIA" connection="DESKTOP-UITBDUS HANGAR_DIM Varias tablas"/>
          <x15:modelTable id="DIM_FECHA_550c81d3-10e1-4fa9-868e-03fb58112846" name="DIM_FECHA" connection="DESKTOP-UITBDUS HANGAR_DIM Varias tablas"/>
          <x15:modelTable id="DIM_PRODUCTO_7c207341-5cb4-4472-a616-31390d440b51" name="DIM_PRODUCTO" connection="DESKTOP-UITBDUS HANGAR_DIM Varias tablas"/>
          <x15:modelTable id="DIM_PROVEEDOR_5c33bbff-0061-433b-862f-337bcb9ed122" name="DIM_PROVEEDOR" connection="DESKTOP-UITBDUS HANGAR_DIM Varias tablas"/>
          <x15:modelTable id="STOCKENALMACEN_6e349ab5-c122-43e6-8e27-b9a89064038e" name="STOCKENALMACEN" connection="DESKTOP-UITBDUS HANGAR_DIM Varias tablas"/>
          <x15:modelTable id="Tabla_STOCKENALMACEN" name="Tabla_STOCKENALMACEN" connection="WorksheetConnection_Libro1!Tabla_STOCKENALMACEN"/>
          <x15:modelTable id="Tabla_DIM_PROVEEDOR" name="Tabla_DIM_PROVEEDOR" connection="WorksheetConnection_INFORME 4_SQL SERVER BI.xlsx!Tabla_DIM_PROVEEDOR"/>
          <x15:modelTable id="Tabla_DIM_PRODUCTO" name="Tabla_DIM_PRODUCTO" connection="WorksheetConnection_INFORME 4_SQL SERVER BI.xlsx!Tabla_DIM_PRODUCTO"/>
          <x15:modelTable id="Tabla_DIM_FECHA" name="Tabla_DIM_FECHA" connection="WorksheetConnection_INFORME 4_SQL SERVER BI.xlsx!Tabla_DIM_FECHA"/>
          <x15:modelTable id="Tabla_DIM_FAMILIA" name="Tabla_DIM_FAMILIA" connection="WorksheetConnection_INFORME 4_SQL SERVER BI.xlsx!Tabla_DIM_FAMILIA"/>
        </x15:modelTables>
        <x15:modelRelationships>
          <x15:modelRelationship fromTable="DIM_FAMILIA" fromColumn="NOM_FAMILIA" toTable="Tabla_DIM_FAMILIA" toColumn="NOM_FAMILIA"/>
          <x15:modelRelationship fromTable="DIM_FECHA" fromColumn="ID_FECHA" toTable="Tabla_DIM_FECHA" toColumn="ID_FECHA"/>
          <x15:modelRelationship fromTable="DIM_PRODUCTO" fromColumn="NOM_PRODUCTO" toTable="Tabla_DIM_PRODUCTO" toColumn="NOM_PRODUCTO"/>
          <x15:modelRelationship fromTable="DIM_PROVEEDOR" fromColumn="NOM_PROVEEDOR" toTable="Tabla_DIM_PROVEEDOR" toColumn="NOM_PROVEEDOR"/>
          <x15:modelRelationship fromTable="STOCKENALMACEN" fromColumn="ID_ALMACEN" toTable="DIM_ALMACEN" toColumn="ID_ALMACEN"/>
          <x15:modelRelationship fromTable="STOCKENALMACEN" fromColumn="ID_FAMILIA" toTable="DIM_FAMILIA" toColumn="ID_FAMILIA"/>
          <x15:modelRelationship fromTable="STOCKENALMACEN" fromColumn="ID_FECHA" toTable="DIM_FECHA" toColumn="ID_FECHA"/>
          <x15:modelRelationship fromTable="STOCKENALMACEN" fromColumn="ID_PRODUCTO" toTable="DIM_PRODUCTO" toColumn="ID_PRODUCTO"/>
          <x15:modelRelationship fromTable="STOCKENALMACEN" fromColumn="ID_PROVEEDOR" toTable="DIM_PROVEEDOR" toColumn="ID_PROVEEDOR"/>
          <x15:modelRelationship fromTable="Tabla_STOCKENALMACEN" fromColumn="ID_PRODUCTO" toTable="DIM_PRODUCTO" toColumn="ID_PRODUCTO"/>
          <x15:modelRelationship fromTable="Tabla_STOCKENALMACEN" fromColumn="ID_FECHA" toTable="DIM_FECHA" toColumn="ID_FECHA"/>
          <x15:modelRelationship fromTable="Tabla_STOCKENALMACEN" fromColumn="ID_FAMILIA" toTable="DIM_FAMILIA" toColumn="ID_FAMILIA"/>
          <x15:modelRelationship fromTable="Tabla_STOCKENALMACEN" fromColumn="ID_PROVEEDOR" toTable="DIM_PROVEEDOR" toColumn="ID_PROVEEDOR"/>
          <x15:modelRelationship fromTable="Tabla_STOCKENALMACEN" fromColumn="ID_ALMACEN" toTable="DIM_ALMACEN" toColumn="ID_ALMACEN"/>
        </x15:modelRelationships>
      </x15:dataModel>
    </ext>
  </extLst>
</workbook>
</file>

<file path=xl/calcChain.xml><?xml version="1.0" encoding="utf-8"?>
<calcChain xmlns="http://schemas.openxmlformats.org/spreadsheetml/2006/main">
  <c r="L596" i="7" l="1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2378" i="7"/>
  <c r="L2379" i="7"/>
  <c r="L2380" i="7"/>
  <c r="L2381" i="7"/>
  <c r="L2382" i="7"/>
  <c r="L2383" i="7"/>
  <c r="L2384" i="7"/>
  <c r="L2385" i="7"/>
  <c r="L2386" i="7"/>
  <c r="L2387" i="7"/>
  <c r="L2388" i="7"/>
  <c r="L2389" i="7"/>
  <c r="L2390" i="7"/>
  <c r="L2391" i="7"/>
  <c r="L2392" i="7"/>
  <c r="L2393" i="7"/>
  <c r="L2394" i="7"/>
  <c r="L2395" i="7"/>
  <c r="L2396" i="7"/>
  <c r="L2397" i="7"/>
  <c r="L2398" i="7"/>
  <c r="L2399" i="7"/>
  <c r="L2400" i="7"/>
  <c r="L2401" i="7"/>
  <c r="L2402" i="7"/>
  <c r="L2403" i="7"/>
  <c r="L2404" i="7"/>
  <c r="L2405" i="7"/>
  <c r="L2406" i="7"/>
  <c r="L2407" i="7"/>
  <c r="L2408" i="7"/>
  <c r="L2409" i="7"/>
  <c r="L2410" i="7"/>
  <c r="L2411" i="7"/>
  <c r="L2412" i="7"/>
  <c r="L2413" i="7"/>
  <c r="L2414" i="7"/>
  <c r="L2415" i="7"/>
  <c r="L2416" i="7"/>
  <c r="L2417" i="7"/>
  <c r="L2418" i="7"/>
  <c r="L2419" i="7"/>
  <c r="L2420" i="7"/>
  <c r="L2421" i="7"/>
  <c r="L2422" i="7"/>
  <c r="L2423" i="7"/>
  <c r="L2424" i="7"/>
  <c r="L2425" i="7"/>
  <c r="L2426" i="7"/>
  <c r="L2427" i="7"/>
  <c r="L2428" i="7"/>
  <c r="L2429" i="7"/>
  <c r="L2430" i="7"/>
  <c r="L2431" i="7"/>
  <c r="L2432" i="7"/>
  <c r="L2433" i="7"/>
  <c r="L2434" i="7"/>
  <c r="L2435" i="7"/>
  <c r="L2436" i="7"/>
  <c r="L2437" i="7"/>
  <c r="L2438" i="7"/>
  <c r="L2439" i="7"/>
  <c r="L2440" i="7"/>
  <c r="L2441" i="7"/>
  <c r="L2442" i="7"/>
  <c r="L2443" i="7"/>
  <c r="L2444" i="7"/>
  <c r="L2445" i="7"/>
  <c r="L2446" i="7"/>
  <c r="L2447" i="7"/>
  <c r="L2448" i="7"/>
  <c r="L2449" i="7"/>
  <c r="L2450" i="7"/>
  <c r="L2451" i="7"/>
  <c r="L2452" i="7"/>
  <c r="L2453" i="7"/>
  <c r="L2454" i="7"/>
  <c r="L2455" i="7"/>
  <c r="L2456" i="7"/>
  <c r="L2457" i="7"/>
  <c r="L2458" i="7"/>
  <c r="L2459" i="7"/>
  <c r="L2460" i="7"/>
  <c r="L2461" i="7"/>
  <c r="L2462" i="7"/>
  <c r="L2463" i="7"/>
  <c r="L2464" i="7"/>
  <c r="L2465" i="7"/>
  <c r="L2466" i="7"/>
  <c r="L2467" i="7"/>
  <c r="L2468" i="7"/>
  <c r="L2469" i="7"/>
  <c r="L2470" i="7"/>
  <c r="L2471" i="7"/>
  <c r="L2472" i="7"/>
  <c r="L2473" i="7"/>
  <c r="L2474" i="7"/>
  <c r="L2475" i="7"/>
  <c r="L2476" i="7"/>
  <c r="L2477" i="7"/>
  <c r="L2478" i="7"/>
  <c r="L2479" i="7"/>
  <c r="L2480" i="7"/>
  <c r="L2481" i="7"/>
  <c r="L2482" i="7"/>
  <c r="L2483" i="7"/>
  <c r="L2484" i="7"/>
  <c r="L2485" i="7"/>
  <c r="L2486" i="7"/>
  <c r="L2487" i="7"/>
  <c r="L2488" i="7"/>
  <c r="L2489" i="7"/>
  <c r="L2490" i="7"/>
  <c r="L2491" i="7"/>
  <c r="L2492" i="7"/>
  <c r="L2493" i="7"/>
  <c r="L2494" i="7"/>
  <c r="L2495" i="7"/>
  <c r="L2496" i="7"/>
  <c r="L2497" i="7"/>
  <c r="L2498" i="7"/>
  <c r="L2499" i="7"/>
  <c r="L2500" i="7"/>
  <c r="L2501" i="7"/>
  <c r="L2502" i="7"/>
  <c r="L2503" i="7"/>
  <c r="L2504" i="7"/>
  <c r="L2505" i="7"/>
  <c r="L2506" i="7"/>
  <c r="L2507" i="7"/>
  <c r="L2508" i="7"/>
  <c r="L2509" i="7"/>
  <c r="L2510" i="7"/>
  <c r="L2511" i="7"/>
  <c r="L2512" i="7"/>
  <c r="L2513" i="7"/>
  <c r="L2514" i="7"/>
  <c r="L2515" i="7"/>
  <c r="L2516" i="7"/>
  <c r="L2517" i="7"/>
  <c r="L2518" i="7"/>
  <c r="L2519" i="7"/>
  <c r="L2520" i="7"/>
  <c r="L2521" i="7"/>
  <c r="L2522" i="7"/>
  <c r="L2523" i="7"/>
  <c r="L2524" i="7"/>
  <c r="L2525" i="7"/>
  <c r="L2526" i="7"/>
  <c r="L2527" i="7"/>
  <c r="L2528" i="7"/>
  <c r="L2529" i="7"/>
  <c r="L2530" i="7"/>
  <c r="L2531" i="7"/>
  <c r="L2532" i="7"/>
  <c r="L2533" i="7"/>
  <c r="L2534" i="7"/>
  <c r="L2535" i="7"/>
  <c r="L2536" i="7"/>
  <c r="L2537" i="7"/>
  <c r="L2538" i="7"/>
  <c r="L2539" i="7"/>
  <c r="L3008" i="7"/>
  <c r="L3009" i="7"/>
  <c r="L3010" i="7"/>
  <c r="L3011" i="7"/>
  <c r="L3012" i="7"/>
  <c r="L3013" i="7"/>
  <c r="L3014" i="7"/>
  <c r="L3015" i="7"/>
  <c r="L3016" i="7"/>
  <c r="L3017" i="7"/>
  <c r="L3018" i="7"/>
  <c r="L3019" i="7"/>
  <c r="L3020" i="7"/>
  <c r="L3021" i="7"/>
  <c r="L3022" i="7"/>
  <c r="L3023" i="7"/>
  <c r="L3024" i="7"/>
  <c r="L3025" i="7"/>
  <c r="L3026" i="7"/>
  <c r="L3027" i="7"/>
  <c r="L3028" i="7"/>
  <c r="L3029" i="7"/>
  <c r="L3030" i="7"/>
  <c r="L3031" i="7"/>
  <c r="L3032" i="7"/>
  <c r="L3033" i="7"/>
  <c r="L3034" i="7"/>
  <c r="L3035" i="7"/>
  <c r="L3036" i="7"/>
  <c r="L3037" i="7"/>
  <c r="L3038" i="7"/>
  <c r="L3039" i="7"/>
  <c r="L3040" i="7"/>
  <c r="L3041" i="7"/>
  <c r="L3042" i="7"/>
  <c r="L3043" i="7"/>
  <c r="L3044" i="7"/>
  <c r="L3045" i="7"/>
  <c r="L3046" i="7"/>
  <c r="L3047" i="7"/>
  <c r="L3048" i="7"/>
  <c r="L3049" i="7"/>
  <c r="L3050" i="7"/>
  <c r="L3051" i="7"/>
  <c r="L3052" i="7"/>
  <c r="L3053" i="7"/>
  <c r="L3054" i="7"/>
  <c r="L3055" i="7"/>
  <c r="L3056" i="7"/>
  <c r="L3057" i="7"/>
  <c r="L3058" i="7"/>
  <c r="L3059" i="7"/>
  <c r="L3060" i="7"/>
  <c r="L3061" i="7"/>
  <c r="L3062" i="7"/>
  <c r="L3063" i="7"/>
  <c r="L3064" i="7"/>
  <c r="L3065" i="7"/>
  <c r="L3066" i="7"/>
  <c r="L3067" i="7"/>
  <c r="L3068" i="7"/>
  <c r="L3069" i="7"/>
  <c r="L3070" i="7"/>
  <c r="L3071" i="7"/>
  <c r="L3072" i="7"/>
  <c r="L3073" i="7"/>
  <c r="L3074" i="7"/>
  <c r="L3075" i="7"/>
  <c r="L3076" i="7"/>
  <c r="L3077" i="7"/>
  <c r="L3078" i="7"/>
  <c r="L3079" i="7"/>
  <c r="L3080" i="7"/>
  <c r="L3081" i="7"/>
  <c r="L3082" i="7"/>
  <c r="L3083" i="7"/>
  <c r="L3084" i="7"/>
  <c r="L3085" i="7"/>
  <c r="L3086" i="7"/>
  <c r="L3087" i="7"/>
  <c r="L3088" i="7"/>
  <c r="L3089" i="7"/>
  <c r="L3090" i="7"/>
  <c r="L3091" i="7"/>
  <c r="L3092" i="7"/>
  <c r="L3093" i="7"/>
  <c r="L3094" i="7"/>
  <c r="L3095" i="7"/>
  <c r="L3096" i="7"/>
  <c r="L3097" i="7"/>
  <c r="L3098" i="7"/>
  <c r="L3099" i="7"/>
  <c r="L3100" i="7"/>
  <c r="L3101" i="7"/>
  <c r="L3102" i="7"/>
  <c r="L3103" i="7"/>
  <c r="L3104" i="7"/>
  <c r="L3105" i="7"/>
  <c r="L3106" i="7"/>
  <c r="L3107" i="7"/>
  <c r="L3108" i="7"/>
  <c r="L3109" i="7"/>
  <c r="L3110" i="7"/>
  <c r="L3111" i="7"/>
  <c r="L3112" i="7"/>
  <c r="L3113" i="7"/>
  <c r="L3114" i="7"/>
  <c r="L3115" i="7"/>
  <c r="L3116" i="7"/>
  <c r="L3117" i="7"/>
  <c r="L3118" i="7"/>
  <c r="L3119" i="7"/>
  <c r="L3120" i="7"/>
  <c r="L3121" i="7"/>
  <c r="L3122" i="7"/>
  <c r="L3123" i="7"/>
  <c r="L3124" i="7"/>
  <c r="L3125" i="7"/>
  <c r="L3126" i="7"/>
  <c r="L3127" i="7"/>
  <c r="L3128" i="7"/>
  <c r="L3129" i="7"/>
  <c r="L3130" i="7"/>
  <c r="L3131" i="7"/>
  <c r="L3132" i="7"/>
  <c r="L3133" i="7"/>
  <c r="L3134" i="7"/>
  <c r="L3135" i="7"/>
  <c r="L3136" i="7"/>
  <c r="L3137" i="7"/>
  <c r="L3138" i="7"/>
  <c r="L3139" i="7"/>
  <c r="L3140" i="7"/>
  <c r="L3141" i="7"/>
  <c r="L3142" i="7"/>
  <c r="L3143" i="7"/>
  <c r="L3144" i="7"/>
  <c r="L3145" i="7"/>
  <c r="L3146" i="7"/>
  <c r="L3147" i="7"/>
  <c r="L3148" i="7"/>
  <c r="L3149" i="7"/>
  <c r="L3150" i="7"/>
  <c r="L3151" i="7"/>
  <c r="L3152" i="7"/>
  <c r="L3153" i="7"/>
  <c r="L3154" i="7"/>
  <c r="L3155" i="7"/>
  <c r="L3156" i="7"/>
  <c r="L3157" i="7"/>
  <c r="L3158" i="7"/>
  <c r="L3159" i="7"/>
  <c r="L3160" i="7"/>
  <c r="L3161" i="7"/>
  <c r="L3162" i="7"/>
  <c r="L3163" i="7"/>
  <c r="L3164" i="7"/>
  <c r="L3165" i="7"/>
  <c r="L3166" i="7"/>
  <c r="L3167" i="7"/>
  <c r="L3168" i="7"/>
  <c r="L3169" i="7"/>
  <c r="L3170" i="7"/>
  <c r="L3171" i="7"/>
  <c r="L3172" i="7"/>
  <c r="L3173" i="7"/>
  <c r="L3174" i="7"/>
  <c r="L3175" i="7"/>
  <c r="L3176" i="7"/>
  <c r="L3177" i="7"/>
  <c r="L3178" i="7"/>
  <c r="L3179" i="7"/>
  <c r="L3180" i="7"/>
  <c r="L3181" i="7"/>
  <c r="L3182" i="7"/>
  <c r="L3183" i="7"/>
  <c r="L3184" i="7"/>
  <c r="L3185" i="7"/>
  <c r="L3186" i="7"/>
  <c r="L3187" i="7"/>
  <c r="L3188" i="7"/>
  <c r="L3189" i="7"/>
  <c r="L3190" i="7"/>
  <c r="L3191" i="7"/>
  <c r="L3192" i="7"/>
  <c r="L3193" i="7"/>
  <c r="L3194" i="7"/>
  <c r="L3195" i="7"/>
  <c r="L3196" i="7"/>
  <c r="L3197" i="7"/>
  <c r="L3198" i="7"/>
  <c r="L3199" i="7"/>
  <c r="L2540" i="7"/>
  <c r="L2541" i="7"/>
  <c r="L2542" i="7"/>
  <c r="L2543" i="7"/>
  <c r="L2544" i="7"/>
  <c r="L2545" i="7"/>
  <c r="L2546" i="7"/>
  <c r="L2547" i="7"/>
  <c r="L2548" i="7"/>
  <c r="L2549" i="7"/>
  <c r="L2550" i="7"/>
  <c r="L2551" i="7"/>
  <c r="L2552" i="7"/>
  <c r="L2553" i="7"/>
  <c r="L2554" i="7"/>
  <c r="L2555" i="7"/>
  <c r="L2556" i="7"/>
  <c r="L2557" i="7"/>
  <c r="L2558" i="7"/>
  <c r="L2559" i="7"/>
  <c r="L2560" i="7"/>
  <c r="L2561" i="7"/>
  <c r="L2562" i="7"/>
  <c r="L2563" i="7"/>
  <c r="L2564" i="7"/>
  <c r="L2565" i="7"/>
  <c r="L2566" i="7"/>
  <c r="L2567" i="7"/>
  <c r="L2568" i="7"/>
  <c r="L2569" i="7"/>
  <c r="L2570" i="7"/>
  <c r="L2571" i="7"/>
  <c r="L2572" i="7"/>
  <c r="L2573" i="7"/>
  <c r="L2574" i="7"/>
  <c r="L2575" i="7"/>
  <c r="L2576" i="7"/>
  <c r="L2577" i="7"/>
  <c r="L2578" i="7"/>
  <c r="L2579" i="7"/>
  <c r="L2580" i="7"/>
  <c r="L2581" i="7"/>
  <c r="L2582" i="7"/>
  <c r="L2583" i="7"/>
  <c r="L2584" i="7"/>
  <c r="L2585" i="7"/>
  <c r="L2586" i="7"/>
  <c r="L2587" i="7"/>
  <c r="L2588" i="7"/>
  <c r="L2589" i="7"/>
  <c r="L2590" i="7"/>
  <c r="L2591" i="7"/>
  <c r="L2592" i="7"/>
  <c r="L2593" i="7"/>
  <c r="L2594" i="7"/>
  <c r="L2595" i="7"/>
  <c r="L2596" i="7"/>
  <c r="L2597" i="7"/>
  <c r="L2598" i="7"/>
  <c r="L2599" i="7"/>
  <c r="L2600" i="7"/>
  <c r="L2601" i="7"/>
  <c r="L2602" i="7"/>
  <c r="L2603" i="7"/>
  <c r="L2604" i="7"/>
  <c r="L2605" i="7"/>
  <c r="L2606" i="7"/>
  <c r="L2607" i="7"/>
  <c r="L2608" i="7"/>
  <c r="L2609" i="7"/>
  <c r="L2610" i="7"/>
  <c r="L2611" i="7"/>
  <c r="L2612" i="7"/>
  <c r="L2613" i="7"/>
  <c r="L2614" i="7"/>
  <c r="L2615" i="7"/>
  <c r="L2616" i="7"/>
  <c r="L2617" i="7"/>
  <c r="L2618" i="7"/>
  <c r="L2619" i="7"/>
  <c r="L2620" i="7"/>
  <c r="L2621" i="7"/>
  <c r="L2622" i="7"/>
  <c r="L2623" i="7"/>
  <c r="L2624" i="7"/>
  <c r="L2625" i="7"/>
  <c r="L2626" i="7"/>
  <c r="L2627" i="7"/>
  <c r="L2628" i="7"/>
  <c r="L2629" i="7"/>
  <c r="L2630" i="7"/>
  <c r="L2631" i="7"/>
  <c r="L2632" i="7"/>
  <c r="L2633" i="7"/>
  <c r="L2634" i="7"/>
  <c r="L2635" i="7"/>
  <c r="L2636" i="7"/>
  <c r="L2637" i="7"/>
  <c r="L2638" i="7"/>
  <c r="L2639" i="7"/>
  <c r="L2640" i="7"/>
  <c r="L2641" i="7"/>
  <c r="L2642" i="7"/>
  <c r="L2643" i="7"/>
  <c r="L2644" i="7"/>
  <c r="L2645" i="7"/>
  <c r="L2646" i="7"/>
  <c r="L2647" i="7"/>
  <c r="L2648" i="7"/>
  <c r="L2649" i="7"/>
  <c r="L2650" i="7"/>
  <c r="L2651" i="7"/>
  <c r="L2652" i="7"/>
  <c r="L2653" i="7"/>
  <c r="L2654" i="7"/>
  <c r="L2655" i="7"/>
  <c r="L2656" i="7"/>
  <c r="L2657" i="7"/>
  <c r="L2658" i="7"/>
  <c r="L2659" i="7"/>
  <c r="L2660" i="7"/>
  <c r="L2661" i="7"/>
  <c r="L2662" i="7"/>
  <c r="L2663" i="7"/>
  <c r="L2664" i="7"/>
  <c r="L2665" i="7"/>
  <c r="L2666" i="7"/>
  <c r="L2667" i="7"/>
  <c r="L2668" i="7"/>
  <c r="L2669" i="7"/>
  <c r="L2670" i="7"/>
  <c r="L2671" i="7"/>
  <c r="L2672" i="7"/>
  <c r="L2673" i="7"/>
  <c r="L2674" i="7"/>
  <c r="L2675" i="7"/>
  <c r="L2676" i="7"/>
  <c r="L2677" i="7"/>
  <c r="L2678" i="7"/>
  <c r="L2679" i="7"/>
  <c r="L2680" i="7"/>
  <c r="L2681" i="7"/>
  <c r="L2682" i="7"/>
  <c r="L2683" i="7"/>
  <c r="L2684" i="7"/>
  <c r="L2685" i="7"/>
  <c r="L2686" i="7"/>
  <c r="L2687" i="7"/>
  <c r="L2688" i="7"/>
  <c r="L2689" i="7"/>
  <c r="L2690" i="7"/>
  <c r="L2691" i="7"/>
  <c r="L2692" i="7"/>
  <c r="L2693" i="7"/>
  <c r="L2694" i="7"/>
  <c r="L2695" i="7"/>
  <c r="L2696" i="7"/>
  <c r="L2697" i="7"/>
  <c r="L2698" i="7"/>
  <c r="L2699" i="7"/>
  <c r="L2700" i="7"/>
  <c r="L2701" i="7"/>
  <c r="L2702" i="7"/>
  <c r="L2703" i="7"/>
  <c r="L2704" i="7"/>
  <c r="L2705" i="7"/>
  <c r="L2706" i="7"/>
  <c r="L2707" i="7"/>
  <c r="L2708" i="7"/>
  <c r="L2709" i="7"/>
  <c r="L2710" i="7"/>
  <c r="L2711" i="7"/>
  <c r="L2712" i="7"/>
  <c r="L2713" i="7"/>
  <c r="L2714" i="7"/>
  <c r="L2715" i="7"/>
  <c r="L2716" i="7"/>
  <c r="L2717" i="7"/>
  <c r="L2718" i="7"/>
  <c r="L2719" i="7"/>
  <c r="L2720" i="7"/>
  <c r="L2721" i="7"/>
  <c r="L2722" i="7"/>
  <c r="L2723" i="7"/>
  <c r="L2724" i="7"/>
  <c r="L2725" i="7"/>
  <c r="L2726" i="7"/>
  <c r="L2727" i="7"/>
  <c r="L2728" i="7"/>
  <c r="L2729" i="7"/>
  <c r="L2730" i="7"/>
  <c r="L2731" i="7"/>
  <c r="L2732" i="7"/>
  <c r="L2733" i="7"/>
  <c r="L2734" i="7"/>
  <c r="L2735" i="7"/>
  <c r="L2736" i="7"/>
  <c r="L2737" i="7"/>
  <c r="L2738" i="7"/>
  <c r="L2739" i="7"/>
  <c r="L2740" i="7"/>
  <c r="L2741" i="7"/>
  <c r="L2742" i="7"/>
  <c r="L2743" i="7"/>
  <c r="L2744" i="7"/>
  <c r="L2745" i="7"/>
  <c r="L2746" i="7"/>
  <c r="L2747" i="7"/>
  <c r="L2748" i="7"/>
  <c r="L2749" i="7"/>
  <c r="L2750" i="7"/>
  <c r="L2751" i="7"/>
  <c r="L2752" i="7"/>
  <c r="L2753" i="7"/>
  <c r="L2754" i="7"/>
  <c r="L2755" i="7"/>
  <c r="L2756" i="7"/>
  <c r="L2757" i="7"/>
  <c r="L2758" i="7"/>
  <c r="L2759" i="7"/>
  <c r="L2760" i="7"/>
  <c r="L2761" i="7"/>
  <c r="L2762" i="7"/>
  <c r="L2763" i="7"/>
  <c r="L2764" i="7"/>
  <c r="L2765" i="7"/>
  <c r="L2766" i="7"/>
  <c r="L2767" i="7"/>
  <c r="L2768" i="7"/>
  <c r="L2769" i="7"/>
  <c r="L2770" i="7"/>
  <c r="L2771" i="7"/>
  <c r="L2772" i="7"/>
  <c r="L2773" i="7"/>
  <c r="L2774" i="7"/>
  <c r="L2775" i="7"/>
  <c r="L2776" i="7"/>
  <c r="L2777" i="7"/>
  <c r="L2778" i="7"/>
  <c r="L2779" i="7"/>
  <c r="L2780" i="7"/>
  <c r="L2781" i="7"/>
  <c r="L2782" i="7"/>
  <c r="L2783" i="7"/>
  <c r="L2784" i="7"/>
  <c r="L2785" i="7"/>
  <c r="L2786" i="7"/>
  <c r="L2787" i="7"/>
  <c r="L2788" i="7"/>
  <c r="L2789" i="7"/>
  <c r="L2790" i="7"/>
  <c r="L2791" i="7"/>
  <c r="L2792" i="7"/>
  <c r="L2793" i="7"/>
  <c r="L2794" i="7"/>
  <c r="L2795" i="7"/>
  <c r="L2796" i="7"/>
  <c r="L2797" i="7"/>
  <c r="L2798" i="7"/>
  <c r="L2799" i="7"/>
  <c r="L2800" i="7"/>
  <c r="L2801" i="7"/>
  <c r="L2802" i="7"/>
  <c r="L2803" i="7"/>
  <c r="L2804" i="7"/>
  <c r="L2805" i="7"/>
  <c r="L2806" i="7"/>
  <c r="L2807" i="7"/>
  <c r="L2808" i="7"/>
  <c r="L2809" i="7"/>
  <c r="L2810" i="7"/>
  <c r="L2811" i="7"/>
  <c r="L2812" i="7"/>
  <c r="L2813" i="7"/>
  <c r="L2814" i="7"/>
  <c r="L2815" i="7"/>
  <c r="L2816" i="7"/>
  <c r="L2817" i="7"/>
  <c r="L2818" i="7"/>
  <c r="L2819" i="7"/>
  <c r="L2820" i="7"/>
  <c r="L2821" i="7"/>
  <c r="L2822" i="7"/>
  <c r="L2823" i="7"/>
  <c r="L2824" i="7"/>
  <c r="L2825" i="7"/>
  <c r="L2826" i="7"/>
  <c r="L2827" i="7"/>
  <c r="L2828" i="7"/>
  <c r="L2829" i="7"/>
  <c r="L2830" i="7"/>
  <c r="L2831" i="7"/>
  <c r="L2832" i="7"/>
  <c r="L2833" i="7"/>
  <c r="L2834" i="7"/>
  <c r="L2835" i="7"/>
  <c r="L2836" i="7"/>
  <c r="L2837" i="7"/>
  <c r="L2838" i="7"/>
  <c r="L2839" i="7"/>
  <c r="L2840" i="7"/>
  <c r="L2841" i="7"/>
  <c r="L2842" i="7"/>
  <c r="L2843" i="7"/>
  <c r="L2844" i="7"/>
  <c r="L2845" i="7"/>
  <c r="L2846" i="7"/>
  <c r="L2847" i="7"/>
  <c r="L2848" i="7"/>
  <c r="L2849" i="7"/>
  <c r="L2850" i="7"/>
  <c r="L2851" i="7"/>
  <c r="L2852" i="7"/>
  <c r="L2853" i="7"/>
  <c r="L2854" i="7"/>
  <c r="L2855" i="7"/>
  <c r="L2856" i="7"/>
  <c r="L2857" i="7"/>
  <c r="L2858" i="7"/>
  <c r="L2859" i="7"/>
  <c r="L2860" i="7"/>
  <c r="L2861" i="7"/>
  <c r="L2862" i="7"/>
  <c r="L2863" i="7"/>
  <c r="L2864" i="7"/>
  <c r="L2865" i="7"/>
  <c r="L2866" i="7"/>
  <c r="L2867" i="7"/>
  <c r="L2868" i="7"/>
  <c r="L2869" i="7"/>
  <c r="L2870" i="7"/>
  <c r="L2871" i="7"/>
  <c r="L2872" i="7"/>
  <c r="L2873" i="7"/>
  <c r="L2874" i="7"/>
  <c r="L2875" i="7"/>
  <c r="L2876" i="7"/>
  <c r="L2877" i="7"/>
  <c r="L2878" i="7"/>
  <c r="L2879" i="7"/>
  <c r="L2880" i="7"/>
  <c r="L2881" i="7"/>
  <c r="L2882" i="7"/>
  <c r="L2883" i="7"/>
  <c r="L2884" i="7"/>
  <c r="L2885" i="7"/>
  <c r="L2886" i="7"/>
  <c r="L2887" i="7"/>
  <c r="L2888" i="7"/>
  <c r="L2889" i="7"/>
  <c r="L2890" i="7"/>
  <c r="L2891" i="7"/>
  <c r="L2892" i="7"/>
  <c r="L2893" i="7"/>
  <c r="L2894" i="7"/>
  <c r="L2895" i="7"/>
  <c r="L2896" i="7"/>
  <c r="L2897" i="7"/>
  <c r="L2898" i="7"/>
  <c r="L2899" i="7"/>
  <c r="L2900" i="7"/>
  <c r="L2901" i="7"/>
  <c r="L2902" i="7"/>
  <c r="L2903" i="7"/>
  <c r="L2904" i="7"/>
  <c r="L2905" i="7"/>
  <c r="L2906" i="7"/>
  <c r="L2907" i="7"/>
  <c r="L2908" i="7"/>
  <c r="L2909" i="7"/>
  <c r="L2910" i="7"/>
  <c r="L2911" i="7"/>
  <c r="L2912" i="7"/>
  <c r="L2913" i="7"/>
  <c r="L2914" i="7"/>
  <c r="L2915" i="7"/>
  <c r="L2916" i="7"/>
  <c r="L2917" i="7"/>
  <c r="L2918" i="7"/>
  <c r="L2919" i="7"/>
  <c r="L2920" i="7"/>
  <c r="L2921" i="7"/>
  <c r="L2922" i="7"/>
  <c r="L2923" i="7"/>
  <c r="L2924" i="7"/>
  <c r="L2925" i="7"/>
  <c r="L2926" i="7"/>
  <c r="L2927" i="7"/>
  <c r="L2928" i="7"/>
  <c r="L2929" i="7"/>
  <c r="L2930" i="7"/>
  <c r="L2931" i="7"/>
  <c r="L2932" i="7"/>
  <c r="L2933" i="7"/>
  <c r="L2934" i="7"/>
  <c r="L2935" i="7"/>
  <c r="L2936" i="7"/>
  <c r="L2937" i="7"/>
  <c r="L2938" i="7"/>
  <c r="L2939" i="7"/>
  <c r="L2940" i="7"/>
  <c r="L2941" i="7"/>
  <c r="L2942" i="7"/>
  <c r="L2943" i="7"/>
  <c r="L2944" i="7"/>
  <c r="L2945" i="7"/>
  <c r="L2946" i="7"/>
  <c r="L2947" i="7"/>
  <c r="L2948" i="7"/>
  <c r="L2949" i="7"/>
  <c r="L2950" i="7"/>
  <c r="L2951" i="7"/>
  <c r="L2952" i="7"/>
  <c r="L2953" i="7"/>
  <c r="L2954" i="7"/>
  <c r="L2955" i="7"/>
  <c r="L2956" i="7"/>
  <c r="L2957" i="7"/>
  <c r="L2958" i="7"/>
  <c r="L2959" i="7"/>
  <c r="L2960" i="7"/>
  <c r="L2961" i="7"/>
  <c r="L2962" i="7"/>
  <c r="L2963" i="7"/>
  <c r="L2964" i="7"/>
  <c r="L2965" i="7"/>
  <c r="L2966" i="7"/>
  <c r="L2967" i="7"/>
  <c r="L2968" i="7"/>
  <c r="L2969" i="7"/>
  <c r="L2970" i="7"/>
  <c r="L2971" i="7"/>
  <c r="L2972" i="7"/>
  <c r="L2973" i="7"/>
  <c r="L2974" i="7"/>
  <c r="L2975" i="7"/>
  <c r="L2976" i="7"/>
  <c r="L2977" i="7"/>
  <c r="L2978" i="7"/>
  <c r="L2979" i="7"/>
  <c r="L2980" i="7"/>
  <c r="L2981" i="7"/>
  <c r="L2982" i="7"/>
  <c r="L2983" i="7"/>
  <c r="L2984" i="7"/>
  <c r="L2985" i="7"/>
  <c r="L2986" i="7"/>
  <c r="L2987" i="7"/>
  <c r="L2988" i="7"/>
  <c r="L2989" i="7"/>
  <c r="L2990" i="7"/>
  <c r="L2991" i="7"/>
  <c r="L2992" i="7"/>
  <c r="L2993" i="7"/>
  <c r="L2994" i="7"/>
  <c r="L2995" i="7"/>
  <c r="L2996" i="7"/>
  <c r="L2997" i="7"/>
  <c r="L2998" i="7"/>
  <c r="L2999" i="7"/>
  <c r="L3000" i="7"/>
  <c r="L3001" i="7"/>
  <c r="L3002" i="7"/>
  <c r="L3003" i="7"/>
  <c r="L3004" i="7"/>
  <c r="L3005" i="7"/>
  <c r="L3006" i="7"/>
  <c r="L3007" i="7"/>
  <c r="L3200" i="7"/>
  <c r="L3201" i="7"/>
  <c r="L3202" i="7"/>
  <c r="L3203" i="7"/>
  <c r="L3204" i="7"/>
  <c r="L3205" i="7"/>
  <c r="L3206" i="7"/>
  <c r="L3207" i="7"/>
  <c r="L3208" i="7"/>
  <c r="L3209" i="7"/>
  <c r="L3210" i="7"/>
  <c r="L3211" i="7"/>
  <c r="L3212" i="7"/>
  <c r="L3213" i="7"/>
  <c r="L3214" i="7"/>
  <c r="L3215" i="7"/>
  <c r="L3216" i="7"/>
  <c r="L3217" i="7"/>
  <c r="L3218" i="7"/>
  <c r="L3219" i="7"/>
  <c r="L3220" i="7"/>
  <c r="L3221" i="7"/>
  <c r="L3222" i="7"/>
  <c r="L3223" i="7"/>
  <c r="L3224" i="7"/>
  <c r="L3225" i="7"/>
  <c r="L3226" i="7"/>
  <c r="L3227" i="7"/>
  <c r="L3228" i="7"/>
  <c r="L3229" i="7"/>
  <c r="L3230" i="7"/>
  <c r="L3231" i="7"/>
  <c r="L3232" i="7"/>
  <c r="L3233" i="7"/>
  <c r="L3234" i="7"/>
  <c r="L3235" i="7"/>
  <c r="L3236" i="7"/>
  <c r="L3237" i="7"/>
  <c r="L3238" i="7"/>
  <c r="L3239" i="7"/>
  <c r="L3240" i="7"/>
  <c r="L3241" i="7"/>
  <c r="L3242" i="7"/>
  <c r="L3243" i="7"/>
  <c r="L3244" i="7"/>
  <c r="L3245" i="7"/>
  <c r="L3246" i="7"/>
  <c r="L3247" i="7"/>
  <c r="L3248" i="7"/>
  <c r="L3249" i="7"/>
  <c r="L3250" i="7"/>
  <c r="L3251" i="7"/>
  <c r="L3252" i="7"/>
  <c r="L3253" i="7"/>
  <c r="L3254" i="7"/>
  <c r="L3255" i="7"/>
  <c r="L3256" i="7"/>
  <c r="L3257" i="7"/>
  <c r="L3258" i="7"/>
  <c r="L3259" i="7"/>
  <c r="L3260" i="7"/>
  <c r="L3261" i="7"/>
  <c r="L3262" i="7"/>
  <c r="L3263" i="7"/>
  <c r="L3264" i="7"/>
  <c r="L3265" i="7"/>
  <c r="L3266" i="7"/>
  <c r="L3267" i="7"/>
  <c r="L3268" i="7"/>
  <c r="L3269" i="7"/>
  <c r="L3270" i="7"/>
  <c r="L3271" i="7"/>
  <c r="L3272" i="7"/>
  <c r="L3273" i="7"/>
  <c r="L3274" i="7"/>
  <c r="L3275" i="7"/>
  <c r="L3276" i="7"/>
  <c r="L3277" i="7"/>
  <c r="L3278" i="7"/>
  <c r="L3279" i="7"/>
  <c r="L3280" i="7"/>
  <c r="L3281" i="7"/>
  <c r="L3282" i="7"/>
  <c r="L3283" i="7"/>
  <c r="L3284" i="7"/>
  <c r="L3285" i="7"/>
  <c r="L3286" i="7"/>
  <c r="L3287" i="7"/>
  <c r="L3288" i="7"/>
  <c r="L3289" i="7"/>
  <c r="L3290" i="7"/>
  <c r="L3291" i="7"/>
  <c r="L3292" i="7"/>
  <c r="L3293" i="7"/>
  <c r="L3294" i="7"/>
  <c r="L3295" i="7"/>
  <c r="L3296" i="7"/>
  <c r="L3297" i="7"/>
  <c r="L3298" i="7"/>
  <c r="L3299" i="7"/>
  <c r="L3300" i="7"/>
  <c r="L3301" i="7"/>
  <c r="L3302" i="7"/>
  <c r="L3303" i="7"/>
  <c r="L3304" i="7"/>
  <c r="L3305" i="7"/>
  <c r="L3306" i="7"/>
  <c r="L3307" i="7"/>
  <c r="L3308" i="7"/>
  <c r="L3309" i="7"/>
  <c r="L3310" i="7"/>
  <c r="L3311" i="7"/>
  <c r="L3312" i="7"/>
  <c r="L3313" i="7"/>
  <c r="L3314" i="7"/>
  <c r="L3315" i="7"/>
  <c r="L3316" i="7"/>
  <c r="L3317" i="7"/>
  <c r="L3318" i="7"/>
  <c r="L3319" i="7"/>
  <c r="L3320" i="7"/>
  <c r="L3321" i="7"/>
  <c r="L3322" i="7"/>
  <c r="L3323" i="7"/>
  <c r="L3324" i="7"/>
  <c r="L3325" i="7"/>
  <c r="L3326" i="7"/>
  <c r="L3327" i="7"/>
  <c r="L3328" i="7"/>
  <c r="L3329" i="7"/>
  <c r="L3330" i="7"/>
  <c r="L3331" i="7"/>
  <c r="L3332" i="7"/>
  <c r="L3333" i="7"/>
  <c r="L3334" i="7"/>
  <c r="L3335" i="7"/>
  <c r="L3336" i="7"/>
  <c r="L3337" i="7"/>
  <c r="L3338" i="7"/>
  <c r="L3339" i="7"/>
  <c r="L3340" i="7"/>
  <c r="L3341" i="7"/>
  <c r="L3342" i="7"/>
  <c r="L3343" i="7"/>
  <c r="L3344" i="7"/>
  <c r="L3345" i="7"/>
  <c r="L3346" i="7"/>
  <c r="L3347" i="7"/>
  <c r="L3348" i="7"/>
  <c r="L3349" i="7"/>
  <c r="L3350" i="7"/>
  <c r="L3351" i="7"/>
  <c r="L3352" i="7"/>
  <c r="L3353" i="7"/>
  <c r="L3354" i="7"/>
  <c r="L3355" i="7"/>
  <c r="L3356" i="7"/>
  <c r="L3357" i="7"/>
  <c r="L3358" i="7"/>
  <c r="L3359" i="7"/>
  <c r="L3360" i="7"/>
  <c r="L3361" i="7"/>
  <c r="L3362" i="7"/>
  <c r="L3363" i="7"/>
  <c r="L3364" i="7"/>
  <c r="L3365" i="7"/>
  <c r="L3366" i="7"/>
  <c r="L3367" i="7"/>
  <c r="L3368" i="7"/>
  <c r="L3369" i="7"/>
  <c r="L3370" i="7"/>
  <c r="L3371" i="7"/>
  <c r="L3372" i="7"/>
  <c r="L3373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L1649" i="7"/>
  <c r="L1650" i="7"/>
  <c r="L1651" i="7"/>
  <c r="L1652" i="7"/>
  <c r="L1653" i="7"/>
  <c r="L1654" i="7"/>
  <c r="L1655" i="7"/>
  <c r="L1656" i="7"/>
  <c r="L1657" i="7"/>
  <c r="L1658" i="7"/>
  <c r="L1659" i="7"/>
  <c r="L1660" i="7"/>
  <c r="L1661" i="7"/>
  <c r="L1662" i="7"/>
  <c r="L1663" i="7"/>
  <c r="L1664" i="7"/>
  <c r="L1665" i="7"/>
  <c r="L1666" i="7"/>
  <c r="L1667" i="7"/>
  <c r="L1668" i="7"/>
  <c r="L1669" i="7"/>
  <c r="L1670" i="7"/>
  <c r="L1671" i="7"/>
  <c r="L1672" i="7"/>
  <c r="L1673" i="7"/>
  <c r="L1674" i="7"/>
  <c r="L1675" i="7"/>
  <c r="L1676" i="7"/>
  <c r="L1677" i="7"/>
  <c r="L1678" i="7"/>
  <c r="L1679" i="7"/>
  <c r="L1680" i="7"/>
  <c r="L1681" i="7"/>
  <c r="L1682" i="7"/>
  <c r="L1683" i="7"/>
  <c r="L1684" i="7"/>
  <c r="L1685" i="7"/>
  <c r="L1686" i="7"/>
  <c r="L1687" i="7"/>
  <c r="L1688" i="7"/>
  <c r="L1689" i="7"/>
  <c r="L1690" i="7"/>
  <c r="L1691" i="7"/>
  <c r="L1692" i="7"/>
  <c r="L1693" i="7"/>
  <c r="L1694" i="7"/>
  <c r="L1695" i="7"/>
  <c r="L1696" i="7"/>
  <c r="L1697" i="7"/>
  <c r="L1698" i="7"/>
  <c r="L1699" i="7"/>
  <c r="L1700" i="7"/>
  <c r="L1701" i="7"/>
  <c r="L1702" i="7"/>
  <c r="L1703" i="7"/>
  <c r="L1704" i="7"/>
  <c r="L1705" i="7"/>
  <c r="L1706" i="7"/>
  <c r="L1707" i="7"/>
  <c r="L1708" i="7"/>
  <c r="L1709" i="7"/>
  <c r="L1710" i="7"/>
  <c r="L1711" i="7"/>
  <c r="L1712" i="7"/>
  <c r="L1713" i="7"/>
  <c r="L1714" i="7"/>
  <c r="L1715" i="7"/>
  <c r="L1716" i="7"/>
  <c r="L1717" i="7"/>
  <c r="L1718" i="7"/>
  <c r="L1719" i="7"/>
  <c r="L1720" i="7"/>
  <c r="L1721" i="7"/>
  <c r="L1722" i="7"/>
  <c r="L1723" i="7"/>
  <c r="L1724" i="7"/>
  <c r="L1725" i="7"/>
  <c r="L1726" i="7"/>
  <c r="L1727" i="7"/>
  <c r="L1728" i="7"/>
  <c r="L1729" i="7"/>
  <c r="L1730" i="7"/>
  <c r="L1731" i="7"/>
  <c r="L1732" i="7"/>
  <c r="L1733" i="7"/>
  <c r="L1734" i="7"/>
  <c r="L1735" i="7"/>
  <c r="L1736" i="7"/>
  <c r="L1737" i="7"/>
  <c r="L1738" i="7"/>
  <c r="L1739" i="7"/>
  <c r="L1740" i="7"/>
  <c r="L1741" i="7"/>
  <c r="L1742" i="7"/>
  <c r="L1743" i="7"/>
  <c r="L1744" i="7"/>
  <c r="L1745" i="7"/>
  <c r="L1746" i="7"/>
  <c r="L1747" i="7"/>
  <c r="L1748" i="7"/>
  <c r="L1749" i="7"/>
  <c r="L1750" i="7"/>
  <c r="L1751" i="7"/>
  <c r="L1752" i="7"/>
  <c r="L1753" i="7"/>
  <c r="L1754" i="7"/>
  <c r="L1755" i="7"/>
  <c r="L1756" i="7"/>
  <c r="L1757" i="7"/>
  <c r="L1758" i="7"/>
  <c r="L1759" i="7"/>
  <c r="L1760" i="7"/>
  <c r="L1761" i="7"/>
  <c r="L1762" i="7"/>
  <c r="L1763" i="7"/>
  <c r="L1764" i="7"/>
  <c r="L1765" i="7"/>
  <c r="L1766" i="7"/>
  <c r="L1767" i="7"/>
  <c r="L1768" i="7"/>
  <c r="L1769" i="7"/>
  <c r="L1770" i="7"/>
  <c r="L1771" i="7"/>
  <c r="L1772" i="7"/>
  <c r="L1773" i="7"/>
  <c r="L1774" i="7"/>
  <c r="L1775" i="7"/>
  <c r="L1776" i="7"/>
  <c r="L1777" i="7"/>
  <c r="L1778" i="7"/>
  <c r="L1779" i="7"/>
  <c r="L1780" i="7"/>
  <c r="L1781" i="7"/>
  <c r="L1782" i="7"/>
  <c r="L1783" i="7"/>
  <c r="L1784" i="7"/>
  <c r="L1785" i="7"/>
  <c r="L1786" i="7"/>
  <c r="L1787" i="7"/>
  <c r="L1788" i="7"/>
  <c r="L1789" i="7"/>
  <c r="L1790" i="7"/>
  <c r="L1791" i="7"/>
  <c r="L1792" i="7"/>
  <c r="L1793" i="7"/>
  <c r="L1794" i="7"/>
  <c r="L1795" i="7"/>
  <c r="L1796" i="7"/>
  <c r="L1797" i="7"/>
  <c r="L1798" i="7"/>
  <c r="L1799" i="7"/>
  <c r="L1800" i="7"/>
  <c r="L1801" i="7"/>
  <c r="L1802" i="7"/>
  <c r="L1803" i="7"/>
  <c r="L1804" i="7"/>
  <c r="L1805" i="7"/>
  <c r="L1806" i="7"/>
  <c r="L1807" i="7"/>
  <c r="L1808" i="7"/>
  <c r="L1809" i="7"/>
  <c r="L1810" i="7"/>
  <c r="L1811" i="7"/>
  <c r="L1812" i="7"/>
  <c r="L1813" i="7"/>
  <c r="L1814" i="7"/>
  <c r="L1815" i="7"/>
  <c r="L1816" i="7"/>
  <c r="L1817" i="7"/>
  <c r="L1818" i="7"/>
  <c r="L1819" i="7"/>
  <c r="L1820" i="7"/>
  <c r="L1821" i="7"/>
  <c r="L1822" i="7"/>
  <c r="L1823" i="7"/>
  <c r="L1824" i="7"/>
  <c r="L1825" i="7"/>
  <c r="L1826" i="7"/>
  <c r="L1827" i="7"/>
  <c r="L1828" i="7"/>
  <c r="L1829" i="7"/>
  <c r="L1830" i="7"/>
  <c r="L1831" i="7"/>
  <c r="L1832" i="7"/>
  <c r="L1833" i="7"/>
  <c r="L1834" i="7"/>
  <c r="L1835" i="7"/>
  <c r="L1836" i="7"/>
  <c r="L1837" i="7"/>
  <c r="L1838" i="7"/>
  <c r="L1839" i="7"/>
  <c r="L1840" i="7"/>
  <c r="L1841" i="7"/>
  <c r="L1842" i="7"/>
  <c r="L1843" i="7"/>
  <c r="L1844" i="7"/>
  <c r="L1845" i="7"/>
  <c r="L1846" i="7"/>
  <c r="L1847" i="7"/>
  <c r="L1848" i="7"/>
  <c r="L1849" i="7"/>
  <c r="L1850" i="7"/>
  <c r="L1851" i="7"/>
  <c r="L1852" i="7"/>
  <c r="L1853" i="7"/>
  <c r="L1854" i="7"/>
  <c r="L1855" i="7"/>
  <c r="L1856" i="7"/>
  <c r="L1857" i="7"/>
  <c r="L1858" i="7"/>
  <c r="L1859" i="7"/>
  <c r="L1860" i="7"/>
  <c r="L1861" i="7"/>
  <c r="L1862" i="7"/>
  <c r="L1863" i="7"/>
  <c r="L1864" i="7"/>
  <c r="L1865" i="7"/>
  <c r="L1866" i="7"/>
  <c r="L1867" i="7"/>
  <c r="L1868" i="7"/>
  <c r="L1869" i="7"/>
  <c r="L1870" i="7"/>
  <c r="L1871" i="7"/>
  <c r="L1872" i="7"/>
  <c r="L1873" i="7"/>
  <c r="L1874" i="7"/>
  <c r="L1875" i="7"/>
  <c r="L1876" i="7"/>
  <c r="L1877" i="7"/>
  <c r="L1878" i="7"/>
  <c r="L1879" i="7"/>
  <c r="L1880" i="7"/>
  <c r="L1881" i="7"/>
  <c r="L1882" i="7"/>
  <c r="L1883" i="7"/>
  <c r="L1884" i="7"/>
  <c r="L1885" i="7"/>
  <c r="L1886" i="7"/>
  <c r="L1887" i="7"/>
  <c r="L1888" i="7"/>
  <c r="L1889" i="7"/>
  <c r="L1890" i="7"/>
  <c r="L1891" i="7"/>
  <c r="L1892" i="7"/>
  <c r="L1893" i="7"/>
  <c r="L1894" i="7"/>
  <c r="L1895" i="7"/>
  <c r="L1896" i="7"/>
  <c r="L1897" i="7"/>
  <c r="L2102" i="7"/>
  <c r="L2103" i="7"/>
  <c r="L2104" i="7"/>
  <c r="L2105" i="7"/>
  <c r="L2106" i="7"/>
  <c r="L2107" i="7"/>
  <c r="L2108" i="7"/>
  <c r="L2109" i="7"/>
  <c r="L2110" i="7"/>
  <c r="L2111" i="7"/>
  <c r="L2112" i="7"/>
  <c r="L2113" i="7"/>
  <c r="L2114" i="7"/>
  <c r="L2115" i="7"/>
  <c r="L2116" i="7"/>
  <c r="L2117" i="7"/>
  <c r="L2118" i="7"/>
  <c r="L2119" i="7"/>
  <c r="L2120" i="7"/>
  <c r="L2121" i="7"/>
  <c r="L2122" i="7"/>
  <c r="L2123" i="7"/>
  <c r="L2124" i="7"/>
  <c r="L2125" i="7"/>
  <c r="L2126" i="7"/>
  <c r="L2127" i="7"/>
  <c r="L2128" i="7"/>
  <c r="L2129" i="7"/>
  <c r="L2130" i="7"/>
  <c r="L2131" i="7"/>
  <c r="L2132" i="7"/>
  <c r="L2133" i="7"/>
  <c r="L2134" i="7"/>
  <c r="L2135" i="7"/>
  <c r="L2136" i="7"/>
  <c r="L2137" i="7"/>
  <c r="L2138" i="7"/>
  <c r="L2139" i="7"/>
  <c r="L2140" i="7"/>
  <c r="L2141" i="7"/>
  <c r="L2142" i="7"/>
  <c r="L2143" i="7"/>
  <c r="L2144" i="7"/>
  <c r="L2145" i="7"/>
  <c r="L2146" i="7"/>
  <c r="L2147" i="7"/>
  <c r="L2148" i="7"/>
  <c r="L2149" i="7"/>
  <c r="L2150" i="7"/>
  <c r="L2151" i="7"/>
  <c r="L2152" i="7"/>
  <c r="L2153" i="7"/>
  <c r="L2154" i="7"/>
  <c r="L2155" i="7"/>
  <c r="L2156" i="7"/>
  <c r="L2157" i="7"/>
  <c r="L2158" i="7"/>
  <c r="L2159" i="7"/>
  <c r="L2160" i="7"/>
  <c r="L2161" i="7"/>
  <c r="L2162" i="7"/>
  <c r="L2163" i="7"/>
  <c r="L2164" i="7"/>
  <c r="L2165" i="7"/>
  <c r="L2166" i="7"/>
  <c r="L2167" i="7"/>
  <c r="L2168" i="7"/>
  <c r="L2169" i="7"/>
  <c r="L2170" i="7"/>
  <c r="L2171" i="7"/>
  <c r="L2172" i="7"/>
  <c r="L2173" i="7"/>
  <c r="L2174" i="7"/>
  <c r="L2175" i="7"/>
  <c r="L2176" i="7"/>
  <c r="L2177" i="7"/>
  <c r="L2178" i="7"/>
  <c r="L2179" i="7"/>
  <c r="L2180" i="7"/>
  <c r="L2181" i="7"/>
  <c r="L2182" i="7"/>
  <c r="L2183" i="7"/>
  <c r="L2184" i="7"/>
  <c r="L2185" i="7"/>
  <c r="L2186" i="7"/>
  <c r="L2187" i="7"/>
  <c r="L2188" i="7"/>
  <c r="L2189" i="7"/>
  <c r="L2190" i="7"/>
  <c r="L2191" i="7"/>
  <c r="L2192" i="7"/>
  <c r="L2193" i="7"/>
  <c r="L2194" i="7"/>
  <c r="L2195" i="7"/>
  <c r="L2196" i="7"/>
  <c r="L2197" i="7"/>
  <c r="L2198" i="7"/>
  <c r="L2199" i="7"/>
  <c r="L2200" i="7"/>
  <c r="L2201" i="7"/>
  <c r="L2202" i="7"/>
  <c r="L2203" i="7"/>
  <c r="L2204" i="7"/>
  <c r="L2205" i="7"/>
  <c r="L2206" i="7"/>
  <c r="L2207" i="7"/>
  <c r="L2208" i="7"/>
  <c r="L2209" i="7"/>
  <c r="L2210" i="7"/>
  <c r="L2211" i="7"/>
  <c r="L2212" i="7"/>
  <c r="L2213" i="7"/>
  <c r="L2214" i="7"/>
  <c r="L2215" i="7"/>
  <c r="L2216" i="7"/>
  <c r="L2217" i="7"/>
  <c r="L2218" i="7"/>
  <c r="L2219" i="7"/>
  <c r="L2220" i="7"/>
  <c r="L2221" i="7"/>
  <c r="L2222" i="7"/>
  <c r="L2223" i="7"/>
  <c r="L2224" i="7"/>
  <c r="L2225" i="7"/>
  <c r="L2226" i="7"/>
  <c r="L2227" i="7"/>
  <c r="L2228" i="7"/>
  <c r="L2229" i="7"/>
  <c r="L2230" i="7"/>
  <c r="L2231" i="7"/>
  <c r="L2232" i="7"/>
  <c r="L2233" i="7"/>
  <c r="L2234" i="7"/>
  <c r="L2235" i="7"/>
  <c r="L2236" i="7"/>
  <c r="L2237" i="7"/>
  <c r="L2238" i="7"/>
  <c r="L2239" i="7"/>
  <c r="L2240" i="7"/>
  <c r="L2241" i="7"/>
  <c r="L2242" i="7"/>
  <c r="L2243" i="7"/>
  <c r="L2244" i="7"/>
  <c r="L2245" i="7"/>
  <c r="L2246" i="7"/>
  <c r="L2247" i="7"/>
  <c r="L2248" i="7"/>
  <c r="L2249" i="7"/>
  <c r="L2250" i="7"/>
  <c r="L2251" i="7"/>
  <c r="L2252" i="7"/>
  <c r="L2253" i="7"/>
  <c r="L2254" i="7"/>
  <c r="L2255" i="7"/>
  <c r="L2256" i="7"/>
  <c r="L2257" i="7"/>
  <c r="L2258" i="7"/>
  <c r="L2259" i="7"/>
  <c r="L2260" i="7"/>
  <c r="L2261" i="7"/>
  <c r="L2262" i="7"/>
  <c r="L2263" i="7"/>
  <c r="L2264" i="7"/>
  <c r="L2265" i="7"/>
  <c r="L2266" i="7"/>
  <c r="L2267" i="7"/>
  <c r="L2268" i="7"/>
  <c r="L2269" i="7"/>
  <c r="L2270" i="7"/>
  <c r="L2271" i="7"/>
  <c r="L2272" i="7"/>
  <c r="L2273" i="7"/>
  <c r="L2274" i="7"/>
  <c r="L2275" i="7"/>
  <c r="L2276" i="7"/>
  <c r="L2277" i="7"/>
  <c r="L2278" i="7"/>
  <c r="L2279" i="7"/>
  <c r="L2280" i="7"/>
  <c r="L2281" i="7"/>
  <c r="L2282" i="7"/>
  <c r="L2283" i="7"/>
  <c r="L2284" i="7"/>
  <c r="L2285" i="7"/>
  <c r="L2286" i="7"/>
  <c r="L2287" i="7"/>
  <c r="L2288" i="7"/>
  <c r="L2289" i="7"/>
  <c r="L2290" i="7"/>
  <c r="L2291" i="7"/>
  <c r="L2292" i="7"/>
  <c r="L2293" i="7"/>
  <c r="L2294" i="7"/>
  <c r="L2295" i="7"/>
  <c r="L2296" i="7"/>
  <c r="L2297" i="7"/>
  <c r="L2298" i="7"/>
  <c r="L2299" i="7"/>
  <c r="L2300" i="7"/>
  <c r="L2301" i="7"/>
  <c r="L2302" i="7"/>
  <c r="L2303" i="7"/>
  <c r="L2304" i="7"/>
  <c r="L2305" i="7"/>
  <c r="L2306" i="7"/>
  <c r="L2307" i="7"/>
  <c r="L2308" i="7"/>
  <c r="L2309" i="7"/>
  <c r="L2310" i="7"/>
  <c r="L2311" i="7"/>
  <c r="L2312" i="7"/>
  <c r="L2313" i="7"/>
  <c r="L2314" i="7"/>
  <c r="L2315" i="7"/>
  <c r="L2316" i="7"/>
  <c r="L2317" i="7"/>
  <c r="L2318" i="7"/>
  <c r="L2319" i="7"/>
  <c r="L2320" i="7"/>
  <c r="L2321" i="7"/>
  <c r="L2322" i="7"/>
  <c r="L2323" i="7"/>
  <c r="L2324" i="7"/>
  <c r="L2325" i="7"/>
  <c r="L2326" i="7"/>
  <c r="L2327" i="7"/>
  <c r="L2328" i="7"/>
  <c r="L2329" i="7"/>
  <c r="L2330" i="7"/>
  <c r="L2331" i="7"/>
  <c r="L2332" i="7"/>
  <c r="L2333" i="7"/>
  <c r="L2334" i="7"/>
  <c r="L2335" i="7"/>
  <c r="L2336" i="7"/>
  <c r="L2337" i="7"/>
  <c r="L2338" i="7"/>
  <c r="L2339" i="7"/>
  <c r="L2340" i="7"/>
  <c r="L2341" i="7"/>
  <c r="L2342" i="7"/>
  <c r="L2343" i="7"/>
  <c r="L2344" i="7"/>
  <c r="L2345" i="7"/>
  <c r="L2346" i="7"/>
  <c r="L2347" i="7"/>
  <c r="L2348" i="7"/>
  <c r="L2349" i="7"/>
  <c r="L2350" i="7"/>
  <c r="L2351" i="7"/>
  <c r="L2352" i="7"/>
  <c r="L2353" i="7"/>
  <c r="L2354" i="7"/>
  <c r="L2355" i="7"/>
  <c r="L2356" i="7"/>
  <c r="L2357" i="7"/>
  <c r="L2358" i="7"/>
  <c r="L2359" i="7"/>
  <c r="L2360" i="7"/>
  <c r="L2361" i="7"/>
  <c r="L2362" i="7"/>
  <c r="L2363" i="7"/>
  <c r="L2364" i="7"/>
  <c r="L2365" i="7"/>
  <c r="L2366" i="7"/>
  <c r="L2367" i="7"/>
  <c r="L2368" i="7"/>
  <c r="L2369" i="7"/>
  <c r="L2370" i="7"/>
  <c r="L2371" i="7"/>
  <c r="L2372" i="7"/>
  <c r="L2373" i="7"/>
  <c r="L2374" i="7"/>
  <c r="L2375" i="7"/>
  <c r="L2376" i="7"/>
  <c r="L2377" i="7"/>
  <c r="L1898" i="7"/>
  <c r="L1904" i="7"/>
  <c r="L1910" i="7"/>
  <c r="L1911" i="7"/>
  <c r="L1912" i="7"/>
  <c r="L1916" i="7"/>
  <c r="L1922" i="7"/>
  <c r="L1923" i="7"/>
  <c r="L1924" i="7"/>
  <c r="L1925" i="7"/>
  <c r="L1928" i="7"/>
  <c r="L1929" i="7"/>
  <c r="L1930" i="7"/>
  <c r="L1934" i="7"/>
  <c r="L1958" i="7"/>
  <c r="L1964" i="7"/>
  <c r="L1965" i="7"/>
  <c r="L1970" i="7"/>
  <c r="L1971" i="7"/>
  <c r="L1972" i="7"/>
  <c r="L1976" i="7"/>
  <c r="L1982" i="7"/>
  <c r="L1988" i="7"/>
  <c r="L1994" i="7"/>
  <c r="L1995" i="7"/>
  <c r="L2000" i="7"/>
  <c r="L2001" i="7"/>
  <c r="L2002" i="7"/>
  <c r="L2012" i="7"/>
  <c r="L2013" i="7"/>
  <c r="L2018" i="7"/>
  <c r="L2019" i="7"/>
  <c r="L2024" i="7"/>
  <c r="L2025" i="7"/>
  <c r="L2030" i="7"/>
  <c r="L2031" i="7"/>
  <c r="L2032" i="7"/>
  <c r="L2033" i="7"/>
  <c r="L2034" i="7"/>
  <c r="L2036" i="7"/>
  <c r="L2037" i="7"/>
  <c r="L2042" i="7"/>
  <c r="L2043" i="7"/>
  <c r="L2044" i="7"/>
  <c r="L2045" i="7"/>
  <c r="L2048" i="7"/>
  <c r="L2049" i="7"/>
  <c r="L2050" i="7"/>
  <c r="L2054" i="7"/>
  <c r="L2055" i="7"/>
  <c r="L2056" i="7"/>
  <c r="L2066" i="7"/>
  <c r="L2067" i="7"/>
  <c r="L2068" i="7"/>
  <c r="L2072" i="7"/>
  <c r="L2078" i="7"/>
  <c r="L2079" i="7"/>
  <c r="L2080" i="7"/>
  <c r="L2084" i="7"/>
  <c r="L2090" i="7"/>
  <c r="L2091" i="7"/>
  <c r="L2092" i="7"/>
  <c r="L2096" i="7"/>
  <c r="L1899" i="7"/>
  <c r="L1900" i="7"/>
  <c r="L1905" i="7"/>
  <c r="L1906" i="7"/>
  <c r="L1913" i="7"/>
  <c r="L1917" i="7"/>
  <c r="L1918" i="7"/>
  <c r="L1919" i="7"/>
  <c r="L1920" i="7"/>
  <c r="L1926" i="7"/>
  <c r="L1931" i="7"/>
  <c r="L1932" i="7"/>
  <c r="L1935" i="7"/>
  <c r="L1936" i="7"/>
  <c r="L1940" i="7"/>
  <c r="L1941" i="7"/>
  <c r="L1942" i="7"/>
  <c r="L1946" i="7"/>
  <c r="L1952" i="7"/>
  <c r="L1953" i="7"/>
  <c r="L1954" i="7"/>
  <c r="L1955" i="7"/>
  <c r="L1959" i="7"/>
  <c r="L1960" i="7"/>
  <c r="L1961" i="7"/>
  <c r="L1966" i="7"/>
  <c r="L1967" i="7"/>
  <c r="L1973" i="7"/>
  <c r="L1974" i="7"/>
  <c r="L1977" i="7"/>
  <c r="L1983" i="7"/>
  <c r="L1989" i="7"/>
  <c r="L1990" i="7"/>
  <c r="L1996" i="7"/>
  <c r="L2003" i="7"/>
  <c r="L2006" i="7"/>
  <c r="L2007" i="7"/>
  <c r="L2008" i="7"/>
  <c r="L2009" i="7"/>
  <c r="L2014" i="7"/>
  <c r="L2020" i="7"/>
  <c r="L2026" i="7"/>
  <c r="L2027" i="7"/>
  <c r="L2038" i="7"/>
  <c r="L2039" i="7"/>
  <c r="L2040" i="7"/>
  <c r="L2046" i="7"/>
  <c r="L2051" i="7"/>
  <c r="L2052" i="7"/>
  <c r="L2053" i="7"/>
  <c r="L2060" i="7"/>
  <c r="L2061" i="7"/>
  <c r="L2062" i="7"/>
  <c r="L2063" i="7"/>
  <c r="L2069" i="7"/>
  <c r="L2070" i="7"/>
  <c r="L2073" i="7"/>
  <c r="L2074" i="7"/>
  <c r="L2081" i="7"/>
  <c r="L2085" i="7"/>
  <c r="L2086" i="7"/>
  <c r="L2087" i="7"/>
  <c r="L2088" i="7"/>
  <c r="L2093" i="7"/>
  <c r="L2094" i="7"/>
  <c r="L2097" i="7"/>
  <c r="L2098" i="7"/>
  <c r="L2099" i="7"/>
  <c r="L1901" i="7"/>
  <c r="L1902" i="7"/>
  <c r="L1903" i="7"/>
  <c r="L1907" i="7"/>
  <c r="L1908" i="7"/>
  <c r="L1909" i="7"/>
  <c r="L1914" i="7"/>
  <c r="L1915" i="7"/>
  <c r="L1921" i="7"/>
  <c r="L1927" i="7"/>
  <c r="L1933" i="7"/>
  <c r="L1937" i="7"/>
  <c r="L1938" i="7"/>
  <c r="L1939" i="7"/>
  <c r="L1943" i="7"/>
  <c r="L1944" i="7"/>
  <c r="L1945" i="7"/>
  <c r="L1947" i="7"/>
  <c r="L1948" i="7"/>
  <c r="L1949" i="7"/>
  <c r="L1950" i="7"/>
  <c r="L1951" i="7"/>
  <c r="L1956" i="7"/>
  <c r="L1957" i="7"/>
  <c r="L1962" i="7"/>
  <c r="L1963" i="7"/>
  <c r="L1968" i="7"/>
  <c r="L1969" i="7"/>
  <c r="L1975" i="7"/>
  <c r="L1978" i="7"/>
  <c r="L1979" i="7"/>
  <c r="L1980" i="7"/>
  <c r="L1981" i="7"/>
  <c r="L1984" i="7"/>
  <c r="L1985" i="7"/>
  <c r="L1986" i="7"/>
  <c r="L1987" i="7"/>
  <c r="L1991" i="7"/>
  <c r="L1992" i="7"/>
  <c r="L1993" i="7"/>
  <c r="L1997" i="7"/>
  <c r="L1998" i="7"/>
  <c r="L1999" i="7"/>
  <c r="L2004" i="7"/>
  <c r="L2005" i="7"/>
  <c r="L2010" i="7"/>
  <c r="L2011" i="7"/>
  <c r="L2015" i="7"/>
  <c r="L2016" i="7"/>
  <c r="L2017" i="7"/>
  <c r="L2021" i="7"/>
  <c r="L2022" i="7"/>
  <c r="L2023" i="7"/>
  <c r="L2028" i="7"/>
  <c r="L2029" i="7"/>
  <c r="L2035" i="7"/>
  <c r="L2041" i="7"/>
  <c r="L2047" i="7"/>
  <c r="L2057" i="7"/>
  <c r="L2058" i="7"/>
  <c r="L2059" i="7"/>
  <c r="L2064" i="7"/>
  <c r="L2065" i="7"/>
  <c r="L2071" i="7"/>
  <c r="L2075" i="7"/>
  <c r="L2076" i="7"/>
  <c r="L2077" i="7"/>
  <c r="L2082" i="7"/>
  <c r="L2083" i="7"/>
  <c r="L2089" i="7"/>
  <c r="L2095" i="7"/>
  <c r="L2100" i="7"/>
  <c r="L2101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2378" i="7"/>
  <c r="M2379" i="7"/>
  <c r="M2380" i="7"/>
  <c r="M2381" i="7"/>
  <c r="M2382" i="7"/>
  <c r="M2383" i="7"/>
  <c r="M2384" i="7"/>
  <c r="M2385" i="7"/>
  <c r="M2386" i="7"/>
  <c r="M2387" i="7"/>
  <c r="M2388" i="7"/>
  <c r="M2389" i="7"/>
  <c r="M2390" i="7"/>
  <c r="M2391" i="7"/>
  <c r="M2392" i="7"/>
  <c r="M2393" i="7"/>
  <c r="M2394" i="7"/>
  <c r="M2395" i="7"/>
  <c r="M2396" i="7"/>
  <c r="M2397" i="7"/>
  <c r="M2398" i="7"/>
  <c r="M2399" i="7"/>
  <c r="M2400" i="7"/>
  <c r="M2401" i="7"/>
  <c r="M2402" i="7"/>
  <c r="M2403" i="7"/>
  <c r="M2404" i="7"/>
  <c r="M2405" i="7"/>
  <c r="M2406" i="7"/>
  <c r="M2407" i="7"/>
  <c r="M2408" i="7"/>
  <c r="M2409" i="7"/>
  <c r="M2410" i="7"/>
  <c r="M2411" i="7"/>
  <c r="M2412" i="7"/>
  <c r="M2413" i="7"/>
  <c r="M2414" i="7"/>
  <c r="M2415" i="7"/>
  <c r="M2416" i="7"/>
  <c r="M2417" i="7"/>
  <c r="M2418" i="7"/>
  <c r="M2419" i="7"/>
  <c r="M2420" i="7"/>
  <c r="M2421" i="7"/>
  <c r="M2422" i="7"/>
  <c r="M2423" i="7"/>
  <c r="M2424" i="7"/>
  <c r="M2425" i="7"/>
  <c r="M2426" i="7"/>
  <c r="M2427" i="7"/>
  <c r="M2428" i="7"/>
  <c r="M2429" i="7"/>
  <c r="M2430" i="7"/>
  <c r="M2431" i="7"/>
  <c r="M2432" i="7"/>
  <c r="M2433" i="7"/>
  <c r="M2434" i="7"/>
  <c r="M2435" i="7"/>
  <c r="M2436" i="7"/>
  <c r="M2437" i="7"/>
  <c r="M2438" i="7"/>
  <c r="M2439" i="7"/>
  <c r="M2440" i="7"/>
  <c r="M2441" i="7"/>
  <c r="M2442" i="7"/>
  <c r="M2443" i="7"/>
  <c r="M2444" i="7"/>
  <c r="M2445" i="7"/>
  <c r="M2446" i="7"/>
  <c r="M2447" i="7"/>
  <c r="M2448" i="7"/>
  <c r="M2449" i="7"/>
  <c r="M2450" i="7"/>
  <c r="M2451" i="7"/>
  <c r="M2452" i="7"/>
  <c r="M2453" i="7"/>
  <c r="M2454" i="7"/>
  <c r="M2455" i="7"/>
  <c r="M2456" i="7"/>
  <c r="M2457" i="7"/>
  <c r="M2458" i="7"/>
  <c r="M2459" i="7"/>
  <c r="M2460" i="7"/>
  <c r="M2461" i="7"/>
  <c r="M2462" i="7"/>
  <c r="M2463" i="7"/>
  <c r="M2464" i="7"/>
  <c r="M2465" i="7"/>
  <c r="M2466" i="7"/>
  <c r="M2467" i="7"/>
  <c r="M2468" i="7"/>
  <c r="M2469" i="7"/>
  <c r="M2470" i="7"/>
  <c r="M2471" i="7"/>
  <c r="M2472" i="7"/>
  <c r="M2473" i="7"/>
  <c r="M2474" i="7"/>
  <c r="M2475" i="7"/>
  <c r="M2476" i="7"/>
  <c r="M2477" i="7"/>
  <c r="M2478" i="7"/>
  <c r="M2479" i="7"/>
  <c r="M2480" i="7"/>
  <c r="M2481" i="7"/>
  <c r="M2482" i="7"/>
  <c r="M2483" i="7"/>
  <c r="M2484" i="7"/>
  <c r="M2485" i="7"/>
  <c r="M2486" i="7"/>
  <c r="M2487" i="7"/>
  <c r="M2488" i="7"/>
  <c r="M2489" i="7"/>
  <c r="M2490" i="7"/>
  <c r="M2491" i="7"/>
  <c r="M2492" i="7"/>
  <c r="M2493" i="7"/>
  <c r="M2494" i="7"/>
  <c r="M2495" i="7"/>
  <c r="M2496" i="7"/>
  <c r="M2497" i="7"/>
  <c r="M2498" i="7"/>
  <c r="M2499" i="7"/>
  <c r="M2500" i="7"/>
  <c r="M2501" i="7"/>
  <c r="M2502" i="7"/>
  <c r="M2503" i="7"/>
  <c r="M2504" i="7"/>
  <c r="M2505" i="7"/>
  <c r="M2506" i="7"/>
  <c r="M2507" i="7"/>
  <c r="M2508" i="7"/>
  <c r="M2509" i="7"/>
  <c r="M2510" i="7"/>
  <c r="M2511" i="7"/>
  <c r="M2512" i="7"/>
  <c r="M2513" i="7"/>
  <c r="M2514" i="7"/>
  <c r="M2515" i="7"/>
  <c r="M2516" i="7"/>
  <c r="M2517" i="7"/>
  <c r="M2518" i="7"/>
  <c r="M2519" i="7"/>
  <c r="M2520" i="7"/>
  <c r="M2521" i="7"/>
  <c r="M2522" i="7"/>
  <c r="M2523" i="7"/>
  <c r="M2524" i="7"/>
  <c r="M2525" i="7"/>
  <c r="M2526" i="7"/>
  <c r="M2527" i="7"/>
  <c r="M2528" i="7"/>
  <c r="M2529" i="7"/>
  <c r="M2530" i="7"/>
  <c r="M2531" i="7"/>
  <c r="M2532" i="7"/>
  <c r="M2533" i="7"/>
  <c r="M2534" i="7"/>
  <c r="M2535" i="7"/>
  <c r="M2536" i="7"/>
  <c r="M2537" i="7"/>
  <c r="M2538" i="7"/>
  <c r="M2539" i="7"/>
  <c r="M3008" i="7"/>
  <c r="M3009" i="7"/>
  <c r="M3010" i="7"/>
  <c r="M3011" i="7"/>
  <c r="M3012" i="7"/>
  <c r="M3013" i="7"/>
  <c r="M3014" i="7"/>
  <c r="M3015" i="7"/>
  <c r="M3016" i="7"/>
  <c r="M3017" i="7"/>
  <c r="M3018" i="7"/>
  <c r="M3019" i="7"/>
  <c r="M3020" i="7"/>
  <c r="M3021" i="7"/>
  <c r="M3022" i="7"/>
  <c r="M3023" i="7"/>
  <c r="M3024" i="7"/>
  <c r="M3025" i="7"/>
  <c r="M3026" i="7"/>
  <c r="M3027" i="7"/>
  <c r="M3028" i="7"/>
  <c r="M3029" i="7"/>
  <c r="M3030" i="7"/>
  <c r="M3031" i="7"/>
  <c r="M3032" i="7"/>
  <c r="M3033" i="7"/>
  <c r="M3034" i="7"/>
  <c r="M3035" i="7"/>
  <c r="M3036" i="7"/>
  <c r="M3037" i="7"/>
  <c r="M3038" i="7"/>
  <c r="M3039" i="7"/>
  <c r="M3040" i="7"/>
  <c r="M3041" i="7"/>
  <c r="M3042" i="7"/>
  <c r="M3043" i="7"/>
  <c r="M3044" i="7"/>
  <c r="M3045" i="7"/>
  <c r="M3046" i="7"/>
  <c r="M3047" i="7"/>
  <c r="M3048" i="7"/>
  <c r="M3049" i="7"/>
  <c r="M3050" i="7"/>
  <c r="M3051" i="7"/>
  <c r="M3052" i="7"/>
  <c r="M3053" i="7"/>
  <c r="M3054" i="7"/>
  <c r="M3055" i="7"/>
  <c r="M3056" i="7"/>
  <c r="M3057" i="7"/>
  <c r="M3058" i="7"/>
  <c r="M3059" i="7"/>
  <c r="M3060" i="7"/>
  <c r="M3061" i="7"/>
  <c r="M3062" i="7"/>
  <c r="M3063" i="7"/>
  <c r="M3064" i="7"/>
  <c r="M3065" i="7"/>
  <c r="M3066" i="7"/>
  <c r="M3067" i="7"/>
  <c r="M3068" i="7"/>
  <c r="M3069" i="7"/>
  <c r="M3070" i="7"/>
  <c r="M3071" i="7"/>
  <c r="M3072" i="7"/>
  <c r="M3073" i="7"/>
  <c r="M3074" i="7"/>
  <c r="M3075" i="7"/>
  <c r="M3076" i="7"/>
  <c r="M3077" i="7"/>
  <c r="M3078" i="7"/>
  <c r="M3079" i="7"/>
  <c r="M3080" i="7"/>
  <c r="M3081" i="7"/>
  <c r="M3082" i="7"/>
  <c r="M3083" i="7"/>
  <c r="M3084" i="7"/>
  <c r="M3085" i="7"/>
  <c r="M3086" i="7"/>
  <c r="M3087" i="7"/>
  <c r="M3088" i="7"/>
  <c r="M3089" i="7"/>
  <c r="M3090" i="7"/>
  <c r="M3091" i="7"/>
  <c r="M3092" i="7"/>
  <c r="M3093" i="7"/>
  <c r="M3094" i="7"/>
  <c r="M3095" i="7"/>
  <c r="M3096" i="7"/>
  <c r="M3097" i="7"/>
  <c r="M3098" i="7"/>
  <c r="M3099" i="7"/>
  <c r="M3100" i="7"/>
  <c r="M3101" i="7"/>
  <c r="M3102" i="7"/>
  <c r="M3103" i="7"/>
  <c r="M3104" i="7"/>
  <c r="M3105" i="7"/>
  <c r="M3106" i="7"/>
  <c r="M3107" i="7"/>
  <c r="M3108" i="7"/>
  <c r="M3109" i="7"/>
  <c r="M3110" i="7"/>
  <c r="M3111" i="7"/>
  <c r="M3112" i="7"/>
  <c r="M3113" i="7"/>
  <c r="M3114" i="7"/>
  <c r="M3115" i="7"/>
  <c r="M3116" i="7"/>
  <c r="M3117" i="7"/>
  <c r="M3118" i="7"/>
  <c r="M3119" i="7"/>
  <c r="M3120" i="7"/>
  <c r="M3121" i="7"/>
  <c r="M3122" i="7"/>
  <c r="M3123" i="7"/>
  <c r="M3124" i="7"/>
  <c r="M3125" i="7"/>
  <c r="M3126" i="7"/>
  <c r="M3127" i="7"/>
  <c r="M3128" i="7"/>
  <c r="M3129" i="7"/>
  <c r="M3130" i="7"/>
  <c r="M3131" i="7"/>
  <c r="M3132" i="7"/>
  <c r="M3133" i="7"/>
  <c r="M3134" i="7"/>
  <c r="M3135" i="7"/>
  <c r="M3136" i="7"/>
  <c r="M3137" i="7"/>
  <c r="M3138" i="7"/>
  <c r="M3139" i="7"/>
  <c r="M3140" i="7"/>
  <c r="M3141" i="7"/>
  <c r="M3142" i="7"/>
  <c r="M3143" i="7"/>
  <c r="M3144" i="7"/>
  <c r="M3145" i="7"/>
  <c r="M3146" i="7"/>
  <c r="M3147" i="7"/>
  <c r="M3148" i="7"/>
  <c r="M3149" i="7"/>
  <c r="M3150" i="7"/>
  <c r="M3151" i="7"/>
  <c r="M3152" i="7"/>
  <c r="M3153" i="7"/>
  <c r="M3154" i="7"/>
  <c r="M3155" i="7"/>
  <c r="M3156" i="7"/>
  <c r="M3157" i="7"/>
  <c r="M3158" i="7"/>
  <c r="M3159" i="7"/>
  <c r="M3160" i="7"/>
  <c r="M3161" i="7"/>
  <c r="M3162" i="7"/>
  <c r="M3163" i="7"/>
  <c r="M3164" i="7"/>
  <c r="M3165" i="7"/>
  <c r="M3166" i="7"/>
  <c r="M3167" i="7"/>
  <c r="M3168" i="7"/>
  <c r="M3169" i="7"/>
  <c r="M3170" i="7"/>
  <c r="M3171" i="7"/>
  <c r="M3172" i="7"/>
  <c r="M3173" i="7"/>
  <c r="M3174" i="7"/>
  <c r="M3175" i="7"/>
  <c r="M3176" i="7"/>
  <c r="M3177" i="7"/>
  <c r="M3178" i="7"/>
  <c r="M3179" i="7"/>
  <c r="M3180" i="7"/>
  <c r="M3181" i="7"/>
  <c r="M3182" i="7"/>
  <c r="M3183" i="7"/>
  <c r="M3184" i="7"/>
  <c r="M3185" i="7"/>
  <c r="M3186" i="7"/>
  <c r="M3187" i="7"/>
  <c r="M3188" i="7"/>
  <c r="M3189" i="7"/>
  <c r="M3190" i="7"/>
  <c r="M3191" i="7"/>
  <c r="M3192" i="7"/>
  <c r="M3193" i="7"/>
  <c r="M3194" i="7"/>
  <c r="M3195" i="7"/>
  <c r="M3196" i="7"/>
  <c r="M3197" i="7"/>
  <c r="M3198" i="7"/>
  <c r="M3199" i="7"/>
  <c r="M2540" i="7"/>
  <c r="M2541" i="7"/>
  <c r="M2542" i="7"/>
  <c r="M2543" i="7"/>
  <c r="M2544" i="7"/>
  <c r="M2545" i="7"/>
  <c r="M2546" i="7"/>
  <c r="M2547" i="7"/>
  <c r="M2548" i="7"/>
  <c r="M2549" i="7"/>
  <c r="M2550" i="7"/>
  <c r="M2551" i="7"/>
  <c r="M2552" i="7"/>
  <c r="M2553" i="7"/>
  <c r="M2554" i="7"/>
  <c r="M2555" i="7"/>
  <c r="M2556" i="7"/>
  <c r="M2557" i="7"/>
  <c r="M2558" i="7"/>
  <c r="M2559" i="7"/>
  <c r="M2560" i="7"/>
  <c r="M2561" i="7"/>
  <c r="M2562" i="7"/>
  <c r="M2563" i="7"/>
  <c r="M2564" i="7"/>
  <c r="M2565" i="7"/>
  <c r="M2566" i="7"/>
  <c r="M2567" i="7"/>
  <c r="M2568" i="7"/>
  <c r="M2569" i="7"/>
  <c r="M2570" i="7"/>
  <c r="M2571" i="7"/>
  <c r="M2572" i="7"/>
  <c r="M2573" i="7"/>
  <c r="M2574" i="7"/>
  <c r="M2575" i="7"/>
  <c r="M2576" i="7"/>
  <c r="M2577" i="7"/>
  <c r="M2578" i="7"/>
  <c r="M2579" i="7"/>
  <c r="M2580" i="7"/>
  <c r="M2581" i="7"/>
  <c r="M2582" i="7"/>
  <c r="M2583" i="7"/>
  <c r="M2584" i="7"/>
  <c r="M2585" i="7"/>
  <c r="M2586" i="7"/>
  <c r="M2587" i="7"/>
  <c r="M2588" i="7"/>
  <c r="M2589" i="7"/>
  <c r="M2590" i="7"/>
  <c r="M2591" i="7"/>
  <c r="M2592" i="7"/>
  <c r="M2593" i="7"/>
  <c r="M2594" i="7"/>
  <c r="M2595" i="7"/>
  <c r="M2596" i="7"/>
  <c r="M2597" i="7"/>
  <c r="M2598" i="7"/>
  <c r="M2599" i="7"/>
  <c r="M2600" i="7"/>
  <c r="M2601" i="7"/>
  <c r="M2602" i="7"/>
  <c r="M2603" i="7"/>
  <c r="M2604" i="7"/>
  <c r="M2605" i="7"/>
  <c r="M2606" i="7"/>
  <c r="M2607" i="7"/>
  <c r="M2608" i="7"/>
  <c r="M2609" i="7"/>
  <c r="M2610" i="7"/>
  <c r="M2611" i="7"/>
  <c r="M2612" i="7"/>
  <c r="M2613" i="7"/>
  <c r="M2614" i="7"/>
  <c r="M2615" i="7"/>
  <c r="M2616" i="7"/>
  <c r="M2617" i="7"/>
  <c r="M2618" i="7"/>
  <c r="M2619" i="7"/>
  <c r="M2620" i="7"/>
  <c r="M2621" i="7"/>
  <c r="M2622" i="7"/>
  <c r="M2623" i="7"/>
  <c r="M2624" i="7"/>
  <c r="M2625" i="7"/>
  <c r="M2626" i="7"/>
  <c r="M2627" i="7"/>
  <c r="M2628" i="7"/>
  <c r="M2629" i="7"/>
  <c r="M2630" i="7"/>
  <c r="M2631" i="7"/>
  <c r="M2632" i="7"/>
  <c r="M2633" i="7"/>
  <c r="M2634" i="7"/>
  <c r="M2635" i="7"/>
  <c r="M2636" i="7"/>
  <c r="M2637" i="7"/>
  <c r="M2638" i="7"/>
  <c r="M2639" i="7"/>
  <c r="M2640" i="7"/>
  <c r="M2641" i="7"/>
  <c r="M2642" i="7"/>
  <c r="M2643" i="7"/>
  <c r="M2644" i="7"/>
  <c r="M2645" i="7"/>
  <c r="M2646" i="7"/>
  <c r="M2647" i="7"/>
  <c r="M2648" i="7"/>
  <c r="M2649" i="7"/>
  <c r="M2650" i="7"/>
  <c r="M2651" i="7"/>
  <c r="M2652" i="7"/>
  <c r="M2653" i="7"/>
  <c r="M2654" i="7"/>
  <c r="M2655" i="7"/>
  <c r="M2656" i="7"/>
  <c r="M2657" i="7"/>
  <c r="M2658" i="7"/>
  <c r="M2659" i="7"/>
  <c r="M2660" i="7"/>
  <c r="M2661" i="7"/>
  <c r="M2662" i="7"/>
  <c r="M2663" i="7"/>
  <c r="M2664" i="7"/>
  <c r="M2665" i="7"/>
  <c r="M2666" i="7"/>
  <c r="M2667" i="7"/>
  <c r="M2668" i="7"/>
  <c r="M2669" i="7"/>
  <c r="M2670" i="7"/>
  <c r="M2671" i="7"/>
  <c r="M2672" i="7"/>
  <c r="M2673" i="7"/>
  <c r="M2674" i="7"/>
  <c r="M2675" i="7"/>
  <c r="M2676" i="7"/>
  <c r="M2677" i="7"/>
  <c r="M2678" i="7"/>
  <c r="M2679" i="7"/>
  <c r="M2680" i="7"/>
  <c r="M2681" i="7"/>
  <c r="M2682" i="7"/>
  <c r="M2683" i="7"/>
  <c r="M2684" i="7"/>
  <c r="M2685" i="7"/>
  <c r="M2686" i="7"/>
  <c r="M2687" i="7"/>
  <c r="M2688" i="7"/>
  <c r="M2689" i="7"/>
  <c r="M2690" i="7"/>
  <c r="M2691" i="7"/>
  <c r="M2692" i="7"/>
  <c r="M2693" i="7"/>
  <c r="M2694" i="7"/>
  <c r="M2695" i="7"/>
  <c r="M2696" i="7"/>
  <c r="M2697" i="7"/>
  <c r="M2698" i="7"/>
  <c r="M2699" i="7"/>
  <c r="M2700" i="7"/>
  <c r="M2701" i="7"/>
  <c r="M2702" i="7"/>
  <c r="M2703" i="7"/>
  <c r="M2704" i="7"/>
  <c r="M2705" i="7"/>
  <c r="M2706" i="7"/>
  <c r="M2707" i="7"/>
  <c r="M2708" i="7"/>
  <c r="M2709" i="7"/>
  <c r="M2710" i="7"/>
  <c r="M2711" i="7"/>
  <c r="M2712" i="7"/>
  <c r="M2713" i="7"/>
  <c r="M2714" i="7"/>
  <c r="M2715" i="7"/>
  <c r="M2716" i="7"/>
  <c r="M2717" i="7"/>
  <c r="M2718" i="7"/>
  <c r="M2719" i="7"/>
  <c r="M2720" i="7"/>
  <c r="M2721" i="7"/>
  <c r="M2722" i="7"/>
  <c r="M2723" i="7"/>
  <c r="M2724" i="7"/>
  <c r="M2725" i="7"/>
  <c r="M2726" i="7"/>
  <c r="M2727" i="7"/>
  <c r="M2728" i="7"/>
  <c r="M2729" i="7"/>
  <c r="M2730" i="7"/>
  <c r="M2731" i="7"/>
  <c r="M2732" i="7"/>
  <c r="M2733" i="7"/>
  <c r="M2734" i="7"/>
  <c r="M2735" i="7"/>
  <c r="M2736" i="7"/>
  <c r="M2737" i="7"/>
  <c r="M2738" i="7"/>
  <c r="M2739" i="7"/>
  <c r="M2740" i="7"/>
  <c r="M2741" i="7"/>
  <c r="M2742" i="7"/>
  <c r="M2743" i="7"/>
  <c r="M2744" i="7"/>
  <c r="M2745" i="7"/>
  <c r="M2746" i="7"/>
  <c r="M2747" i="7"/>
  <c r="M2748" i="7"/>
  <c r="M2749" i="7"/>
  <c r="M2750" i="7"/>
  <c r="M2751" i="7"/>
  <c r="M2752" i="7"/>
  <c r="M2753" i="7"/>
  <c r="M2754" i="7"/>
  <c r="M2755" i="7"/>
  <c r="M2756" i="7"/>
  <c r="M2757" i="7"/>
  <c r="M2758" i="7"/>
  <c r="M2759" i="7"/>
  <c r="M2760" i="7"/>
  <c r="M2761" i="7"/>
  <c r="M2762" i="7"/>
  <c r="M2763" i="7"/>
  <c r="M2764" i="7"/>
  <c r="M2765" i="7"/>
  <c r="M2766" i="7"/>
  <c r="M2767" i="7"/>
  <c r="M2768" i="7"/>
  <c r="M2769" i="7"/>
  <c r="M2770" i="7"/>
  <c r="M2771" i="7"/>
  <c r="M2772" i="7"/>
  <c r="M2773" i="7"/>
  <c r="M2774" i="7"/>
  <c r="M2775" i="7"/>
  <c r="M2776" i="7"/>
  <c r="M2777" i="7"/>
  <c r="M2778" i="7"/>
  <c r="M2779" i="7"/>
  <c r="M2780" i="7"/>
  <c r="M2781" i="7"/>
  <c r="M2782" i="7"/>
  <c r="M2783" i="7"/>
  <c r="M2784" i="7"/>
  <c r="M2785" i="7"/>
  <c r="M2786" i="7"/>
  <c r="M2787" i="7"/>
  <c r="M2788" i="7"/>
  <c r="M2789" i="7"/>
  <c r="M2790" i="7"/>
  <c r="M2791" i="7"/>
  <c r="M2792" i="7"/>
  <c r="M2793" i="7"/>
  <c r="M2794" i="7"/>
  <c r="M2795" i="7"/>
  <c r="M2796" i="7"/>
  <c r="M2797" i="7"/>
  <c r="M2798" i="7"/>
  <c r="M2799" i="7"/>
  <c r="M2800" i="7"/>
  <c r="M2801" i="7"/>
  <c r="M2802" i="7"/>
  <c r="M2803" i="7"/>
  <c r="M2804" i="7"/>
  <c r="M2805" i="7"/>
  <c r="M2806" i="7"/>
  <c r="M2807" i="7"/>
  <c r="M2808" i="7"/>
  <c r="M2809" i="7"/>
  <c r="M2810" i="7"/>
  <c r="M2811" i="7"/>
  <c r="M2812" i="7"/>
  <c r="M2813" i="7"/>
  <c r="M2814" i="7"/>
  <c r="M2815" i="7"/>
  <c r="M2816" i="7"/>
  <c r="M2817" i="7"/>
  <c r="M2818" i="7"/>
  <c r="M2819" i="7"/>
  <c r="M2820" i="7"/>
  <c r="M2821" i="7"/>
  <c r="M2822" i="7"/>
  <c r="M2823" i="7"/>
  <c r="M2824" i="7"/>
  <c r="M2825" i="7"/>
  <c r="M2826" i="7"/>
  <c r="M2827" i="7"/>
  <c r="M2828" i="7"/>
  <c r="M2829" i="7"/>
  <c r="M2830" i="7"/>
  <c r="M2831" i="7"/>
  <c r="M2832" i="7"/>
  <c r="M2833" i="7"/>
  <c r="M2834" i="7"/>
  <c r="M2835" i="7"/>
  <c r="M2836" i="7"/>
  <c r="M2837" i="7"/>
  <c r="M2838" i="7"/>
  <c r="M2839" i="7"/>
  <c r="M2840" i="7"/>
  <c r="M2841" i="7"/>
  <c r="M2842" i="7"/>
  <c r="M2843" i="7"/>
  <c r="M2844" i="7"/>
  <c r="M2845" i="7"/>
  <c r="M2846" i="7"/>
  <c r="M2847" i="7"/>
  <c r="M2848" i="7"/>
  <c r="M2849" i="7"/>
  <c r="M2850" i="7"/>
  <c r="M2851" i="7"/>
  <c r="M2852" i="7"/>
  <c r="M2853" i="7"/>
  <c r="M2854" i="7"/>
  <c r="M2855" i="7"/>
  <c r="M2856" i="7"/>
  <c r="M2857" i="7"/>
  <c r="M2858" i="7"/>
  <c r="M2859" i="7"/>
  <c r="M2860" i="7"/>
  <c r="M2861" i="7"/>
  <c r="M2862" i="7"/>
  <c r="M2863" i="7"/>
  <c r="M2864" i="7"/>
  <c r="M2865" i="7"/>
  <c r="M2866" i="7"/>
  <c r="M2867" i="7"/>
  <c r="M2868" i="7"/>
  <c r="M2869" i="7"/>
  <c r="M2870" i="7"/>
  <c r="M2871" i="7"/>
  <c r="M2872" i="7"/>
  <c r="M2873" i="7"/>
  <c r="M2874" i="7"/>
  <c r="M2875" i="7"/>
  <c r="M2876" i="7"/>
  <c r="M2877" i="7"/>
  <c r="M2878" i="7"/>
  <c r="M2879" i="7"/>
  <c r="M2880" i="7"/>
  <c r="M2881" i="7"/>
  <c r="M2882" i="7"/>
  <c r="M2883" i="7"/>
  <c r="M2884" i="7"/>
  <c r="M2885" i="7"/>
  <c r="M2886" i="7"/>
  <c r="M2887" i="7"/>
  <c r="M2888" i="7"/>
  <c r="M2889" i="7"/>
  <c r="M2890" i="7"/>
  <c r="M2891" i="7"/>
  <c r="M2892" i="7"/>
  <c r="M2893" i="7"/>
  <c r="M2894" i="7"/>
  <c r="M2895" i="7"/>
  <c r="M2896" i="7"/>
  <c r="M2897" i="7"/>
  <c r="M2898" i="7"/>
  <c r="M2899" i="7"/>
  <c r="M2900" i="7"/>
  <c r="M2901" i="7"/>
  <c r="M2902" i="7"/>
  <c r="M2903" i="7"/>
  <c r="M2904" i="7"/>
  <c r="M2905" i="7"/>
  <c r="M2906" i="7"/>
  <c r="M2907" i="7"/>
  <c r="M2908" i="7"/>
  <c r="M2909" i="7"/>
  <c r="M2910" i="7"/>
  <c r="M2911" i="7"/>
  <c r="M2912" i="7"/>
  <c r="M2913" i="7"/>
  <c r="M2914" i="7"/>
  <c r="M2915" i="7"/>
  <c r="M2916" i="7"/>
  <c r="M2917" i="7"/>
  <c r="M2918" i="7"/>
  <c r="M2919" i="7"/>
  <c r="M2920" i="7"/>
  <c r="M2921" i="7"/>
  <c r="M2922" i="7"/>
  <c r="M2923" i="7"/>
  <c r="M2924" i="7"/>
  <c r="M2925" i="7"/>
  <c r="M2926" i="7"/>
  <c r="M2927" i="7"/>
  <c r="M2928" i="7"/>
  <c r="M2929" i="7"/>
  <c r="M2930" i="7"/>
  <c r="M2931" i="7"/>
  <c r="M2932" i="7"/>
  <c r="M2933" i="7"/>
  <c r="M2934" i="7"/>
  <c r="M2935" i="7"/>
  <c r="M2936" i="7"/>
  <c r="M2937" i="7"/>
  <c r="M2938" i="7"/>
  <c r="M2939" i="7"/>
  <c r="M2940" i="7"/>
  <c r="M2941" i="7"/>
  <c r="M2942" i="7"/>
  <c r="M2943" i="7"/>
  <c r="M2944" i="7"/>
  <c r="M2945" i="7"/>
  <c r="M2946" i="7"/>
  <c r="M2947" i="7"/>
  <c r="M2948" i="7"/>
  <c r="M2949" i="7"/>
  <c r="M2950" i="7"/>
  <c r="M2951" i="7"/>
  <c r="M2952" i="7"/>
  <c r="M2953" i="7"/>
  <c r="M2954" i="7"/>
  <c r="M2955" i="7"/>
  <c r="M2956" i="7"/>
  <c r="M2957" i="7"/>
  <c r="M2958" i="7"/>
  <c r="M2959" i="7"/>
  <c r="M2960" i="7"/>
  <c r="M2961" i="7"/>
  <c r="M2962" i="7"/>
  <c r="M2963" i="7"/>
  <c r="M2964" i="7"/>
  <c r="M2965" i="7"/>
  <c r="M2966" i="7"/>
  <c r="M2967" i="7"/>
  <c r="M2968" i="7"/>
  <c r="M2969" i="7"/>
  <c r="M2970" i="7"/>
  <c r="M2971" i="7"/>
  <c r="M2972" i="7"/>
  <c r="M2973" i="7"/>
  <c r="M2974" i="7"/>
  <c r="M2975" i="7"/>
  <c r="M2976" i="7"/>
  <c r="M2977" i="7"/>
  <c r="M2978" i="7"/>
  <c r="M2979" i="7"/>
  <c r="M2980" i="7"/>
  <c r="M2981" i="7"/>
  <c r="M2982" i="7"/>
  <c r="M2983" i="7"/>
  <c r="M2984" i="7"/>
  <c r="M2985" i="7"/>
  <c r="M2986" i="7"/>
  <c r="M2987" i="7"/>
  <c r="M2988" i="7"/>
  <c r="M2989" i="7"/>
  <c r="M2990" i="7"/>
  <c r="M2991" i="7"/>
  <c r="M2992" i="7"/>
  <c r="M2993" i="7"/>
  <c r="M2994" i="7"/>
  <c r="M2995" i="7"/>
  <c r="M2996" i="7"/>
  <c r="M2997" i="7"/>
  <c r="M2998" i="7"/>
  <c r="M2999" i="7"/>
  <c r="M3000" i="7"/>
  <c r="M3001" i="7"/>
  <c r="M3002" i="7"/>
  <c r="M3003" i="7"/>
  <c r="M3004" i="7"/>
  <c r="M3005" i="7"/>
  <c r="M3006" i="7"/>
  <c r="M3007" i="7"/>
  <c r="M3200" i="7"/>
  <c r="M3201" i="7"/>
  <c r="M3202" i="7"/>
  <c r="M3203" i="7"/>
  <c r="M3204" i="7"/>
  <c r="M3205" i="7"/>
  <c r="M3206" i="7"/>
  <c r="M3207" i="7"/>
  <c r="M3208" i="7"/>
  <c r="M3209" i="7"/>
  <c r="M3210" i="7"/>
  <c r="M3211" i="7"/>
  <c r="M3212" i="7"/>
  <c r="M3213" i="7"/>
  <c r="M3214" i="7"/>
  <c r="M3215" i="7"/>
  <c r="M3216" i="7"/>
  <c r="M3217" i="7"/>
  <c r="M3218" i="7"/>
  <c r="M3219" i="7"/>
  <c r="M3220" i="7"/>
  <c r="M3221" i="7"/>
  <c r="M3222" i="7"/>
  <c r="M3223" i="7"/>
  <c r="M3224" i="7"/>
  <c r="M3225" i="7"/>
  <c r="M3226" i="7"/>
  <c r="M3227" i="7"/>
  <c r="M3228" i="7"/>
  <c r="M3229" i="7"/>
  <c r="M3230" i="7"/>
  <c r="M3231" i="7"/>
  <c r="M3232" i="7"/>
  <c r="M3233" i="7"/>
  <c r="M3234" i="7"/>
  <c r="M3235" i="7"/>
  <c r="M3236" i="7"/>
  <c r="M3237" i="7"/>
  <c r="M3238" i="7"/>
  <c r="M3239" i="7"/>
  <c r="M3240" i="7"/>
  <c r="M3241" i="7"/>
  <c r="M3242" i="7"/>
  <c r="M3243" i="7"/>
  <c r="M3244" i="7"/>
  <c r="M3245" i="7"/>
  <c r="M3246" i="7"/>
  <c r="M3247" i="7"/>
  <c r="M3248" i="7"/>
  <c r="M3249" i="7"/>
  <c r="M3250" i="7"/>
  <c r="M3251" i="7"/>
  <c r="M3252" i="7"/>
  <c r="M3253" i="7"/>
  <c r="M3254" i="7"/>
  <c r="M3255" i="7"/>
  <c r="M3256" i="7"/>
  <c r="M3257" i="7"/>
  <c r="M3258" i="7"/>
  <c r="M3259" i="7"/>
  <c r="M3260" i="7"/>
  <c r="M3261" i="7"/>
  <c r="M3262" i="7"/>
  <c r="M3263" i="7"/>
  <c r="M3264" i="7"/>
  <c r="M3265" i="7"/>
  <c r="M3266" i="7"/>
  <c r="M3267" i="7"/>
  <c r="M3268" i="7"/>
  <c r="M3269" i="7"/>
  <c r="M3270" i="7"/>
  <c r="M3271" i="7"/>
  <c r="M3272" i="7"/>
  <c r="M3273" i="7"/>
  <c r="M3274" i="7"/>
  <c r="M3275" i="7"/>
  <c r="M3276" i="7"/>
  <c r="M3277" i="7"/>
  <c r="M3278" i="7"/>
  <c r="M3279" i="7"/>
  <c r="M3280" i="7"/>
  <c r="M3281" i="7"/>
  <c r="M3282" i="7"/>
  <c r="M3283" i="7"/>
  <c r="M3284" i="7"/>
  <c r="M3285" i="7"/>
  <c r="M3286" i="7"/>
  <c r="M3287" i="7"/>
  <c r="M3288" i="7"/>
  <c r="M3289" i="7"/>
  <c r="M3290" i="7"/>
  <c r="M3291" i="7"/>
  <c r="M3292" i="7"/>
  <c r="M3293" i="7"/>
  <c r="M3294" i="7"/>
  <c r="M3295" i="7"/>
  <c r="M3296" i="7"/>
  <c r="M3297" i="7"/>
  <c r="M3298" i="7"/>
  <c r="M3299" i="7"/>
  <c r="M3300" i="7"/>
  <c r="M3301" i="7"/>
  <c r="M3302" i="7"/>
  <c r="M3303" i="7"/>
  <c r="M3304" i="7"/>
  <c r="M3305" i="7"/>
  <c r="M3306" i="7"/>
  <c r="M3307" i="7"/>
  <c r="M3308" i="7"/>
  <c r="M3309" i="7"/>
  <c r="M3310" i="7"/>
  <c r="M3311" i="7"/>
  <c r="M3312" i="7"/>
  <c r="M3313" i="7"/>
  <c r="M3314" i="7"/>
  <c r="M3315" i="7"/>
  <c r="M3316" i="7"/>
  <c r="M3317" i="7"/>
  <c r="M3318" i="7"/>
  <c r="M3319" i="7"/>
  <c r="M3320" i="7"/>
  <c r="M3321" i="7"/>
  <c r="M3322" i="7"/>
  <c r="M3323" i="7"/>
  <c r="M3324" i="7"/>
  <c r="M3325" i="7"/>
  <c r="M3326" i="7"/>
  <c r="M3327" i="7"/>
  <c r="M3328" i="7"/>
  <c r="M3329" i="7"/>
  <c r="M3330" i="7"/>
  <c r="M3331" i="7"/>
  <c r="M3332" i="7"/>
  <c r="M3333" i="7"/>
  <c r="M3334" i="7"/>
  <c r="M3335" i="7"/>
  <c r="M3336" i="7"/>
  <c r="M3337" i="7"/>
  <c r="M3338" i="7"/>
  <c r="M3339" i="7"/>
  <c r="M3340" i="7"/>
  <c r="M3341" i="7"/>
  <c r="M3342" i="7"/>
  <c r="M3343" i="7"/>
  <c r="M3344" i="7"/>
  <c r="M3345" i="7"/>
  <c r="M3346" i="7"/>
  <c r="M3347" i="7"/>
  <c r="M3348" i="7"/>
  <c r="M3349" i="7"/>
  <c r="M3350" i="7"/>
  <c r="M3351" i="7"/>
  <c r="M3352" i="7"/>
  <c r="M3353" i="7"/>
  <c r="M3354" i="7"/>
  <c r="M3355" i="7"/>
  <c r="M3356" i="7"/>
  <c r="M3357" i="7"/>
  <c r="M3358" i="7"/>
  <c r="M3359" i="7"/>
  <c r="M3360" i="7"/>
  <c r="M3361" i="7"/>
  <c r="M3362" i="7"/>
  <c r="M3363" i="7"/>
  <c r="M3364" i="7"/>
  <c r="M3365" i="7"/>
  <c r="M3366" i="7"/>
  <c r="M3367" i="7"/>
  <c r="M3368" i="7"/>
  <c r="M3369" i="7"/>
  <c r="M3370" i="7"/>
  <c r="M3371" i="7"/>
  <c r="M3372" i="7"/>
  <c r="M3373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M1642" i="7"/>
  <c r="M1643" i="7"/>
  <c r="M1644" i="7"/>
  <c r="M1645" i="7"/>
  <c r="M1646" i="7"/>
  <c r="M1647" i="7"/>
  <c r="M1648" i="7"/>
  <c r="M1649" i="7"/>
  <c r="M1650" i="7"/>
  <c r="M1651" i="7"/>
  <c r="M1652" i="7"/>
  <c r="M1653" i="7"/>
  <c r="M1654" i="7"/>
  <c r="M1655" i="7"/>
  <c r="M1656" i="7"/>
  <c r="M1657" i="7"/>
  <c r="M1658" i="7"/>
  <c r="M1659" i="7"/>
  <c r="M1660" i="7"/>
  <c r="M1661" i="7"/>
  <c r="M1662" i="7"/>
  <c r="M1663" i="7"/>
  <c r="M1664" i="7"/>
  <c r="M1665" i="7"/>
  <c r="M1666" i="7"/>
  <c r="M1667" i="7"/>
  <c r="M1668" i="7"/>
  <c r="M1669" i="7"/>
  <c r="M1670" i="7"/>
  <c r="M1671" i="7"/>
  <c r="M1672" i="7"/>
  <c r="M1673" i="7"/>
  <c r="M1674" i="7"/>
  <c r="M1675" i="7"/>
  <c r="M1676" i="7"/>
  <c r="M1677" i="7"/>
  <c r="M1678" i="7"/>
  <c r="M1679" i="7"/>
  <c r="M1680" i="7"/>
  <c r="M1681" i="7"/>
  <c r="M1682" i="7"/>
  <c r="M1683" i="7"/>
  <c r="M1684" i="7"/>
  <c r="M1685" i="7"/>
  <c r="M1686" i="7"/>
  <c r="M1687" i="7"/>
  <c r="M1688" i="7"/>
  <c r="M1689" i="7"/>
  <c r="M1690" i="7"/>
  <c r="M1691" i="7"/>
  <c r="M1692" i="7"/>
  <c r="M1693" i="7"/>
  <c r="M1694" i="7"/>
  <c r="M1695" i="7"/>
  <c r="M1696" i="7"/>
  <c r="M1697" i="7"/>
  <c r="M1698" i="7"/>
  <c r="M1699" i="7"/>
  <c r="M1700" i="7"/>
  <c r="M1701" i="7"/>
  <c r="M1702" i="7"/>
  <c r="M1703" i="7"/>
  <c r="M1704" i="7"/>
  <c r="M1705" i="7"/>
  <c r="M1706" i="7"/>
  <c r="M1707" i="7"/>
  <c r="M1708" i="7"/>
  <c r="M1709" i="7"/>
  <c r="M1710" i="7"/>
  <c r="M1711" i="7"/>
  <c r="M1712" i="7"/>
  <c r="M1713" i="7"/>
  <c r="M1714" i="7"/>
  <c r="M1715" i="7"/>
  <c r="M1716" i="7"/>
  <c r="M1717" i="7"/>
  <c r="M1718" i="7"/>
  <c r="M1719" i="7"/>
  <c r="M1720" i="7"/>
  <c r="M1721" i="7"/>
  <c r="M1722" i="7"/>
  <c r="M1723" i="7"/>
  <c r="M1724" i="7"/>
  <c r="M1725" i="7"/>
  <c r="M1726" i="7"/>
  <c r="M1727" i="7"/>
  <c r="M1728" i="7"/>
  <c r="M1729" i="7"/>
  <c r="M1730" i="7"/>
  <c r="M1731" i="7"/>
  <c r="M1732" i="7"/>
  <c r="M1733" i="7"/>
  <c r="M1734" i="7"/>
  <c r="M1735" i="7"/>
  <c r="M1736" i="7"/>
  <c r="M1737" i="7"/>
  <c r="M1738" i="7"/>
  <c r="M1739" i="7"/>
  <c r="M1740" i="7"/>
  <c r="M1741" i="7"/>
  <c r="M1742" i="7"/>
  <c r="M1743" i="7"/>
  <c r="M1744" i="7"/>
  <c r="M1745" i="7"/>
  <c r="M1746" i="7"/>
  <c r="M1747" i="7"/>
  <c r="M1748" i="7"/>
  <c r="M1749" i="7"/>
  <c r="M1750" i="7"/>
  <c r="M1751" i="7"/>
  <c r="M1752" i="7"/>
  <c r="M1753" i="7"/>
  <c r="M1754" i="7"/>
  <c r="M1755" i="7"/>
  <c r="M1756" i="7"/>
  <c r="M1757" i="7"/>
  <c r="M1758" i="7"/>
  <c r="M1759" i="7"/>
  <c r="M1760" i="7"/>
  <c r="M1761" i="7"/>
  <c r="M1762" i="7"/>
  <c r="M1763" i="7"/>
  <c r="M1764" i="7"/>
  <c r="M1765" i="7"/>
  <c r="M1766" i="7"/>
  <c r="M1767" i="7"/>
  <c r="M1768" i="7"/>
  <c r="M1769" i="7"/>
  <c r="M1770" i="7"/>
  <c r="M1771" i="7"/>
  <c r="M1772" i="7"/>
  <c r="M1773" i="7"/>
  <c r="M1774" i="7"/>
  <c r="M1775" i="7"/>
  <c r="M1776" i="7"/>
  <c r="M1777" i="7"/>
  <c r="M1778" i="7"/>
  <c r="M1779" i="7"/>
  <c r="M1780" i="7"/>
  <c r="M1781" i="7"/>
  <c r="M1782" i="7"/>
  <c r="M1783" i="7"/>
  <c r="M1784" i="7"/>
  <c r="M1785" i="7"/>
  <c r="M1786" i="7"/>
  <c r="M1787" i="7"/>
  <c r="M1788" i="7"/>
  <c r="M1789" i="7"/>
  <c r="M1790" i="7"/>
  <c r="M1791" i="7"/>
  <c r="M1792" i="7"/>
  <c r="M1793" i="7"/>
  <c r="M1794" i="7"/>
  <c r="M1795" i="7"/>
  <c r="M1796" i="7"/>
  <c r="M1797" i="7"/>
  <c r="M1798" i="7"/>
  <c r="M1799" i="7"/>
  <c r="M1800" i="7"/>
  <c r="M1801" i="7"/>
  <c r="M1802" i="7"/>
  <c r="M1803" i="7"/>
  <c r="M1804" i="7"/>
  <c r="M1805" i="7"/>
  <c r="M1806" i="7"/>
  <c r="M1807" i="7"/>
  <c r="M1808" i="7"/>
  <c r="M1809" i="7"/>
  <c r="M1810" i="7"/>
  <c r="M1811" i="7"/>
  <c r="M1812" i="7"/>
  <c r="M1813" i="7"/>
  <c r="M1814" i="7"/>
  <c r="M1815" i="7"/>
  <c r="M1816" i="7"/>
  <c r="M1817" i="7"/>
  <c r="M1818" i="7"/>
  <c r="M1819" i="7"/>
  <c r="M1820" i="7"/>
  <c r="M1821" i="7"/>
  <c r="M1822" i="7"/>
  <c r="M1823" i="7"/>
  <c r="M1824" i="7"/>
  <c r="M1825" i="7"/>
  <c r="M1826" i="7"/>
  <c r="M1827" i="7"/>
  <c r="M1828" i="7"/>
  <c r="M1829" i="7"/>
  <c r="M1830" i="7"/>
  <c r="M1831" i="7"/>
  <c r="M1832" i="7"/>
  <c r="M1833" i="7"/>
  <c r="M1834" i="7"/>
  <c r="M1835" i="7"/>
  <c r="M1836" i="7"/>
  <c r="M1837" i="7"/>
  <c r="M1838" i="7"/>
  <c r="M1839" i="7"/>
  <c r="M1840" i="7"/>
  <c r="M1841" i="7"/>
  <c r="M1842" i="7"/>
  <c r="M1843" i="7"/>
  <c r="M1844" i="7"/>
  <c r="M1845" i="7"/>
  <c r="M1846" i="7"/>
  <c r="M1847" i="7"/>
  <c r="M1848" i="7"/>
  <c r="M1849" i="7"/>
  <c r="M1850" i="7"/>
  <c r="M1851" i="7"/>
  <c r="M1852" i="7"/>
  <c r="M1853" i="7"/>
  <c r="M1854" i="7"/>
  <c r="M1855" i="7"/>
  <c r="M1856" i="7"/>
  <c r="M1857" i="7"/>
  <c r="M1858" i="7"/>
  <c r="M1859" i="7"/>
  <c r="M1860" i="7"/>
  <c r="M1861" i="7"/>
  <c r="M1862" i="7"/>
  <c r="M1863" i="7"/>
  <c r="M1864" i="7"/>
  <c r="M1865" i="7"/>
  <c r="M1866" i="7"/>
  <c r="M1867" i="7"/>
  <c r="M1868" i="7"/>
  <c r="M1869" i="7"/>
  <c r="M1870" i="7"/>
  <c r="M1871" i="7"/>
  <c r="M1872" i="7"/>
  <c r="M1873" i="7"/>
  <c r="M1874" i="7"/>
  <c r="M1875" i="7"/>
  <c r="M1876" i="7"/>
  <c r="M1877" i="7"/>
  <c r="M1878" i="7"/>
  <c r="M1879" i="7"/>
  <c r="M1880" i="7"/>
  <c r="M1881" i="7"/>
  <c r="M1882" i="7"/>
  <c r="M1883" i="7"/>
  <c r="M1884" i="7"/>
  <c r="M1885" i="7"/>
  <c r="M1886" i="7"/>
  <c r="M1887" i="7"/>
  <c r="M1888" i="7"/>
  <c r="M1889" i="7"/>
  <c r="M1890" i="7"/>
  <c r="M1891" i="7"/>
  <c r="M1892" i="7"/>
  <c r="M1893" i="7"/>
  <c r="M1894" i="7"/>
  <c r="M1895" i="7"/>
  <c r="M1896" i="7"/>
  <c r="M1897" i="7"/>
  <c r="M2102" i="7"/>
  <c r="M2103" i="7"/>
  <c r="M2104" i="7"/>
  <c r="M2105" i="7"/>
  <c r="M2106" i="7"/>
  <c r="M2107" i="7"/>
  <c r="M2108" i="7"/>
  <c r="M2109" i="7"/>
  <c r="M2110" i="7"/>
  <c r="M2111" i="7"/>
  <c r="M2112" i="7"/>
  <c r="M2113" i="7"/>
  <c r="M2114" i="7"/>
  <c r="M2115" i="7"/>
  <c r="M2116" i="7"/>
  <c r="M2117" i="7"/>
  <c r="M2118" i="7"/>
  <c r="M2119" i="7"/>
  <c r="M2120" i="7"/>
  <c r="M2121" i="7"/>
  <c r="M2122" i="7"/>
  <c r="M2123" i="7"/>
  <c r="M2124" i="7"/>
  <c r="M2125" i="7"/>
  <c r="M2126" i="7"/>
  <c r="M2127" i="7"/>
  <c r="M2128" i="7"/>
  <c r="M2129" i="7"/>
  <c r="M2130" i="7"/>
  <c r="M2131" i="7"/>
  <c r="M2132" i="7"/>
  <c r="M2133" i="7"/>
  <c r="M2134" i="7"/>
  <c r="M2135" i="7"/>
  <c r="M2136" i="7"/>
  <c r="M2137" i="7"/>
  <c r="M2138" i="7"/>
  <c r="M2139" i="7"/>
  <c r="M2140" i="7"/>
  <c r="M2141" i="7"/>
  <c r="M2142" i="7"/>
  <c r="M2143" i="7"/>
  <c r="M2144" i="7"/>
  <c r="M2145" i="7"/>
  <c r="M2146" i="7"/>
  <c r="M2147" i="7"/>
  <c r="M2148" i="7"/>
  <c r="M2149" i="7"/>
  <c r="M2150" i="7"/>
  <c r="M2151" i="7"/>
  <c r="M2152" i="7"/>
  <c r="M2153" i="7"/>
  <c r="M2154" i="7"/>
  <c r="M2155" i="7"/>
  <c r="M2156" i="7"/>
  <c r="M2157" i="7"/>
  <c r="M2158" i="7"/>
  <c r="M2159" i="7"/>
  <c r="M2160" i="7"/>
  <c r="M2161" i="7"/>
  <c r="M2162" i="7"/>
  <c r="M2163" i="7"/>
  <c r="M2164" i="7"/>
  <c r="M2165" i="7"/>
  <c r="M2166" i="7"/>
  <c r="M2167" i="7"/>
  <c r="M2168" i="7"/>
  <c r="M2169" i="7"/>
  <c r="M2170" i="7"/>
  <c r="M2171" i="7"/>
  <c r="M2172" i="7"/>
  <c r="M2173" i="7"/>
  <c r="M2174" i="7"/>
  <c r="M2175" i="7"/>
  <c r="M2176" i="7"/>
  <c r="M2177" i="7"/>
  <c r="M2178" i="7"/>
  <c r="M2179" i="7"/>
  <c r="M2180" i="7"/>
  <c r="M2181" i="7"/>
  <c r="M2182" i="7"/>
  <c r="M2183" i="7"/>
  <c r="M2184" i="7"/>
  <c r="M2185" i="7"/>
  <c r="M2186" i="7"/>
  <c r="M2187" i="7"/>
  <c r="M2188" i="7"/>
  <c r="M2189" i="7"/>
  <c r="M2190" i="7"/>
  <c r="M2191" i="7"/>
  <c r="M2192" i="7"/>
  <c r="M2193" i="7"/>
  <c r="M2194" i="7"/>
  <c r="M2195" i="7"/>
  <c r="M2196" i="7"/>
  <c r="M2197" i="7"/>
  <c r="M2198" i="7"/>
  <c r="M2199" i="7"/>
  <c r="M2200" i="7"/>
  <c r="M2201" i="7"/>
  <c r="M2202" i="7"/>
  <c r="M2203" i="7"/>
  <c r="M2204" i="7"/>
  <c r="M2205" i="7"/>
  <c r="M2206" i="7"/>
  <c r="M2207" i="7"/>
  <c r="M2208" i="7"/>
  <c r="M2209" i="7"/>
  <c r="M2210" i="7"/>
  <c r="M2211" i="7"/>
  <c r="M2212" i="7"/>
  <c r="M2213" i="7"/>
  <c r="M2214" i="7"/>
  <c r="M2215" i="7"/>
  <c r="M2216" i="7"/>
  <c r="M2217" i="7"/>
  <c r="M2218" i="7"/>
  <c r="M2219" i="7"/>
  <c r="M2220" i="7"/>
  <c r="M2221" i="7"/>
  <c r="M2222" i="7"/>
  <c r="M2223" i="7"/>
  <c r="M2224" i="7"/>
  <c r="M2225" i="7"/>
  <c r="M2226" i="7"/>
  <c r="M2227" i="7"/>
  <c r="M2228" i="7"/>
  <c r="M2229" i="7"/>
  <c r="M2230" i="7"/>
  <c r="M2231" i="7"/>
  <c r="M2232" i="7"/>
  <c r="M2233" i="7"/>
  <c r="M2234" i="7"/>
  <c r="M2235" i="7"/>
  <c r="M2236" i="7"/>
  <c r="M2237" i="7"/>
  <c r="M2238" i="7"/>
  <c r="M2239" i="7"/>
  <c r="M2240" i="7"/>
  <c r="M2241" i="7"/>
  <c r="M2242" i="7"/>
  <c r="M2243" i="7"/>
  <c r="M2244" i="7"/>
  <c r="M2245" i="7"/>
  <c r="M2246" i="7"/>
  <c r="M2247" i="7"/>
  <c r="M2248" i="7"/>
  <c r="M2249" i="7"/>
  <c r="M2250" i="7"/>
  <c r="M2251" i="7"/>
  <c r="M2252" i="7"/>
  <c r="M2253" i="7"/>
  <c r="M2254" i="7"/>
  <c r="M2255" i="7"/>
  <c r="M2256" i="7"/>
  <c r="M2257" i="7"/>
  <c r="M2258" i="7"/>
  <c r="M2259" i="7"/>
  <c r="M2260" i="7"/>
  <c r="M2261" i="7"/>
  <c r="M2262" i="7"/>
  <c r="M2263" i="7"/>
  <c r="M2264" i="7"/>
  <c r="M2265" i="7"/>
  <c r="M2266" i="7"/>
  <c r="M2267" i="7"/>
  <c r="M2268" i="7"/>
  <c r="M2269" i="7"/>
  <c r="M2270" i="7"/>
  <c r="M2271" i="7"/>
  <c r="M2272" i="7"/>
  <c r="M2273" i="7"/>
  <c r="M2274" i="7"/>
  <c r="M2275" i="7"/>
  <c r="M2276" i="7"/>
  <c r="M2277" i="7"/>
  <c r="M2278" i="7"/>
  <c r="M2279" i="7"/>
  <c r="M2280" i="7"/>
  <c r="M2281" i="7"/>
  <c r="M2282" i="7"/>
  <c r="M2283" i="7"/>
  <c r="M2284" i="7"/>
  <c r="M2285" i="7"/>
  <c r="M2286" i="7"/>
  <c r="M2287" i="7"/>
  <c r="M2288" i="7"/>
  <c r="M2289" i="7"/>
  <c r="M2290" i="7"/>
  <c r="M2291" i="7"/>
  <c r="M2292" i="7"/>
  <c r="M2293" i="7"/>
  <c r="M2294" i="7"/>
  <c r="M2295" i="7"/>
  <c r="M2296" i="7"/>
  <c r="M2297" i="7"/>
  <c r="M2298" i="7"/>
  <c r="M2299" i="7"/>
  <c r="M2300" i="7"/>
  <c r="M2301" i="7"/>
  <c r="M2302" i="7"/>
  <c r="M2303" i="7"/>
  <c r="M2304" i="7"/>
  <c r="M2305" i="7"/>
  <c r="M2306" i="7"/>
  <c r="M2307" i="7"/>
  <c r="M2308" i="7"/>
  <c r="M2309" i="7"/>
  <c r="M2310" i="7"/>
  <c r="M2311" i="7"/>
  <c r="M2312" i="7"/>
  <c r="M2313" i="7"/>
  <c r="M2314" i="7"/>
  <c r="M2315" i="7"/>
  <c r="M2316" i="7"/>
  <c r="M2317" i="7"/>
  <c r="M2318" i="7"/>
  <c r="M2319" i="7"/>
  <c r="M2320" i="7"/>
  <c r="M2321" i="7"/>
  <c r="M2322" i="7"/>
  <c r="M2323" i="7"/>
  <c r="M2324" i="7"/>
  <c r="M2325" i="7"/>
  <c r="M2326" i="7"/>
  <c r="M2327" i="7"/>
  <c r="M2328" i="7"/>
  <c r="M2329" i="7"/>
  <c r="M2330" i="7"/>
  <c r="M2331" i="7"/>
  <c r="M2332" i="7"/>
  <c r="M2333" i="7"/>
  <c r="M2334" i="7"/>
  <c r="M2335" i="7"/>
  <c r="M2336" i="7"/>
  <c r="M2337" i="7"/>
  <c r="M2338" i="7"/>
  <c r="M2339" i="7"/>
  <c r="M2340" i="7"/>
  <c r="M2341" i="7"/>
  <c r="M2342" i="7"/>
  <c r="M2343" i="7"/>
  <c r="M2344" i="7"/>
  <c r="M2345" i="7"/>
  <c r="M2346" i="7"/>
  <c r="M2347" i="7"/>
  <c r="M2348" i="7"/>
  <c r="M2349" i="7"/>
  <c r="M2350" i="7"/>
  <c r="M2351" i="7"/>
  <c r="M2352" i="7"/>
  <c r="M2353" i="7"/>
  <c r="M2354" i="7"/>
  <c r="M2355" i="7"/>
  <c r="M2356" i="7"/>
  <c r="M2357" i="7"/>
  <c r="M2358" i="7"/>
  <c r="M2359" i="7"/>
  <c r="M2360" i="7"/>
  <c r="M2361" i="7"/>
  <c r="M2362" i="7"/>
  <c r="M2363" i="7"/>
  <c r="M2364" i="7"/>
  <c r="M2365" i="7"/>
  <c r="M2366" i="7"/>
  <c r="M2367" i="7"/>
  <c r="M2368" i="7"/>
  <c r="M2369" i="7"/>
  <c r="M2370" i="7"/>
  <c r="M2371" i="7"/>
  <c r="M2372" i="7"/>
  <c r="M2373" i="7"/>
  <c r="M2374" i="7"/>
  <c r="M2375" i="7"/>
  <c r="M2376" i="7"/>
  <c r="M2377" i="7"/>
  <c r="M1898" i="7"/>
  <c r="M1904" i="7"/>
  <c r="M1910" i="7"/>
  <c r="M1911" i="7"/>
  <c r="M1912" i="7"/>
  <c r="M1916" i="7"/>
  <c r="M1922" i="7"/>
  <c r="M1923" i="7"/>
  <c r="M1924" i="7"/>
  <c r="M1925" i="7"/>
  <c r="M1928" i="7"/>
  <c r="M1929" i="7"/>
  <c r="M1930" i="7"/>
  <c r="M1934" i="7"/>
  <c r="M1958" i="7"/>
  <c r="M1964" i="7"/>
  <c r="M1965" i="7"/>
  <c r="M1970" i="7"/>
  <c r="M1971" i="7"/>
  <c r="M1972" i="7"/>
  <c r="M1976" i="7"/>
  <c r="M1982" i="7"/>
  <c r="M1988" i="7"/>
  <c r="M1994" i="7"/>
  <c r="M1995" i="7"/>
  <c r="M2000" i="7"/>
  <c r="M2001" i="7"/>
  <c r="M2002" i="7"/>
  <c r="M2012" i="7"/>
  <c r="M2013" i="7"/>
  <c r="M2018" i="7"/>
  <c r="M2019" i="7"/>
  <c r="M2024" i="7"/>
  <c r="M2025" i="7"/>
  <c r="M2030" i="7"/>
  <c r="M2031" i="7"/>
  <c r="M2032" i="7"/>
  <c r="M2033" i="7"/>
  <c r="M2034" i="7"/>
  <c r="M2036" i="7"/>
  <c r="M2037" i="7"/>
  <c r="M2042" i="7"/>
  <c r="M2043" i="7"/>
  <c r="M2044" i="7"/>
  <c r="M2045" i="7"/>
  <c r="M2048" i="7"/>
  <c r="M2049" i="7"/>
  <c r="M2050" i="7"/>
  <c r="M2054" i="7"/>
  <c r="M2055" i="7"/>
  <c r="M2056" i="7"/>
  <c r="M2066" i="7"/>
  <c r="M2067" i="7"/>
  <c r="M2068" i="7"/>
  <c r="M2072" i="7"/>
  <c r="M2078" i="7"/>
  <c r="M2079" i="7"/>
  <c r="M2080" i="7"/>
  <c r="M2084" i="7"/>
  <c r="M2090" i="7"/>
  <c r="M2091" i="7"/>
  <c r="M2092" i="7"/>
  <c r="M2096" i="7"/>
  <c r="M1899" i="7"/>
  <c r="M1900" i="7"/>
  <c r="M1905" i="7"/>
  <c r="M1906" i="7"/>
  <c r="M1913" i="7"/>
  <c r="M1917" i="7"/>
  <c r="M1918" i="7"/>
  <c r="M1919" i="7"/>
  <c r="M1920" i="7"/>
  <c r="M1926" i="7"/>
  <c r="M1931" i="7"/>
  <c r="M1932" i="7"/>
  <c r="M1935" i="7"/>
  <c r="M1936" i="7"/>
  <c r="M1940" i="7"/>
  <c r="M1941" i="7"/>
  <c r="M1942" i="7"/>
  <c r="M1946" i="7"/>
  <c r="M1952" i="7"/>
  <c r="M1953" i="7"/>
  <c r="M1954" i="7"/>
  <c r="M1955" i="7"/>
  <c r="M1959" i="7"/>
  <c r="M1960" i="7"/>
  <c r="M1961" i="7"/>
  <c r="M1966" i="7"/>
  <c r="M1967" i="7"/>
  <c r="M1973" i="7"/>
  <c r="M1974" i="7"/>
  <c r="M1977" i="7"/>
  <c r="M1983" i="7"/>
  <c r="M1989" i="7"/>
  <c r="M1990" i="7"/>
  <c r="M1996" i="7"/>
  <c r="M2003" i="7"/>
  <c r="M2006" i="7"/>
  <c r="M2007" i="7"/>
  <c r="M2008" i="7"/>
  <c r="M2009" i="7"/>
  <c r="M2014" i="7"/>
  <c r="M2020" i="7"/>
  <c r="M2026" i="7"/>
  <c r="M2027" i="7"/>
  <c r="M2038" i="7"/>
  <c r="M2039" i="7"/>
  <c r="M2040" i="7"/>
  <c r="M2046" i="7"/>
  <c r="M2051" i="7"/>
  <c r="M2052" i="7"/>
  <c r="M2053" i="7"/>
  <c r="M2060" i="7"/>
  <c r="M2061" i="7"/>
  <c r="M2062" i="7"/>
  <c r="M2063" i="7"/>
  <c r="M2069" i="7"/>
  <c r="M2070" i="7"/>
  <c r="M2073" i="7"/>
  <c r="M2074" i="7"/>
  <c r="M2081" i="7"/>
  <c r="M2085" i="7"/>
  <c r="M2086" i="7"/>
  <c r="M2087" i="7"/>
  <c r="M2088" i="7"/>
  <c r="M2093" i="7"/>
  <c r="M2094" i="7"/>
  <c r="M2097" i="7"/>
  <c r="M2098" i="7"/>
  <c r="M2099" i="7"/>
  <c r="M1901" i="7"/>
  <c r="M1902" i="7"/>
  <c r="M1903" i="7"/>
  <c r="M1907" i="7"/>
  <c r="M1908" i="7"/>
  <c r="M1909" i="7"/>
  <c r="M1914" i="7"/>
  <c r="M1915" i="7"/>
  <c r="M1921" i="7"/>
  <c r="M1927" i="7"/>
  <c r="M1933" i="7"/>
  <c r="M1937" i="7"/>
  <c r="M1938" i="7"/>
  <c r="M1939" i="7"/>
  <c r="M1943" i="7"/>
  <c r="M1944" i="7"/>
  <c r="M1945" i="7"/>
  <c r="M1947" i="7"/>
  <c r="M1948" i="7"/>
  <c r="M1949" i="7"/>
  <c r="M1950" i="7"/>
  <c r="M1951" i="7"/>
  <c r="M1956" i="7"/>
  <c r="M1957" i="7"/>
  <c r="M1962" i="7"/>
  <c r="M1963" i="7"/>
  <c r="M1968" i="7"/>
  <c r="M1969" i="7"/>
  <c r="M1975" i="7"/>
  <c r="M1978" i="7"/>
  <c r="M1979" i="7"/>
  <c r="M1980" i="7"/>
  <c r="M1981" i="7"/>
  <c r="M1984" i="7"/>
  <c r="M1985" i="7"/>
  <c r="M1986" i="7"/>
  <c r="M1987" i="7"/>
  <c r="M1991" i="7"/>
  <c r="M1992" i="7"/>
  <c r="M1993" i="7"/>
  <c r="M1997" i="7"/>
  <c r="M1998" i="7"/>
  <c r="M1999" i="7"/>
  <c r="M2004" i="7"/>
  <c r="M2005" i="7"/>
  <c r="M2010" i="7"/>
  <c r="M2011" i="7"/>
  <c r="M2015" i="7"/>
  <c r="M2016" i="7"/>
  <c r="M2017" i="7"/>
  <c r="M2021" i="7"/>
  <c r="M2022" i="7"/>
  <c r="M2023" i="7"/>
  <c r="M2028" i="7"/>
  <c r="M2029" i="7"/>
  <c r="M2035" i="7"/>
  <c r="M2041" i="7"/>
  <c r="M2047" i="7"/>
  <c r="M2057" i="7"/>
  <c r="M2058" i="7"/>
  <c r="M2059" i="7"/>
  <c r="M2064" i="7"/>
  <c r="M2065" i="7"/>
  <c r="M2071" i="7"/>
  <c r="M2075" i="7"/>
  <c r="M2076" i="7"/>
  <c r="M2077" i="7"/>
  <c r="M2082" i="7"/>
  <c r="M2083" i="7"/>
  <c r="M2089" i="7"/>
  <c r="M2095" i="7"/>
  <c r="M2100" i="7"/>
  <c r="M2101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2378" i="7"/>
  <c r="N2379" i="7"/>
  <c r="N2380" i="7"/>
  <c r="N2381" i="7"/>
  <c r="N2382" i="7"/>
  <c r="N2383" i="7"/>
  <c r="N2384" i="7"/>
  <c r="N2385" i="7"/>
  <c r="N2386" i="7"/>
  <c r="N2387" i="7"/>
  <c r="N2388" i="7"/>
  <c r="N2389" i="7"/>
  <c r="N2390" i="7"/>
  <c r="N2391" i="7"/>
  <c r="N2392" i="7"/>
  <c r="N2393" i="7"/>
  <c r="N2394" i="7"/>
  <c r="N2395" i="7"/>
  <c r="N2396" i="7"/>
  <c r="N2397" i="7"/>
  <c r="N2398" i="7"/>
  <c r="N2399" i="7"/>
  <c r="N2400" i="7"/>
  <c r="N2401" i="7"/>
  <c r="N2402" i="7"/>
  <c r="N2403" i="7"/>
  <c r="N2404" i="7"/>
  <c r="N2405" i="7"/>
  <c r="N2406" i="7"/>
  <c r="N2407" i="7"/>
  <c r="N2408" i="7"/>
  <c r="N2409" i="7"/>
  <c r="N2410" i="7"/>
  <c r="N2411" i="7"/>
  <c r="N2412" i="7"/>
  <c r="N2413" i="7"/>
  <c r="N2414" i="7"/>
  <c r="N2415" i="7"/>
  <c r="N2416" i="7"/>
  <c r="N2417" i="7"/>
  <c r="N2418" i="7"/>
  <c r="N2419" i="7"/>
  <c r="N2420" i="7"/>
  <c r="N2421" i="7"/>
  <c r="N2422" i="7"/>
  <c r="N2423" i="7"/>
  <c r="N2424" i="7"/>
  <c r="N2425" i="7"/>
  <c r="N2426" i="7"/>
  <c r="N2427" i="7"/>
  <c r="N2428" i="7"/>
  <c r="N2429" i="7"/>
  <c r="N2430" i="7"/>
  <c r="N2431" i="7"/>
  <c r="N2432" i="7"/>
  <c r="N2433" i="7"/>
  <c r="N2434" i="7"/>
  <c r="N2435" i="7"/>
  <c r="N2436" i="7"/>
  <c r="N2437" i="7"/>
  <c r="N2438" i="7"/>
  <c r="N2439" i="7"/>
  <c r="N2440" i="7"/>
  <c r="N2441" i="7"/>
  <c r="N2442" i="7"/>
  <c r="N2443" i="7"/>
  <c r="N2444" i="7"/>
  <c r="N2445" i="7"/>
  <c r="N2446" i="7"/>
  <c r="N2447" i="7"/>
  <c r="N2448" i="7"/>
  <c r="N2449" i="7"/>
  <c r="N2450" i="7"/>
  <c r="N2451" i="7"/>
  <c r="N2452" i="7"/>
  <c r="N2453" i="7"/>
  <c r="N2454" i="7"/>
  <c r="N2455" i="7"/>
  <c r="N2456" i="7"/>
  <c r="N2457" i="7"/>
  <c r="N2458" i="7"/>
  <c r="N2459" i="7"/>
  <c r="N2460" i="7"/>
  <c r="N2461" i="7"/>
  <c r="N2462" i="7"/>
  <c r="N2463" i="7"/>
  <c r="N2464" i="7"/>
  <c r="N2465" i="7"/>
  <c r="N2466" i="7"/>
  <c r="N2467" i="7"/>
  <c r="N2468" i="7"/>
  <c r="N2469" i="7"/>
  <c r="N2470" i="7"/>
  <c r="N2471" i="7"/>
  <c r="N2472" i="7"/>
  <c r="N2473" i="7"/>
  <c r="N2474" i="7"/>
  <c r="N2475" i="7"/>
  <c r="N2476" i="7"/>
  <c r="N2477" i="7"/>
  <c r="N2478" i="7"/>
  <c r="N2479" i="7"/>
  <c r="N2480" i="7"/>
  <c r="N2481" i="7"/>
  <c r="N2482" i="7"/>
  <c r="N2483" i="7"/>
  <c r="N2484" i="7"/>
  <c r="N2485" i="7"/>
  <c r="N2486" i="7"/>
  <c r="N2487" i="7"/>
  <c r="N2488" i="7"/>
  <c r="N2489" i="7"/>
  <c r="N2490" i="7"/>
  <c r="N2491" i="7"/>
  <c r="N2492" i="7"/>
  <c r="N2493" i="7"/>
  <c r="N2494" i="7"/>
  <c r="N2495" i="7"/>
  <c r="N2496" i="7"/>
  <c r="N2497" i="7"/>
  <c r="N2498" i="7"/>
  <c r="N2499" i="7"/>
  <c r="N2500" i="7"/>
  <c r="N2501" i="7"/>
  <c r="N2502" i="7"/>
  <c r="N2503" i="7"/>
  <c r="N2504" i="7"/>
  <c r="N2505" i="7"/>
  <c r="N2506" i="7"/>
  <c r="N2507" i="7"/>
  <c r="N2508" i="7"/>
  <c r="N2509" i="7"/>
  <c r="N2510" i="7"/>
  <c r="N2511" i="7"/>
  <c r="N2512" i="7"/>
  <c r="N2513" i="7"/>
  <c r="N2514" i="7"/>
  <c r="N2515" i="7"/>
  <c r="N2516" i="7"/>
  <c r="N2517" i="7"/>
  <c r="N2518" i="7"/>
  <c r="N2519" i="7"/>
  <c r="N2520" i="7"/>
  <c r="N2521" i="7"/>
  <c r="N2522" i="7"/>
  <c r="N2523" i="7"/>
  <c r="N2524" i="7"/>
  <c r="N2525" i="7"/>
  <c r="N2526" i="7"/>
  <c r="N2527" i="7"/>
  <c r="N2528" i="7"/>
  <c r="N2529" i="7"/>
  <c r="N2530" i="7"/>
  <c r="N2531" i="7"/>
  <c r="N2532" i="7"/>
  <c r="N2533" i="7"/>
  <c r="N2534" i="7"/>
  <c r="N2535" i="7"/>
  <c r="N2536" i="7"/>
  <c r="N2537" i="7"/>
  <c r="N2538" i="7"/>
  <c r="N2539" i="7"/>
  <c r="N3008" i="7"/>
  <c r="N3009" i="7"/>
  <c r="N3010" i="7"/>
  <c r="N3011" i="7"/>
  <c r="N3012" i="7"/>
  <c r="N3013" i="7"/>
  <c r="N3014" i="7"/>
  <c r="N3015" i="7"/>
  <c r="N3016" i="7"/>
  <c r="N3017" i="7"/>
  <c r="N3018" i="7"/>
  <c r="N3019" i="7"/>
  <c r="N3020" i="7"/>
  <c r="N3021" i="7"/>
  <c r="N3022" i="7"/>
  <c r="N3023" i="7"/>
  <c r="N3024" i="7"/>
  <c r="N3025" i="7"/>
  <c r="N3026" i="7"/>
  <c r="N3027" i="7"/>
  <c r="N3028" i="7"/>
  <c r="N3029" i="7"/>
  <c r="N3030" i="7"/>
  <c r="N3031" i="7"/>
  <c r="N3032" i="7"/>
  <c r="N3033" i="7"/>
  <c r="N3034" i="7"/>
  <c r="N3035" i="7"/>
  <c r="N3036" i="7"/>
  <c r="N3037" i="7"/>
  <c r="N3038" i="7"/>
  <c r="N3039" i="7"/>
  <c r="N3040" i="7"/>
  <c r="N3041" i="7"/>
  <c r="N3042" i="7"/>
  <c r="N3043" i="7"/>
  <c r="N3044" i="7"/>
  <c r="N3045" i="7"/>
  <c r="N3046" i="7"/>
  <c r="N3047" i="7"/>
  <c r="N3048" i="7"/>
  <c r="N3049" i="7"/>
  <c r="N3050" i="7"/>
  <c r="N3051" i="7"/>
  <c r="N3052" i="7"/>
  <c r="N3053" i="7"/>
  <c r="N3054" i="7"/>
  <c r="N3055" i="7"/>
  <c r="N3056" i="7"/>
  <c r="N3057" i="7"/>
  <c r="N3058" i="7"/>
  <c r="N3059" i="7"/>
  <c r="N3060" i="7"/>
  <c r="N3061" i="7"/>
  <c r="N3062" i="7"/>
  <c r="N3063" i="7"/>
  <c r="N3064" i="7"/>
  <c r="N3065" i="7"/>
  <c r="N3066" i="7"/>
  <c r="N3067" i="7"/>
  <c r="N3068" i="7"/>
  <c r="N3069" i="7"/>
  <c r="N3070" i="7"/>
  <c r="N3071" i="7"/>
  <c r="N3072" i="7"/>
  <c r="N3073" i="7"/>
  <c r="N3074" i="7"/>
  <c r="N3075" i="7"/>
  <c r="N3076" i="7"/>
  <c r="N3077" i="7"/>
  <c r="N3078" i="7"/>
  <c r="N3079" i="7"/>
  <c r="N3080" i="7"/>
  <c r="N3081" i="7"/>
  <c r="N3082" i="7"/>
  <c r="N3083" i="7"/>
  <c r="N3084" i="7"/>
  <c r="N3085" i="7"/>
  <c r="N3086" i="7"/>
  <c r="N3087" i="7"/>
  <c r="N3088" i="7"/>
  <c r="N3089" i="7"/>
  <c r="N3090" i="7"/>
  <c r="N3091" i="7"/>
  <c r="N3092" i="7"/>
  <c r="N3093" i="7"/>
  <c r="N3094" i="7"/>
  <c r="N3095" i="7"/>
  <c r="N3096" i="7"/>
  <c r="N3097" i="7"/>
  <c r="N3098" i="7"/>
  <c r="N3099" i="7"/>
  <c r="N3100" i="7"/>
  <c r="N3101" i="7"/>
  <c r="N3102" i="7"/>
  <c r="N3103" i="7"/>
  <c r="N3104" i="7"/>
  <c r="N3105" i="7"/>
  <c r="N3106" i="7"/>
  <c r="N3107" i="7"/>
  <c r="N3108" i="7"/>
  <c r="N3109" i="7"/>
  <c r="N3110" i="7"/>
  <c r="N3111" i="7"/>
  <c r="N3112" i="7"/>
  <c r="N3113" i="7"/>
  <c r="N3114" i="7"/>
  <c r="N3115" i="7"/>
  <c r="N3116" i="7"/>
  <c r="N3117" i="7"/>
  <c r="N3118" i="7"/>
  <c r="N3119" i="7"/>
  <c r="N3120" i="7"/>
  <c r="N3121" i="7"/>
  <c r="N3122" i="7"/>
  <c r="N3123" i="7"/>
  <c r="N3124" i="7"/>
  <c r="N3125" i="7"/>
  <c r="N3126" i="7"/>
  <c r="N3127" i="7"/>
  <c r="N3128" i="7"/>
  <c r="N3129" i="7"/>
  <c r="N3130" i="7"/>
  <c r="N3131" i="7"/>
  <c r="N3132" i="7"/>
  <c r="N3133" i="7"/>
  <c r="N3134" i="7"/>
  <c r="N3135" i="7"/>
  <c r="N3136" i="7"/>
  <c r="N3137" i="7"/>
  <c r="N3138" i="7"/>
  <c r="N3139" i="7"/>
  <c r="N3140" i="7"/>
  <c r="N3141" i="7"/>
  <c r="N3142" i="7"/>
  <c r="N3143" i="7"/>
  <c r="N3144" i="7"/>
  <c r="N3145" i="7"/>
  <c r="N3146" i="7"/>
  <c r="N3147" i="7"/>
  <c r="N3148" i="7"/>
  <c r="N3149" i="7"/>
  <c r="N3150" i="7"/>
  <c r="N3151" i="7"/>
  <c r="N3152" i="7"/>
  <c r="N3153" i="7"/>
  <c r="N3154" i="7"/>
  <c r="N3155" i="7"/>
  <c r="N3156" i="7"/>
  <c r="N3157" i="7"/>
  <c r="N3158" i="7"/>
  <c r="N3159" i="7"/>
  <c r="N3160" i="7"/>
  <c r="N3161" i="7"/>
  <c r="N3162" i="7"/>
  <c r="N3163" i="7"/>
  <c r="N3164" i="7"/>
  <c r="N3165" i="7"/>
  <c r="N3166" i="7"/>
  <c r="N3167" i="7"/>
  <c r="N3168" i="7"/>
  <c r="N3169" i="7"/>
  <c r="N3170" i="7"/>
  <c r="N3171" i="7"/>
  <c r="N3172" i="7"/>
  <c r="N3173" i="7"/>
  <c r="N3174" i="7"/>
  <c r="N3175" i="7"/>
  <c r="N3176" i="7"/>
  <c r="N3177" i="7"/>
  <c r="N3178" i="7"/>
  <c r="N3179" i="7"/>
  <c r="N3180" i="7"/>
  <c r="N3181" i="7"/>
  <c r="N3182" i="7"/>
  <c r="N3183" i="7"/>
  <c r="N3184" i="7"/>
  <c r="N3185" i="7"/>
  <c r="N3186" i="7"/>
  <c r="N3187" i="7"/>
  <c r="N3188" i="7"/>
  <c r="N3189" i="7"/>
  <c r="N3190" i="7"/>
  <c r="N3191" i="7"/>
  <c r="N3192" i="7"/>
  <c r="N3193" i="7"/>
  <c r="N3194" i="7"/>
  <c r="N3195" i="7"/>
  <c r="N3196" i="7"/>
  <c r="N3197" i="7"/>
  <c r="N3198" i="7"/>
  <c r="N3199" i="7"/>
  <c r="N2540" i="7"/>
  <c r="N2541" i="7"/>
  <c r="N2542" i="7"/>
  <c r="N2543" i="7"/>
  <c r="N2544" i="7"/>
  <c r="N2545" i="7"/>
  <c r="N2546" i="7"/>
  <c r="N2547" i="7"/>
  <c r="N2548" i="7"/>
  <c r="N2549" i="7"/>
  <c r="N2550" i="7"/>
  <c r="N2551" i="7"/>
  <c r="N2552" i="7"/>
  <c r="N2553" i="7"/>
  <c r="N2554" i="7"/>
  <c r="N2555" i="7"/>
  <c r="N2556" i="7"/>
  <c r="N2557" i="7"/>
  <c r="N2558" i="7"/>
  <c r="N2559" i="7"/>
  <c r="N2560" i="7"/>
  <c r="N2561" i="7"/>
  <c r="N2562" i="7"/>
  <c r="N2563" i="7"/>
  <c r="N2564" i="7"/>
  <c r="N2565" i="7"/>
  <c r="N2566" i="7"/>
  <c r="N2567" i="7"/>
  <c r="N2568" i="7"/>
  <c r="N2569" i="7"/>
  <c r="N2570" i="7"/>
  <c r="N2571" i="7"/>
  <c r="N2572" i="7"/>
  <c r="N2573" i="7"/>
  <c r="N2574" i="7"/>
  <c r="N2575" i="7"/>
  <c r="N2576" i="7"/>
  <c r="N2577" i="7"/>
  <c r="N2578" i="7"/>
  <c r="N2579" i="7"/>
  <c r="N2580" i="7"/>
  <c r="N2581" i="7"/>
  <c r="N2582" i="7"/>
  <c r="N2583" i="7"/>
  <c r="N2584" i="7"/>
  <c r="N2585" i="7"/>
  <c r="N2586" i="7"/>
  <c r="N2587" i="7"/>
  <c r="N2588" i="7"/>
  <c r="N2589" i="7"/>
  <c r="N2590" i="7"/>
  <c r="N2591" i="7"/>
  <c r="N2592" i="7"/>
  <c r="N2593" i="7"/>
  <c r="N2594" i="7"/>
  <c r="N2595" i="7"/>
  <c r="N2596" i="7"/>
  <c r="N2597" i="7"/>
  <c r="N2598" i="7"/>
  <c r="N2599" i="7"/>
  <c r="N2600" i="7"/>
  <c r="N2601" i="7"/>
  <c r="N2602" i="7"/>
  <c r="N2603" i="7"/>
  <c r="N2604" i="7"/>
  <c r="N2605" i="7"/>
  <c r="N2606" i="7"/>
  <c r="N2607" i="7"/>
  <c r="N2608" i="7"/>
  <c r="N2609" i="7"/>
  <c r="N2610" i="7"/>
  <c r="N2611" i="7"/>
  <c r="N2612" i="7"/>
  <c r="N2613" i="7"/>
  <c r="N2614" i="7"/>
  <c r="N2615" i="7"/>
  <c r="N2616" i="7"/>
  <c r="N2617" i="7"/>
  <c r="N2618" i="7"/>
  <c r="N2619" i="7"/>
  <c r="N2620" i="7"/>
  <c r="N2621" i="7"/>
  <c r="N2622" i="7"/>
  <c r="N2623" i="7"/>
  <c r="N2624" i="7"/>
  <c r="N2625" i="7"/>
  <c r="N2626" i="7"/>
  <c r="N2627" i="7"/>
  <c r="N2628" i="7"/>
  <c r="N2629" i="7"/>
  <c r="N2630" i="7"/>
  <c r="N2631" i="7"/>
  <c r="N2632" i="7"/>
  <c r="N2633" i="7"/>
  <c r="N2634" i="7"/>
  <c r="N2635" i="7"/>
  <c r="N2636" i="7"/>
  <c r="N2637" i="7"/>
  <c r="N2638" i="7"/>
  <c r="N2639" i="7"/>
  <c r="N2640" i="7"/>
  <c r="N2641" i="7"/>
  <c r="N2642" i="7"/>
  <c r="N2643" i="7"/>
  <c r="N2644" i="7"/>
  <c r="N2645" i="7"/>
  <c r="N2646" i="7"/>
  <c r="N2647" i="7"/>
  <c r="N2648" i="7"/>
  <c r="N2649" i="7"/>
  <c r="N2650" i="7"/>
  <c r="N2651" i="7"/>
  <c r="N2652" i="7"/>
  <c r="N2653" i="7"/>
  <c r="N2654" i="7"/>
  <c r="N2655" i="7"/>
  <c r="N2656" i="7"/>
  <c r="N2657" i="7"/>
  <c r="N2658" i="7"/>
  <c r="N2659" i="7"/>
  <c r="N2660" i="7"/>
  <c r="N2661" i="7"/>
  <c r="N2662" i="7"/>
  <c r="N2663" i="7"/>
  <c r="N2664" i="7"/>
  <c r="N2665" i="7"/>
  <c r="N2666" i="7"/>
  <c r="N2667" i="7"/>
  <c r="N2668" i="7"/>
  <c r="N2669" i="7"/>
  <c r="N2670" i="7"/>
  <c r="N2671" i="7"/>
  <c r="N2672" i="7"/>
  <c r="N2673" i="7"/>
  <c r="N2674" i="7"/>
  <c r="N2675" i="7"/>
  <c r="N2676" i="7"/>
  <c r="N2677" i="7"/>
  <c r="N2678" i="7"/>
  <c r="N2679" i="7"/>
  <c r="N2680" i="7"/>
  <c r="N2681" i="7"/>
  <c r="N2682" i="7"/>
  <c r="N2683" i="7"/>
  <c r="N2684" i="7"/>
  <c r="N2685" i="7"/>
  <c r="N2686" i="7"/>
  <c r="N2687" i="7"/>
  <c r="N2688" i="7"/>
  <c r="N2689" i="7"/>
  <c r="N2690" i="7"/>
  <c r="N2691" i="7"/>
  <c r="N2692" i="7"/>
  <c r="N2693" i="7"/>
  <c r="N2694" i="7"/>
  <c r="N2695" i="7"/>
  <c r="N2696" i="7"/>
  <c r="N2697" i="7"/>
  <c r="N2698" i="7"/>
  <c r="N2699" i="7"/>
  <c r="N2700" i="7"/>
  <c r="N2701" i="7"/>
  <c r="N2702" i="7"/>
  <c r="N2703" i="7"/>
  <c r="N2704" i="7"/>
  <c r="N2705" i="7"/>
  <c r="N2706" i="7"/>
  <c r="N2707" i="7"/>
  <c r="N2708" i="7"/>
  <c r="N2709" i="7"/>
  <c r="N2710" i="7"/>
  <c r="N2711" i="7"/>
  <c r="N2712" i="7"/>
  <c r="N2713" i="7"/>
  <c r="N2714" i="7"/>
  <c r="N2715" i="7"/>
  <c r="N2716" i="7"/>
  <c r="N2717" i="7"/>
  <c r="N2718" i="7"/>
  <c r="N2719" i="7"/>
  <c r="N2720" i="7"/>
  <c r="N2721" i="7"/>
  <c r="N2722" i="7"/>
  <c r="N2723" i="7"/>
  <c r="N2724" i="7"/>
  <c r="N2725" i="7"/>
  <c r="N2726" i="7"/>
  <c r="N2727" i="7"/>
  <c r="N2728" i="7"/>
  <c r="N2729" i="7"/>
  <c r="N2730" i="7"/>
  <c r="N2731" i="7"/>
  <c r="N2732" i="7"/>
  <c r="N2733" i="7"/>
  <c r="N2734" i="7"/>
  <c r="N2735" i="7"/>
  <c r="N2736" i="7"/>
  <c r="N2737" i="7"/>
  <c r="N2738" i="7"/>
  <c r="N2739" i="7"/>
  <c r="N2740" i="7"/>
  <c r="N2741" i="7"/>
  <c r="N2742" i="7"/>
  <c r="N2743" i="7"/>
  <c r="N2744" i="7"/>
  <c r="N2745" i="7"/>
  <c r="N2746" i="7"/>
  <c r="N2747" i="7"/>
  <c r="N2748" i="7"/>
  <c r="N2749" i="7"/>
  <c r="N2750" i="7"/>
  <c r="N2751" i="7"/>
  <c r="N2752" i="7"/>
  <c r="N2753" i="7"/>
  <c r="N2754" i="7"/>
  <c r="N2755" i="7"/>
  <c r="N2756" i="7"/>
  <c r="N2757" i="7"/>
  <c r="N2758" i="7"/>
  <c r="N2759" i="7"/>
  <c r="N2760" i="7"/>
  <c r="N2761" i="7"/>
  <c r="N2762" i="7"/>
  <c r="N2763" i="7"/>
  <c r="N2764" i="7"/>
  <c r="N2765" i="7"/>
  <c r="N2766" i="7"/>
  <c r="N2767" i="7"/>
  <c r="N2768" i="7"/>
  <c r="N2769" i="7"/>
  <c r="N2770" i="7"/>
  <c r="N2771" i="7"/>
  <c r="N2772" i="7"/>
  <c r="N2773" i="7"/>
  <c r="N2774" i="7"/>
  <c r="N2775" i="7"/>
  <c r="N2776" i="7"/>
  <c r="N2777" i="7"/>
  <c r="N2778" i="7"/>
  <c r="N2779" i="7"/>
  <c r="N2780" i="7"/>
  <c r="N2781" i="7"/>
  <c r="N2782" i="7"/>
  <c r="N2783" i="7"/>
  <c r="N2784" i="7"/>
  <c r="N2785" i="7"/>
  <c r="N2786" i="7"/>
  <c r="N2787" i="7"/>
  <c r="N2788" i="7"/>
  <c r="N2789" i="7"/>
  <c r="N2790" i="7"/>
  <c r="N2791" i="7"/>
  <c r="N2792" i="7"/>
  <c r="N2793" i="7"/>
  <c r="N2794" i="7"/>
  <c r="N2795" i="7"/>
  <c r="N2796" i="7"/>
  <c r="N2797" i="7"/>
  <c r="N2798" i="7"/>
  <c r="N2799" i="7"/>
  <c r="N2800" i="7"/>
  <c r="N2801" i="7"/>
  <c r="N2802" i="7"/>
  <c r="N2803" i="7"/>
  <c r="N2804" i="7"/>
  <c r="N2805" i="7"/>
  <c r="N2806" i="7"/>
  <c r="N2807" i="7"/>
  <c r="N2808" i="7"/>
  <c r="N2809" i="7"/>
  <c r="N2810" i="7"/>
  <c r="N2811" i="7"/>
  <c r="N2812" i="7"/>
  <c r="N2813" i="7"/>
  <c r="N2814" i="7"/>
  <c r="N2815" i="7"/>
  <c r="N2816" i="7"/>
  <c r="N2817" i="7"/>
  <c r="N2818" i="7"/>
  <c r="N2819" i="7"/>
  <c r="N2820" i="7"/>
  <c r="N2821" i="7"/>
  <c r="N2822" i="7"/>
  <c r="N2823" i="7"/>
  <c r="N2824" i="7"/>
  <c r="N2825" i="7"/>
  <c r="N2826" i="7"/>
  <c r="N2827" i="7"/>
  <c r="N2828" i="7"/>
  <c r="N2829" i="7"/>
  <c r="N2830" i="7"/>
  <c r="N2831" i="7"/>
  <c r="N2832" i="7"/>
  <c r="N2833" i="7"/>
  <c r="N2834" i="7"/>
  <c r="N2835" i="7"/>
  <c r="N2836" i="7"/>
  <c r="N2837" i="7"/>
  <c r="N2838" i="7"/>
  <c r="N2839" i="7"/>
  <c r="N2840" i="7"/>
  <c r="N2841" i="7"/>
  <c r="N2842" i="7"/>
  <c r="N2843" i="7"/>
  <c r="N2844" i="7"/>
  <c r="N2845" i="7"/>
  <c r="N2846" i="7"/>
  <c r="N2847" i="7"/>
  <c r="N2848" i="7"/>
  <c r="N2849" i="7"/>
  <c r="N2850" i="7"/>
  <c r="N2851" i="7"/>
  <c r="N2852" i="7"/>
  <c r="N2853" i="7"/>
  <c r="N2854" i="7"/>
  <c r="N2855" i="7"/>
  <c r="N2856" i="7"/>
  <c r="N2857" i="7"/>
  <c r="N2858" i="7"/>
  <c r="N2859" i="7"/>
  <c r="N2860" i="7"/>
  <c r="N2861" i="7"/>
  <c r="N2862" i="7"/>
  <c r="N2863" i="7"/>
  <c r="N2864" i="7"/>
  <c r="N2865" i="7"/>
  <c r="N2866" i="7"/>
  <c r="N2867" i="7"/>
  <c r="N2868" i="7"/>
  <c r="N2869" i="7"/>
  <c r="N2870" i="7"/>
  <c r="N2871" i="7"/>
  <c r="N2872" i="7"/>
  <c r="N2873" i="7"/>
  <c r="N2874" i="7"/>
  <c r="N2875" i="7"/>
  <c r="N2876" i="7"/>
  <c r="N2877" i="7"/>
  <c r="N2878" i="7"/>
  <c r="N2879" i="7"/>
  <c r="N2880" i="7"/>
  <c r="N2881" i="7"/>
  <c r="N2882" i="7"/>
  <c r="N2883" i="7"/>
  <c r="N2884" i="7"/>
  <c r="N2885" i="7"/>
  <c r="N2886" i="7"/>
  <c r="N2887" i="7"/>
  <c r="N2888" i="7"/>
  <c r="N2889" i="7"/>
  <c r="N2890" i="7"/>
  <c r="N2891" i="7"/>
  <c r="N2892" i="7"/>
  <c r="N2893" i="7"/>
  <c r="N2894" i="7"/>
  <c r="N2895" i="7"/>
  <c r="N2896" i="7"/>
  <c r="N2897" i="7"/>
  <c r="N2898" i="7"/>
  <c r="N2899" i="7"/>
  <c r="N2900" i="7"/>
  <c r="N2901" i="7"/>
  <c r="N2902" i="7"/>
  <c r="N2903" i="7"/>
  <c r="N2904" i="7"/>
  <c r="N2905" i="7"/>
  <c r="N2906" i="7"/>
  <c r="N2907" i="7"/>
  <c r="N2908" i="7"/>
  <c r="N2909" i="7"/>
  <c r="N2910" i="7"/>
  <c r="N2911" i="7"/>
  <c r="N2912" i="7"/>
  <c r="N2913" i="7"/>
  <c r="N2914" i="7"/>
  <c r="N2915" i="7"/>
  <c r="N2916" i="7"/>
  <c r="N2917" i="7"/>
  <c r="N2918" i="7"/>
  <c r="N2919" i="7"/>
  <c r="N2920" i="7"/>
  <c r="N2921" i="7"/>
  <c r="N2922" i="7"/>
  <c r="N2923" i="7"/>
  <c r="N2924" i="7"/>
  <c r="N2925" i="7"/>
  <c r="N2926" i="7"/>
  <c r="N2927" i="7"/>
  <c r="N2928" i="7"/>
  <c r="N2929" i="7"/>
  <c r="N2930" i="7"/>
  <c r="N2931" i="7"/>
  <c r="N2932" i="7"/>
  <c r="N2933" i="7"/>
  <c r="N2934" i="7"/>
  <c r="N2935" i="7"/>
  <c r="N2936" i="7"/>
  <c r="N2937" i="7"/>
  <c r="N2938" i="7"/>
  <c r="N2939" i="7"/>
  <c r="N2940" i="7"/>
  <c r="N2941" i="7"/>
  <c r="N2942" i="7"/>
  <c r="N2943" i="7"/>
  <c r="N2944" i="7"/>
  <c r="N2945" i="7"/>
  <c r="N2946" i="7"/>
  <c r="N2947" i="7"/>
  <c r="N2948" i="7"/>
  <c r="N2949" i="7"/>
  <c r="N2950" i="7"/>
  <c r="N2951" i="7"/>
  <c r="N2952" i="7"/>
  <c r="N2953" i="7"/>
  <c r="N2954" i="7"/>
  <c r="N2955" i="7"/>
  <c r="N2956" i="7"/>
  <c r="N2957" i="7"/>
  <c r="N2958" i="7"/>
  <c r="N2959" i="7"/>
  <c r="N2960" i="7"/>
  <c r="N2961" i="7"/>
  <c r="N2962" i="7"/>
  <c r="N2963" i="7"/>
  <c r="N2964" i="7"/>
  <c r="N2965" i="7"/>
  <c r="N2966" i="7"/>
  <c r="N2967" i="7"/>
  <c r="N2968" i="7"/>
  <c r="N2969" i="7"/>
  <c r="N2970" i="7"/>
  <c r="N2971" i="7"/>
  <c r="N2972" i="7"/>
  <c r="N2973" i="7"/>
  <c r="N2974" i="7"/>
  <c r="N2975" i="7"/>
  <c r="N2976" i="7"/>
  <c r="N2977" i="7"/>
  <c r="N2978" i="7"/>
  <c r="N2979" i="7"/>
  <c r="N2980" i="7"/>
  <c r="N2981" i="7"/>
  <c r="N2982" i="7"/>
  <c r="N2983" i="7"/>
  <c r="N2984" i="7"/>
  <c r="N2985" i="7"/>
  <c r="N2986" i="7"/>
  <c r="N2987" i="7"/>
  <c r="N2988" i="7"/>
  <c r="N2989" i="7"/>
  <c r="N2990" i="7"/>
  <c r="N2991" i="7"/>
  <c r="N2992" i="7"/>
  <c r="N2993" i="7"/>
  <c r="N2994" i="7"/>
  <c r="N2995" i="7"/>
  <c r="N2996" i="7"/>
  <c r="N2997" i="7"/>
  <c r="N2998" i="7"/>
  <c r="N2999" i="7"/>
  <c r="N3000" i="7"/>
  <c r="N3001" i="7"/>
  <c r="N3002" i="7"/>
  <c r="N3003" i="7"/>
  <c r="N3004" i="7"/>
  <c r="N3005" i="7"/>
  <c r="N3006" i="7"/>
  <c r="N3007" i="7"/>
  <c r="N3200" i="7"/>
  <c r="N3201" i="7"/>
  <c r="N3202" i="7"/>
  <c r="N3203" i="7"/>
  <c r="N3204" i="7"/>
  <c r="N3205" i="7"/>
  <c r="N3206" i="7"/>
  <c r="N3207" i="7"/>
  <c r="N3208" i="7"/>
  <c r="N3209" i="7"/>
  <c r="N3210" i="7"/>
  <c r="N3211" i="7"/>
  <c r="N3212" i="7"/>
  <c r="N3213" i="7"/>
  <c r="N3214" i="7"/>
  <c r="N3215" i="7"/>
  <c r="N3216" i="7"/>
  <c r="N3217" i="7"/>
  <c r="N3218" i="7"/>
  <c r="N3219" i="7"/>
  <c r="N3220" i="7"/>
  <c r="N3221" i="7"/>
  <c r="N3222" i="7"/>
  <c r="N3223" i="7"/>
  <c r="N3224" i="7"/>
  <c r="N3225" i="7"/>
  <c r="N3226" i="7"/>
  <c r="N3227" i="7"/>
  <c r="N3228" i="7"/>
  <c r="N3229" i="7"/>
  <c r="N3230" i="7"/>
  <c r="N3231" i="7"/>
  <c r="N3232" i="7"/>
  <c r="N3233" i="7"/>
  <c r="N3234" i="7"/>
  <c r="N3235" i="7"/>
  <c r="N3236" i="7"/>
  <c r="N3237" i="7"/>
  <c r="N3238" i="7"/>
  <c r="N3239" i="7"/>
  <c r="N3240" i="7"/>
  <c r="N3241" i="7"/>
  <c r="N3242" i="7"/>
  <c r="N3243" i="7"/>
  <c r="N3244" i="7"/>
  <c r="N3245" i="7"/>
  <c r="N3246" i="7"/>
  <c r="N3247" i="7"/>
  <c r="N3248" i="7"/>
  <c r="N3249" i="7"/>
  <c r="N3250" i="7"/>
  <c r="N3251" i="7"/>
  <c r="N3252" i="7"/>
  <c r="N3253" i="7"/>
  <c r="N3254" i="7"/>
  <c r="N3255" i="7"/>
  <c r="N3256" i="7"/>
  <c r="N3257" i="7"/>
  <c r="N3258" i="7"/>
  <c r="N3259" i="7"/>
  <c r="N3260" i="7"/>
  <c r="N3261" i="7"/>
  <c r="N3262" i="7"/>
  <c r="N3263" i="7"/>
  <c r="N3264" i="7"/>
  <c r="N3265" i="7"/>
  <c r="N3266" i="7"/>
  <c r="N3267" i="7"/>
  <c r="N3268" i="7"/>
  <c r="N3269" i="7"/>
  <c r="N3270" i="7"/>
  <c r="N3271" i="7"/>
  <c r="N3272" i="7"/>
  <c r="N3273" i="7"/>
  <c r="N3274" i="7"/>
  <c r="N3275" i="7"/>
  <c r="N3276" i="7"/>
  <c r="N3277" i="7"/>
  <c r="N3278" i="7"/>
  <c r="N3279" i="7"/>
  <c r="N3280" i="7"/>
  <c r="N3281" i="7"/>
  <c r="N3282" i="7"/>
  <c r="N3283" i="7"/>
  <c r="N3284" i="7"/>
  <c r="N3285" i="7"/>
  <c r="N3286" i="7"/>
  <c r="N3287" i="7"/>
  <c r="N3288" i="7"/>
  <c r="N3289" i="7"/>
  <c r="N3290" i="7"/>
  <c r="N3291" i="7"/>
  <c r="N3292" i="7"/>
  <c r="N3293" i="7"/>
  <c r="N3294" i="7"/>
  <c r="N3295" i="7"/>
  <c r="N3296" i="7"/>
  <c r="N3297" i="7"/>
  <c r="N3298" i="7"/>
  <c r="N3299" i="7"/>
  <c r="N3300" i="7"/>
  <c r="N3301" i="7"/>
  <c r="N3302" i="7"/>
  <c r="N3303" i="7"/>
  <c r="N3304" i="7"/>
  <c r="N3305" i="7"/>
  <c r="N3306" i="7"/>
  <c r="N3307" i="7"/>
  <c r="N3308" i="7"/>
  <c r="N3309" i="7"/>
  <c r="N3310" i="7"/>
  <c r="N3311" i="7"/>
  <c r="N3312" i="7"/>
  <c r="N3313" i="7"/>
  <c r="N3314" i="7"/>
  <c r="N3315" i="7"/>
  <c r="N3316" i="7"/>
  <c r="N3317" i="7"/>
  <c r="N3318" i="7"/>
  <c r="N3319" i="7"/>
  <c r="N3320" i="7"/>
  <c r="N3321" i="7"/>
  <c r="N3322" i="7"/>
  <c r="N3323" i="7"/>
  <c r="N3324" i="7"/>
  <c r="N3325" i="7"/>
  <c r="N3326" i="7"/>
  <c r="N3327" i="7"/>
  <c r="N3328" i="7"/>
  <c r="N3329" i="7"/>
  <c r="N3330" i="7"/>
  <c r="N3331" i="7"/>
  <c r="N3332" i="7"/>
  <c r="N3333" i="7"/>
  <c r="N3334" i="7"/>
  <c r="N3335" i="7"/>
  <c r="N3336" i="7"/>
  <c r="N3337" i="7"/>
  <c r="N3338" i="7"/>
  <c r="N3339" i="7"/>
  <c r="N3340" i="7"/>
  <c r="N3341" i="7"/>
  <c r="N3342" i="7"/>
  <c r="N3343" i="7"/>
  <c r="N3344" i="7"/>
  <c r="N3345" i="7"/>
  <c r="N3346" i="7"/>
  <c r="N3347" i="7"/>
  <c r="N3348" i="7"/>
  <c r="N3349" i="7"/>
  <c r="N3350" i="7"/>
  <c r="N3351" i="7"/>
  <c r="N3352" i="7"/>
  <c r="N3353" i="7"/>
  <c r="N3354" i="7"/>
  <c r="N3355" i="7"/>
  <c r="N3356" i="7"/>
  <c r="N3357" i="7"/>
  <c r="N3358" i="7"/>
  <c r="N3359" i="7"/>
  <c r="N3360" i="7"/>
  <c r="N3361" i="7"/>
  <c r="N3362" i="7"/>
  <c r="N3363" i="7"/>
  <c r="N3364" i="7"/>
  <c r="N3365" i="7"/>
  <c r="N3366" i="7"/>
  <c r="N3367" i="7"/>
  <c r="N3368" i="7"/>
  <c r="N3369" i="7"/>
  <c r="N3370" i="7"/>
  <c r="N3371" i="7"/>
  <c r="N3372" i="7"/>
  <c r="N3373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1649" i="7"/>
  <c r="N1650" i="7"/>
  <c r="N1651" i="7"/>
  <c r="N1652" i="7"/>
  <c r="N1653" i="7"/>
  <c r="N1654" i="7"/>
  <c r="N1655" i="7"/>
  <c r="N1656" i="7"/>
  <c r="N1657" i="7"/>
  <c r="N1658" i="7"/>
  <c r="N1659" i="7"/>
  <c r="N1660" i="7"/>
  <c r="N1661" i="7"/>
  <c r="N1662" i="7"/>
  <c r="N1663" i="7"/>
  <c r="N1664" i="7"/>
  <c r="N1665" i="7"/>
  <c r="N1666" i="7"/>
  <c r="N1667" i="7"/>
  <c r="N1668" i="7"/>
  <c r="N1669" i="7"/>
  <c r="N1670" i="7"/>
  <c r="N1671" i="7"/>
  <c r="N1672" i="7"/>
  <c r="N1673" i="7"/>
  <c r="N1674" i="7"/>
  <c r="N1675" i="7"/>
  <c r="N1676" i="7"/>
  <c r="N1677" i="7"/>
  <c r="N1678" i="7"/>
  <c r="N1679" i="7"/>
  <c r="N1680" i="7"/>
  <c r="N1681" i="7"/>
  <c r="N1682" i="7"/>
  <c r="N1683" i="7"/>
  <c r="N1684" i="7"/>
  <c r="N1685" i="7"/>
  <c r="N1686" i="7"/>
  <c r="N1687" i="7"/>
  <c r="N1688" i="7"/>
  <c r="N1689" i="7"/>
  <c r="N1690" i="7"/>
  <c r="N1691" i="7"/>
  <c r="N1692" i="7"/>
  <c r="N1693" i="7"/>
  <c r="N1694" i="7"/>
  <c r="N1695" i="7"/>
  <c r="N1696" i="7"/>
  <c r="N1697" i="7"/>
  <c r="N1698" i="7"/>
  <c r="N1699" i="7"/>
  <c r="N1700" i="7"/>
  <c r="N1701" i="7"/>
  <c r="N1702" i="7"/>
  <c r="N1703" i="7"/>
  <c r="N1704" i="7"/>
  <c r="N1705" i="7"/>
  <c r="N1706" i="7"/>
  <c r="N1707" i="7"/>
  <c r="N1708" i="7"/>
  <c r="N1709" i="7"/>
  <c r="N1710" i="7"/>
  <c r="N1711" i="7"/>
  <c r="N1712" i="7"/>
  <c r="N1713" i="7"/>
  <c r="N1714" i="7"/>
  <c r="N1715" i="7"/>
  <c r="N1716" i="7"/>
  <c r="N1717" i="7"/>
  <c r="N1718" i="7"/>
  <c r="N1719" i="7"/>
  <c r="N1720" i="7"/>
  <c r="N1721" i="7"/>
  <c r="N1722" i="7"/>
  <c r="N1723" i="7"/>
  <c r="N1724" i="7"/>
  <c r="N1725" i="7"/>
  <c r="N1726" i="7"/>
  <c r="N1727" i="7"/>
  <c r="N1728" i="7"/>
  <c r="N1729" i="7"/>
  <c r="N1730" i="7"/>
  <c r="N1731" i="7"/>
  <c r="N1732" i="7"/>
  <c r="N1733" i="7"/>
  <c r="N1734" i="7"/>
  <c r="N1735" i="7"/>
  <c r="N1736" i="7"/>
  <c r="N1737" i="7"/>
  <c r="N1738" i="7"/>
  <c r="N1739" i="7"/>
  <c r="N1740" i="7"/>
  <c r="N1741" i="7"/>
  <c r="N1742" i="7"/>
  <c r="N1743" i="7"/>
  <c r="N1744" i="7"/>
  <c r="N1745" i="7"/>
  <c r="N1746" i="7"/>
  <c r="N1747" i="7"/>
  <c r="N1748" i="7"/>
  <c r="N1749" i="7"/>
  <c r="N1750" i="7"/>
  <c r="N1751" i="7"/>
  <c r="N1752" i="7"/>
  <c r="N1753" i="7"/>
  <c r="N1754" i="7"/>
  <c r="N1755" i="7"/>
  <c r="N1756" i="7"/>
  <c r="N1757" i="7"/>
  <c r="N1758" i="7"/>
  <c r="N1759" i="7"/>
  <c r="N1760" i="7"/>
  <c r="N1761" i="7"/>
  <c r="N1762" i="7"/>
  <c r="N1763" i="7"/>
  <c r="N1764" i="7"/>
  <c r="N1765" i="7"/>
  <c r="N1766" i="7"/>
  <c r="N1767" i="7"/>
  <c r="N1768" i="7"/>
  <c r="N1769" i="7"/>
  <c r="N1770" i="7"/>
  <c r="N1771" i="7"/>
  <c r="N1772" i="7"/>
  <c r="N1773" i="7"/>
  <c r="N1774" i="7"/>
  <c r="N1775" i="7"/>
  <c r="N1776" i="7"/>
  <c r="N1777" i="7"/>
  <c r="N1778" i="7"/>
  <c r="N1779" i="7"/>
  <c r="N1780" i="7"/>
  <c r="N1781" i="7"/>
  <c r="N1782" i="7"/>
  <c r="N1783" i="7"/>
  <c r="N1784" i="7"/>
  <c r="N1785" i="7"/>
  <c r="N1786" i="7"/>
  <c r="N1787" i="7"/>
  <c r="N1788" i="7"/>
  <c r="N1789" i="7"/>
  <c r="N1790" i="7"/>
  <c r="N1791" i="7"/>
  <c r="N1792" i="7"/>
  <c r="N1793" i="7"/>
  <c r="N1794" i="7"/>
  <c r="N1795" i="7"/>
  <c r="N1796" i="7"/>
  <c r="N1797" i="7"/>
  <c r="N1798" i="7"/>
  <c r="N1799" i="7"/>
  <c r="N1800" i="7"/>
  <c r="N1801" i="7"/>
  <c r="N1802" i="7"/>
  <c r="N1803" i="7"/>
  <c r="N1804" i="7"/>
  <c r="N1805" i="7"/>
  <c r="N1806" i="7"/>
  <c r="N1807" i="7"/>
  <c r="N1808" i="7"/>
  <c r="N1809" i="7"/>
  <c r="N1810" i="7"/>
  <c r="N1811" i="7"/>
  <c r="N1812" i="7"/>
  <c r="N1813" i="7"/>
  <c r="N1814" i="7"/>
  <c r="N1815" i="7"/>
  <c r="N1816" i="7"/>
  <c r="N1817" i="7"/>
  <c r="N1818" i="7"/>
  <c r="N1819" i="7"/>
  <c r="N1820" i="7"/>
  <c r="N1821" i="7"/>
  <c r="N1822" i="7"/>
  <c r="N1823" i="7"/>
  <c r="N1824" i="7"/>
  <c r="N1825" i="7"/>
  <c r="N1826" i="7"/>
  <c r="N1827" i="7"/>
  <c r="N1828" i="7"/>
  <c r="N1829" i="7"/>
  <c r="N1830" i="7"/>
  <c r="N1831" i="7"/>
  <c r="N1832" i="7"/>
  <c r="N1833" i="7"/>
  <c r="N1834" i="7"/>
  <c r="N1835" i="7"/>
  <c r="N1836" i="7"/>
  <c r="N1837" i="7"/>
  <c r="N1838" i="7"/>
  <c r="N1839" i="7"/>
  <c r="N1840" i="7"/>
  <c r="N1841" i="7"/>
  <c r="N1842" i="7"/>
  <c r="N1843" i="7"/>
  <c r="N1844" i="7"/>
  <c r="N1845" i="7"/>
  <c r="N1846" i="7"/>
  <c r="N1847" i="7"/>
  <c r="N1848" i="7"/>
  <c r="N1849" i="7"/>
  <c r="N1850" i="7"/>
  <c r="N1851" i="7"/>
  <c r="N1852" i="7"/>
  <c r="N1853" i="7"/>
  <c r="N1854" i="7"/>
  <c r="N1855" i="7"/>
  <c r="N1856" i="7"/>
  <c r="N1857" i="7"/>
  <c r="N1858" i="7"/>
  <c r="N1859" i="7"/>
  <c r="N1860" i="7"/>
  <c r="N1861" i="7"/>
  <c r="N1862" i="7"/>
  <c r="N1863" i="7"/>
  <c r="N1864" i="7"/>
  <c r="N1865" i="7"/>
  <c r="N1866" i="7"/>
  <c r="N1867" i="7"/>
  <c r="N1868" i="7"/>
  <c r="N1869" i="7"/>
  <c r="N1870" i="7"/>
  <c r="N1871" i="7"/>
  <c r="N1872" i="7"/>
  <c r="N1873" i="7"/>
  <c r="N1874" i="7"/>
  <c r="N1875" i="7"/>
  <c r="N1876" i="7"/>
  <c r="N1877" i="7"/>
  <c r="N1878" i="7"/>
  <c r="N1879" i="7"/>
  <c r="N1880" i="7"/>
  <c r="N1881" i="7"/>
  <c r="N1882" i="7"/>
  <c r="N1883" i="7"/>
  <c r="N1884" i="7"/>
  <c r="N1885" i="7"/>
  <c r="N1886" i="7"/>
  <c r="N1887" i="7"/>
  <c r="N1888" i="7"/>
  <c r="N1889" i="7"/>
  <c r="N1890" i="7"/>
  <c r="N1891" i="7"/>
  <c r="N1892" i="7"/>
  <c r="N1893" i="7"/>
  <c r="N1894" i="7"/>
  <c r="N1895" i="7"/>
  <c r="N1896" i="7"/>
  <c r="N1897" i="7"/>
  <c r="N2102" i="7"/>
  <c r="N2103" i="7"/>
  <c r="N2104" i="7"/>
  <c r="N2105" i="7"/>
  <c r="N2106" i="7"/>
  <c r="N2107" i="7"/>
  <c r="N2108" i="7"/>
  <c r="N2109" i="7"/>
  <c r="N2110" i="7"/>
  <c r="N2111" i="7"/>
  <c r="N2112" i="7"/>
  <c r="N2113" i="7"/>
  <c r="N2114" i="7"/>
  <c r="N2115" i="7"/>
  <c r="N2116" i="7"/>
  <c r="N2117" i="7"/>
  <c r="N2118" i="7"/>
  <c r="N2119" i="7"/>
  <c r="N2120" i="7"/>
  <c r="N2121" i="7"/>
  <c r="N2122" i="7"/>
  <c r="N2123" i="7"/>
  <c r="N2124" i="7"/>
  <c r="N2125" i="7"/>
  <c r="N2126" i="7"/>
  <c r="N2127" i="7"/>
  <c r="N2128" i="7"/>
  <c r="N2129" i="7"/>
  <c r="N2130" i="7"/>
  <c r="N2131" i="7"/>
  <c r="N2132" i="7"/>
  <c r="N2133" i="7"/>
  <c r="N2134" i="7"/>
  <c r="N2135" i="7"/>
  <c r="N2136" i="7"/>
  <c r="N2137" i="7"/>
  <c r="N2138" i="7"/>
  <c r="N2139" i="7"/>
  <c r="N2140" i="7"/>
  <c r="N2141" i="7"/>
  <c r="N2142" i="7"/>
  <c r="N2143" i="7"/>
  <c r="N2144" i="7"/>
  <c r="N2145" i="7"/>
  <c r="N2146" i="7"/>
  <c r="N2147" i="7"/>
  <c r="N2148" i="7"/>
  <c r="N2149" i="7"/>
  <c r="N2150" i="7"/>
  <c r="N2151" i="7"/>
  <c r="N2152" i="7"/>
  <c r="N2153" i="7"/>
  <c r="N2154" i="7"/>
  <c r="N2155" i="7"/>
  <c r="N2156" i="7"/>
  <c r="N2157" i="7"/>
  <c r="N2158" i="7"/>
  <c r="N2159" i="7"/>
  <c r="N2160" i="7"/>
  <c r="N2161" i="7"/>
  <c r="N2162" i="7"/>
  <c r="N2163" i="7"/>
  <c r="N2164" i="7"/>
  <c r="N2165" i="7"/>
  <c r="N2166" i="7"/>
  <c r="N2167" i="7"/>
  <c r="N2168" i="7"/>
  <c r="N2169" i="7"/>
  <c r="N2170" i="7"/>
  <c r="N2171" i="7"/>
  <c r="N2172" i="7"/>
  <c r="N2173" i="7"/>
  <c r="N2174" i="7"/>
  <c r="N2175" i="7"/>
  <c r="N2176" i="7"/>
  <c r="N2177" i="7"/>
  <c r="N2178" i="7"/>
  <c r="N2179" i="7"/>
  <c r="N2180" i="7"/>
  <c r="N2181" i="7"/>
  <c r="N2182" i="7"/>
  <c r="N2183" i="7"/>
  <c r="N2184" i="7"/>
  <c r="N2185" i="7"/>
  <c r="N2186" i="7"/>
  <c r="N2187" i="7"/>
  <c r="N2188" i="7"/>
  <c r="N2189" i="7"/>
  <c r="N2190" i="7"/>
  <c r="N2191" i="7"/>
  <c r="N2192" i="7"/>
  <c r="N2193" i="7"/>
  <c r="N2194" i="7"/>
  <c r="N2195" i="7"/>
  <c r="N2196" i="7"/>
  <c r="N2197" i="7"/>
  <c r="N2198" i="7"/>
  <c r="N2199" i="7"/>
  <c r="N2200" i="7"/>
  <c r="N2201" i="7"/>
  <c r="N2202" i="7"/>
  <c r="N2203" i="7"/>
  <c r="N2204" i="7"/>
  <c r="N2205" i="7"/>
  <c r="N2206" i="7"/>
  <c r="N2207" i="7"/>
  <c r="N2208" i="7"/>
  <c r="N2209" i="7"/>
  <c r="N2210" i="7"/>
  <c r="N2211" i="7"/>
  <c r="N2212" i="7"/>
  <c r="N2213" i="7"/>
  <c r="N2214" i="7"/>
  <c r="N2215" i="7"/>
  <c r="N2216" i="7"/>
  <c r="N2217" i="7"/>
  <c r="N2218" i="7"/>
  <c r="N2219" i="7"/>
  <c r="N2220" i="7"/>
  <c r="N2221" i="7"/>
  <c r="N2222" i="7"/>
  <c r="N2223" i="7"/>
  <c r="N2224" i="7"/>
  <c r="N2225" i="7"/>
  <c r="N2226" i="7"/>
  <c r="N2227" i="7"/>
  <c r="N2228" i="7"/>
  <c r="N2229" i="7"/>
  <c r="N2230" i="7"/>
  <c r="N2231" i="7"/>
  <c r="N2232" i="7"/>
  <c r="N2233" i="7"/>
  <c r="N2234" i="7"/>
  <c r="N2235" i="7"/>
  <c r="N2236" i="7"/>
  <c r="N2237" i="7"/>
  <c r="N2238" i="7"/>
  <c r="N2239" i="7"/>
  <c r="N2240" i="7"/>
  <c r="N2241" i="7"/>
  <c r="N2242" i="7"/>
  <c r="N2243" i="7"/>
  <c r="N2244" i="7"/>
  <c r="N2245" i="7"/>
  <c r="N2246" i="7"/>
  <c r="N2247" i="7"/>
  <c r="N2248" i="7"/>
  <c r="N2249" i="7"/>
  <c r="N2250" i="7"/>
  <c r="N2251" i="7"/>
  <c r="N2252" i="7"/>
  <c r="N2253" i="7"/>
  <c r="N2254" i="7"/>
  <c r="N2255" i="7"/>
  <c r="N2256" i="7"/>
  <c r="N2257" i="7"/>
  <c r="N2258" i="7"/>
  <c r="N2259" i="7"/>
  <c r="N2260" i="7"/>
  <c r="N2261" i="7"/>
  <c r="N2262" i="7"/>
  <c r="N2263" i="7"/>
  <c r="N2264" i="7"/>
  <c r="N2265" i="7"/>
  <c r="N2266" i="7"/>
  <c r="N2267" i="7"/>
  <c r="N2268" i="7"/>
  <c r="N2269" i="7"/>
  <c r="N2270" i="7"/>
  <c r="N2271" i="7"/>
  <c r="N2272" i="7"/>
  <c r="N2273" i="7"/>
  <c r="N2274" i="7"/>
  <c r="N2275" i="7"/>
  <c r="N2276" i="7"/>
  <c r="N2277" i="7"/>
  <c r="N2278" i="7"/>
  <c r="N2279" i="7"/>
  <c r="N2280" i="7"/>
  <c r="N2281" i="7"/>
  <c r="N2282" i="7"/>
  <c r="N2283" i="7"/>
  <c r="N2284" i="7"/>
  <c r="N2285" i="7"/>
  <c r="N2286" i="7"/>
  <c r="N2287" i="7"/>
  <c r="N2288" i="7"/>
  <c r="N2289" i="7"/>
  <c r="N2290" i="7"/>
  <c r="N2291" i="7"/>
  <c r="N2292" i="7"/>
  <c r="N2293" i="7"/>
  <c r="N2294" i="7"/>
  <c r="N2295" i="7"/>
  <c r="N2296" i="7"/>
  <c r="N2297" i="7"/>
  <c r="N2298" i="7"/>
  <c r="N2299" i="7"/>
  <c r="N2300" i="7"/>
  <c r="N2301" i="7"/>
  <c r="N2302" i="7"/>
  <c r="N2303" i="7"/>
  <c r="N2304" i="7"/>
  <c r="N2305" i="7"/>
  <c r="N2306" i="7"/>
  <c r="N2307" i="7"/>
  <c r="N2308" i="7"/>
  <c r="N2309" i="7"/>
  <c r="N2310" i="7"/>
  <c r="N2311" i="7"/>
  <c r="N2312" i="7"/>
  <c r="N2313" i="7"/>
  <c r="N2314" i="7"/>
  <c r="N2315" i="7"/>
  <c r="N2316" i="7"/>
  <c r="N2317" i="7"/>
  <c r="N2318" i="7"/>
  <c r="N2319" i="7"/>
  <c r="N2320" i="7"/>
  <c r="N2321" i="7"/>
  <c r="N2322" i="7"/>
  <c r="N2323" i="7"/>
  <c r="N2324" i="7"/>
  <c r="N2325" i="7"/>
  <c r="N2326" i="7"/>
  <c r="N2327" i="7"/>
  <c r="N2328" i="7"/>
  <c r="N2329" i="7"/>
  <c r="N2330" i="7"/>
  <c r="N2331" i="7"/>
  <c r="N2332" i="7"/>
  <c r="N2333" i="7"/>
  <c r="N2334" i="7"/>
  <c r="N2335" i="7"/>
  <c r="N2336" i="7"/>
  <c r="N2337" i="7"/>
  <c r="N2338" i="7"/>
  <c r="N2339" i="7"/>
  <c r="N2340" i="7"/>
  <c r="N2341" i="7"/>
  <c r="N2342" i="7"/>
  <c r="N2343" i="7"/>
  <c r="N2344" i="7"/>
  <c r="N2345" i="7"/>
  <c r="N2346" i="7"/>
  <c r="N2347" i="7"/>
  <c r="N2348" i="7"/>
  <c r="N2349" i="7"/>
  <c r="N2350" i="7"/>
  <c r="N2351" i="7"/>
  <c r="N2352" i="7"/>
  <c r="N2353" i="7"/>
  <c r="N2354" i="7"/>
  <c r="N2355" i="7"/>
  <c r="N2356" i="7"/>
  <c r="N2357" i="7"/>
  <c r="N2358" i="7"/>
  <c r="N2359" i="7"/>
  <c r="N2360" i="7"/>
  <c r="N2361" i="7"/>
  <c r="N2362" i="7"/>
  <c r="N2363" i="7"/>
  <c r="N2364" i="7"/>
  <c r="N2365" i="7"/>
  <c r="N2366" i="7"/>
  <c r="N2367" i="7"/>
  <c r="N2368" i="7"/>
  <c r="N2369" i="7"/>
  <c r="N2370" i="7"/>
  <c r="N2371" i="7"/>
  <c r="N2372" i="7"/>
  <c r="N2373" i="7"/>
  <c r="N2374" i="7"/>
  <c r="N2375" i="7"/>
  <c r="N2376" i="7"/>
  <c r="N2377" i="7"/>
  <c r="N1898" i="7"/>
  <c r="N1904" i="7"/>
  <c r="N1910" i="7"/>
  <c r="N1911" i="7"/>
  <c r="N1912" i="7"/>
  <c r="N1916" i="7"/>
  <c r="N1922" i="7"/>
  <c r="N1923" i="7"/>
  <c r="N1924" i="7"/>
  <c r="N1925" i="7"/>
  <c r="N1928" i="7"/>
  <c r="N1929" i="7"/>
  <c r="N1930" i="7"/>
  <c r="N1934" i="7"/>
  <c r="N1958" i="7"/>
  <c r="N1964" i="7"/>
  <c r="N1965" i="7"/>
  <c r="N1970" i="7"/>
  <c r="N1971" i="7"/>
  <c r="N1972" i="7"/>
  <c r="N1976" i="7"/>
  <c r="N1982" i="7"/>
  <c r="N1988" i="7"/>
  <c r="N1994" i="7"/>
  <c r="N1995" i="7"/>
  <c r="N2000" i="7"/>
  <c r="N2001" i="7"/>
  <c r="N2002" i="7"/>
  <c r="N2012" i="7"/>
  <c r="N2013" i="7"/>
  <c r="N2018" i="7"/>
  <c r="N2019" i="7"/>
  <c r="N2024" i="7"/>
  <c r="N2025" i="7"/>
  <c r="N2030" i="7"/>
  <c r="N2031" i="7"/>
  <c r="N2032" i="7"/>
  <c r="N2033" i="7"/>
  <c r="N2034" i="7"/>
  <c r="N2036" i="7"/>
  <c r="N2037" i="7"/>
  <c r="N2042" i="7"/>
  <c r="N2043" i="7"/>
  <c r="N2044" i="7"/>
  <c r="N2045" i="7"/>
  <c r="N2048" i="7"/>
  <c r="N2049" i="7"/>
  <c r="N2050" i="7"/>
  <c r="N2054" i="7"/>
  <c r="N2055" i="7"/>
  <c r="N2056" i="7"/>
  <c r="N2066" i="7"/>
  <c r="N2067" i="7"/>
  <c r="N2068" i="7"/>
  <c r="N2072" i="7"/>
  <c r="N2078" i="7"/>
  <c r="N2079" i="7"/>
  <c r="N2080" i="7"/>
  <c r="N2084" i="7"/>
  <c r="N2090" i="7"/>
  <c r="N2091" i="7"/>
  <c r="N2092" i="7"/>
  <c r="N2096" i="7"/>
  <c r="N1899" i="7"/>
  <c r="N1900" i="7"/>
  <c r="N1905" i="7"/>
  <c r="N1906" i="7"/>
  <c r="N1913" i="7"/>
  <c r="N1917" i="7"/>
  <c r="N1918" i="7"/>
  <c r="N1919" i="7"/>
  <c r="N1920" i="7"/>
  <c r="N1926" i="7"/>
  <c r="N1931" i="7"/>
  <c r="N1932" i="7"/>
  <c r="N1935" i="7"/>
  <c r="N1936" i="7"/>
  <c r="N1940" i="7"/>
  <c r="N1941" i="7"/>
  <c r="N1942" i="7"/>
  <c r="N1946" i="7"/>
  <c r="N1952" i="7"/>
  <c r="N1953" i="7"/>
  <c r="N1954" i="7"/>
  <c r="N1955" i="7"/>
  <c r="N1959" i="7"/>
  <c r="N1960" i="7"/>
  <c r="N1961" i="7"/>
  <c r="N1966" i="7"/>
  <c r="N1967" i="7"/>
  <c r="N1973" i="7"/>
  <c r="N1974" i="7"/>
  <c r="N1977" i="7"/>
  <c r="N1983" i="7"/>
  <c r="N1989" i="7"/>
  <c r="N1990" i="7"/>
  <c r="N1996" i="7"/>
  <c r="N2003" i="7"/>
  <c r="N2006" i="7"/>
  <c r="N2007" i="7"/>
  <c r="N2008" i="7"/>
  <c r="N2009" i="7"/>
  <c r="N2014" i="7"/>
  <c r="N2020" i="7"/>
  <c r="N2026" i="7"/>
  <c r="N2027" i="7"/>
  <c r="N2038" i="7"/>
  <c r="N2039" i="7"/>
  <c r="N2040" i="7"/>
  <c r="N2046" i="7"/>
  <c r="N2051" i="7"/>
  <c r="N2052" i="7"/>
  <c r="N2053" i="7"/>
  <c r="N2060" i="7"/>
  <c r="N2061" i="7"/>
  <c r="N2062" i="7"/>
  <c r="N2063" i="7"/>
  <c r="N2069" i="7"/>
  <c r="N2070" i="7"/>
  <c r="N2073" i="7"/>
  <c r="N2074" i="7"/>
  <c r="N2081" i="7"/>
  <c r="N2085" i="7"/>
  <c r="N2086" i="7"/>
  <c r="N2087" i="7"/>
  <c r="N2088" i="7"/>
  <c r="N2093" i="7"/>
  <c r="N2094" i="7"/>
  <c r="N2097" i="7"/>
  <c r="N2098" i="7"/>
  <c r="N2099" i="7"/>
  <c r="N1901" i="7"/>
  <c r="N1902" i="7"/>
  <c r="N1903" i="7"/>
  <c r="N1907" i="7"/>
  <c r="N1908" i="7"/>
  <c r="N1909" i="7"/>
  <c r="N1914" i="7"/>
  <c r="N1915" i="7"/>
  <c r="N1921" i="7"/>
  <c r="N1927" i="7"/>
  <c r="N1933" i="7"/>
  <c r="N1937" i="7"/>
  <c r="N1938" i="7"/>
  <c r="N1939" i="7"/>
  <c r="N1943" i="7"/>
  <c r="N1944" i="7"/>
  <c r="N1945" i="7"/>
  <c r="N1947" i="7"/>
  <c r="N1948" i="7"/>
  <c r="N1949" i="7"/>
  <c r="N1950" i="7"/>
  <c r="N1951" i="7"/>
  <c r="N1956" i="7"/>
  <c r="N1957" i="7"/>
  <c r="N1962" i="7"/>
  <c r="N1963" i="7"/>
  <c r="N1968" i="7"/>
  <c r="N1969" i="7"/>
  <c r="N1975" i="7"/>
  <c r="N1978" i="7"/>
  <c r="N1979" i="7"/>
  <c r="N1980" i="7"/>
  <c r="N1981" i="7"/>
  <c r="N1984" i="7"/>
  <c r="N1985" i="7"/>
  <c r="N1986" i="7"/>
  <c r="N1987" i="7"/>
  <c r="N1991" i="7"/>
  <c r="N1992" i="7"/>
  <c r="N1993" i="7"/>
  <c r="N1997" i="7"/>
  <c r="N1998" i="7"/>
  <c r="N1999" i="7"/>
  <c r="N2004" i="7"/>
  <c r="N2005" i="7"/>
  <c r="N2010" i="7"/>
  <c r="N2011" i="7"/>
  <c r="N2015" i="7"/>
  <c r="N2016" i="7"/>
  <c r="N2017" i="7"/>
  <c r="N2021" i="7"/>
  <c r="N2022" i="7"/>
  <c r="N2023" i="7"/>
  <c r="N2028" i="7"/>
  <c r="N2029" i="7"/>
  <c r="N2035" i="7"/>
  <c r="N2041" i="7"/>
  <c r="N2047" i="7"/>
  <c r="N2057" i="7"/>
  <c r="N2058" i="7"/>
  <c r="N2059" i="7"/>
  <c r="N2064" i="7"/>
  <c r="N2065" i="7"/>
  <c r="N2071" i="7"/>
  <c r="N2075" i="7"/>
  <c r="N2076" i="7"/>
  <c r="N2077" i="7"/>
  <c r="N2082" i="7"/>
  <c r="N2083" i="7"/>
  <c r="N2089" i="7"/>
  <c r="N2095" i="7"/>
  <c r="N2100" i="7"/>
  <c r="N2101" i="7"/>
  <c r="O622" i="7"/>
  <c r="O643" i="7"/>
  <c r="O665" i="7"/>
  <c r="O686" i="7"/>
  <c r="O707" i="7"/>
  <c r="O723" i="7"/>
  <c r="O734" i="7"/>
  <c r="O745" i="7"/>
  <c r="O755" i="7"/>
  <c r="O766" i="7"/>
  <c r="O777" i="7"/>
  <c r="O787" i="7"/>
  <c r="O798" i="7"/>
  <c r="O809" i="7"/>
  <c r="O819" i="7"/>
  <c r="O830" i="7"/>
  <c r="O841" i="7"/>
  <c r="O851" i="7"/>
  <c r="O858" i="7"/>
  <c r="O865" i="7"/>
  <c r="O873" i="7"/>
  <c r="O879" i="7"/>
  <c r="O886" i="7"/>
  <c r="O894" i="7"/>
  <c r="O901" i="7"/>
  <c r="O907" i="7"/>
  <c r="O915" i="7"/>
  <c r="O922" i="7"/>
  <c r="O929" i="7"/>
  <c r="O937" i="7"/>
  <c r="O943" i="7"/>
  <c r="O948" i="7"/>
  <c r="O954" i="7"/>
  <c r="O959" i="7"/>
  <c r="O964" i="7"/>
  <c r="O970" i="7"/>
  <c r="O975" i="7"/>
  <c r="O980" i="7"/>
  <c r="O986" i="7"/>
  <c r="O991" i="7"/>
  <c r="O996" i="7"/>
  <c r="O1002" i="7"/>
  <c r="O1007" i="7"/>
  <c r="O1012" i="7"/>
  <c r="O1018" i="7"/>
  <c r="O1023" i="7"/>
  <c r="O1028" i="7"/>
  <c r="O1032" i="7"/>
  <c r="O1034" i="7"/>
  <c r="O1038" i="7"/>
  <c r="O1039" i="7"/>
  <c r="O1040" i="7"/>
  <c r="O1043" i="7"/>
  <c r="O1044" i="7"/>
  <c r="O1046" i="7"/>
  <c r="O1047" i="7"/>
  <c r="O1048" i="7"/>
  <c r="O1050" i="7"/>
  <c r="O1051" i="7"/>
  <c r="O1052" i="7"/>
  <c r="O1054" i="7"/>
  <c r="O1055" i="7"/>
  <c r="O1056" i="7"/>
  <c r="O1058" i="7"/>
  <c r="O1059" i="7"/>
  <c r="O1060" i="7"/>
  <c r="O1062" i="7"/>
  <c r="O1063" i="7"/>
  <c r="O1064" i="7"/>
  <c r="O1066" i="7"/>
  <c r="O1067" i="7"/>
  <c r="O1068" i="7"/>
  <c r="O1070" i="7"/>
  <c r="O1071" i="7"/>
  <c r="O1072" i="7"/>
  <c r="O1074" i="7"/>
  <c r="O1075" i="7"/>
  <c r="O1076" i="7"/>
  <c r="O1078" i="7"/>
  <c r="O1079" i="7"/>
  <c r="O1080" i="7"/>
  <c r="O1082" i="7"/>
  <c r="O1083" i="7"/>
  <c r="O1084" i="7"/>
  <c r="O1086" i="7"/>
  <c r="O1087" i="7"/>
  <c r="O1088" i="7"/>
  <c r="O1090" i="7"/>
  <c r="O1091" i="7"/>
  <c r="O1092" i="7"/>
  <c r="O1094" i="7"/>
  <c r="O1095" i="7"/>
  <c r="O1096" i="7"/>
  <c r="O1098" i="7"/>
  <c r="O1099" i="7"/>
  <c r="O1100" i="7"/>
  <c r="O1102" i="7"/>
  <c r="O1103" i="7"/>
  <c r="O1104" i="7"/>
  <c r="O1106" i="7"/>
  <c r="O1107" i="7"/>
  <c r="O1108" i="7"/>
  <c r="O1110" i="7"/>
  <c r="O1111" i="7"/>
  <c r="O1112" i="7"/>
  <c r="O1114" i="7"/>
  <c r="O1115" i="7"/>
  <c r="O1116" i="7"/>
  <c r="O1118" i="7"/>
  <c r="O1119" i="7"/>
  <c r="O1120" i="7"/>
  <c r="O1122" i="7"/>
  <c r="O1123" i="7"/>
  <c r="O1124" i="7"/>
  <c r="O1126" i="7"/>
  <c r="O1127" i="7"/>
  <c r="O1128" i="7"/>
  <c r="O1130" i="7"/>
  <c r="O1131" i="7"/>
  <c r="O1132" i="7"/>
  <c r="O1134" i="7"/>
  <c r="O1135" i="7"/>
  <c r="O1136" i="7"/>
  <c r="O1138" i="7"/>
  <c r="O1139" i="7"/>
  <c r="O1140" i="7"/>
  <c r="O1142" i="7"/>
  <c r="O1143" i="7"/>
  <c r="O1144" i="7"/>
  <c r="O1146" i="7"/>
  <c r="O1147" i="7"/>
  <c r="O1148" i="7"/>
  <c r="O1150" i="7"/>
  <c r="O1151" i="7"/>
  <c r="O1152" i="7"/>
  <c r="O1154" i="7"/>
  <c r="O1155" i="7"/>
  <c r="O1156" i="7"/>
  <c r="O1158" i="7"/>
  <c r="O1159" i="7"/>
  <c r="O1160" i="7"/>
  <c r="O1162" i="7"/>
  <c r="O1163" i="7"/>
  <c r="O1164" i="7"/>
  <c r="O1166" i="7"/>
  <c r="O1167" i="7"/>
  <c r="O1168" i="7"/>
  <c r="O1170" i="7"/>
  <c r="O1171" i="7"/>
  <c r="O1172" i="7"/>
  <c r="O1174" i="7"/>
  <c r="O1175" i="7"/>
  <c r="O1176" i="7"/>
  <c r="O1178" i="7"/>
  <c r="O1179" i="7"/>
  <c r="O1180" i="7"/>
  <c r="O1182" i="7"/>
  <c r="O1183" i="7"/>
  <c r="O1184" i="7"/>
  <c r="O1186" i="7"/>
  <c r="O1187" i="7"/>
  <c r="O1188" i="7"/>
  <c r="O1190" i="7"/>
  <c r="O1191" i="7"/>
  <c r="O1192" i="7"/>
  <c r="O1194" i="7"/>
  <c r="O1195" i="7"/>
  <c r="O1196" i="7"/>
  <c r="O1198" i="7"/>
  <c r="O1199" i="7"/>
  <c r="O1200" i="7"/>
  <c r="O1202" i="7"/>
  <c r="O1203" i="7"/>
  <c r="O1204" i="7"/>
  <c r="O1206" i="7"/>
  <c r="O1207" i="7"/>
  <c r="O1208" i="7"/>
  <c r="O1210" i="7"/>
  <c r="O1211" i="7"/>
  <c r="O1212" i="7"/>
  <c r="O1214" i="7"/>
  <c r="O1215" i="7"/>
  <c r="O1216" i="7"/>
  <c r="O1218" i="7"/>
  <c r="O1219" i="7"/>
  <c r="O1220" i="7"/>
  <c r="O1222" i="7"/>
  <c r="O1223" i="7"/>
  <c r="O1224" i="7"/>
  <c r="O1226" i="7"/>
  <c r="O1227" i="7"/>
  <c r="O1228" i="7"/>
  <c r="O1230" i="7"/>
  <c r="O1231" i="7"/>
  <c r="O1232" i="7"/>
  <c r="O1234" i="7"/>
  <c r="O1235" i="7"/>
  <c r="O1236" i="7"/>
  <c r="O1238" i="7"/>
  <c r="O1239" i="7"/>
  <c r="O1240" i="7"/>
  <c r="O1242" i="7"/>
  <c r="O1243" i="7"/>
  <c r="O1244" i="7"/>
  <c r="O1246" i="7"/>
  <c r="O1247" i="7"/>
  <c r="O1248" i="7"/>
  <c r="O1250" i="7"/>
  <c r="O1251" i="7"/>
  <c r="O1252" i="7"/>
  <c r="O1254" i="7"/>
  <c r="O1255" i="7"/>
  <c r="O1256" i="7"/>
  <c r="O1258" i="7"/>
  <c r="O1259" i="7"/>
  <c r="O1260" i="7"/>
  <c r="O1262" i="7"/>
  <c r="O1263" i="7"/>
  <c r="O1264" i="7"/>
  <c r="O1266" i="7"/>
  <c r="O1267" i="7"/>
  <c r="O1268" i="7"/>
  <c r="O1270" i="7"/>
  <c r="O1271" i="7"/>
  <c r="O1272" i="7"/>
  <c r="O1274" i="7"/>
  <c r="O1275" i="7"/>
  <c r="O1276" i="7"/>
  <c r="O1278" i="7"/>
  <c r="O1279" i="7"/>
  <c r="O1280" i="7"/>
  <c r="O1282" i="7"/>
  <c r="O1283" i="7"/>
  <c r="O1284" i="7"/>
  <c r="O1286" i="7"/>
  <c r="O1287" i="7"/>
  <c r="O1288" i="7"/>
  <c r="O1290" i="7"/>
  <c r="O1291" i="7"/>
  <c r="O1292" i="7"/>
  <c r="O1294" i="7"/>
  <c r="O1295" i="7"/>
  <c r="O1296" i="7"/>
  <c r="O1298" i="7"/>
  <c r="O1299" i="7"/>
  <c r="O1300" i="7"/>
  <c r="O1302" i="7"/>
  <c r="O1303" i="7"/>
  <c r="O1304" i="7"/>
  <c r="O1306" i="7"/>
  <c r="O1307" i="7"/>
  <c r="O1308" i="7"/>
  <c r="O1310" i="7"/>
  <c r="O1311" i="7"/>
  <c r="O1312" i="7"/>
  <c r="O1314" i="7"/>
  <c r="O1315" i="7"/>
  <c r="O1316" i="7"/>
  <c r="O1318" i="7"/>
  <c r="O1319" i="7"/>
  <c r="O1320" i="7"/>
  <c r="O1322" i="7"/>
  <c r="O1323" i="7"/>
  <c r="O1324" i="7"/>
  <c r="O1326" i="7"/>
  <c r="O1327" i="7"/>
  <c r="O1328" i="7"/>
  <c r="O1330" i="7"/>
  <c r="O1331" i="7"/>
  <c r="O1332" i="7"/>
  <c r="O1334" i="7"/>
  <c r="O1335" i="7"/>
  <c r="O1336" i="7"/>
  <c r="O1338" i="7"/>
  <c r="O1339" i="7"/>
  <c r="O1340" i="7"/>
  <c r="O1342" i="7"/>
  <c r="O1343" i="7"/>
  <c r="O1344" i="7"/>
  <c r="O1346" i="7"/>
  <c r="O1347" i="7"/>
  <c r="O1348" i="7"/>
  <c r="O1350" i="7"/>
  <c r="O1351" i="7"/>
  <c r="O1352" i="7"/>
  <c r="O1354" i="7"/>
  <c r="O1355" i="7"/>
  <c r="O1356" i="7"/>
  <c r="O1358" i="7"/>
  <c r="O1359" i="7"/>
  <c r="O1360" i="7"/>
  <c r="O1362" i="7"/>
  <c r="O1363" i="7"/>
  <c r="O1364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74" i="7"/>
  <c r="O1575" i="7"/>
  <c r="O1576" i="7"/>
  <c r="O1577" i="7"/>
  <c r="O1578" i="7"/>
  <c r="O1579" i="7"/>
  <c r="O1580" i="7"/>
  <c r="O1581" i="7"/>
  <c r="O1582" i="7"/>
  <c r="O1583" i="7"/>
  <c r="O1584" i="7"/>
  <c r="O1585" i="7"/>
  <c r="O1586" i="7"/>
  <c r="O1587" i="7"/>
  <c r="O1588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621" i="7"/>
  <c r="O1622" i="7"/>
  <c r="O1623" i="7"/>
  <c r="O1624" i="7"/>
  <c r="O1625" i="7"/>
  <c r="O1626" i="7"/>
  <c r="O1627" i="7"/>
  <c r="O2378" i="7"/>
  <c r="O2379" i="7"/>
  <c r="O2380" i="7"/>
  <c r="O2381" i="7"/>
  <c r="O2382" i="7"/>
  <c r="O2383" i="7"/>
  <c r="O2384" i="7"/>
  <c r="O2385" i="7"/>
  <c r="O2386" i="7"/>
  <c r="O2387" i="7"/>
  <c r="O2388" i="7"/>
  <c r="O2389" i="7"/>
  <c r="O2390" i="7"/>
  <c r="O2391" i="7"/>
  <c r="O2392" i="7"/>
  <c r="O2393" i="7"/>
  <c r="O2394" i="7"/>
  <c r="O2395" i="7"/>
  <c r="O2396" i="7"/>
  <c r="O2397" i="7"/>
  <c r="O2398" i="7"/>
  <c r="O2399" i="7"/>
  <c r="O2400" i="7"/>
  <c r="O2401" i="7"/>
  <c r="O2402" i="7"/>
  <c r="O2403" i="7"/>
  <c r="O2404" i="7"/>
  <c r="O2405" i="7"/>
  <c r="O2406" i="7"/>
  <c r="O2407" i="7"/>
  <c r="O2408" i="7"/>
  <c r="O2409" i="7"/>
  <c r="O2410" i="7"/>
  <c r="O2411" i="7"/>
  <c r="O2412" i="7"/>
  <c r="O2413" i="7"/>
  <c r="O2414" i="7"/>
  <c r="O2415" i="7"/>
  <c r="O2416" i="7"/>
  <c r="O2417" i="7"/>
  <c r="O2418" i="7"/>
  <c r="O2419" i="7"/>
  <c r="O2420" i="7"/>
  <c r="O2421" i="7"/>
  <c r="O2422" i="7"/>
  <c r="O2423" i="7"/>
  <c r="O2424" i="7"/>
  <c r="O2425" i="7"/>
  <c r="O2426" i="7"/>
  <c r="O2427" i="7"/>
  <c r="O2428" i="7"/>
  <c r="O2429" i="7"/>
  <c r="O2430" i="7"/>
  <c r="O2431" i="7"/>
  <c r="O2432" i="7"/>
  <c r="O2433" i="7"/>
  <c r="O2434" i="7"/>
  <c r="O2435" i="7"/>
  <c r="O2436" i="7"/>
  <c r="O2437" i="7"/>
  <c r="O2438" i="7"/>
  <c r="O2439" i="7"/>
  <c r="O2440" i="7"/>
  <c r="O2441" i="7"/>
  <c r="O2442" i="7"/>
  <c r="O2443" i="7"/>
  <c r="O2444" i="7"/>
  <c r="O2445" i="7"/>
  <c r="O2446" i="7"/>
  <c r="O2447" i="7"/>
  <c r="O2448" i="7"/>
  <c r="O2449" i="7"/>
  <c r="O2450" i="7"/>
  <c r="O2451" i="7"/>
  <c r="O2452" i="7"/>
  <c r="O2453" i="7"/>
  <c r="O2454" i="7"/>
  <c r="O2455" i="7"/>
  <c r="O2456" i="7"/>
  <c r="O2457" i="7"/>
  <c r="O2458" i="7"/>
  <c r="O2459" i="7"/>
  <c r="O2460" i="7"/>
  <c r="O2461" i="7"/>
  <c r="O2462" i="7"/>
  <c r="O2463" i="7"/>
  <c r="O2464" i="7"/>
  <c r="O2465" i="7"/>
  <c r="O2466" i="7"/>
  <c r="O2467" i="7"/>
  <c r="O2468" i="7"/>
  <c r="O2469" i="7"/>
  <c r="O2470" i="7"/>
  <c r="O2471" i="7"/>
  <c r="O2472" i="7"/>
  <c r="O2473" i="7"/>
  <c r="O2474" i="7"/>
  <c r="O2475" i="7"/>
  <c r="O2476" i="7"/>
  <c r="O2477" i="7"/>
  <c r="O2478" i="7"/>
  <c r="O2479" i="7"/>
  <c r="O2480" i="7"/>
  <c r="O2481" i="7"/>
  <c r="O2482" i="7"/>
  <c r="O2483" i="7"/>
  <c r="O2484" i="7"/>
  <c r="O2485" i="7"/>
  <c r="O2486" i="7"/>
  <c r="O2487" i="7"/>
  <c r="O2488" i="7"/>
  <c r="O2489" i="7"/>
  <c r="O2490" i="7"/>
  <c r="O2491" i="7"/>
  <c r="O2492" i="7"/>
  <c r="O2493" i="7"/>
  <c r="O2494" i="7"/>
  <c r="O2495" i="7"/>
  <c r="O2496" i="7"/>
  <c r="O2497" i="7"/>
  <c r="O2498" i="7"/>
  <c r="O2499" i="7"/>
  <c r="O2500" i="7"/>
  <c r="O2501" i="7"/>
  <c r="O2502" i="7"/>
  <c r="O2503" i="7"/>
  <c r="O2504" i="7"/>
  <c r="O2505" i="7"/>
  <c r="O2506" i="7"/>
  <c r="O2507" i="7"/>
  <c r="O2508" i="7"/>
  <c r="O2509" i="7"/>
  <c r="O2510" i="7"/>
  <c r="O2511" i="7"/>
  <c r="O2512" i="7"/>
  <c r="O2513" i="7"/>
  <c r="O2514" i="7"/>
  <c r="O2515" i="7"/>
  <c r="O2516" i="7"/>
  <c r="O2517" i="7"/>
  <c r="O2518" i="7"/>
  <c r="O2519" i="7"/>
  <c r="O2520" i="7"/>
  <c r="O2521" i="7"/>
  <c r="O2522" i="7"/>
  <c r="O2523" i="7"/>
  <c r="O2524" i="7"/>
  <c r="O2525" i="7"/>
  <c r="O2526" i="7"/>
  <c r="O2527" i="7"/>
  <c r="O2528" i="7"/>
  <c r="O2529" i="7"/>
  <c r="O2530" i="7"/>
  <c r="O2531" i="7"/>
  <c r="O2532" i="7"/>
  <c r="O2533" i="7"/>
  <c r="O2534" i="7"/>
  <c r="O2535" i="7"/>
  <c r="O2536" i="7"/>
  <c r="O2537" i="7"/>
  <c r="O2538" i="7"/>
  <c r="O2539" i="7"/>
  <c r="O3008" i="7"/>
  <c r="O3009" i="7"/>
  <c r="O3010" i="7"/>
  <c r="O3011" i="7"/>
  <c r="O3012" i="7"/>
  <c r="O3013" i="7"/>
  <c r="O3014" i="7"/>
  <c r="O3015" i="7"/>
  <c r="O3016" i="7"/>
  <c r="O3017" i="7"/>
  <c r="O3018" i="7"/>
  <c r="O3019" i="7"/>
  <c r="O3020" i="7"/>
  <c r="O3021" i="7"/>
  <c r="O3022" i="7"/>
  <c r="O3023" i="7"/>
  <c r="O3024" i="7"/>
  <c r="O3025" i="7"/>
  <c r="O3026" i="7"/>
  <c r="O3027" i="7"/>
  <c r="O3028" i="7"/>
  <c r="O3029" i="7"/>
  <c r="O3030" i="7"/>
  <c r="O3031" i="7"/>
  <c r="O3032" i="7"/>
  <c r="O3033" i="7"/>
  <c r="O3034" i="7"/>
  <c r="O3035" i="7"/>
  <c r="O3036" i="7"/>
  <c r="O3037" i="7"/>
  <c r="O3038" i="7"/>
  <c r="O3039" i="7"/>
  <c r="O3040" i="7"/>
  <c r="O3041" i="7"/>
  <c r="O3042" i="7"/>
  <c r="O3043" i="7"/>
  <c r="O3044" i="7"/>
  <c r="O3045" i="7"/>
  <c r="O3046" i="7"/>
  <c r="O3047" i="7"/>
  <c r="O3048" i="7"/>
  <c r="O3049" i="7"/>
  <c r="O3050" i="7"/>
  <c r="O3051" i="7"/>
  <c r="O3052" i="7"/>
  <c r="O3053" i="7"/>
  <c r="O3054" i="7"/>
  <c r="O3055" i="7"/>
  <c r="O3056" i="7"/>
  <c r="O3057" i="7"/>
  <c r="O3058" i="7"/>
  <c r="O3059" i="7"/>
  <c r="O3060" i="7"/>
  <c r="O3061" i="7"/>
  <c r="O3062" i="7"/>
  <c r="O3063" i="7"/>
  <c r="O3064" i="7"/>
  <c r="O3065" i="7"/>
  <c r="O3066" i="7"/>
  <c r="O3067" i="7"/>
  <c r="O3068" i="7"/>
  <c r="O3069" i="7"/>
  <c r="O3070" i="7"/>
  <c r="O3071" i="7"/>
  <c r="O3072" i="7"/>
  <c r="O3073" i="7"/>
  <c r="O3074" i="7"/>
  <c r="O3075" i="7"/>
  <c r="O3076" i="7"/>
  <c r="O3077" i="7"/>
  <c r="O3078" i="7"/>
  <c r="O3079" i="7"/>
  <c r="O3080" i="7"/>
  <c r="O3081" i="7"/>
  <c r="O3082" i="7"/>
  <c r="O3083" i="7"/>
  <c r="O3084" i="7"/>
  <c r="O3085" i="7"/>
  <c r="O3086" i="7"/>
  <c r="O3087" i="7"/>
  <c r="O3088" i="7"/>
  <c r="O3089" i="7"/>
  <c r="O3090" i="7"/>
  <c r="O3091" i="7"/>
  <c r="O3092" i="7"/>
  <c r="O3093" i="7"/>
  <c r="O3094" i="7"/>
  <c r="O3095" i="7"/>
  <c r="O3096" i="7"/>
  <c r="O3097" i="7"/>
  <c r="O3098" i="7"/>
  <c r="O3099" i="7"/>
  <c r="O3100" i="7"/>
  <c r="O3101" i="7"/>
  <c r="O3102" i="7"/>
  <c r="O3103" i="7"/>
  <c r="O3104" i="7"/>
  <c r="O3105" i="7"/>
  <c r="O3106" i="7"/>
  <c r="O3107" i="7"/>
  <c r="O3108" i="7"/>
  <c r="O3109" i="7"/>
  <c r="O3110" i="7"/>
  <c r="O3111" i="7"/>
  <c r="O3112" i="7"/>
  <c r="O3113" i="7"/>
  <c r="O3114" i="7"/>
  <c r="O3115" i="7"/>
  <c r="O3116" i="7"/>
  <c r="O3117" i="7"/>
  <c r="O3118" i="7"/>
  <c r="O3119" i="7"/>
  <c r="O3120" i="7"/>
  <c r="O3121" i="7"/>
  <c r="O3122" i="7"/>
  <c r="O3123" i="7"/>
  <c r="O3124" i="7"/>
  <c r="O3125" i="7"/>
  <c r="O3126" i="7"/>
  <c r="O3127" i="7"/>
  <c r="O3128" i="7"/>
  <c r="O3129" i="7"/>
  <c r="O3130" i="7"/>
  <c r="O3131" i="7"/>
  <c r="O3132" i="7"/>
  <c r="O3133" i="7"/>
  <c r="O3134" i="7"/>
  <c r="O3135" i="7"/>
  <c r="O3136" i="7"/>
  <c r="O3137" i="7"/>
  <c r="O3138" i="7"/>
  <c r="O3139" i="7"/>
  <c r="O3140" i="7"/>
  <c r="O3141" i="7"/>
  <c r="O3142" i="7"/>
  <c r="O3143" i="7"/>
  <c r="O3144" i="7"/>
  <c r="O3145" i="7"/>
  <c r="O3146" i="7"/>
  <c r="O3147" i="7"/>
  <c r="O3148" i="7"/>
  <c r="O3149" i="7"/>
  <c r="O3150" i="7"/>
  <c r="O3151" i="7"/>
  <c r="O3152" i="7"/>
  <c r="O3153" i="7"/>
  <c r="O3154" i="7"/>
  <c r="O3155" i="7"/>
  <c r="O3156" i="7"/>
  <c r="O3157" i="7"/>
  <c r="O3158" i="7"/>
  <c r="O3159" i="7"/>
  <c r="O3160" i="7"/>
  <c r="O3161" i="7"/>
  <c r="O3162" i="7"/>
  <c r="O3163" i="7"/>
  <c r="O3164" i="7"/>
  <c r="O3165" i="7"/>
  <c r="O3166" i="7"/>
  <c r="O3167" i="7"/>
  <c r="O3168" i="7"/>
  <c r="O3169" i="7"/>
  <c r="O3170" i="7"/>
  <c r="O3171" i="7"/>
  <c r="O3172" i="7"/>
  <c r="O3173" i="7"/>
  <c r="O3174" i="7"/>
  <c r="O3175" i="7"/>
  <c r="O3176" i="7"/>
  <c r="O3177" i="7"/>
  <c r="O3178" i="7"/>
  <c r="O3179" i="7"/>
  <c r="O3180" i="7"/>
  <c r="O3181" i="7"/>
  <c r="O3182" i="7"/>
  <c r="O3183" i="7"/>
  <c r="O3184" i="7"/>
  <c r="O3185" i="7"/>
  <c r="O3186" i="7"/>
  <c r="O3187" i="7"/>
  <c r="O3188" i="7"/>
  <c r="O3189" i="7"/>
  <c r="O3190" i="7"/>
  <c r="O3191" i="7"/>
  <c r="O3192" i="7"/>
  <c r="O3193" i="7"/>
  <c r="O3194" i="7"/>
  <c r="O3195" i="7"/>
  <c r="O3196" i="7"/>
  <c r="O3197" i="7"/>
  <c r="O3198" i="7"/>
  <c r="O3199" i="7"/>
  <c r="O2540" i="7"/>
  <c r="O2541" i="7"/>
  <c r="O2542" i="7"/>
  <c r="O2543" i="7"/>
  <c r="O2544" i="7"/>
  <c r="O2545" i="7"/>
  <c r="O2546" i="7"/>
  <c r="O2547" i="7"/>
  <c r="O2548" i="7"/>
  <c r="O2549" i="7"/>
  <c r="O2550" i="7"/>
  <c r="O2551" i="7"/>
  <c r="O2552" i="7"/>
  <c r="O2553" i="7"/>
  <c r="O2554" i="7"/>
  <c r="O2555" i="7"/>
  <c r="O2556" i="7"/>
  <c r="O2557" i="7"/>
  <c r="O2558" i="7"/>
  <c r="O2559" i="7"/>
  <c r="O2560" i="7"/>
  <c r="O2561" i="7"/>
  <c r="O2562" i="7"/>
  <c r="O2563" i="7"/>
  <c r="O2564" i="7"/>
  <c r="O2565" i="7"/>
  <c r="O2566" i="7"/>
  <c r="O2567" i="7"/>
  <c r="O2568" i="7"/>
  <c r="O2569" i="7"/>
  <c r="O2570" i="7"/>
  <c r="O2571" i="7"/>
  <c r="O2572" i="7"/>
  <c r="O2573" i="7"/>
  <c r="O2574" i="7"/>
  <c r="O2575" i="7"/>
  <c r="O2576" i="7"/>
  <c r="O2577" i="7"/>
  <c r="O2578" i="7"/>
  <c r="O2579" i="7"/>
  <c r="O2580" i="7"/>
  <c r="O2581" i="7"/>
  <c r="O2582" i="7"/>
  <c r="O2583" i="7"/>
  <c r="O2584" i="7"/>
  <c r="O2585" i="7"/>
  <c r="O2586" i="7"/>
  <c r="O2587" i="7"/>
  <c r="O2588" i="7"/>
  <c r="O2589" i="7"/>
  <c r="O2590" i="7"/>
  <c r="O2591" i="7"/>
  <c r="O2592" i="7"/>
  <c r="O2593" i="7"/>
  <c r="O2594" i="7"/>
  <c r="O2595" i="7"/>
  <c r="O2596" i="7"/>
  <c r="O2597" i="7"/>
  <c r="O2598" i="7"/>
  <c r="O2599" i="7"/>
  <c r="O2600" i="7"/>
  <c r="O2601" i="7"/>
  <c r="O2602" i="7"/>
  <c r="O2603" i="7"/>
  <c r="O2604" i="7"/>
  <c r="O2605" i="7"/>
  <c r="O2606" i="7"/>
  <c r="O2607" i="7"/>
  <c r="O2608" i="7"/>
  <c r="O2609" i="7"/>
  <c r="O2610" i="7"/>
  <c r="O2611" i="7"/>
  <c r="O2612" i="7"/>
  <c r="O2613" i="7"/>
  <c r="O2614" i="7"/>
  <c r="O2615" i="7"/>
  <c r="O2616" i="7"/>
  <c r="O2617" i="7"/>
  <c r="O2618" i="7"/>
  <c r="O2619" i="7"/>
  <c r="O2620" i="7"/>
  <c r="O2621" i="7"/>
  <c r="O2622" i="7"/>
  <c r="O2623" i="7"/>
  <c r="O2624" i="7"/>
  <c r="O2625" i="7"/>
  <c r="O2626" i="7"/>
  <c r="O2627" i="7"/>
  <c r="O2628" i="7"/>
  <c r="O2629" i="7"/>
  <c r="O2630" i="7"/>
  <c r="O2631" i="7"/>
  <c r="O2632" i="7"/>
  <c r="O2633" i="7"/>
  <c r="O2634" i="7"/>
  <c r="O2635" i="7"/>
  <c r="O2636" i="7"/>
  <c r="O2637" i="7"/>
  <c r="O2638" i="7"/>
  <c r="O2639" i="7"/>
  <c r="O2640" i="7"/>
  <c r="O2641" i="7"/>
  <c r="O2642" i="7"/>
  <c r="O2643" i="7"/>
  <c r="O2644" i="7"/>
  <c r="O2645" i="7"/>
  <c r="O2646" i="7"/>
  <c r="O2647" i="7"/>
  <c r="O2648" i="7"/>
  <c r="O2649" i="7"/>
  <c r="O2650" i="7"/>
  <c r="O2651" i="7"/>
  <c r="O2652" i="7"/>
  <c r="O2653" i="7"/>
  <c r="O2654" i="7"/>
  <c r="O2655" i="7"/>
  <c r="O2656" i="7"/>
  <c r="O2657" i="7"/>
  <c r="O2658" i="7"/>
  <c r="O2659" i="7"/>
  <c r="O2660" i="7"/>
  <c r="O2661" i="7"/>
  <c r="O2662" i="7"/>
  <c r="O2663" i="7"/>
  <c r="O2664" i="7"/>
  <c r="O2665" i="7"/>
  <c r="O2666" i="7"/>
  <c r="O2667" i="7"/>
  <c r="O2668" i="7"/>
  <c r="O2669" i="7"/>
  <c r="O2670" i="7"/>
  <c r="O2671" i="7"/>
  <c r="O2672" i="7"/>
  <c r="O2673" i="7"/>
  <c r="O2674" i="7"/>
  <c r="O2675" i="7"/>
  <c r="O2676" i="7"/>
  <c r="O2677" i="7"/>
  <c r="O2678" i="7"/>
  <c r="O2679" i="7"/>
  <c r="O2680" i="7"/>
  <c r="O2681" i="7"/>
  <c r="O2682" i="7"/>
  <c r="O2683" i="7"/>
  <c r="O2684" i="7"/>
  <c r="O2685" i="7"/>
  <c r="O2686" i="7"/>
  <c r="O2687" i="7"/>
  <c r="O2688" i="7"/>
  <c r="O2689" i="7"/>
  <c r="O2690" i="7"/>
  <c r="O2691" i="7"/>
  <c r="O2692" i="7"/>
  <c r="O2693" i="7"/>
  <c r="O2694" i="7"/>
  <c r="O2695" i="7"/>
  <c r="O2696" i="7"/>
  <c r="O2697" i="7"/>
  <c r="O2698" i="7"/>
  <c r="O2699" i="7"/>
  <c r="O2700" i="7"/>
  <c r="O2701" i="7"/>
  <c r="O2702" i="7"/>
  <c r="O2703" i="7"/>
  <c r="O2704" i="7"/>
  <c r="O2705" i="7"/>
  <c r="O2706" i="7"/>
  <c r="O2707" i="7"/>
  <c r="O2708" i="7"/>
  <c r="O2709" i="7"/>
  <c r="O2710" i="7"/>
  <c r="O2711" i="7"/>
  <c r="O2712" i="7"/>
  <c r="O2713" i="7"/>
  <c r="O2714" i="7"/>
  <c r="O2715" i="7"/>
  <c r="O2716" i="7"/>
  <c r="O2717" i="7"/>
  <c r="O2718" i="7"/>
  <c r="O2719" i="7"/>
  <c r="O2720" i="7"/>
  <c r="O2721" i="7"/>
  <c r="O2722" i="7"/>
  <c r="O2723" i="7"/>
  <c r="O2724" i="7"/>
  <c r="O2725" i="7"/>
  <c r="O2726" i="7"/>
  <c r="O2727" i="7"/>
  <c r="O2728" i="7"/>
  <c r="O2729" i="7"/>
  <c r="O2730" i="7"/>
  <c r="O2731" i="7"/>
  <c r="O2732" i="7"/>
  <c r="O2733" i="7"/>
  <c r="O2734" i="7"/>
  <c r="O2735" i="7"/>
  <c r="O2736" i="7"/>
  <c r="O2737" i="7"/>
  <c r="O2738" i="7"/>
  <c r="O2739" i="7"/>
  <c r="O2740" i="7"/>
  <c r="O2741" i="7"/>
  <c r="O2742" i="7"/>
  <c r="O2743" i="7"/>
  <c r="O2744" i="7"/>
  <c r="O2745" i="7"/>
  <c r="O2746" i="7"/>
  <c r="O2747" i="7"/>
  <c r="O2748" i="7"/>
  <c r="O2749" i="7"/>
  <c r="O2750" i="7"/>
  <c r="O2751" i="7"/>
  <c r="O2752" i="7"/>
  <c r="O2753" i="7"/>
  <c r="O2754" i="7"/>
  <c r="O2755" i="7"/>
  <c r="O2756" i="7"/>
  <c r="O2757" i="7"/>
  <c r="O2758" i="7"/>
  <c r="O2759" i="7"/>
  <c r="O2760" i="7"/>
  <c r="O2761" i="7"/>
  <c r="O2762" i="7"/>
  <c r="O2763" i="7"/>
  <c r="O2764" i="7"/>
  <c r="O2765" i="7"/>
  <c r="O2766" i="7"/>
  <c r="O2767" i="7"/>
  <c r="O2768" i="7"/>
  <c r="O2769" i="7"/>
  <c r="O2770" i="7"/>
  <c r="O2771" i="7"/>
  <c r="O2772" i="7"/>
  <c r="O2773" i="7"/>
  <c r="O2774" i="7"/>
  <c r="O2775" i="7"/>
  <c r="O2776" i="7"/>
  <c r="O2777" i="7"/>
  <c r="O2778" i="7"/>
  <c r="O2779" i="7"/>
  <c r="O2780" i="7"/>
  <c r="O2781" i="7"/>
  <c r="O2782" i="7"/>
  <c r="O2783" i="7"/>
  <c r="O2784" i="7"/>
  <c r="O2785" i="7"/>
  <c r="O2786" i="7"/>
  <c r="O2787" i="7"/>
  <c r="O2788" i="7"/>
  <c r="O2789" i="7"/>
  <c r="O2790" i="7"/>
  <c r="O2791" i="7"/>
  <c r="O2792" i="7"/>
  <c r="O2793" i="7"/>
  <c r="O2794" i="7"/>
  <c r="O2795" i="7"/>
  <c r="O2796" i="7"/>
  <c r="O2797" i="7"/>
  <c r="O2798" i="7"/>
  <c r="O2799" i="7"/>
  <c r="O2800" i="7"/>
  <c r="O2801" i="7"/>
  <c r="O2802" i="7"/>
  <c r="O2803" i="7"/>
  <c r="O2804" i="7"/>
  <c r="O2805" i="7"/>
  <c r="O2806" i="7"/>
  <c r="O2807" i="7"/>
  <c r="O2808" i="7"/>
  <c r="O2809" i="7"/>
  <c r="O2810" i="7"/>
  <c r="O2811" i="7"/>
  <c r="O2812" i="7"/>
  <c r="O2813" i="7"/>
  <c r="O2814" i="7"/>
  <c r="O2815" i="7"/>
  <c r="O2816" i="7"/>
  <c r="O2817" i="7"/>
  <c r="O2818" i="7"/>
  <c r="O2819" i="7"/>
  <c r="O2820" i="7"/>
  <c r="O2821" i="7"/>
  <c r="O2822" i="7"/>
  <c r="O2823" i="7"/>
  <c r="O2824" i="7"/>
  <c r="O2825" i="7"/>
  <c r="O2826" i="7"/>
  <c r="O2827" i="7"/>
  <c r="O2828" i="7"/>
  <c r="O2829" i="7"/>
  <c r="O2830" i="7"/>
  <c r="O2831" i="7"/>
  <c r="O2832" i="7"/>
  <c r="O2833" i="7"/>
  <c r="O2834" i="7"/>
  <c r="O2835" i="7"/>
  <c r="O2836" i="7"/>
  <c r="O2837" i="7"/>
  <c r="O2838" i="7"/>
  <c r="O2839" i="7"/>
  <c r="O2840" i="7"/>
  <c r="O2841" i="7"/>
  <c r="O2842" i="7"/>
  <c r="O2843" i="7"/>
  <c r="O2844" i="7"/>
  <c r="O2845" i="7"/>
  <c r="O2846" i="7"/>
  <c r="O2847" i="7"/>
  <c r="O2848" i="7"/>
  <c r="O2849" i="7"/>
  <c r="O2850" i="7"/>
  <c r="O2851" i="7"/>
  <c r="O2852" i="7"/>
  <c r="O2853" i="7"/>
  <c r="O2854" i="7"/>
  <c r="O2855" i="7"/>
  <c r="O2856" i="7"/>
  <c r="O2857" i="7"/>
  <c r="O2858" i="7"/>
  <c r="O2859" i="7"/>
  <c r="O2860" i="7"/>
  <c r="O2861" i="7"/>
  <c r="O2862" i="7"/>
  <c r="O2863" i="7"/>
  <c r="O2864" i="7"/>
  <c r="O2865" i="7"/>
  <c r="O2866" i="7"/>
  <c r="O2867" i="7"/>
  <c r="O2868" i="7"/>
  <c r="O2869" i="7"/>
  <c r="O2870" i="7"/>
  <c r="O2871" i="7"/>
  <c r="O2872" i="7"/>
  <c r="O2873" i="7"/>
  <c r="O2874" i="7"/>
  <c r="O2875" i="7"/>
  <c r="O2876" i="7"/>
  <c r="O2877" i="7"/>
  <c r="O2878" i="7"/>
  <c r="O2879" i="7"/>
  <c r="O2880" i="7"/>
  <c r="O2881" i="7"/>
  <c r="O2882" i="7"/>
  <c r="O2883" i="7"/>
  <c r="O2884" i="7"/>
  <c r="O2885" i="7"/>
  <c r="O2886" i="7"/>
  <c r="O2887" i="7"/>
  <c r="O2888" i="7"/>
  <c r="O2889" i="7"/>
  <c r="O2890" i="7"/>
  <c r="O2891" i="7"/>
  <c r="O2892" i="7"/>
  <c r="O2893" i="7"/>
  <c r="O2894" i="7"/>
  <c r="O2895" i="7"/>
  <c r="O2896" i="7"/>
  <c r="O2897" i="7"/>
  <c r="O2898" i="7"/>
  <c r="O2899" i="7"/>
  <c r="O2900" i="7"/>
  <c r="O2901" i="7"/>
  <c r="O2902" i="7"/>
  <c r="O2903" i="7"/>
  <c r="O2904" i="7"/>
  <c r="O2905" i="7"/>
  <c r="O2906" i="7"/>
  <c r="O2907" i="7"/>
  <c r="O2908" i="7"/>
  <c r="O2909" i="7"/>
  <c r="O2910" i="7"/>
  <c r="O2911" i="7"/>
  <c r="O2912" i="7"/>
  <c r="O2913" i="7"/>
  <c r="O2914" i="7"/>
  <c r="O2915" i="7"/>
  <c r="O2916" i="7"/>
  <c r="O2917" i="7"/>
  <c r="O2918" i="7"/>
  <c r="O2919" i="7"/>
  <c r="O2920" i="7"/>
  <c r="O2921" i="7"/>
  <c r="O2922" i="7"/>
  <c r="O2923" i="7"/>
  <c r="O2924" i="7"/>
  <c r="O2925" i="7"/>
  <c r="O2926" i="7"/>
  <c r="O2927" i="7"/>
  <c r="O2928" i="7"/>
  <c r="O2929" i="7"/>
  <c r="O2930" i="7"/>
  <c r="O2931" i="7"/>
  <c r="O2932" i="7"/>
  <c r="O2933" i="7"/>
  <c r="O2934" i="7"/>
  <c r="O2935" i="7"/>
  <c r="O2936" i="7"/>
  <c r="O2937" i="7"/>
  <c r="O2938" i="7"/>
  <c r="O2939" i="7"/>
  <c r="O2940" i="7"/>
  <c r="O2941" i="7"/>
  <c r="O2942" i="7"/>
  <c r="O2943" i="7"/>
  <c r="O2944" i="7"/>
  <c r="O2945" i="7"/>
  <c r="O2946" i="7"/>
  <c r="O2947" i="7"/>
  <c r="O2948" i="7"/>
  <c r="O2949" i="7"/>
  <c r="O2950" i="7"/>
  <c r="O2951" i="7"/>
  <c r="O2952" i="7"/>
  <c r="O2953" i="7"/>
  <c r="O2954" i="7"/>
  <c r="O2955" i="7"/>
  <c r="O2956" i="7"/>
  <c r="O2957" i="7"/>
  <c r="O2958" i="7"/>
  <c r="O2959" i="7"/>
  <c r="O2960" i="7"/>
  <c r="O2961" i="7"/>
  <c r="O2962" i="7"/>
  <c r="O2963" i="7"/>
  <c r="O2964" i="7"/>
  <c r="O2965" i="7"/>
  <c r="O2966" i="7"/>
  <c r="O2967" i="7"/>
  <c r="O2968" i="7"/>
  <c r="O2969" i="7"/>
  <c r="O2970" i="7"/>
  <c r="O2971" i="7"/>
  <c r="O2972" i="7"/>
  <c r="O2973" i="7"/>
  <c r="O2974" i="7"/>
  <c r="O2975" i="7"/>
  <c r="O2976" i="7"/>
  <c r="O2977" i="7"/>
  <c r="O2978" i="7"/>
  <c r="O2979" i="7"/>
  <c r="O2980" i="7"/>
  <c r="O2981" i="7"/>
  <c r="O2982" i="7"/>
  <c r="O2983" i="7"/>
  <c r="O2984" i="7"/>
  <c r="O2985" i="7"/>
  <c r="O2986" i="7"/>
  <c r="O2987" i="7"/>
  <c r="O2988" i="7"/>
  <c r="O2989" i="7"/>
  <c r="O2990" i="7"/>
  <c r="O2991" i="7"/>
  <c r="O2992" i="7"/>
  <c r="O2993" i="7"/>
  <c r="O2994" i="7"/>
  <c r="O2995" i="7"/>
  <c r="O2996" i="7"/>
  <c r="O2997" i="7"/>
  <c r="O2998" i="7"/>
  <c r="O2999" i="7"/>
  <c r="O3000" i="7"/>
  <c r="O3001" i="7"/>
  <c r="O3002" i="7"/>
  <c r="O3003" i="7"/>
  <c r="O3004" i="7"/>
  <c r="O3005" i="7"/>
  <c r="O3006" i="7"/>
  <c r="O3007" i="7"/>
  <c r="O3200" i="7"/>
  <c r="O3201" i="7"/>
  <c r="O3202" i="7"/>
  <c r="O3203" i="7"/>
  <c r="O3204" i="7"/>
  <c r="O3205" i="7"/>
  <c r="O3206" i="7"/>
  <c r="O3207" i="7"/>
  <c r="O3208" i="7"/>
  <c r="O3209" i="7"/>
  <c r="O3210" i="7"/>
  <c r="O3211" i="7"/>
  <c r="O3212" i="7"/>
  <c r="O3213" i="7"/>
  <c r="O3214" i="7"/>
  <c r="O3215" i="7"/>
  <c r="O3216" i="7"/>
  <c r="O3217" i="7"/>
  <c r="O3218" i="7"/>
  <c r="O3219" i="7"/>
  <c r="O3220" i="7"/>
  <c r="O3221" i="7"/>
  <c r="O3222" i="7"/>
  <c r="O3223" i="7"/>
  <c r="O3224" i="7"/>
  <c r="O3225" i="7"/>
  <c r="O3226" i="7"/>
  <c r="O3227" i="7"/>
  <c r="O3228" i="7"/>
  <c r="O3229" i="7"/>
  <c r="O3230" i="7"/>
  <c r="O3231" i="7"/>
  <c r="O3232" i="7"/>
  <c r="O3233" i="7"/>
  <c r="O3234" i="7"/>
  <c r="O3235" i="7"/>
  <c r="O3236" i="7"/>
  <c r="O3237" i="7"/>
  <c r="O3238" i="7"/>
  <c r="O3239" i="7"/>
  <c r="O3240" i="7"/>
  <c r="O3241" i="7"/>
  <c r="O3242" i="7"/>
  <c r="O3243" i="7"/>
  <c r="O3244" i="7"/>
  <c r="O3245" i="7"/>
  <c r="O3246" i="7"/>
  <c r="O3247" i="7"/>
  <c r="O3248" i="7"/>
  <c r="O3249" i="7"/>
  <c r="O3250" i="7"/>
  <c r="O3251" i="7"/>
  <c r="O3252" i="7"/>
  <c r="O3253" i="7"/>
  <c r="O3254" i="7"/>
  <c r="O3255" i="7"/>
  <c r="O3256" i="7"/>
  <c r="O3257" i="7"/>
  <c r="O3258" i="7"/>
  <c r="O3259" i="7"/>
  <c r="O3260" i="7"/>
  <c r="O3261" i="7"/>
  <c r="O3262" i="7"/>
  <c r="O3263" i="7"/>
  <c r="O3264" i="7"/>
  <c r="O3265" i="7"/>
  <c r="O3266" i="7"/>
  <c r="O3267" i="7"/>
  <c r="O3268" i="7"/>
  <c r="O3269" i="7"/>
  <c r="O3270" i="7"/>
  <c r="O3271" i="7"/>
  <c r="O3272" i="7"/>
  <c r="O3273" i="7"/>
  <c r="O3274" i="7"/>
  <c r="O3275" i="7"/>
  <c r="O3276" i="7"/>
  <c r="O3277" i="7"/>
  <c r="O3278" i="7"/>
  <c r="O3279" i="7"/>
  <c r="O3280" i="7"/>
  <c r="O3281" i="7"/>
  <c r="O3282" i="7"/>
  <c r="O3283" i="7"/>
  <c r="O3284" i="7"/>
  <c r="O3285" i="7"/>
  <c r="O3286" i="7"/>
  <c r="O3287" i="7"/>
  <c r="O3288" i="7"/>
  <c r="O3289" i="7"/>
  <c r="O3290" i="7"/>
  <c r="O3291" i="7"/>
  <c r="O3292" i="7"/>
  <c r="O3293" i="7"/>
  <c r="O3294" i="7"/>
  <c r="O3295" i="7"/>
  <c r="O3296" i="7"/>
  <c r="O3297" i="7"/>
  <c r="O3298" i="7"/>
  <c r="O3299" i="7"/>
  <c r="O3300" i="7"/>
  <c r="O3301" i="7"/>
  <c r="O3302" i="7"/>
  <c r="O3303" i="7"/>
  <c r="O3304" i="7"/>
  <c r="O3305" i="7"/>
  <c r="O3306" i="7"/>
  <c r="O3307" i="7"/>
  <c r="O3308" i="7"/>
  <c r="O3309" i="7"/>
  <c r="O3310" i="7"/>
  <c r="O3311" i="7"/>
  <c r="O3312" i="7"/>
  <c r="O3313" i="7"/>
  <c r="O3314" i="7"/>
  <c r="O3315" i="7"/>
  <c r="O3316" i="7"/>
  <c r="O3317" i="7"/>
  <c r="O3318" i="7"/>
  <c r="O3319" i="7"/>
  <c r="O3320" i="7"/>
  <c r="O3321" i="7"/>
  <c r="O3322" i="7"/>
  <c r="O3323" i="7"/>
  <c r="O3324" i="7"/>
  <c r="O3325" i="7"/>
  <c r="O3326" i="7"/>
  <c r="O3327" i="7"/>
  <c r="O3328" i="7"/>
  <c r="O3329" i="7"/>
  <c r="O3330" i="7"/>
  <c r="O3331" i="7"/>
  <c r="O3332" i="7"/>
  <c r="O3333" i="7"/>
  <c r="O3334" i="7"/>
  <c r="O3335" i="7"/>
  <c r="O3336" i="7"/>
  <c r="O3337" i="7"/>
  <c r="O3338" i="7"/>
  <c r="O3339" i="7"/>
  <c r="O3340" i="7"/>
  <c r="O3341" i="7"/>
  <c r="O3342" i="7"/>
  <c r="O3343" i="7"/>
  <c r="O3344" i="7"/>
  <c r="O3345" i="7"/>
  <c r="O3346" i="7"/>
  <c r="O3347" i="7"/>
  <c r="O3348" i="7"/>
  <c r="O3349" i="7"/>
  <c r="O3350" i="7"/>
  <c r="O3351" i="7"/>
  <c r="O3352" i="7"/>
  <c r="O3353" i="7"/>
  <c r="O3354" i="7"/>
  <c r="O3355" i="7"/>
  <c r="O3356" i="7"/>
  <c r="O3357" i="7"/>
  <c r="O3358" i="7"/>
  <c r="O3359" i="7"/>
  <c r="O3360" i="7"/>
  <c r="O3361" i="7"/>
  <c r="O3362" i="7"/>
  <c r="O3363" i="7"/>
  <c r="O3364" i="7"/>
  <c r="O3365" i="7"/>
  <c r="O3366" i="7"/>
  <c r="O3367" i="7"/>
  <c r="O3368" i="7"/>
  <c r="O3369" i="7"/>
  <c r="O3370" i="7"/>
  <c r="O3371" i="7"/>
  <c r="O3372" i="7"/>
  <c r="O3373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O1642" i="7"/>
  <c r="O1643" i="7"/>
  <c r="O1644" i="7"/>
  <c r="O1645" i="7"/>
  <c r="O1646" i="7"/>
  <c r="O1647" i="7"/>
  <c r="O1648" i="7"/>
  <c r="O1649" i="7"/>
  <c r="O1650" i="7"/>
  <c r="O1651" i="7"/>
  <c r="O1652" i="7"/>
  <c r="O1653" i="7"/>
  <c r="O1654" i="7"/>
  <c r="O1655" i="7"/>
  <c r="O1656" i="7"/>
  <c r="O1657" i="7"/>
  <c r="O1658" i="7"/>
  <c r="O1659" i="7"/>
  <c r="O1660" i="7"/>
  <c r="O1661" i="7"/>
  <c r="O1662" i="7"/>
  <c r="O1663" i="7"/>
  <c r="O1664" i="7"/>
  <c r="O1665" i="7"/>
  <c r="O1666" i="7"/>
  <c r="O1667" i="7"/>
  <c r="O1668" i="7"/>
  <c r="O1669" i="7"/>
  <c r="O1670" i="7"/>
  <c r="O1671" i="7"/>
  <c r="O1672" i="7"/>
  <c r="O1673" i="7"/>
  <c r="O1674" i="7"/>
  <c r="O1675" i="7"/>
  <c r="O1676" i="7"/>
  <c r="O1677" i="7"/>
  <c r="O1678" i="7"/>
  <c r="O1679" i="7"/>
  <c r="O1680" i="7"/>
  <c r="O1681" i="7"/>
  <c r="O1682" i="7"/>
  <c r="O1683" i="7"/>
  <c r="O1684" i="7"/>
  <c r="O1685" i="7"/>
  <c r="O1686" i="7"/>
  <c r="O1687" i="7"/>
  <c r="O1688" i="7"/>
  <c r="O1689" i="7"/>
  <c r="O1690" i="7"/>
  <c r="O1691" i="7"/>
  <c r="O1692" i="7"/>
  <c r="O1693" i="7"/>
  <c r="O1694" i="7"/>
  <c r="O1695" i="7"/>
  <c r="O1696" i="7"/>
  <c r="O1697" i="7"/>
  <c r="O1698" i="7"/>
  <c r="O1699" i="7"/>
  <c r="O1700" i="7"/>
  <c r="O1701" i="7"/>
  <c r="O1702" i="7"/>
  <c r="O1703" i="7"/>
  <c r="O1704" i="7"/>
  <c r="O1705" i="7"/>
  <c r="O1706" i="7"/>
  <c r="O1707" i="7"/>
  <c r="O1708" i="7"/>
  <c r="O1709" i="7"/>
  <c r="O1710" i="7"/>
  <c r="O1711" i="7"/>
  <c r="O1712" i="7"/>
  <c r="O1713" i="7"/>
  <c r="O1714" i="7"/>
  <c r="O1715" i="7"/>
  <c r="O1716" i="7"/>
  <c r="O1717" i="7"/>
  <c r="O1718" i="7"/>
  <c r="O1719" i="7"/>
  <c r="O1720" i="7"/>
  <c r="O1721" i="7"/>
  <c r="O1722" i="7"/>
  <c r="O1723" i="7"/>
  <c r="O1724" i="7"/>
  <c r="O1725" i="7"/>
  <c r="O1726" i="7"/>
  <c r="O1727" i="7"/>
  <c r="O1728" i="7"/>
  <c r="O1729" i="7"/>
  <c r="O1730" i="7"/>
  <c r="O1731" i="7"/>
  <c r="O1732" i="7"/>
  <c r="O1733" i="7"/>
  <c r="O1734" i="7"/>
  <c r="O1735" i="7"/>
  <c r="O1736" i="7"/>
  <c r="O1737" i="7"/>
  <c r="O1738" i="7"/>
  <c r="O1739" i="7"/>
  <c r="O1740" i="7"/>
  <c r="O1741" i="7"/>
  <c r="O1742" i="7"/>
  <c r="O1743" i="7"/>
  <c r="O1744" i="7"/>
  <c r="O1745" i="7"/>
  <c r="O1746" i="7"/>
  <c r="O1747" i="7"/>
  <c r="O1748" i="7"/>
  <c r="O1749" i="7"/>
  <c r="O1750" i="7"/>
  <c r="O1751" i="7"/>
  <c r="O1752" i="7"/>
  <c r="O1753" i="7"/>
  <c r="O1754" i="7"/>
  <c r="O1755" i="7"/>
  <c r="O1756" i="7"/>
  <c r="O1757" i="7"/>
  <c r="O1758" i="7"/>
  <c r="O1759" i="7"/>
  <c r="O1760" i="7"/>
  <c r="O1761" i="7"/>
  <c r="O1762" i="7"/>
  <c r="O1763" i="7"/>
  <c r="O1764" i="7"/>
  <c r="O1765" i="7"/>
  <c r="O1766" i="7"/>
  <c r="O1767" i="7"/>
  <c r="O1768" i="7"/>
  <c r="O1769" i="7"/>
  <c r="O1770" i="7"/>
  <c r="O1771" i="7"/>
  <c r="O1772" i="7"/>
  <c r="O1773" i="7"/>
  <c r="O1774" i="7"/>
  <c r="O1775" i="7"/>
  <c r="O1776" i="7"/>
  <c r="O1777" i="7"/>
  <c r="O1778" i="7"/>
  <c r="O1779" i="7"/>
  <c r="O1780" i="7"/>
  <c r="O1781" i="7"/>
  <c r="O1782" i="7"/>
  <c r="O1783" i="7"/>
  <c r="O1784" i="7"/>
  <c r="O1785" i="7"/>
  <c r="O1786" i="7"/>
  <c r="O1787" i="7"/>
  <c r="O1788" i="7"/>
  <c r="O1789" i="7"/>
  <c r="O1790" i="7"/>
  <c r="O1791" i="7"/>
  <c r="O1792" i="7"/>
  <c r="O1793" i="7"/>
  <c r="O1794" i="7"/>
  <c r="O1795" i="7"/>
  <c r="O1796" i="7"/>
  <c r="O1797" i="7"/>
  <c r="O1798" i="7"/>
  <c r="O1799" i="7"/>
  <c r="O1800" i="7"/>
  <c r="O1801" i="7"/>
  <c r="O1802" i="7"/>
  <c r="O1803" i="7"/>
  <c r="O1804" i="7"/>
  <c r="O1805" i="7"/>
  <c r="O1806" i="7"/>
  <c r="O1807" i="7"/>
  <c r="O1808" i="7"/>
  <c r="O1809" i="7"/>
  <c r="O1810" i="7"/>
  <c r="O1811" i="7"/>
  <c r="O1812" i="7"/>
  <c r="O1813" i="7"/>
  <c r="O1814" i="7"/>
  <c r="O1815" i="7"/>
  <c r="O1816" i="7"/>
  <c r="O1817" i="7"/>
  <c r="O1818" i="7"/>
  <c r="O1819" i="7"/>
  <c r="O1820" i="7"/>
  <c r="O1821" i="7"/>
  <c r="O1822" i="7"/>
  <c r="O1823" i="7"/>
  <c r="O1824" i="7"/>
  <c r="O1825" i="7"/>
  <c r="O1826" i="7"/>
  <c r="O1827" i="7"/>
  <c r="O1828" i="7"/>
  <c r="O1829" i="7"/>
  <c r="O1830" i="7"/>
  <c r="O1831" i="7"/>
  <c r="O1832" i="7"/>
  <c r="O1833" i="7"/>
  <c r="O1834" i="7"/>
  <c r="O1835" i="7"/>
  <c r="O1836" i="7"/>
  <c r="O1837" i="7"/>
  <c r="O1838" i="7"/>
  <c r="O1839" i="7"/>
  <c r="O1840" i="7"/>
  <c r="O1841" i="7"/>
  <c r="O1842" i="7"/>
  <c r="O1843" i="7"/>
  <c r="O1844" i="7"/>
  <c r="O1845" i="7"/>
  <c r="O1846" i="7"/>
  <c r="O1847" i="7"/>
  <c r="O1848" i="7"/>
  <c r="O1849" i="7"/>
  <c r="O1850" i="7"/>
  <c r="O1851" i="7"/>
  <c r="O1852" i="7"/>
  <c r="O1853" i="7"/>
  <c r="O1854" i="7"/>
  <c r="O1855" i="7"/>
  <c r="O1856" i="7"/>
  <c r="O1857" i="7"/>
  <c r="O1858" i="7"/>
  <c r="O1859" i="7"/>
  <c r="O1860" i="7"/>
  <c r="O1861" i="7"/>
  <c r="O1862" i="7"/>
  <c r="O1863" i="7"/>
  <c r="O1864" i="7"/>
  <c r="O1865" i="7"/>
  <c r="O1866" i="7"/>
  <c r="O1867" i="7"/>
  <c r="O1868" i="7"/>
  <c r="O1869" i="7"/>
  <c r="O1870" i="7"/>
  <c r="O1871" i="7"/>
  <c r="O1872" i="7"/>
  <c r="O1873" i="7"/>
  <c r="O1874" i="7"/>
  <c r="O1875" i="7"/>
  <c r="O1876" i="7"/>
  <c r="O1877" i="7"/>
  <c r="O1878" i="7"/>
  <c r="O1879" i="7"/>
  <c r="O1880" i="7"/>
  <c r="O1881" i="7"/>
  <c r="O1882" i="7"/>
  <c r="O1883" i="7"/>
  <c r="O1884" i="7"/>
  <c r="O1885" i="7"/>
  <c r="O1886" i="7"/>
  <c r="O1887" i="7"/>
  <c r="O1888" i="7"/>
  <c r="O1889" i="7"/>
  <c r="O1890" i="7"/>
  <c r="O1891" i="7"/>
  <c r="O1892" i="7"/>
  <c r="O1893" i="7"/>
  <c r="O1894" i="7"/>
  <c r="O1895" i="7"/>
  <c r="O1896" i="7"/>
  <c r="O1897" i="7"/>
  <c r="O2102" i="7"/>
  <c r="O2103" i="7"/>
  <c r="O2104" i="7"/>
  <c r="O2105" i="7"/>
  <c r="O2106" i="7"/>
  <c r="O2107" i="7"/>
  <c r="O2108" i="7"/>
  <c r="O2109" i="7"/>
  <c r="O2110" i="7"/>
  <c r="O2111" i="7"/>
  <c r="O2112" i="7"/>
  <c r="O2113" i="7"/>
  <c r="O2114" i="7"/>
  <c r="O2115" i="7"/>
  <c r="O2116" i="7"/>
  <c r="O2117" i="7"/>
  <c r="O2118" i="7"/>
  <c r="O2119" i="7"/>
  <c r="O2120" i="7"/>
  <c r="O2121" i="7"/>
  <c r="O2122" i="7"/>
  <c r="O2123" i="7"/>
  <c r="O2124" i="7"/>
  <c r="O2125" i="7"/>
  <c r="O2126" i="7"/>
  <c r="O2127" i="7"/>
  <c r="O2128" i="7"/>
  <c r="O2129" i="7"/>
  <c r="O2130" i="7"/>
  <c r="O2131" i="7"/>
  <c r="O2132" i="7"/>
  <c r="O2133" i="7"/>
  <c r="O2134" i="7"/>
  <c r="O2135" i="7"/>
  <c r="O2136" i="7"/>
  <c r="O2137" i="7"/>
  <c r="O2138" i="7"/>
  <c r="O2139" i="7"/>
  <c r="O2140" i="7"/>
  <c r="O2141" i="7"/>
  <c r="O2142" i="7"/>
  <c r="O2143" i="7"/>
  <c r="O2144" i="7"/>
  <c r="O2145" i="7"/>
  <c r="O2146" i="7"/>
  <c r="O2147" i="7"/>
  <c r="O2148" i="7"/>
  <c r="O2149" i="7"/>
  <c r="O2150" i="7"/>
  <c r="O2151" i="7"/>
  <c r="O2152" i="7"/>
  <c r="O2153" i="7"/>
  <c r="O2154" i="7"/>
  <c r="O2155" i="7"/>
  <c r="O2156" i="7"/>
  <c r="O2157" i="7"/>
  <c r="O2158" i="7"/>
  <c r="O2159" i="7"/>
  <c r="O2160" i="7"/>
  <c r="O2161" i="7"/>
  <c r="O2162" i="7"/>
  <c r="O2163" i="7"/>
  <c r="O2164" i="7"/>
  <c r="O2165" i="7"/>
  <c r="O2166" i="7"/>
  <c r="O2167" i="7"/>
  <c r="O2168" i="7"/>
  <c r="O2169" i="7"/>
  <c r="O2170" i="7"/>
  <c r="O2171" i="7"/>
  <c r="O2172" i="7"/>
  <c r="O2173" i="7"/>
  <c r="O2174" i="7"/>
  <c r="O2175" i="7"/>
  <c r="O2176" i="7"/>
  <c r="O2177" i="7"/>
  <c r="O2178" i="7"/>
  <c r="O2179" i="7"/>
  <c r="O2180" i="7"/>
  <c r="O2181" i="7"/>
  <c r="O2182" i="7"/>
  <c r="O2183" i="7"/>
  <c r="O2184" i="7"/>
  <c r="O2185" i="7"/>
  <c r="O2186" i="7"/>
  <c r="O2187" i="7"/>
  <c r="O2188" i="7"/>
  <c r="O2189" i="7"/>
  <c r="O2190" i="7"/>
  <c r="O2191" i="7"/>
  <c r="O2192" i="7"/>
  <c r="O2193" i="7"/>
  <c r="O2194" i="7"/>
  <c r="O2195" i="7"/>
  <c r="O2196" i="7"/>
  <c r="O2197" i="7"/>
  <c r="O2198" i="7"/>
  <c r="O2199" i="7"/>
  <c r="O2200" i="7"/>
  <c r="O2201" i="7"/>
  <c r="O2202" i="7"/>
  <c r="O2203" i="7"/>
  <c r="O2204" i="7"/>
  <c r="O2205" i="7"/>
  <c r="O2206" i="7"/>
  <c r="O2207" i="7"/>
  <c r="O2208" i="7"/>
  <c r="O2209" i="7"/>
  <c r="O2210" i="7"/>
  <c r="O2211" i="7"/>
  <c r="O2212" i="7"/>
  <c r="O2213" i="7"/>
  <c r="O2214" i="7"/>
  <c r="O2215" i="7"/>
  <c r="O2216" i="7"/>
  <c r="O2217" i="7"/>
  <c r="O2218" i="7"/>
  <c r="O2219" i="7"/>
  <c r="O2220" i="7"/>
  <c r="O2221" i="7"/>
  <c r="O2222" i="7"/>
  <c r="O2223" i="7"/>
  <c r="O2224" i="7"/>
  <c r="O2225" i="7"/>
  <c r="O2226" i="7"/>
  <c r="O2227" i="7"/>
  <c r="O2228" i="7"/>
  <c r="O2229" i="7"/>
  <c r="O2230" i="7"/>
  <c r="O2231" i="7"/>
  <c r="O2232" i="7"/>
  <c r="O2233" i="7"/>
  <c r="O2234" i="7"/>
  <c r="O2235" i="7"/>
  <c r="O2236" i="7"/>
  <c r="O2237" i="7"/>
  <c r="O2238" i="7"/>
  <c r="O2239" i="7"/>
  <c r="O2240" i="7"/>
  <c r="O2241" i="7"/>
  <c r="O2242" i="7"/>
  <c r="O2243" i="7"/>
  <c r="O2244" i="7"/>
  <c r="O2245" i="7"/>
  <c r="O2246" i="7"/>
  <c r="O2247" i="7"/>
  <c r="O2248" i="7"/>
  <c r="O2249" i="7"/>
  <c r="O2250" i="7"/>
  <c r="O2251" i="7"/>
  <c r="O2252" i="7"/>
  <c r="O2253" i="7"/>
  <c r="O2254" i="7"/>
  <c r="O2255" i="7"/>
  <c r="O2256" i="7"/>
  <c r="O2257" i="7"/>
  <c r="O2258" i="7"/>
  <c r="O2259" i="7"/>
  <c r="O2260" i="7"/>
  <c r="O2261" i="7"/>
  <c r="O2262" i="7"/>
  <c r="O2263" i="7"/>
  <c r="O2264" i="7"/>
  <c r="O2265" i="7"/>
  <c r="O2266" i="7"/>
  <c r="O2267" i="7"/>
  <c r="O2268" i="7"/>
  <c r="O2269" i="7"/>
  <c r="O2270" i="7"/>
  <c r="O2271" i="7"/>
  <c r="O2272" i="7"/>
  <c r="O2273" i="7"/>
  <c r="O2274" i="7"/>
  <c r="O2275" i="7"/>
  <c r="O2276" i="7"/>
  <c r="O2277" i="7"/>
  <c r="O2278" i="7"/>
  <c r="O2279" i="7"/>
  <c r="O2280" i="7"/>
  <c r="O2281" i="7"/>
  <c r="O2282" i="7"/>
  <c r="O2283" i="7"/>
  <c r="O2284" i="7"/>
  <c r="O2285" i="7"/>
  <c r="O2286" i="7"/>
  <c r="O2287" i="7"/>
  <c r="O2288" i="7"/>
  <c r="O2289" i="7"/>
  <c r="O2290" i="7"/>
  <c r="O2291" i="7"/>
  <c r="O2292" i="7"/>
  <c r="O2293" i="7"/>
  <c r="O2294" i="7"/>
  <c r="O2295" i="7"/>
  <c r="O2296" i="7"/>
  <c r="O2297" i="7"/>
  <c r="O2298" i="7"/>
  <c r="O2299" i="7"/>
  <c r="O2300" i="7"/>
  <c r="O2301" i="7"/>
  <c r="O2302" i="7"/>
  <c r="O2303" i="7"/>
  <c r="O2304" i="7"/>
  <c r="O2305" i="7"/>
  <c r="O2306" i="7"/>
  <c r="O2307" i="7"/>
  <c r="O2308" i="7"/>
  <c r="O2309" i="7"/>
  <c r="O2310" i="7"/>
  <c r="O2311" i="7"/>
  <c r="O2312" i="7"/>
  <c r="O2313" i="7"/>
  <c r="O2314" i="7"/>
  <c r="O2315" i="7"/>
  <c r="O2316" i="7"/>
  <c r="O2317" i="7"/>
  <c r="O2318" i="7"/>
  <c r="O2319" i="7"/>
  <c r="O2320" i="7"/>
  <c r="O2321" i="7"/>
  <c r="O2322" i="7"/>
  <c r="O2323" i="7"/>
  <c r="O2324" i="7"/>
  <c r="O2325" i="7"/>
  <c r="O2326" i="7"/>
  <c r="O2327" i="7"/>
  <c r="O2328" i="7"/>
  <c r="O2329" i="7"/>
  <c r="O2330" i="7"/>
  <c r="O2331" i="7"/>
  <c r="O2332" i="7"/>
  <c r="O2333" i="7"/>
  <c r="O2334" i="7"/>
  <c r="O2335" i="7"/>
  <c r="O2336" i="7"/>
  <c r="O2337" i="7"/>
  <c r="O2338" i="7"/>
  <c r="O2339" i="7"/>
  <c r="O2340" i="7"/>
  <c r="O2341" i="7"/>
  <c r="O2342" i="7"/>
  <c r="O2343" i="7"/>
  <c r="O2344" i="7"/>
  <c r="O2345" i="7"/>
  <c r="O2346" i="7"/>
  <c r="O2347" i="7"/>
  <c r="O2348" i="7"/>
  <c r="O2349" i="7"/>
  <c r="O2350" i="7"/>
  <c r="O2351" i="7"/>
  <c r="O2352" i="7"/>
  <c r="O2353" i="7"/>
  <c r="O2354" i="7"/>
  <c r="O2355" i="7"/>
  <c r="O2356" i="7"/>
  <c r="O2357" i="7"/>
  <c r="O2358" i="7"/>
  <c r="O2359" i="7"/>
  <c r="O2360" i="7"/>
  <c r="O2361" i="7"/>
  <c r="O2362" i="7"/>
  <c r="O2363" i="7"/>
  <c r="O2364" i="7"/>
  <c r="O2365" i="7"/>
  <c r="O2366" i="7"/>
  <c r="O2367" i="7"/>
  <c r="O2368" i="7"/>
  <c r="O2369" i="7"/>
  <c r="O2370" i="7"/>
  <c r="O2371" i="7"/>
  <c r="O2372" i="7"/>
  <c r="O2373" i="7"/>
  <c r="O2374" i="7"/>
  <c r="O2375" i="7"/>
  <c r="O2376" i="7"/>
  <c r="O2377" i="7"/>
  <c r="O1898" i="7"/>
  <c r="O1904" i="7"/>
  <c r="O1910" i="7"/>
  <c r="O1911" i="7"/>
  <c r="O1912" i="7"/>
  <c r="O1916" i="7"/>
  <c r="O1922" i="7"/>
  <c r="O1923" i="7"/>
  <c r="O1924" i="7"/>
  <c r="O1925" i="7"/>
  <c r="O1928" i="7"/>
  <c r="O1929" i="7"/>
  <c r="O1930" i="7"/>
  <c r="O1934" i="7"/>
  <c r="O1958" i="7"/>
  <c r="O1964" i="7"/>
  <c r="O1965" i="7"/>
  <c r="O1970" i="7"/>
  <c r="O1971" i="7"/>
  <c r="O1972" i="7"/>
  <c r="O1976" i="7"/>
  <c r="O1982" i="7"/>
  <c r="O1988" i="7"/>
  <c r="O1994" i="7"/>
  <c r="O1995" i="7"/>
  <c r="O2000" i="7"/>
  <c r="O2001" i="7"/>
  <c r="O2002" i="7"/>
  <c r="O2012" i="7"/>
  <c r="O2013" i="7"/>
  <c r="O2018" i="7"/>
  <c r="O2019" i="7"/>
  <c r="O2024" i="7"/>
  <c r="O2025" i="7"/>
  <c r="O2030" i="7"/>
  <c r="O2031" i="7"/>
  <c r="O2032" i="7"/>
  <c r="O2033" i="7"/>
  <c r="O2034" i="7"/>
  <c r="O2036" i="7"/>
  <c r="O2037" i="7"/>
  <c r="O2042" i="7"/>
  <c r="O2043" i="7"/>
  <c r="O2044" i="7"/>
  <c r="O2045" i="7"/>
  <c r="O2048" i="7"/>
  <c r="O2049" i="7"/>
  <c r="O2050" i="7"/>
  <c r="O2054" i="7"/>
  <c r="O2055" i="7"/>
  <c r="O2056" i="7"/>
  <c r="O2066" i="7"/>
  <c r="O2067" i="7"/>
  <c r="O2068" i="7"/>
  <c r="O2072" i="7"/>
  <c r="O2078" i="7"/>
  <c r="O2079" i="7"/>
  <c r="O2080" i="7"/>
  <c r="O2084" i="7"/>
  <c r="O2090" i="7"/>
  <c r="O2091" i="7"/>
  <c r="O2092" i="7"/>
  <c r="O2096" i="7"/>
  <c r="O1899" i="7"/>
  <c r="O1900" i="7"/>
  <c r="O1905" i="7"/>
  <c r="O1906" i="7"/>
  <c r="O1913" i="7"/>
  <c r="O1917" i="7"/>
  <c r="O1918" i="7"/>
  <c r="O1919" i="7"/>
  <c r="O1920" i="7"/>
  <c r="O1926" i="7"/>
  <c r="O1931" i="7"/>
  <c r="O1932" i="7"/>
  <c r="O1935" i="7"/>
  <c r="O1936" i="7"/>
  <c r="O1940" i="7"/>
  <c r="O1941" i="7"/>
  <c r="O1942" i="7"/>
  <c r="O1946" i="7"/>
  <c r="O1952" i="7"/>
  <c r="O1953" i="7"/>
  <c r="O1954" i="7"/>
  <c r="O1955" i="7"/>
  <c r="O1959" i="7"/>
  <c r="O1960" i="7"/>
  <c r="O1961" i="7"/>
  <c r="O1966" i="7"/>
  <c r="O1967" i="7"/>
  <c r="O1973" i="7"/>
  <c r="O1974" i="7"/>
  <c r="O1977" i="7"/>
  <c r="O1983" i="7"/>
  <c r="O1989" i="7"/>
  <c r="O1990" i="7"/>
  <c r="O1996" i="7"/>
  <c r="O2003" i="7"/>
  <c r="O2006" i="7"/>
  <c r="O2007" i="7"/>
  <c r="O2008" i="7"/>
  <c r="O2009" i="7"/>
  <c r="O2014" i="7"/>
  <c r="O2020" i="7"/>
  <c r="O2026" i="7"/>
  <c r="O2027" i="7"/>
  <c r="O2038" i="7"/>
  <c r="O2039" i="7"/>
  <c r="O2040" i="7"/>
  <c r="O2046" i="7"/>
  <c r="O2051" i="7"/>
  <c r="O2052" i="7"/>
  <c r="O2053" i="7"/>
  <c r="O2060" i="7"/>
  <c r="O2061" i="7"/>
  <c r="O2062" i="7"/>
  <c r="O2063" i="7"/>
  <c r="O2069" i="7"/>
  <c r="O2070" i="7"/>
  <c r="O2073" i="7"/>
  <c r="O2074" i="7"/>
  <c r="O2081" i="7"/>
  <c r="O2085" i="7"/>
  <c r="O2086" i="7"/>
  <c r="O2087" i="7"/>
  <c r="O2088" i="7"/>
  <c r="O2093" i="7"/>
  <c r="O2094" i="7"/>
  <c r="O2097" i="7"/>
  <c r="O2098" i="7"/>
  <c r="O2099" i="7"/>
  <c r="O1901" i="7"/>
  <c r="O1902" i="7"/>
  <c r="O1903" i="7"/>
  <c r="O1907" i="7"/>
  <c r="O1908" i="7"/>
  <c r="O1909" i="7"/>
  <c r="O1914" i="7"/>
  <c r="O1915" i="7"/>
  <c r="O1921" i="7"/>
  <c r="O1927" i="7"/>
  <c r="O1933" i="7"/>
  <c r="O1937" i="7"/>
  <c r="O1938" i="7"/>
  <c r="O1939" i="7"/>
  <c r="O1943" i="7"/>
  <c r="O1944" i="7"/>
  <c r="O1945" i="7"/>
  <c r="O1947" i="7"/>
  <c r="O1948" i="7"/>
  <c r="O1949" i="7"/>
  <c r="O1950" i="7"/>
  <c r="O1951" i="7"/>
  <c r="O1956" i="7"/>
  <c r="O1957" i="7"/>
  <c r="O1962" i="7"/>
  <c r="O1963" i="7"/>
  <c r="O1968" i="7"/>
  <c r="O1969" i="7"/>
  <c r="O1975" i="7"/>
  <c r="O1978" i="7"/>
  <c r="O1979" i="7"/>
  <c r="O1980" i="7"/>
  <c r="O1981" i="7"/>
  <c r="O1984" i="7"/>
  <c r="O1985" i="7"/>
  <c r="O1986" i="7"/>
  <c r="O1987" i="7"/>
  <c r="O1991" i="7"/>
  <c r="O1992" i="7"/>
  <c r="O1993" i="7"/>
  <c r="O1997" i="7"/>
  <c r="O1998" i="7"/>
  <c r="O1999" i="7"/>
  <c r="O2004" i="7"/>
  <c r="O2005" i="7"/>
  <c r="O2010" i="7"/>
  <c r="O2011" i="7"/>
  <c r="O2015" i="7"/>
  <c r="O2016" i="7"/>
  <c r="O2017" i="7"/>
  <c r="O2021" i="7"/>
  <c r="O2022" i="7"/>
  <c r="O2023" i="7"/>
  <c r="O2028" i="7"/>
  <c r="O2029" i="7"/>
  <c r="O2035" i="7"/>
  <c r="O2041" i="7"/>
  <c r="O2047" i="7"/>
  <c r="O2057" i="7"/>
  <c r="O2058" i="7"/>
  <c r="O2059" i="7"/>
  <c r="O2064" i="7"/>
  <c r="O2065" i="7"/>
  <c r="O2071" i="7"/>
  <c r="O2075" i="7"/>
  <c r="O2076" i="7"/>
  <c r="O2077" i="7"/>
  <c r="O2082" i="7"/>
  <c r="O2083" i="7"/>
  <c r="O2089" i="7"/>
  <c r="O2095" i="7"/>
  <c r="O2100" i="7"/>
  <c r="O2101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667" i="7"/>
  <c r="R668" i="7"/>
  <c r="R669" i="7"/>
  <c r="R670" i="7"/>
  <c r="R671" i="7"/>
  <c r="R672" i="7"/>
  <c r="R673" i="7"/>
  <c r="R674" i="7"/>
  <c r="R675" i="7"/>
  <c r="R676" i="7"/>
  <c r="R677" i="7"/>
  <c r="R678" i="7"/>
  <c r="R679" i="7"/>
  <c r="R680" i="7"/>
  <c r="R681" i="7"/>
  <c r="R682" i="7"/>
  <c r="R683" i="7"/>
  <c r="R684" i="7"/>
  <c r="R685" i="7"/>
  <c r="R686" i="7"/>
  <c r="R687" i="7"/>
  <c r="R688" i="7"/>
  <c r="R689" i="7"/>
  <c r="R690" i="7"/>
  <c r="R691" i="7"/>
  <c r="R692" i="7"/>
  <c r="R693" i="7"/>
  <c r="R694" i="7"/>
  <c r="R695" i="7"/>
  <c r="R696" i="7"/>
  <c r="R697" i="7"/>
  <c r="R698" i="7"/>
  <c r="R699" i="7"/>
  <c r="R700" i="7"/>
  <c r="R701" i="7"/>
  <c r="R702" i="7"/>
  <c r="R703" i="7"/>
  <c r="R704" i="7"/>
  <c r="R705" i="7"/>
  <c r="R706" i="7"/>
  <c r="R707" i="7"/>
  <c r="R708" i="7"/>
  <c r="R709" i="7"/>
  <c r="R710" i="7"/>
  <c r="R711" i="7"/>
  <c r="R712" i="7"/>
  <c r="R713" i="7"/>
  <c r="R714" i="7"/>
  <c r="R715" i="7"/>
  <c r="R716" i="7"/>
  <c r="R717" i="7"/>
  <c r="R718" i="7"/>
  <c r="R719" i="7"/>
  <c r="R720" i="7"/>
  <c r="R721" i="7"/>
  <c r="R722" i="7"/>
  <c r="R723" i="7"/>
  <c r="R724" i="7"/>
  <c r="R725" i="7"/>
  <c r="R726" i="7"/>
  <c r="R727" i="7"/>
  <c r="R728" i="7"/>
  <c r="R729" i="7"/>
  <c r="R730" i="7"/>
  <c r="R731" i="7"/>
  <c r="R732" i="7"/>
  <c r="R733" i="7"/>
  <c r="R734" i="7"/>
  <c r="R735" i="7"/>
  <c r="R736" i="7"/>
  <c r="R737" i="7"/>
  <c r="R738" i="7"/>
  <c r="R739" i="7"/>
  <c r="R740" i="7"/>
  <c r="R741" i="7"/>
  <c r="R742" i="7"/>
  <c r="R743" i="7"/>
  <c r="R744" i="7"/>
  <c r="R745" i="7"/>
  <c r="R746" i="7"/>
  <c r="R747" i="7"/>
  <c r="R748" i="7"/>
  <c r="R749" i="7"/>
  <c r="R750" i="7"/>
  <c r="R751" i="7"/>
  <c r="R752" i="7"/>
  <c r="R753" i="7"/>
  <c r="R754" i="7"/>
  <c r="R755" i="7"/>
  <c r="R756" i="7"/>
  <c r="R757" i="7"/>
  <c r="R758" i="7"/>
  <c r="R759" i="7"/>
  <c r="R760" i="7"/>
  <c r="R761" i="7"/>
  <c r="R762" i="7"/>
  <c r="R763" i="7"/>
  <c r="R764" i="7"/>
  <c r="R765" i="7"/>
  <c r="R766" i="7"/>
  <c r="R767" i="7"/>
  <c r="R768" i="7"/>
  <c r="R769" i="7"/>
  <c r="R770" i="7"/>
  <c r="R771" i="7"/>
  <c r="R772" i="7"/>
  <c r="R773" i="7"/>
  <c r="R774" i="7"/>
  <c r="R775" i="7"/>
  <c r="R776" i="7"/>
  <c r="R777" i="7"/>
  <c r="R778" i="7"/>
  <c r="R779" i="7"/>
  <c r="R780" i="7"/>
  <c r="R781" i="7"/>
  <c r="R782" i="7"/>
  <c r="R783" i="7"/>
  <c r="R784" i="7"/>
  <c r="R785" i="7"/>
  <c r="R786" i="7"/>
  <c r="R787" i="7"/>
  <c r="R788" i="7"/>
  <c r="R789" i="7"/>
  <c r="R790" i="7"/>
  <c r="R791" i="7"/>
  <c r="R792" i="7"/>
  <c r="R793" i="7"/>
  <c r="R794" i="7"/>
  <c r="R795" i="7"/>
  <c r="R796" i="7"/>
  <c r="R797" i="7"/>
  <c r="R798" i="7"/>
  <c r="R799" i="7"/>
  <c r="R800" i="7"/>
  <c r="R801" i="7"/>
  <c r="R802" i="7"/>
  <c r="R803" i="7"/>
  <c r="R804" i="7"/>
  <c r="R805" i="7"/>
  <c r="R806" i="7"/>
  <c r="R807" i="7"/>
  <c r="R808" i="7"/>
  <c r="R809" i="7"/>
  <c r="R810" i="7"/>
  <c r="R811" i="7"/>
  <c r="R812" i="7"/>
  <c r="R813" i="7"/>
  <c r="R814" i="7"/>
  <c r="R815" i="7"/>
  <c r="R816" i="7"/>
  <c r="R817" i="7"/>
  <c r="R818" i="7"/>
  <c r="R819" i="7"/>
  <c r="R820" i="7"/>
  <c r="R821" i="7"/>
  <c r="R822" i="7"/>
  <c r="R823" i="7"/>
  <c r="R824" i="7"/>
  <c r="R825" i="7"/>
  <c r="R826" i="7"/>
  <c r="R827" i="7"/>
  <c r="R828" i="7"/>
  <c r="R829" i="7"/>
  <c r="R830" i="7"/>
  <c r="R831" i="7"/>
  <c r="R832" i="7"/>
  <c r="R833" i="7"/>
  <c r="R834" i="7"/>
  <c r="R835" i="7"/>
  <c r="R836" i="7"/>
  <c r="R837" i="7"/>
  <c r="R838" i="7"/>
  <c r="R839" i="7"/>
  <c r="R840" i="7"/>
  <c r="R841" i="7"/>
  <c r="R842" i="7"/>
  <c r="R843" i="7"/>
  <c r="R844" i="7"/>
  <c r="R845" i="7"/>
  <c r="R846" i="7"/>
  <c r="R847" i="7"/>
  <c r="R848" i="7"/>
  <c r="R849" i="7"/>
  <c r="R850" i="7"/>
  <c r="R851" i="7"/>
  <c r="R852" i="7"/>
  <c r="R853" i="7"/>
  <c r="R854" i="7"/>
  <c r="R855" i="7"/>
  <c r="R856" i="7"/>
  <c r="R857" i="7"/>
  <c r="R858" i="7"/>
  <c r="R859" i="7"/>
  <c r="R860" i="7"/>
  <c r="R861" i="7"/>
  <c r="R862" i="7"/>
  <c r="R863" i="7"/>
  <c r="R864" i="7"/>
  <c r="R865" i="7"/>
  <c r="R866" i="7"/>
  <c r="R867" i="7"/>
  <c r="R868" i="7"/>
  <c r="R869" i="7"/>
  <c r="R870" i="7"/>
  <c r="R871" i="7"/>
  <c r="R872" i="7"/>
  <c r="R873" i="7"/>
  <c r="R874" i="7"/>
  <c r="R875" i="7"/>
  <c r="R876" i="7"/>
  <c r="R877" i="7"/>
  <c r="R878" i="7"/>
  <c r="R879" i="7"/>
  <c r="R880" i="7"/>
  <c r="R881" i="7"/>
  <c r="R882" i="7"/>
  <c r="R883" i="7"/>
  <c r="R884" i="7"/>
  <c r="R885" i="7"/>
  <c r="R886" i="7"/>
  <c r="R887" i="7"/>
  <c r="R888" i="7"/>
  <c r="R889" i="7"/>
  <c r="R890" i="7"/>
  <c r="R891" i="7"/>
  <c r="R892" i="7"/>
  <c r="R893" i="7"/>
  <c r="R894" i="7"/>
  <c r="R895" i="7"/>
  <c r="R896" i="7"/>
  <c r="R897" i="7"/>
  <c r="R898" i="7"/>
  <c r="R899" i="7"/>
  <c r="R900" i="7"/>
  <c r="R901" i="7"/>
  <c r="R902" i="7"/>
  <c r="R903" i="7"/>
  <c r="R904" i="7"/>
  <c r="R905" i="7"/>
  <c r="R906" i="7"/>
  <c r="R907" i="7"/>
  <c r="R908" i="7"/>
  <c r="R909" i="7"/>
  <c r="R910" i="7"/>
  <c r="R911" i="7"/>
  <c r="R912" i="7"/>
  <c r="R913" i="7"/>
  <c r="R914" i="7"/>
  <c r="R915" i="7"/>
  <c r="R916" i="7"/>
  <c r="R917" i="7"/>
  <c r="R918" i="7"/>
  <c r="R919" i="7"/>
  <c r="R920" i="7"/>
  <c r="R921" i="7"/>
  <c r="R922" i="7"/>
  <c r="R923" i="7"/>
  <c r="R924" i="7"/>
  <c r="R925" i="7"/>
  <c r="R926" i="7"/>
  <c r="R927" i="7"/>
  <c r="R928" i="7"/>
  <c r="R929" i="7"/>
  <c r="R930" i="7"/>
  <c r="R931" i="7"/>
  <c r="R932" i="7"/>
  <c r="R933" i="7"/>
  <c r="R934" i="7"/>
  <c r="R935" i="7"/>
  <c r="R936" i="7"/>
  <c r="R937" i="7"/>
  <c r="R938" i="7"/>
  <c r="R939" i="7"/>
  <c r="R940" i="7"/>
  <c r="R941" i="7"/>
  <c r="R942" i="7"/>
  <c r="R943" i="7"/>
  <c r="R944" i="7"/>
  <c r="R945" i="7"/>
  <c r="R946" i="7"/>
  <c r="R947" i="7"/>
  <c r="R948" i="7"/>
  <c r="R949" i="7"/>
  <c r="R950" i="7"/>
  <c r="R951" i="7"/>
  <c r="R952" i="7"/>
  <c r="R953" i="7"/>
  <c r="R954" i="7"/>
  <c r="R955" i="7"/>
  <c r="R956" i="7"/>
  <c r="R957" i="7"/>
  <c r="R958" i="7"/>
  <c r="R959" i="7"/>
  <c r="R960" i="7"/>
  <c r="R961" i="7"/>
  <c r="R962" i="7"/>
  <c r="R963" i="7"/>
  <c r="R964" i="7"/>
  <c r="R965" i="7"/>
  <c r="R966" i="7"/>
  <c r="R967" i="7"/>
  <c r="R968" i="7"/>
  <c r="R969" i="7"/>
  <c r="R970" i="7"/>
  <c r="R971" i="7"/>
  <c r="R972" i="7"/>
  <c r="R973" i="7"/>
  <c r="R974" i="7"/>
  <c r="R975" i="7"/>
  <c r="R976" i="7"/>
  <c r="R977" i="7"/>
  <c r="R978" i="7"/>
  <c r="R979" i="7"/>
  <c r="R980" i="7"/>
  <c r="R981" i="7"/>
  <c r="R982" i="7"/>
  <c r="R983" i="7"/>
  <c r="R984" i="7"/>
  <c r="R985" i="7"/>
  <c r="R986" i="7"/>
  <c r="R987" i="7"/>
  <c r="R988" i="7"/>
  <c r="R989" i="7"/>
  <c r="R990" i="7"/>
  <c r="R991" i="7"/>
  <c r="R992" i="7"/>
  <c r="R993" i="7"/>
  <c r="R994" i="7"/>
  <c r="R995" i="7"/>
  <c r="R996" i="7"/>
  <c r="R997" i="7"/>
  <c r="R998" i="7"/>
  <c r="R999" i="7"/>
  <c r="R1000" i="7"/>
  <c r="R1001" i="7"/>
  <c r="R1002" i="7"/>
  <c r="R1003" i="7"/>
  <c r="R1004" i="7"/>
  <c r="R1005" i="7"/>
  <c r="R1006" i="7"/>
  <c r="R1007" i="7"/>
  <c r="R1008" i="7"/>
  <c r="R1009" i="7"/>
  <c r="R1010" i="7"/>
  <c r="R1011" i="7"/>
  <c r="R1012" i="7"/>
  <c r="R1013" i="7"/>
  <c r="R1014" i="7"/>
  <c r="R1015" i="7"/>
  <c r="R1016" i="7"/>
  <c r="R1017" i="7"/>
  <c r="R1018" i="7"/>
  <c r="R1019" i="7"/>
  <c r="R1020" i="7"/>
  <c r="R1021" i="7"/>
  <c r="R1022" i="7"/>
  <c r="R1023" i="7"/>
  <c r="R1024" i="7"/>
  <c r="R1025" i="7"/>
  <c r="R1026" i="7"/>
  <c r="R1027" i="7"/>
  <c r="R1028" i="7"/>
  <c r="R1029" i="7"/>
  <c r="R1030" i="7"/>
  <c r="R1031" i="7"/>
  <c r="R1032" i="7"/>
  <c r="R1033" i="7"/>
  <c r="R1034" i="7"/>
  <c r="R1035" i="7"/>
  <c r="R1036" i="7"/>
  <c r="R1037" i="7"/>
  <c r="R1038" i="7"/>
  <c r="R1039" i="7"/>
  <c r="R1040" i="7"/>
  <c r="R1041" i="7"/>
  <c r="R1042" i="7"/>
  <c r="R1043" i="7"/>
  <c r="R1044" i="7"/>
  <c r="R1045" i="7"/>
  <c r="R1046" i="7"/>
  <c r="R1047" i="7"/>
  <c r="R1048" i="7"/>
  <c r="R1049" i="7"/>
  <c r="R1050" i="7"/>
  <c r="R1051" i="7"/>
  <c r="R1052" i="7"/>
  <c r="R1053" i="7"/>
  <c r="R1054" i="7"/>
  <c r="R1055" i="7"/>
  <c r="R1056" i="7"/>
  <c r="R1057" i="7"/>
  <c r="R1058" i="7"/>
  <c r="R1059" i="7"/>
  <c r="R1060" i="7"/>
  <c r="R1061" i="7"/>
  <c r="R1062" i="7"/>
  <c r="R1063" i="7"/>
  <c r="R1064" i="7"/>
  <c r="R1065" i="7"/>
  <c r="R1066" i="7"/>
  <c r="R1067" i="7"/>
  <c r="R1068" i="7"/>
  <c r="R1069" i="7"/>
  <c r="R1070" i="7"/>
  <c r="R1071" i="7"/>
  <c r="R1072" i="7"/>
  <c r="R1073" i="7"/>
  <c r="R1074" i="7"/>
  <c r="R1075" i="7"/>
  <c r="R1076" i="7"/>
  <c r="R1077" i="7"/>
  <c r="R1078" i="7"/>
  <c r="R1079" i="7"/>
  <c r="R1080" i="7"/>
  <c r="R1081" i="7"/>
  <c r="R1082" i="7"/>
  <c r="R1083" i="7"/>
  <c r="R1084" i="7"/>
  <c r="R1085" i="7"/>
  <c r="R1086" i="7"/>
  <c r="R1087" i="7"/>
  <c r="R1088" i="7"/>
  <c r="R1089" i="7"/>
  <c r="R1090" i="7"/>
  <c r="R1091" i="7"/>
  <c r="R1092" i="7"/>
  <c r="R1093" i="7"/>
  <c r="R1094" i="7"/>
  <c r="R1095" i="7"/>
  <c r="R1096" i="7"/>
  <c r="R1097" i="7"/>
  <c r="R1098" i="7"/>
  <c r="R1099" i="7"/>
  <c r="R1100" i="7"/>
  <c r="R1101" i="7"/>
  <c r="R1102" i="7"/>
  <c r="R1103" i="7"/>
  <c r="R1104" i="7"/>
  <c r="R1105" i="7"/>
  <c r="R1106" i="7"/>
  <c r="R1107" i="7"/>
  <c r="R1108" i="7"/>
  <c r="R1109" i="7"/>
  <c r="R1110" i="7"/>
  <c r="R1111" i="7"/>
  <c r="R1112" i="7"/>
  <c r="R1113" i="7"/>
  <c r="R1114" i="7"/>
  <c r="R1115" i="7"/>
  <c r="R1116" i="7"/>
  <c r="R1117" i="7"/>
  <c r="R1118" i="7"/>
  <c r="R1119" i="7"/>
  <c r="R1120" i="7"/>
  <c r="R1121" i="7"/>
  <c r="R1122" i="7"/>
  <c r="R1123" i="7"/>
  <c r="R1124" i="7"/>
  <c r="R1125" i="7"/>
  <c r="R1126" i="7"/>
  <c r="R1127" i="7"/>
  <c r="R1128" i="7"/>
  <c r="R1129" i="7"/>
  <c r="R1130" i="7"/>
  <c r="R1131" i="7"/>
  <c r="R1132" i="7"/>
  <c r="R1133" i="7"/>
  <c r="R1134" i="7"/>
  <c r="R1135" i="7"/>
  <c r="R1136" i="7"/>
  <c r="R1137" i="7"/>
  <c r="R1138" i="7"/>
  <c r="R1139" i="7"/>
  <c r="R1140" i="7"/>
  <c r="R1141" i="7"/>
  <c r="R1142" i="7"/>
  <c r="R1143" i="7"/>
  <c r="R1144" i="7"/>
  <c r="R1145" i="7"/>
  <c r="R1146" i="7"/>
  <c r="R1147" i="7"/>
  <c r="R1148" i="7"/>
  <c r="R1149" i="7"/>
  <c r="R1150" i="7"/>
  <c r="R1151" i="7"/>
  <c r="R1152" i="7"/>
  <c r="R1153" i="7"/>
  <c r="R1154" i="7"/>
  <c r="R1155" i="7"/>
  <c r="R1156" i="7"/>
  <c r="R1157" i="7"/>
  <c r="R1158" i="7"/>
  <c r="R1159" i="7"/>
  <c r="R1160" i="7"/>
  <c r="R1161" i="7"/>
  <c r="R1162" i="7"/>
  <c r="R1163" i="7"/>
  <c r="R1164" i="7"/>
  <c r="R1165" i="7"/>
  <c r="R1166" i="7"/>
  <c r="R1167" i="7"/>
  <c r="R1168" i="7"/>
  <c r="R1169" i="7"/>
  <c r="R1170" i="7"/>
  <c r="R1171" i="7"/>
  <c r="R1172" i="7"/>
  <c r="R1173" i="7"/>
  <c r="R1174" i="7"/>
  <c r="R1175" i="7"/>
  <c r="R1176" i="7"/>
  <c r="R1177" i="7"/>
  <c r="R1178" i="7"/>
  <c r="R1179" i="7"/>
  <c r="R1180" i="7"/>
  <c r="R1181" i="7"/>
  <c r="R1182" i="7"/>
  <c r="R1183" i="7"/>
  <c r="R1184" i="7"/>
  <c r="R1185" i="7"/>
  <c r="R1186" i="7"/>
  <c r="R1187" i="7"/>
  <c r="R1188" i="7"/>
  <c r="R1189" i="7"/>
  <c r="R1190" i="7"/>
  <c r="R1191" i="7"/>
  <c r="R1192" i="7"/>
  <c r="R1193" i="7"/>
  <c r="R1194" i="7"/>
  <c r="R1195" i="7"/>
  <c r="R1196" i="7"/>
  <c r="R1197" i="7"/>
  <c r="R1198" i="7"/>
  <c r="R1199" i="7"/>
  <c r="R1200" i="7"/>
  <c r="R1201" i="7"/>
  <c r="R1202" i="7"/>
  <c r="R1203" i="7"/>
  <c r="R1204" i="7"/>
  <c r="R1205" i="7"/>
  <c r="R1206" i="7"/>
  <c r="R1207" i="7"/>
  <c r="R1208" i="7"/>
  <c r="R1209" i="7"/>
  <c r="R1210" i="7"/>
  <c r="R1211" i="7"/>
  <c r="R1212" i="7"/>
  <c r="R1213" i="7"/>
  <c r="R1214" i="7"/>
  <c r="R1215" i="7"/>
  <c r="R1216" i="7"/>
  <c r="R1217" i="7"/>
  <c r="R1218" i="7"/>
  <c r="R1219" i="7"/>
  <c r="R1220" i="7"/>
  <c r="R1221" i="7"/>
  <c r="R1222" i="7"/>
  <c r="R1223" i="7"/>
  <c r="R1224" i="7"/>
  <c r="R1225" i="7"/>
  <c r="R1226" i="7"/>
  <c r="R1227" i="7"/>
  <c r="R1228" i="7"/>
  <c r="R1229" i="7"/>
  <c r="R1230" i="7"/>
  <c r="R1231" i="7"/>
  <c r="R1232" i="7"/>
  <c r="R1233" i="7"/>
  <c r="R1234" i="7"/>
  <c r="R1235" i="7"/>
  <c r="R1236" i="7"/>
  <c r="R1237" i="7"/>
  <c r="R1238" i="7"/>
  <c r="R1239" i="7"/>
  <c r="R1240" i="7"/>
  <c r="R1241" i="7"/>
  <c r="R1242" i="7"/>
  <c r="R1243" i="7"/>
  <c r="R1244" i="7"/>
  <c r="R1245" i="7"/>
  <c r="R1246" i="7"/>
  <c r="R1247" i="7"/>
  <c r="R1248" i="7"/>
  <c r="R1249" i="7"/>
  <c r="R1250" i="7"/>
  <c r="R1251" i="7"/>
  <c r="R1252" i="7"/>
  <c r="R1253" i="7"/>
  <c r="R1254" i="7"/>
  <c r="R1255" i="7"/>
  <c r="R1256" i="7"/>
  <c r="R1257" i="7"/>
  <c r="R1258" i="7"/>
  <c r="R1259" i="7"/>
  <c r="R1260" i="7"/>
  <c r="R1261" i="7"/>
  <c r="R1262" i="7"/>
  <c r="R1263" i="7"/>
  <c r="R1264" i="7"/>
  <c r="R1265" i="7"/>
  <c r="R1266" i="7"/>
  <c r="R1267" i="7"/>
  <c r="R1268" i="7"/>
  <c r="R1269" i="7"/>
  <c r="R1270" i="7"/>
  <c r="R1271" i="7"/>
  <c r="R1272" i="7"/>
  <c r="R1273" i="7"/>
  <c r="R1274" i="7"/>
  <c r="R1275" i="7"/>
  <c r="R1276" i="7"/>
  <c r="R1277" i="7"/>
  <c r="R1278" i="7"/>
  <c r="R1279" i="7"/>
  <c r="R1280" i="7"/>
  <c r="R1281" i="7"/>
  <c r="R1282" i="7"/>
  <c r="R1283" i="7"/>
  <c r="R1284" i="7"/>
  <c r="R1285" i="7"/>
  <c r="R1286" i="7"/>
  <c r="R1287" i="7"/>
  <c r="R1288" i="7"/>
  <c r="R1289" i="7"/>
  <c r="R1290" i="7"/>
  <c r="R1291" i="7"/>
  <c r="R1292" i="7"/>
  <c r="R1293" i="7"/>
  <c r="R1294" i="7"/>
  <c r="R1295" i="7"/>
  <c r="R1296" i="7"/>
  <c r="R1297" i="7"/>
  <c r="R1298" i="7"/>
  <c r="R1299" i="7"/>
  <c r="R1300" i="7"/>
  <c r="R1301" i="7"/>
  <c r="R1302" i="7"/>
  <c r="R1303" i="7"/>
  <c r="R1304" i="7"/>
  <c r="R1305" i="7"/>
  <c r="R1306" i="7"/>
  <c r="R1307" i="7"/>
  <c r="R1308" i="7"/>
  <c r="R1309" i="7"/>
  <c r="R1310" i="7"/>
  <c r="R1311" i="7"/>
  <c r="R1312" i="7"/>
  <c r="R1313" i="7"/>
  <c r="R1314" i="7"/>
  <c r="R1315" i="7"/>
  <c r="R1316" i="7"/>
  <c r="R1317" i="7"/>
  <c r="R1318" i="7"/>
  <c r="R1319" i="7"/>
  <c r="R1320" i="7"/>
  <c r="R1321" i="7"/>
  <c r="R1322" i="7"/>
  <c r="R1323" i="7"/>
  <c r="R1324" i="7"/>
  <c r="R1325" i="7"/>
  <c r="R1326" i="7"/>
  <c r="R1327" i="7"/>
  <c r="R1328" i="7"/>
  <c r="R1329" i="7"/>
  <c r="R1330" i="7"/>
  <c r="R1331" i="7"/>
  <c r="R1332" i="7"/>
  <c r="R1333" i="7"/>
  <c r="R1334" i="7"/>
  <c r="R1335" i="7"/>
  <c r="R1336" i="7"/>
  <c r="R1337" i="7"/>
  <c r="R1338" i="7"/>
  <c r="R1339" i="7"/>
  <c r="R1340" i="7"/>
  <c r="R1341" i="7"/>
  <c r="R1342" i="7"/>
  <c r="R1343" i="7"/>
  <c r="R1344" i="7"/>
  <c r="R1345" i="7"/>
  <c r="R1346" i="7"/>
  <c r="R1347" i="7"/>
  <c r="R1348" i="7"/>
  <c r="R1349" i="7"/>
  <c r="R1350" i="7"/>
  <c r="R1351" i="7"/>
  <c r="R1352" i="7"/>
  <c r="R1353" i="7"/>
  <c r="R1354" i="7"/>
  <c r="R1355" i="7"/>
  <c r="R1356" i="7"/>
  <c r="R1357" i="7"/>
  <c r="R1358" i="7"/>
  <c r="R1359" i="7"/>
  <c r="R1360" i="7"/>
  <c r="R1361" i="7"/>
  <c r="R1362" i="7"/>
  <c r="R1363" i="7"/>
  <c r="R1364" i="7"/>
  <c r="R1365" i="7"/>
  <c r="R1366" i="7"/>
  <c r="R1367" i="7"/>
  <c r="R1368" i="7"/>
  <c r="R1369" i="7"/>
  <c r="R1370" i="7"/>
  <c r="R1371" i="7"/>
  <c r="R1372" i="7"/>
  <c r="R1373" i="7"/>
  <c r="R1374" i="7"/>
  <c r="R1375" i="7"/>
  <c r="R1376" i="7"/>
  <c r="R1377" i="7"/>
  <c r="R1378" i="7"/>
  <c r="R1379" i="7"/>
  <c r="R1380" i="7"/>
  <c r="R1381" i="7"/>
  <c r="R1382" i="7"/>
  <c r="R1383" i="7"/>
  <c r="R1384" i="7"/>
  <c r="R1385" i="7"/>
  <c r="R1386" i="7"/>
  <c r="R1387" i="7"/>
  <c r="R1388" i="7"/>
  <c r="R1389" i="7"/>
  <c r="R1390" i="7"/>
  <c r="R1391" i="7"/>
  <c r="R1392" i="7"/>
  <c r="R1393" i="7"/>
  <c r="R1394" i="7"/>
  <c r="R1395" i="7"/>
  <c r="R1396" i="7"/>
  <c r="R1397" i="7"/>
  <c r="R1398" i="7"/>
  <c r="R1399" i="7"/>
  <c r="R1400" i="7"/>
  <c r="R1401" i="7"/>
  <c r="R1402" i="7"/>
  <c r="R1403" i="7"/>
  <c r="R1404" i="7"/>
  <c r="R1405" i="7"/>
  <c r="R1406" i="7"/>
  <c r="R1407" i="7"/>
  <c r="R1408" i="7"/>
  <c r="R1409" i="7"/>
  <c r="R1410" i="7"/>
  <c r="R1411" i="7"/>
  <c r="R1412" i="7"/>
  <c r="R1413" i="7"/>
  <c r="R1414" i="7"/>
  <c r="R1415" i="7"/>
  <c r="R1416" i="7"/>
  <c r="R1417" i="7"/>
  <c r="R1418" i="7"/>
  <c r="R1419" i="7"/>
  <c r="R1420" i="7"/>
  <c r="R1421" i="7"/>
  <c r="R1422" i="7"/>
  <c r="R1423" i="7"/>
  <c r="R1424" i="7"/>
  <c r="R1425" i="7"/>
  <c r="R1426" i="7"/>
  <c r="R1427" i="7"/>
  <c r="R1428" i="7"/>
  <c r="R1429" i="7"/>
  <c r="R1430" i="7"/>
  <c r="R1431" i="7"/>
  <c r="R1432" i="7"/>
  <c r="R1433" i="7"/>
  <c r="R1434" i="7"/>
  <c r="R1435" i="7"/>
  <c r="R1436" i="7"/>
  <c r="R1437" i="7"/>
  <c r="R1438" i="7"/>
  <c r="R1439" i="7"/>
  <c r="R1440" i="7"/>
  <c r="R1441" i="7"/>
  <c r="R1442" i="7"/>
  <c r="R1443" i="7"/>
  <c r="R1444" i="7"/>
  <c r="R1445" i="7"/>
  <c r="R1446" i="7"/>
  <c r="R144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1448" i="7"/>
  <c r="R1449" i="7"/>
  <c r="R1450" i="7"/>
  <c r="R1451" i="7"/>
  <c r="R1452" i="7"/>
  <c r="R1453" i="7"/>
  <c r="R1454" i="7"/>
  <c r="R1455" i="7"/>
  <c r="R1456" i="7"/>
  <c r="R1457" i="7"/>
  <c r="R1458" i="7"/>
  <c r="R1459" i="7"/>
  <c r="R1460" i="7"/>
  <c r="R1461" i="7"/>
  <c r="R1462" i="7"/>
  <c r="R1463" i="7"/>
  <c r="R1464" i="7"/>
  <c r="R1465" i="7"/>
  <c r="R1466" i="7"/>
  <c r="R1467" i="7"/>
  <c r="R1468" i="7"/>
  <c r="R1469" i="7"/>
  <c r="R1470" i="7"/>
  <c r="R1471" i="7"/>
  <c r="R1472" i="7"/>
  <c r="R1473" i="7"/>
  <c r="R1474" i="7"/>
  <c r="R1475" i="7"/>
  <c r="R1476" i="7"/>
  <c r="R1477" i="7"/>
  <c r="R1478" i="7"/>
  <c r="R1479" i="7"/>
  <c r="R1480" i="7"/>
  <c r="R1481" i="7"/>
  <c r="R1482" i="7"/>
  <c r="R1483" i="7"/>
  <c r="R1484" i="7"/>
  <c r="R1485" i="7"/>
  <c r="R1486" i="7"/>
  <c r="R1487" i="7"/>
  <c r="R1488" i="7"/>
  <c r="R1489" i="7"/>
  <c r="R1490" i="7"/>
  <c r="R1491" i="7"/>
  <c r="R1492" i="7"/>
  <c r="R1493" i="7"/>
  <c r="R1494" i="7"/>
  <c r="R1495" i="7"/>
  <c r="R1496" i="7"/>
  <c r="R1497" i="7"/>
  <c r="R1498" i="7"/>
  <c r="R1499" i="7"/>
  <c r="R1500" i="7"/>
  <c r="R1501" i="7"/>
  <c r="R1502" i="7"/>
  <c r="R1503" i="7"/>
  <c r="R1504" i="7"/>
  <c r="R1505" i="7"/>
  <c r="R1506" i="7"/>
  <c r="R1507" i="7"/>
  <c r="R1508" i="7"/>
  <c r="R1509" i="7"/>
  <c r="R1510" i="7"/>
  <c r="R1511" i="7"/>
  <c r="R1512" i="7"/>
  <c r="R1513" i="7"/>
  <c r="R1514" i="7"/>
  <c r="R1515" i="7"/>
  <c r="R1516" i="7"/>
  <c r="R1517" i="7"/>
  <c r="R1518" i="7"/>
  <c r="R1519" i="7"/>
  <c r="R1520" i="7"/>
  <c r="R1521" i="7"/>
  <c r="R1522" i="7"/>
  <c r="R1523" i="7"/>
  <c r="R1524" i="7"/>
  <c r="R1525" i="7"/>
  <c r="R1526" i="7"/>
  <c r="R1527" i="7"/>
  <c r="R1528" i="7"/>
  <c r="R1529" i="7"/>
  <c r="R1530" i="7"/>
  <c r="R1531" i="7"/>
  <c r="R1532" i="7"/>
  <c r="R1533" i="7"/>
  <c r="R1534" i="7"/>
  <c r="R1535" i="7"/>
  <c r="R1536" i="7"/>
  <c r="R1537" i="7"/>
  <c r="R1538" i="7"/>
  <c r="R1539" i="7"/>
  <c r="R1540" i="7"/>
  <c r="R1541" i="7"/>
  <c r="R1542" i="7"/>
  <c r="R1543" i="7"/>
  <c r="R1544" i="7"/>
  <c r="R1545" i="7"/>
  <c r="R1546" i="7"/>
  <c r="R1547" i="7"/>
  <c r="R1548" i="7"/>
  <c r="R1549" i="7"/>
  <c r="R1550" i="7"/>
  <c r="R1551" i="7"/>
  <c r="R1552" i="7"/>
  <c r="R1553" i="7"/>
  <c r="R1554" i="7"/>
  <c r="R1555" i="7"/>
  <c r="R1556" i="7"/>
  <c r="R1557" i="7"/>
  <c r="R1558" i="7"/>
  <c r="R1559" i="7"/>
  <c r="R1560" i="7"/>
  <c r="R1561" i="7"/>
  <c r="R1562" i="7"/>
  <c r="R1563" i="7"/>
  <c r="R1564" i="7"/>
  <c r="R1565" i="7"/>
  <c r="R1566" i="7"/>
  <c r="R1567" i="7"/>
  <c r="R1568" i="7"/>
  <c r="R1569" i="7"/>
  <c r="R1570" i="7"/>
  <c r="R1571" i="7"/>
  <c r="R1572" i="7"/>
  <c r="R1573" i="7"/>
  <c r="R1574" i="7"/>
  <c r="R1575" i="7"/>
  <c r="R1576" i="7"/>
  <c r="R1577" i="7"/>
  <c r="R1578" i="7"/>
  <c r="R1579" i="7"/>
  <c r="R1580" i="7"/>
  <c r="R1581" i="7"/>
  <c r="R1582" i="7"/>
  <c r="R1583" i="7"/>
  <c r="R1584" i="7"/>
  <c r="R1585" i="7"/>
  <c r="R1586" i="7"/>
  <c r="R1587" i="7"/>
  <c r="R1588" i="7"/>
  <c r="R1589" i="7"/>
  <c r="R1590" i="7"/>
  <c r="R1591" i="7"/>
  <c r="R1592" i="7"/>
  <c r="R1593" i="7"/>
  <c r="R1594" i="7"/>
  <c r="R1595" i="7"/>
  <c r="R1596" i="7"/>
  <c r="R1597" i="7"/>
  <c r="R1598" i="7"/>
  <c r="R1599" i="7"/>
  <c r="R1600" i="7"/>
  <c r="R1601" i="7"/>
  <c r="R1602" i="7"/>
  <c r="R1603" i="7"/>
  <c r="R1604" i="7"/>
  <c r="R1605" i="7"/>
  <c r="R1606" i="7"/>
  <c r="R1607" i="7"/>
  <c r="R1608" i="7"/>
  <c r="R1609" i="7"/>
  <c r="R1610" i="7"/>
  <c r="R1611" i="7"/>
  <c r="R1612" i="7"/>
  <c r="R1613" i="7"/>
  <c r="R1614" i="7"/>
  <c r="R1615" i="7"/>
  <c r="R1616" i="7"/>
  <c r="R1617" i="7"/>
  <c r="R1618" i="7"/>
  <c r="R1619" i="7"/>
  <c r="R1620" i="7"/>
  <c r="R1621" i="7"/>
  <c r="R1622" i="7"/>
  <c r="R1623" i="7"/>
  <c r="R1624" i="7"/>
  <c r="R1625" i="7"/>
  <c r="R1626" i="7"/>
  <c r="R1627" i="7"/>
  <c r="R2378" i="7"/>
  <c r="R2379" i="7"/>
  <c r="R2380" i="7"/>
  <c r="R2381" i="7"/>
  <c r="R2382" i="7"/>
  <c r="R2383" i="7"/>
  <c r="R2384" i="7"/>
  <c r="R2385" i="7"/>
  <c r="R2386" i="7"/>
  <c r="R2387" i="7"/>
  <c r="R2388" i="7"/>
  <c r="R2389" i="7"/>
  <c r="R2390" i="7"/>
  <c r="R2391" i="7"/>
  <c r="R2392" i="7"/>
  <c r="R2393" i="7"/>
  <c r="R2394" i="7"/>
  <c r="R2395" i="7"/>
  <c r="R2396" i="7"/>
  <c r="R2397" i="7"/>
  <c r="R2398" i="7"/>
  <c r="R2399" i="7"/>
  <c r="R2400" i="7"/>
  <c r="R2401" i="7"/>
  <c r="R2402" i="7"/>
  <c r="R2403" i="7"/>
  <c r="R2404" i="7"/>
  <c r="R2405" i="7"/>
  <c r="R2406" i="7"/>
  <c r="R2407" i="7"/>
  <c r="R2408" i="7"/>
  <c r="R2409" i="7"/>
  <c r="R2410" i="7"/>
  <c r="R2411" i="7"/>
  <c r="R2412" i="7"/>
  <c r="R2413" i="7"/>
  <c r="R2414" i="7"/>
  <c r="R2415" i="7"/>
  <c r="R2416" i="7"/>
  <c r="R2417" i="7"/>
  <c r="R2418" i="7"/>
  <c r="R2419" i="7"/>
  <c r="R2420" i="7"/>
  <c r="R2421" i="7"/>
  <c r="R2422" i="7"/>
  <c r="R2423" i="7"/>
  <c r="R2424" i="7"/>
  <c r="R2425" i="7"/>
  <c r="R2426" i="7"/>
  <c r="R2427" i="7"/>
  <c r="R2428" i="7"/>
  <c r="R2429" i="7"/>
  <c r="R2430" i="7"/>
  <c r="R2431" i="7"/>
  <c r="R2432" i="7"/>
  <c r="R2433" i="7"/>
  <c r="R2434" i="7"/>
  <c r="R2435" i="7"/>
  <c r="R2436" i="7"/>
  <c r="R2437" i="7"/>
  <c r="R2438" i="7"/>
  <c r="R2439" i="7"/>
  <c r="R2440" i="7"/>
  <c r="R2441" i="7"/>
  <c r="R2442" i="7"/>
  <c r="R2443" i="7"/>
  <c r="R2444" i="7"/>
  <c r="R2445" i="7"/>
  <c r="R2446" i="7"/>
  <c r="R2447" i="7"/>
  <c r="R2448" i="7"/>
  <c r="R2449" i="7"/>
  <c r="R2450" i="7"/>
  <c r="R2451" i="7"/>
  <c r="R2452" i="7"/>
  <c r="R2453" i="7"/>
  <c r="R2454" i="7"/>
  <c r="R2455" i="7"/>
  <c r="R2456" i="7"/>
  <c r="R2457" i="7"/>
  <c r="R2458" i="7"/>
  <c r="R2459" i="7"/>
  <c r="R2460" i="7"/>
  <c r="R2461" i="7"/>
  <c r="R2462" i="7"/>
  <c r="R2463" i="7"/>
  <c r="R2464" i="7"/>
  <c r="R2465" i="7"/>
  <c r="R2466" i="7"/>
  <c r="R2467" i="7"/>
  <c r="R2468" i="7"/>
  <c r="R2469" i="7"/>
  <c r="R2470" i="7"/>
  <c r="R2471" i="7"/>
  <c r="R2472" i="7"/>
  <c r="R2473" i="7"/>
  <c r="R2474" i="7"/>
  <c r="R2475" i="7"/>
  <c r="R2476" i="7"/>
  <c r="R2477" i="7"/>
  <c r="R2478" i="7"/>
  <c r="R2479" i="7"/>
  <c r="R2480" i="7"/>
  <c r="R2481" i="7"/>
  <c r="R2482" i="7"/>
  <c r="R2483" i="7"/>
  <c r="R2484" i="7"/>
  <c r="R2485" i="7"/>
  <c r="R2486" i="7"/>
  <c r="R2487" i="7"/>
  <c r="R2488" i="7"/>
  <c r="R2489" i="7"/>
  <c r="R2490" i="7"/>
  <c r="R2491" i="7"/>
  <c r="R2492" i="7"/>
  <c r="R2493" i="7"/>
  <c r="R2494" i="7"/>
  <c r="R2495" i="7"/>
  <c r="R2496" i="7"/>
  <c r="R2497" i="7"/>
  <c r="R2498" i="7"/>
  <c r="R2499" i="7"/>
  <c r="R2500" i="7"/>
  <c r="R2501" i="7"/>
  <c r="R2502" i="7"/>
  <c r="R2503" i="7"/>
  <c r="R2504" i="7"/>
  <c r="R2505" i="7"/>
  <c r="R2506" i="7"/>
  <c r="R2507" i="7"/>
  <c r="R2508" i="7"/>
  <c r="R2509" i="7"/>
  <c r="R2510" i="7"/>
  <c r="R2511" i="7"/>
  <c r="R2512" i="7"/>
  <c r="R2513" i="7"/>
  <c r="R2514" i="7"/>
  <c r="R2515" i="7"/>
  <c r="R2516" i="7"/>
  <c r="R2517" i="7"/>
  <c r="R2518" i="7"/>
  <c r="R2519" i="7"/>
  <c r="R2520" i="7"/>
  <c r="R2521" i="7"/>
  <c r="R2522" i="7"/>
  <c r="R2523" i="7"/>
  <c r="R2524" i="7"/>
  <c r="R2525" i="7"/>
  <c r="R2526" i="7"/>
  <c r="R2527" i="7"/>
  <c r="R2528" i="7"/>
  <c r="R2529" i="7"/>
  <c r="R2530" i="7"/>
  <c r="R2531" i="7"/>
  <c r="R2532" i="7"/>
  <c r="R2533" i="7"/>
  <c r="R2534" i="7"/>
  <c r="R2535" i="7"/>
  <c r="R2536" i="7"/>
  <c r="R2537" i="7"/>
  <c r="R2538" i="7"/>
  <c r="R2539" i="7"/>
  <c r="R3008" i="7"/>
  <c r="R3009" i="7"/>
  <c r="R3010" i="7"/>
  <c r="R3011" i="7"/>
  <c r="R3012" i="7"/>
  <c r="R3013" i="7"/>
  <c r="R3014" i="7"/>
  <c r="R3015" i="7"/>
  <c r="R3016" i="7"/>
  <c r="R3017" i="7"/>
  <c r="R3018" i="7"/>
  <c r="R3019" i="7"/>
  <c r="R3020" i="7"/>
  <c r="R3021" i="7"/>
  <c r="R3022" i="7"/>
  <c r="R3023" i="7"/>
  <c r="R3024" i="7"/>
  <c r="R3025" i="7"/>
  <c r="R3026" i="7"/>
  <c r="R3027" i="7"/>
  <c r="R3028" i="7"/>
  <c r="R3029" i="7"/>
  <c r="R3030" i="7"/>
  <c r="R3031" i="7"/>
  <c r="R3032" i="7"/>
  <c r="R3033" i="7"/>
  <c r="R3034" i="7"/>
  <c r="R3035" i="7"/>
  <c r="R3036" i="7"/>
  <c r="R3037" i="7"/>
  <c r="R3038" i="7"/>
  <c r="R3039" i="7"/>
  <c r="R3040" i="7"/>
  <c r="R3041" i="7"/>
  <c r="R3042" i="7"/>
  <c r="R3043" i="7"/>
  <c r="R3044" i="7"/>
  <c r="R3045" i="7"/>
  <c r="R3046" i="7"/>
  <c r="R3047" i="7"/>
  <c r="R3048" i="7"/>
  <c r="R3049" i="7"/>
  <c r="R3050" i="7"/>
  <c r="R3051" i="7"/>
  <c r="R3052" i="7"/>
  <c r="R3053" i="7"/>
  <c r="R3054" i="7"/>
  <c r="R3055" i="7"/>
  <c r="R3056" i="7"/>
  <c r="R3057" i="7"/>
  <c r="R3058" i="7"/>
  <c r="R3059" i="7"/>
  <c r="R3060" i="7"/>
  <c r="R3061" i="7"/>
  <c r="R3062" i="7"/>
  <c r="R3063" i="7"/>
  <c r="R3064" i="7"/>
  <c r="R3065" i="7"/>
  <c r="R3066" i="7"/>
  <c r="R3067" i="7"/>
  <c r="R3068" i="7"/>
  <c r="R3069" i="7"/>
  <c r="R3070" i="7"/>
  <c r="R3071" i="7"/>
  <c r="R3072" i="7"/>
  <c r="R3073" i="7"/>
  <c r="R3074" i="7"/>
  <c r="R3075" i="7"/>
  <c r="R3076" i="7"/>
  <c r="R3077" i="7"/>
  <c r="R3078" i="7"/>
  <c r="R3079" i="7"/>
  <c r="R3080" i="7"/>
  <c r="R3081" i="7"/>
  <c r="R3082" i="7"/>
  <c r="R3083" i="7"/>
  <c r="R3084" i="7"/>
  <c r="R3085" i="7"/>
  <c r="R3086" i="7"/>
  <c r="R3087" i="7"/>
  <c r="R3088" i="7"/>
  <c r="R3089" i="7"/>
  <c r="R3090" i="7"/>
  <c r="R3091" i="7"/>
  <c r="R3092" i="7"/>
  <c r="R3093" i="7"/>
  <c r="R3094" i="7"/>
  <c r="R3095" i="7"/>
  <c r="R3096" i="7"/>
  <c r="R3097" i="7"/>
  <c r="R3098" i="7"/>
  <c r="R3099" i="7"/>
  <c r="R3100" i="7"/>
  <c r="R3101" i="7"/>
  <c r="R3102" i="7"/>
  <c r="R3103" i="7"/>
  <c r="R3104" i="7"/>
  <c r="R3105" i="7"/>
  <c r="R3106" i="7"/>
  <c r="R3107" i="7"/>
  <c r="R3108" i="7"/>
  <c r="R3109" i="7"/>
  <c r="R3110" i="7"/>
  <c r="R3111" i="7"/>
  <c r="R3112" i="7"/>
  <c r="R3113" i="7"/>
  <c r="R3114" i="7"/>
  <c r="R3115" i="7"/>
  <c r="R3116" i="7"/>
  <c r="R3117" i="7"/>
  <c r="R3118" i="7"/>
  <c r="R3119" i="7"/>
  <c r="R3120" i="7"/>
  <c r="R3121" i="7"/>
  <c r="R3122" i="7"/>
  <c r="R3123" i="7"/>
  <c r="R3124" i="7"/>
  <c r="R3125" i="7"/>
  <c r="R3126" i="7"/>
  <c r="R3127" i="7"/>
  <c r="R3128" i="7"/>
  <c r="R3129" i="7"/>
  <c r="R3130" i="7"/>
  <c r="R3131" i="7"/>
  <c r="R3132" i="7"/>
  <c r="R3133" i="7"/>
  <c r="R3134" i="7"/>
  <c r="R3135" i="7"/>
  <c r="R3136" i="7"/>
  <c r="R3137" i="7"/>
  <c r="R3138" i="7"/>
  <c r="R3139" i="7"/>
  <c r="R3140" i="7"/>
  <c r="R3141" i="7"/>
  <c r="R3142" i="7"/>
  <c r="R3143" i="7"/>
  <c r="R3144" i="7"/>
  <c r="R3145" i="7"/>
  <c r="R3146" i="7"/>
  <c r="R3147" i="7"/>
  <c r="R3148" i="7"/>
  <c r="R3149" i="7"/>
  <c r="R3150" i="7"/>
  <c r="R3151" i="7"/>
  <c r="R3152" i="7"/>
  <c r="R3153" i="7"/>
  <c r="R3154" i="7"/>
  <c r="R3155" i="7"/>
  <c r="R3156" i="7"/>
  <c r="R3157" i="7"/>
  <c r="R3158" i="7"/>
  <c r="R3159" i="7"/>
  <c r="R3160" i="7"/>
  <c r="R3161" i="7"/>
  <c r="R3162" i="7"/>
  <c r="R3163" i="7"/>
  <c r="R3164" i="7"/>
  <c r="R3165" i="7"/>
  <c r="R3166" i="7"/>
  <c r="R3167" i="7"/>
  <c r="R3168" i="7"/>
  <c r="R3169" i="7"/>
  <c r="R3170" i="7"/>
  <c r="R3171" i="7"/>
  <c r="R3172" i="7"/>
  <c r="R3173" i="7"/>
  <c r="R3174" i="7"/>
  <c r="R3175" i="7"/>
  <c r="R3176" i="7"/>
  <c r="R3177" i="7"/>
  <c r="R3178" i="7"/>
  <c r="R3179" i="7"/>
  <c r="R3180" i="7"/>
  <c r="R3181" i="7"/>
  <c r="R3182" i="7"/>
  <c r="R3183" i="7"/>
  <c r="R3184" i="7"/>
  <c r="R3185" i="7"/>
  <c r="R3186" i="7"/>
  <c r="R3187" i="7"/>
  <c r="R3188" i="7"/>
  <c r="R3189" i="7"/>
  <c r="R3190" i="7"/>
  <c r="R3191" i="7"/>
  <c r="R3192" i="7"/>
  <c r="R3193" i="7"/>
  <c r="R3194" i="7"/>
  <c r="R3195" i="7"/>
  <c r="R3196" i="7"/>
  <c r="R3197" i="7"/>
  <c r="R3198" i="7"/>
  <c r="R3199" i="7"/>
  <c r="R2540" i="7"/>
  <c r="R2541" i="7"/>
  <c r="R2542" i="7"/>
  <c r="R2543" i="7"/>
  <c r="R2544" i="7"/>
  <c r="R2545" i="7"/>
  <c r="R2546" i="7"/>
  <c r="R2547" i="7"/>
  <c r="R2548" i="7"/>
  <c r="R2549" i="7"/>
  <c r="R2550" i="7"/>
  <c r="R2551" i="7"/>
  <c r="R2552" i="7"/>
  <c r="R2553" i="7"/>
  <c r="R2554" i="7"/>
  <c r="R2555" i="7"/>
  <c r="R2556" i="7"/>
  <c r="R2557" i="7"/>
  <c r="R2558" i="7"/>
  <c r="R2559" i="7"/>
  <c r="R2560" i="7"/>
  <c r="R2561" i="7"/>
  <c r="R2562" i="7"/>
  <c r="R2563" i="7"/>
  <c r="R2564" i="7"/>
  <c r="R2565" i="7"/>
  <c r="R2566" i="7"/>
  <c r="R2567" i="7"/>
  <c r="R2568" i="7"/>
  <c r="R2569" i="7"/>
  <c r="R2570" i="7"/>
  <c r="R2571" i="7"/>
  <c r="R2572" i="7"/>
  <c r="R2573" i="7"/>
  <c r="R2574" i="7"/>
  <c r="R2575" i="7"/>
  <c r="R2576" i="7"/>
  <c r="R2577" i="7"/>
  <c r="R2578" i="7"/>
  <c r="R2579" i="7"/>
  <c r="R2580" i="7"/>
  <c r="R2581" i="7"/>
  <c r="R2582" i="7"/>
  <c r="R2583" i="7"/>
  <c r="R2584" i="7"/>
  <c r="R2585" i="7"/>
  <c r="R2586" i="7"/>
  <c r="R2587" i="7"/>
  <c r="R2588" i="7"/>
  <c r="R2589" i="7"/>
  <c r="R2590" i="7"/>
  <c r="R2591" i="7"/>
  <c r="R2592" i="7"/>
  <c r="R2593" i="7"/>
  <c r="R2594" i="7"/>
  <c r="R2595" i="7"/>
  <c r="R2596" i="7"/>
  <c r="R2597" i="7"/>
  <c r="R2598" i="7"/>
  <c r="R2599" i="7"/>
  <c r="R2600" i="7"/>
  <c r="R2601" i="7"/>
  <c r="R2602" i="7"/>
  <c r="R2603" i="7"/>
  <c r="R2604" i="7"/>
  <c r="R2605" i="7"/>
  <c r="R2606" i="7"/>
  <c r="R2607" i="7"/>
  <c r="R2608" i="7"/>
  <c r="R2609" i="7"/>
  <c r="R2610" i="7"/>
  <c r="R2611" i="7"/>
  <c r="R2612" i="7"/>
  <c r="R2613" i="7"/>
  <c r="R2614" i="7"/>
  <c r="R2615" i="7"/>
  <c r="R2616" i="7"/>
  <c r="R2617" i="7"/>
  <c r="R2618" i="7"/>
  <c r="R2619" i="7"/>
  <c r="R2620" i="7"/>
  <c r="R2621" i="7"/>
  <c r="R2622" i="7"/>
  <c r="R2623" i="7"/>
  <c r="R2624" i="7"/>
  <c r="R2625" i="7"/>
  <c r="R2626" i="7"/>
  <c r="R2627" i="7"/>
  <c r="R2628" i="7"/>
  <c r="R2629" i="7"/>
  <c r="R2630" i="7"/>
  <c r="R2631" i="7"/>
  <c r="R2632" i="7"/>
  <c r="R2633" i="7"/>
  <c r="R2634" i="7"/>
  <c r="R2635" i="7"/>
  <c r="R2636" i="7"/>
  <c r="R2637" i="7"/>
  <c r="R2638" i="7"/>
  <c r="R2639" i="7"/>
  <c r="R2640" i="7"/>
  <c r="R2641" i="7"/>
  <c r="R2642" i="7"/>
  <c r="R2643" i="7"/>
  <c r="R2644" i="7"/>
  <c r="R2645" i="7"/>
  <c r="R2646" i="7"/>
  <c r="R2647" i="7"/>
  <c r="R2648" i="7"/>
  <c r="R2649" i="7"/>
  <c r="R2650" i="7"/>
  <c r="R2651" i="7"/>
  <c r="R2652" i="7"/>
  <c r="R2653" i="7"/>
  <c r="R2654" i="7"/>
  <c r="R2655" i="7"/>
  <c r="R2656" i="7"/>
  <c r="R2657" i="7"/>
  <c r="R2658" i="7"/>
  <c r="R2659" i="7"/>
  <c r="R2660" i="7"/>
  <c r="R2661" i="7"/>
  <c r="R2662" i="7"/>
  <c r="R2663" i="7"/>
  <c r="R2664" i="7"/>
  <c r="R2665" i="7"/>
  <c r="R2666" i="7"/>
  <c r="R2667" i="7"/>
  <c r="R2668" i="7"/>
  <c r="R2669" i="7"/>
  <c r="R2670" i="7"/>
  <c r="R2671" i="7"/>
  <c r="R2672" i="7"/>
  <c r="R2673" i="7"/>
  <c r="R2674" i="7"/>
  <c r="R2675" i="7"/>
  <c r="R2676" i="7"/>
  <c r="R2677" i="7"/>
  <c r="R2678" i="7"/>
  <c r="R2679" i="7"/>
  <c r="R2680" i="7"/>
  <c r="R2681" i="7"/>
  <c r="R2682" i="7"/>
  <c r="R2683" i="7"/>
  <c r="R2684" i="7"/>
  <c r="R2685" i="7"/>
  <c r="R2686" i="7"/>
  <c r="R2687" i="7"/>
  <c r="R2688" i="7"/>
  <c r="R2689" i="7"/>
  <c r="R2690" i="7"/>
  <c r="R2691" i="7"/>
  <c r="R2692" i="7"/>
  <c r="R2693" i="7"/>
  <c r="R2694" i="7"/>
  <c r="R2695" i="7"/>
  <c r="R2696" i="7"/>
  <c r="R2697" i="7"/>
  <c r="R2698" i="7"/>
  <c r="R2699" i="7"/>
  <c r="R2700" i="7"/>
  <c r="R2701" i="7"/>
  <c r="R2702" i="7"/>
  <c r="R2703" i="7"/>
  <c r="R2704" i="7"/>
  <c r="R2705" i="7"/>
  <c r="R2706" i="7"/>
  <c r="R2707" i="7"/>
  <c r="R2708" i="7"/>
  <c r="R2709" i="7"/>
  <c r="R2710" i="7"/>
  <c r="R2711" i="7"/>
  <c r="R2712" i="7"/>
  <c r="R2713" i="7"/>
  <c r="R2714" i="7"/>
  <c r="R2715" i="7"/>
  <c r="R2716" i="7"/>
  <c r="R2717" i="7"/>
  <c r="R2718" i="7"/>
  <c r="R2719" i="7"/>
  <c r="R2720" i="7"/>
  <c r="R2721" i="7"/>
  <c r="R2722" i="7"/>
  <c r="R2723" i="7"/>
  <c r="R2724" i="7"/>
  <c r="R2725" i="7"/>
  <c r="R2726" i="7"/>
  <c r="R2727" i="7"/>
  <c r="R2728" i="7"/>
  <c r="R2729" i="7"/>
  <c r="R2730" i="7"/>
  <c r="R2731" i="7"/>
  <c r="R2732" i="7"/>
  <c r="R2733" i="7"/>
  <c r="R2734" i="7"/>
  <c r="R2735" i="7"/>
  <c r="R2736" i="7"/>
  <c r="R2737" i="7"/>
  <c r="R2738" i="7"/>
  <c r="R2739" i="7"/>
  <c r="R2740" i="7"/>
  <c r="R2741" i="7"/>
  <c r="R2742" i="7"/>
  <c r="R2743" i="7"/>
  <c r="R2744" i="7"/>
  <c r="R2745" i="7"/>
  <c r="R2746" i="7"/>
  <c r="R2747" i="7"/>
  <c r="R2748" i="7"/>
  <c r="R2749" i="7"/>
  <c r="R2750" i="7"/>
  <c r="R2751" i="7"/>
  <c r="R2752" i="7"/>
  <c r="R2753" i="7"/>
  <c r="R2754" i="7"/>
  <c r="R2755" i="7"/>
  <c r="R2756" i="7"/>
  <c r="R2757" i="7"/>
  <c r="R2758" i="7"/>
  <c r="R2759" i="7"/>
  <c r="R2760" i="7"/>
  <c r="R2761" i="7"/>
  <c r="R2762" i="7"/>
  <c r="R2763" i="7"/>
  <c r="R2764" i="7"/>
  <c r="R2765" i="7"/>
  <c r="R2766" i="7"/>
  <c r="R2767" i="7"/>
  <c r="R2768" i="7"/>
  <c r="R2769" i="7"/>
  <c r="R2770" i="7"/>
  <c r="R2771" i="7"/>
  <c r="R2772" i="7"/>
  <c r="R2773" i="7"/>
  <c r="R2774" i="7"/>
  <c r="R2775" i="7"/>
  <c r="R2776" i="7"/>
  <c r="R2777" i="7"/>
  <c r="R2778" i="7"/>
  <c r="R2779" i="7"/>
  <c r="R2780" i="7"/>
  <c r="R2781" i="7"/>
  <c r="R2782" i="7"/>
  <c r="R2783" i="7"/>
  <c r="R2784" i="7"/>
  <c r="R2785" i="7"/>
  <c r="R2786" i="7"/>
  <c r="R2787" i="7"/>
  <c r="R2788" i="7"/>
  <c r="R2789" i="7"/>
  <c r="R2790" i="7"/>
  <c r="R2791" i="7"/>
  <c r="R2792" i="7"/>
  <c r="R2793" i="7"/>
  <c r="R2794" i="7"/>
  <c r="R2795" i="7"/>
  <c r="R2796" i="7"/>
  <c r="R2797" i="7"/>
  <c r="R2798" i="7"/>
  <c r="R2799" i="7"/>
  <c r="R2800" i="7"/>
  <c r="R2801" i="7"/>
  <c r="R2802" i="7"/>
  <c r="R2803" i="7"/>
  <c r="R2804" i="7"/>
  <c r="R2805" i="7"/>
  <c r="R2806" i="7"/>
  <c r="R2807" i="7"/>
  <c r="R2808" i="7"/>
  <c r="R2809" i="7"/>
  <c r="R2810" i="7"/>
  <c r="R2811" i="7"/>
  <c r="R2812" i="7"/>
  <c r="R2813" i="7"/>
  <c r="R2814" i="7"/>
  <c r="R2815" i="7"/>
  <c r="R2816" i="7"/>
  <c r="R2817" i="7"/>
  <c r="R2818" i="7"/>
  <c r="R2819" i="7"/>
  <c r="R2820" i="7"/>
  <c r="R2821" i="7"/>
  <c r="R2822" i="7"/>
  <c r="R2823" i="7"/>
  <c r="R2824" i="7"/>
  <c r="R2825" i="7"/>
  <c r="R2826" i="7"/>
  <c r="R2827" i="7"/>
  <c r="R2828" i="7"/>
  <c r="R2829" i="7"/>
  <c r="R2830" i="7"/>
  <c r="R2831" i="7"/>
  <c r="R2832" i="7"/>
  <c r="R2833" i="7"/>
  <c r="R2834" i="7"/>
  <c r="R2835" i="7"/>
  <c r="R2836" i="7"/>
  <c r="R2837" i="7"/>
  <c r="R2838" i="7"/>
  <c r="R2839" i="7"/>
  <c r="R2840" i="7"/>
  <c r="R2841" i="7"/>
  <c r="R2842" i="7"/>
  <c r="R2843" i="7"/>
  <c r="R2844" i="7"/>
  <c r="R2845" i="7"/>
  <c r="R2846" i="7"/>
  <c r="R2847" i="7"/>
  <c r="R2848" i="7"/>
  <c r="R2849" i="7"/>
  <c r="R2850" i="7"/>
  <c r="R2851" i="7"/>
  <c r="R2852" i="7"/>
  <c r="R2853" i="7"/>
  <c r="R2854" i="7"/>
  <c r="R2855" i="7"/>
  <c r="R2856" i="7"/>
  <c r="R2857" i="7"/>
  <c r="R2858" i="7"/>
  <c r="R2859" i="7"/>
  <c r="R2860" i="7"/>
  <c r="R2861" i="7"/>
  <c r="R2862" i="7"/>
  <c r="R2863" i="7"/>
  <c r="R2864" i="7"/>
  <c r="R2865" i="7"/>
  <c r="R2866" i="7"/>
  <c r="R2867" i="7"/>
  <c r="R2868" i="7"/>
  <c r="R2869" i="7"/>
  <c r="R2870" i="7"/>
  <c r="R2871" i="7"/>
  <c r="R2872" i="7"/>
  <c r="R2873" i="7"/>
  <c r="R2874" i="7"/>
  <c r="R2875" i="7"/>
  <c r="R2876" i="7"/>
  <c r="R2877" i="7"/>
  <c r="R2878" i="7"/>
  <c r="R2879" i="7"/>
  <c r="R2880" i="7"/>
  <c r="R2881" i="7"/>
  <c r="R2882" i="7"/>
  <c r="R2883" i="7"/>
  <c r="R2884" i="7"/>
  <c r="R2885" i="7"/>
  <c r="R2886" i="7"/>
  <c r="R2887" i="7"/>
  <c r="R2888" i="7"/>
  <c r="R2889" i="7"/>
  <c r="R2890" i="7"/>
  <c r="R2891" i="7"/>
  <c r="R2892" i="7"/>
  <c r="R2893" i="7"/>
  <c r="R2894" i="7"/>
  <c r="R2895" i="7"/>
  <c r="R2896" i="7"/>
  <c r="R2897" i="7"/>
  <c r="R2898" i="7"/>
  <c r="R2899" i="7"/>
  <c r="R2900" i="7"/>
  <c r="R2901" i="7"/>
  <c r="R2902" i="7"/>
  <c r="R2903" i="7"/>
  <c r="R2904" i="7"/>
  <c r="R2905" i="7"/>
  <c r="R2906" i="7"/>
  <c r="R2907" i="7"/>
  <c r="R2908" i="7"/>
  <c r="R2909" i="7"/>
  <c r="R2910" i="7"/>
  <c r="R2911" i="7"/>
  <c r="R2912" i="7"/>
  <c r="R2913" i="7"/>
  <c r="R2914" i="7"/>
  <c r="R2915" i="7"/>
  <c r="R2916" i="7"/>
  <c r="R2917" i="7"/>
  <c r="R2918" i="7"/>
  <c r="R2919" i="7"/>
  <c r="R2920" i="7"/>
  <c r="R2921" i="7"/>
  <c r="R2922" i="7"/>
  <c r="R2923" i="7"/>
  <c r="R2924" i="7"/>
  <c r="R2925" i="7"/>
  <c r="R2926" i="7"/>
  <c r="R2927" i="7"/>
  <c r="R2928" i="7"/>
  <c r="R2929" i="7"/>
  <c r="R2930" i="7"/>
  <c r="R2931" i="7"/>
  <c r="R2932" i="7"/>
  <c r="R2933" i="7"/>
  <c r="R2934" i="7"/>
  <c r="R2935" i="7"/>
  <c r="R2936" i="7"/>
  <c r="R2937" i="7"/>
  <c r="R2938" i="7"/>
  <c r="R2939" i="7"/>
  <c r="R2940" i="7"/>
  <c r="R2941" i="7"/>
  <c r="R2942" i="7"/>
  <c r="R2943" i="7"/>
  <c r="R2944" i="7"/>
  <c r="R2945" i="7"/>
  <c r="R2946" i="7"/>
  <c r="R2947" i="7"/>
  <c r="R2948" i="7"/>
  <c r="R2949" i="7"/>
  <c r="R2950" i="7"/>
  <c r="R2951" i="7"/>
  <c r="R2952" i="7"/>
  <c r="R2953" i="7"/>
  <c r="R2954" i="7"/>
  <c r="R2955" i="7"/>
  <c r="R2956" i="7"/>
  <c r="R2957" i="7"/>
  <c r="R2958" i="7"/>
  <c r="R2959" i="7"/>
  <c r="R2960" i="7"/>
  <c r="R2961" i="7"/>
  <c r="R2962" i="7"/>
  <c r="R2963" i="7"/>
  <c r="R2964" i="7"/>
  <c r="R2965" i="7"/>
  <c r="R2966" i="7"/>
  <c r="R2967" i="7"/>
  <c r="R2968" i="7"/>
  <c r="R2969" i="7"/>
  <c r="R2970" i="7"/>
  <c r="R2971" i="7"/>
  <c r="R2972" i="7"/>
  <c r="R2973" i="7"/>
  <c r="R2974" i="7"/>
  <c r="R2975" i="7"/>
  <c r="R2976" i="7"/>
  <c r="R2977" i="7"/>
  <c r="R2978" i="7"/>
  <c r="R2979" i="7"/>
  <c r="R2980" i="7"/>
  <c r="R2981" i="7"/>
  <c r="R2982" i="7"/>
  <c r="R2983" i="7"/>
  <c r="R2984" i="7"/>
  <c r="R2985" i="7"/>
  <c r="R2986" i="7"/>
  <c r="R2987" i="7"/>
  <c r="R2988" i="7"/>
  <c r="R2989" i="7"/>
  <c r="R2990" i="7"/>
  <c r="R2991" i="7"/>
  <c r="R2992" i="7"/>
  <c r="R2993" i="7"/>
  <c r="R2994" i="7"/>
  <c r="R2995" i="7"/>
  <c r="R2996" i="7"/>
  <c r="R2997" i="7"/>
  <c r="R2998" i="7"/>
  <c r="R2999" i="7"/>
  <c r="R3000" i="7"/>
  <c r="R3001" i="7"/>
  <c r="R3002" i="7"/>
  <c r="R3003" i="7"/>
  <c r="R3004" i="7"/>
  <c r="R3005" i="7"/>
  <c r="R3006" i="7"/>
  <c r="R3007" i="7"/>
  <c r="R3200" i="7"/>
  <c r="R3201" i="7"/>
  <c r="R3202" i="7"/>
  <c r="R3203" i="7"/>
  <c r="R3204" i="7"/>
  <c r="R3205" i="7"/>
  <c r="R3206" i="7"/>
  <c r="R3207" i="7"/>
  <c r="R3208" i="7"/>
  <c r="R3209" i="7"/>
  <c r="R3210" i="7"/>
  <c r="R3211" i="7"/>
  <c r="R3212" i="7"/>
  <c r="R3213" i="7"/>
  <c r="R3214" i="7"/>
  <c r="R3215" i="7"/>
  <c r="R3216" i="7"/>
  <c r="R3217" i="7"/>
  <c r="R3218" i="7"/>
  <c r="R3219" i="7"/>
  <c r="R3220" i="7"/>
  <c r="R3221" i="7"/>
  <c r="R3222" i="7"/>
  <c r="R3223" i="7"/>
  <c r="R3224" i="7"/>
  <c r="R3225" i="7"/>
  <c r="R3226" i="7"/>
  <c r="R3227" i="7"/>
  <c r="R3228" i="7"/>
  <c r="R3229" i="7"/>
  <c r="R3230" i="7"/>
  <c r="R3231" i="7"/>
  <c r="R3232" i="7"/>
  <c r="R3233" i="7"/>
  <c r="R3234" i="7"/>
  <c r="R3235" i="7"/>
  <c r="R3236" i="7"/>
  <c r="R3237" i="7"/>
  <c r="R3238" i="7"/>
  <c r="R3239" i="7"/>
  <c r="R3240" i="7"/>
  <c r="R3241" i="7"/>
  <c r="R3242" i="7"/>
  <c r="R3243" i="7"/>
  <c r="R3244" i="7"/>
  <c r="R3245" i="7"/>
  <c r="R3246" i="7"/>
  <c r="R3247" i="7"/>
  <c r="R3248" i="7"/>
  <c r="R3249" i="7"/>
  <c r="R3250" i="7"/>
  <c r="R3251" i="7"/>
  <c r="R3252" i="7"/>
  <c r="R3253" i="7"/>
  <c r="R3254" i="7"/>
  <c r="R3255" i="7"/>
  <c r="R3256" i="7"/>
  <c r="R3257" i="7"/>
  <c r="R3258" i="7"/>
  <c r="R3259" i="7"/>
  <c r="R3260" i="7"/>
  <c r="R3261" i="7"/>
  <c r="R3262" i="7"/>
  <c r="R3263" i="7"/>
  <c r="R3264" i="7"/>
  <c r="R3265" i="7"/>
  <c r="R3266" i="7"/>
  <c r="R3267" i="7"/>
  <c r="R3268" i="7"/>
  <c r="R3269" i="7"/>
  <c r="R3270" i="7"/>
  <c r="R3271" i="7"/>
  <c r="R3272" i="7"/>
  <c r="R3273" i="7"/>
  <c r="R3274" i="7"/>
  <c r="R3275" i="7"/>
  <c r="R3276" i="7"/>
  <c r="R3277" i="7"/>
  <c r="R3278" i="7"/>
  <c r="R3279" i="7"/>
  <c r="R3280" i="7"/>
  <c r="R3281" i="7"/>
  <c r="R3282" i="7"/>
  <c r="R3283" i="7"/>
  <c r="R3284" i="7"/>
  <c r="R3285" i="7"/>
  <c r="R3286" i="7"/>
  <c r="R3287" i="7"/>
  <c r="R3288" i="7"/>
  <c r="R3289" i="7"/>
  <c r="R3290" i="7"/>
  <c r="R3291" i="7"/>
  <c r="R3292" i="7"/>
  <c r="R3293" i="7"/>
  <c r="R3294" i="7"/>
  <c r="R3295" i="7"/>
  <c r="R3296" i="7"/>
  <c r="R3297" i="7"/>
  <c r="R3298" i="7"/>
  <c r="R3299" i="7"/>
  <c r="R3300" i="7"/>
  <c r="R3301" i="7"/>
  <c r="R3302" i="7"/>
  <c r="R3303" i="7"/>
  <c r="R3304" i="7"/>
  <c r="R3305" i="7"/>
  <c r="R3306" i="7"/>
  <c r="R3307" i="7"/>
  <c r="R3308" i="7"/>
  <c r="R3309" i="7"/>
  <c r="R3310" i="7"/>
  <c r="R3311" i="7"/>
  <c r="R3312" i="7"/>
  <c r="R3313" i="7"/>
  <c r="R3314" i="7"/>
  <c r="R3315" i="7"/>
  <c r="R3316" i="7"/>
  <c r="R3317" i="7"/>
  <c r="R3318" i="7"/>
  <c r="R3319" i="7"/>
  <c r="R3320" i="7"/>
  <c r="R3321" i="7"/>
  <c r="R3322" i="7"/>
  <c r="R3323" i="7"/>
  <c r="R3324" i="7"/>
  <c r="R3325" i="7"/>
  <c r="R3326" i="7"/>
  <c r="R3327" i="7"/>
  <c r="R3328" i="7"/>
  <c r="R3329" i="7"/>
  <c r="R3330" i="7"/>
  <c r="R3331" i="7"/>
  <c r="R3332" i="7"/>
  <c r="R3333" i="7"/>
  <c r="R3334" i="7"/>
  <c r="R3335" i="7"/>
  <c r="R3336" i="7"/>
  <c r="R3337" i="7"/>
  <c r="R3338" i="7"/>
  <c r="R3339" i="7"/>
  <c r="R3340" i="7"/>
  <c r="R3341" i="7"/>
  <c r="R3342" i="7"/>
  <c r="R3343" i="7"/>
  <c r="R3344" i="7"/>
  <c r="R3345" i="7"/>
  <c r="R3346" i="7"/>
  <c r="R3347" i="7"/>
  <c r="R3348" i="7"/>
  <c r="R3349" i="7"/>
  <c r="R3350" i="7"/>
  <c r="R3351" i="7"/>
  <c r="R3352" i="7"/>
  <c r="R3353" i="7"/>
  <c r="R3354" i="7"/>
  <c r="R3355" i="7"/>
  <c r="R3356" i="7"/>
  <c r="R3357" i="7"/>
  <c r="R3358" i="7"/>
  <c r="R3359" i="7"/>
  <c r="R3360" i="7"/>
  <c r="R3361" i="7"/>
  <c r="R3362" i="7"/>
  <c r="R3363" i="7"/>
  <c r="R3364" i="7"/>
  <c r="R3365" i="7"/>
  <c r="R3366" i="7"/>
  <c r="R3367" i="7"/>
  <c r="R3368" i="7"/>
  <c r="R3369" i="7"/>
  <c r="R3370" i="7"/>
  <c r="R3371" i="7"/>
  <c r="R3372" i="7"/>
  <c r="R3373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628" i="7"/>
  <c r="R1629" i="7"/>
  <c r="R1630" i="7"/>
  <c r="R1631" i="7"/>
  <c r="R1632" i="7"/>
  <c r="R1633" i="7"/>
  <c r="R1634" i="7"/>
  <c r="R1635" i="7"/>
  <c r="R1636" i="7"/>
  <c r="R1637" i="7"/>
  <c r="R1638" i="7"/>
  <c r="R1639" i="7"/>
  <c r="R1640" i="7"/>
  <c r="R1641" i="7"/>
  <c r="R1642" i="7"/>
  <c r="R1643" i="7"/>
  <c r="R1644" i="7"/>
  <c r="R1645" i="7"/>
  <c r="R1646" i="7"/>
  <c r="R1647" i="7"/>
  <c r="R1648" i="7"/>
  <c r="R1649" i="7"/>
  <c r="R1650" i="7"/>
  <c r="R1651" i="7"/>
  <c r="R1652" i="7"/>
  <c r="R1653" i="7"/>
  <c r="R1654" i="7"/>
  <c r="R1655" i="7"/>
  <c r="R1656" i="7"/>
  <c r="R1657" i="7"/>
  <c r="R1658" i="7"/>
  <c r="R1659" i="7"/>
  <c r="R1660" i="7"/>
  <c r="R1661" i="7"/>
  <c r="R1662" i="7"/>
  <c r="R1663" i="7"/>
  <c r="R1664" i="7"/>
  <c r="R1665" i="7"/>
  <c r="R1666" i="7"/>
  <c r="R1667" i="7"/>
  <c r="R1668" i="7"/>
  <c r="R1669" i="7"/>
  <c r="R1670" i="7"/>
  <c r="R1671" i="7"/>
  <c r="R1672" i="7"/>
  <c r="R1673" i="7"/>
  <c r="R1674" i="7"/>
  <c r="R1675" i="7"/>
  <c r="R1676" i="7"/>
  <c r="R1677" i="7"/>
  <c r="R1678" i="7"/>
  <c r="R1679" i="7"/>
  <c r="R1680" i="7"/>
  <c r="R1681" i="7"/>
  <c r="R1682" i="7"/>
  <c r="R1683" i="7"/>
  <c r="R1684" i="7"/>
  <c r="R1685" i="7"/>
  <c r="R1686" i="7"/>
  <c r="R1687" i="7"/>
  <c r="R1688" i="7"/>
  <c r="R1689" i="7"/>
  <c r="R1690" i="7"/>
  <c r="R1691" i="7"/>
  <c r="R1692" i="7"/>
  <c r="R1693" i="7"/>
  <c r="R1694" i="7"/>
  <c r="R1695" i="7"/>
  <c r="R1696" i="7"/>
  <c r="R1697" i="7"/>
  <c r="R1698" i="7"/>
  <c r="R1699" i="7"/>
  <c r="R1700" i="7"/>
  <c r="R1701" i="7"/>
  <c r="R1702" i="7"/>
  <c r="R1703" i="7"/>
  <c r="R1704" i="7"/>
  <c r="R1705" i="7"/>
  <c r="R1706" i="7"/>
  <c r="R1707" i="7"/>
  <c r="R1708" i="7"/>
  <c r="R1709" i="7"/>
  <c r="R1710" i="7"/>
  <c r="R1711" i="7"/>
  <c r="R1712" i="7"/>
  <c r="R1713" i="7"/>
  <c r="R1714" i="7"/>
  <c r="R1715" i="7"/>
  <c r="R1716" i="7"/>
  <c r="R1717" i="7"/>
  <c r="R1718" i="7"/>
  <c r="R1719" i="7"/>
  <c r="R1720" i="7"/>
  <c r="R1721" i="7"/>
  <c r="R1722" i="7"/>
  <c r="R1723" i="7"/>
  <c r="R1724" i="7"/>
  <c r="R1725" i="7"/>
  <c r="R1726" i="7"/>
  <c r="R1727" i="7"/>
  <c r="R1728" i="7"/>
  <c r="R1729" i="7"/>
  <c r="R1730" i="7"/>
  <c r="R1731" i="7"/>
  <c r="R1732" i="7"/>
  <c r="R1733" i="7"/>
  <c r="R1734" i="7"/>
  <c r="R1735" i="7"/>
  <c r="R1736" i="7"/>
  <c r="R1737" i="7"/>
  <c r="R1738" i="7"/>
  <c r="R1739" i="7"/>
  <c r="R1740" i="7"/>
  <c r="R1741" i="7"/>
  <c r="R1742" i="7"/>
  <c r="R1743" i="7"/>
  <c r="R1744" i="7"/>
  <c r="R1745" i="7"/>
  <c r="R1746" i="7"/>
  <c r="R1747" i="7"/>
  <c r="R1748" i="7"/>
  <c r="R1749" i="7"/>
  <c r="R1750" i="7"/>
  <c r="R1751" i="7"/>
  <c r="R1752" i="7"/>
  <c r="R1753" i="7"/>
  <c r="R1754" i="7"/>
  <c r="R1755" i="7"/>
  <c r="R1756" i="7"/>
  <c r="R1757" i="7"/>
  <c r="R1758" i="7"/>
  <c r="R1759" i="7"/>
  <c r="R1760" i="7"/>
  <c r="R1761" i="7"/>
  <c r="R1762" i="7"/>
  <c r="R1763" i="7"/>
  <c r="R1764" i="7"/>
  <c r="R1765" i="7"/>
  <c r="R1766" i="7"/>
  <c r="R1767" i="7"/>
  <c r="R1768" i="7"/>
  <c r="R1769" i="7"/>
  <c r="R1770" i="7"/>
  <c r="R1771" i="7"/>
  <c r="R1772" i="7"/>
  <c r="R1773" i="7"/>
  <c r="R1774" i="7"/>
  <c r="R1775" i="7"/>
  <c r="R1776" i="7"/>
  <c r="R1777" i="7"/>
  <c r="R1778" i="7"/>
  <c r="R1779" i="7"/>
  <c r="R1780" i="7"/>
  <c r="R1781" i="7"/>
  <c r="R1782" i="7"/>
  <c r="R1783" i="7"/>
  <c r="R1784" i="7"/>
  <c r="R1785" i="7"/>
  <c r="R1786" i="7"/>
  <c r="R1787" i="7"/>
  <c r="R1788" i="7"/>
  <c r="R1789" i="7"/>
  <c r="R1790" i="7"/>
  <c r="R1791" i="7"/>
  <c r="R1792" i="7"/>
  <c r="R1793" i="7"/>
  <c r="R1794" i="7"/>
  <c r="R1795" i="7"/>
  <c r="R1796" i="7"/>
  <c r="R1797" i="7"/>
  <c r="R1798" i="7"/>
  <c r="R1799" i="7"/>
  <c r="R1800" i="7"/>
  <c r="R1801" i="7"/>
  <c r="R1802" i="7"/>
  <c r="R1803" i="7"/>
  <c r="R1804" i="7"/>
  <c r="R1805" i="7"/>
  <c r="R1806" i="7"/>
  <c r="R1807" i="7"/>
  <c r="R1808" i="7"/>
  <c r="R1809" i="7"/>
  <c r="R1810" i="7"/>
  <c r="R1811" i="7"/>
  <c r="R1812" i="7"/>
  <c r="R1813" i="7"/>
  <c r="R1814" i="7"/>
  <c r="R1815" i="7"/>
  <c r="R1816" i="7"/>
  <c r="R1817" i="7"/>
  <c r="R1818" i="7"/>
  <c r="R1819" i="7"/>
  <c r="R1820" i="7"/>
  <c r="R1821" i="7"/>
  <c r="R1822" i="7"/>
  <c r="R1823" i="7"/>
  <c r="R1824" i="7"/>
  <c r="R1825" i="7"/>
  <c r="R1826" i="7"/>
  <c r="R1827" i="7"/>
  <c r="R1828" i="7"/>
  <c r="R1829" i="7"/>
  <c r="R1830" i="7"/>
  <c r="R1831" i="7"/>
  <c r="R1832" i="7"/>
  <c r="R1833" i="7"/>
  <c r="R1834" i="7"/>
  <c r="R1835" i="7"/>
  <c r="R1836" i="7"/>
  <c r="R1837" i="7"/>
  <c r="R1838" i="7"/>
  <c r="R1839" i="7"/>
  <c r="R1840" i="7"/>
  <c r="R1841" i="7"/>
  <c r="R1842" i="7"/>
  <c r="R1843" i="7"/>
  <c r="R1844" i="7"/>
  <c r="R1845" i="7"/>
  <c r="R1846" i="7"/>
  <c r="R1847" i="7"/>
  <c r="R1848" i="7"/>
  <c r="R1849" i="7"/>
  <c r="R1850" i="7"/>
  <c r="R1851" i="7"/>
  <c r="R1852" i="7"/>
  <c r="R1853" i="7"/>
  <c r="R1854" i="7"/>
  <c r="R1855" i="7"/>
  <c r="R1856" i="7"/>
  <c r="R1857" i="7"/>
  <c r="R1858" i="7"/>
  <c r="R1859" i="7"/>
  <c r="R1860" i="7"/>
  <c r="R1861" i="7"/>
  <c r="R1862" i="7"/>
  <c r="R1863" i="7"/>
  <c r="R1864" i="7"/>
  <c r="R1865" i="7"/>
  <c r="R1866" i="7"/>
  <c r="R1867" i="7"/>
  <c r="R1868" i="7"/>
  <c r="R1869" i="7"/>
  <c r="R1870" i="7"/>
  <c r="R1871" i="7"/>
  <c r="R1872" i="7"/>
  <c r="R1873" i="7"/>
  <c r="R1874" i="7"/>
  <c r="R1875" i="7"/>
  <c r="R1876" i="7"/>
  <c r="R1877" i="7"/>
  <c r="R1878" i="7"/>
  <c r="R1879" i="7"/>
  <c r="R1880" i="7"/>
  <c r="R1881" i="7"/>
  <c r="R1882" i="7"/>
  <c r="R1883" i="7"/>
  <c r="R1884" i="7"/>
  <c r="R1885" i="7"/>
  <c r="R1886" i="7"/>
  <c r="R1887" i="7"/>
  <c r="R1888" i="7"/>
  <c r="R1889" i="7"/>
  <c r="R1890" i="7"/>
  <c r="R1891" i="7"/>
  <c r="R1892" i="7"/>
  <c r="R1893" i="7"/>
  <c r="R1894" i="7"/>
  <c r="R1895" i="7"/>
  <c r="R1896" i="7"/>
  <c r="R1897" i="7"/>
  <c r="R2102" i="7"/>
  <c r="R2103" i="7"/>
  <c r="R2104" i="7"/>
  <c r="R2105" i="7"/>
  <c r="R2106" i="7"/>
  <c r="R2107" i="7"/>
  <c r="R2108" i="7"/>
  <c r="R2109" i="7"/>
  <c r="R2110" i="7"/>
  <c r="R2111" i="7"/>
  <c r="R2112" i="7"/>
  <c r="R2113" i="7"/>
  <c r="R2114" i="7"/>
  <c r="R2115" i="7"/>
  <c r="R2116" i="7"/>
  <c r="R2117" i="7"/>
  <c r="R2118" i="7"/>
  <c r="R2119" i="7"/>
  <c r="R2120" i="7"/>
  <c r="R2121" i="7"/>
  <c r="R2122" i="7"/>
  <c r="R2123" i="7"/>
  <c r="R2124" i="7"/>
  <c r="R2125" i="7"/>
  <c r="R2126" i="7"/>
  <c r="R2127" i="7"/>
  <c r="R2128" i="7"/>
  <c r="R2129" i="7"/>
  <c r="R2130" i="7"/>
  <c r="R2131" i="7"/>
  <c r="R2132" i="7"/>
  <c r="R2133" i="7"/>
  <c r="R2134" i="7"/>
  <c r="R2135" i="7"/>
  <c r="R2136" i="7"/>
  <c r="R2137" i="7"/>
  <c r="R2138" i="7"/>
  <c r="R2139" i="7"/>
  <c r="R2140" i="7"/>
  <c r="R2141" i="7"/>
  <c r="R2142" i="7"/>
  <c r="R2143" i="7"/>
  <c r="R2144" i="7"/>
  <c r="R2145" i="7"/>
  <c r="R2146" i="7"/>
  <c r="R2147" i="7"/>
  <c r="R2148" i="7"/>
  <c r="R2149" i="7"/>
  <c r="R2150" i="7"/>
  <c r="R2151" i="7"/>
  <c r="R2152" i="7"/>
  <c r="R2153" i="7"/>
  <c r="R2154" i="7"/>
  <c r="R2155" i="7"/>
  <c r="R2156" i="7"/>
  <c r="R2157" i="7"/>
  <c r="R2158" i="7"/>
  <c r="R2159" i="7"/>
  <c r="R2160" i="7"/>
  <c r="R2161" i="7"/>
  <c r="R2162" i="7"/>
  <c r="R2163" i="7"/>
  <c r="R2164" i="7"/>
  <c r="R2165" i="7"/>
  <c r="R2166" i="7"/>
  <c r="R2167" i="7"/>
  <c r="R2168" i="7"/>
  <c r="R2169" i="7"/>
  <c r="R2170" i="7"/>
  <c r="R2171" i="7"/>
  <c r="R2172" i="7"/>
  <c r="R2173" i="7"/>
  <c r="R2174" i="7"/>
  <c r="R2175" i="7"/>
  <c r="R2176" i="7"/>
  <c r="R2177" i="7"/>
  <c r="R2178" i="7"/>
  <c r="R2179" i="7"/>
  <c r="R2180" i="7"/>
  <c r="R2181" i="7"/>
  <c r="R2182" i="7"/>
  <c r="R2183" i="7"/>
  <c r="R2184" i="7"/>
  <c r="R2185" i="7"/>
  <c r="R2186" i="7"/>
  <c r="R2187" i="7"/>
  <c r="R2188" i="7"/>
  <c r="R2189" i="7"/>
  <c r="R2190" i="7"/>
  <c r="R2191" i="7"/>
  <c r="R2192" i="7"/>
  <c r="R2193" i="7"/>
  <c r="R2194" i="7"/>
  <c r="R2195" i="7"/>
  <c r="R2196" i="7"/>
  <c r="R2197" i="7"/>
  <c r="R2198" i="7"/>
  <c r="R2199" i="7"/>
  <c r="R2200" i="7"/>
  <c r="R2201" i="7"/>
  <c r="R2202" i="7"/>
  <c r="R2203" i="7"/>
  <c r="R2204" i="7"/>
  <c r="R2205" i="7"/>
  <c r="R2206" i="7"/>
  <c r="R2207" i="7"/>
  <c r="R2208" i="7"/>
  <c r="R2209" i="7"/>
  <c r="R2210" i="7"/>
  <c r="R2211" i="7"/>
  <c r="R2212" i="7"/>
  <c r="R2213" i="7"/>
  <c r="R2214" i="7"/>
  <c r="R2215" i="7"/>
  <c r="R2216" i="7"/>
  <c r="R2217" i="7"/>
  <c r="R2218" i="7"/>
  <c r="R2219" i="7"/>
  <c r="R2220" i="7"/>
  <c r="R2221" i="7"/>
  <c r="R2222" i="7"/>
  <c r="R2223" i="7"/>
  <c r="R2224" i="7"/>
  <c r="R2225" i="7"/>
  <c r="R2226" i="7"/>
  <c r="R2227" i="7"/>
  <c r="R2228" i="7"/>
  <c r="R2229" i="7"/>
  <c r="R2230" i="7"/>
  <c r="R2231" i="7"/>
  <c r="R2232" i="7"/>
  <c r="R2233" i="7"/>
  <c r="R2234" i="7"/>
  <c r="R2235" i="7"/>
  <c r="R2236" i="7"/>
  <c r="R2237" i="7"/>
  <c r="R2238" i="7"/>
  <c r="R2239" i="7"/>
  <c r="R2240" i="7"/>
  <c r="R2241" i="7"/>
  <c r="R2242" i="7"/>
  <c r="R2243" i="7"/>
  <c r="R2244" i="7"/>
  <c r="R2245" i="7"/>
  <c r="R2246" i="7"/>
  <c r="R2247" i="7"/>
  <c r="R2248" i="7"/>
  <c r="R2249" i="7"/>
  <c r="R2250" i="7"/>
  <c r="R2251" i="7"/>
  <c r="R2252" i="7"/>
  <c r="R2253" i="7"/>
  <c r="R2254" i="7"/>
  <c r="R2255" i="7"/>
  <c r="R2256" i="7"/>
  <c r="R2257" i="7"/>
  <c r="R2258" i="7"/>
  <c r="R2259" i="7"/>
  <c r="R2260" i="7"/>
  <c r="R2261" i="7"/>
  <c r="R2262" i="7"/>
  <c r="R2263" i="7"/>
  <c r="R2264" i="7"/>
  <c r="R2265" i="7"/>
  <c r="R2266" i="7"/>
  <c r="R2267" i="7"/>
  <c r="R2268" i="7"/>
  <c r="R2269" i="7"/>
  <c r="R2270" i="7"/>
  <c r="R2271" i="7"/>
  <c r="R2272" i="7"/>
  <c r="R2273" i="7"/>
  <c r="R2274" i="7"/>
  <c r="R2275" i="7"/>
  <c r="R2276" i="7"/>
  <c r="R2277" i="7"/>
  <c r="R2278" i="7"/>
  <c r="R2279" i="7"/>
  <c r="R2280" i="7"/>
  <c r="R2281" i="7"/>
  <c r="R2282" i="7"/>
  <c r="R2283" i="7"/>
  <c r="R2284" i="7"/>
  <c r="R2285" i="7"/>
  <c r="R2286" i="7"/>
  <c r="R2287" i="7"/>
  <c r="R2288" i="7"/>
  <c r="R2289" i="7"/>
  <c r="R2290" i="7"/>
  <c r="R2291" i="7"/>
  <c r="R2292" i="7"/>
  <c r="R2293" i="7"/>
  <c r="R2294" i="7"/>
  <c r="R2295" i="7"/>
  <c r="R2296" i="7"/>
  <c r="R2297" i="7"/>
  <c r="R2298" i="7"/>
  <c r="R2299" i="7"/>
  <c r="R2300" i="7"/>
  <c r="R2301" i="7"/>
  <c r="R2302" i="7"/>
  <c r="R2303" i="7"/>
  <c r="R2304" i="7"/>
  <c r="R2305" i="7"/>
  <c r="R2306" i="7"/>
  <c r="R2307" i="7"/>
  <c r="R2308" i="7"/>
  <c r="R2309" i="7"/>
  <c r="R2310" i="7"/>
  <c r="R2311" i="7"/>
  <c r="R2312" i="7"/>
  <c r="R2313" i="7"/>
  <c r="R2314" i="7"/>
  <c r="R2315" i="7"/>
  <c r="R2316" i="7"/>
  <c r="R2317" i="7"/>
  <c r="R2318" i="7"/>
  <c r="R2319" i="7"/>
  <c r="R2320" i="7"/>
  <c r="R2321" i="7"/>
  <c r="R2322" i="7"/>
  <c r="R2323" i="7"/>
  <c r="R2324" i="7"/>
  <c r="R2325" i="7"/>
  <c r="R2326" i="7"/>
  <c r="R2327" i="7"/>
  <c r="R2328" i="7"/>
  <c r="R2329" i="7"/>
  <c r="R2330" i="7"/>
  <c r="R2331" i="7"/>
  <c r="R2332" i="7"/>
  <c r="R2333" i="7"/>
  <c r="R2334" i="7"/>
  <c r="R2335" i="7"/>
  <c r="R2336" i="7"/>
  <c r="R2337" i="7"/>
  <c r="R2338" i="7"/>
  <c r="R2339" i="7"/>
  <c r="R2340" i="7"/>
  <c r="R2341" i="7"/>
  <c r="R2342" i="7"/>
  <c r="R2343" i="7"/>
  <c r="R2344" i="7"/>
  <c r="R2345" i="7"/>
  <c r="R2346" i="7"/>
  <c r="R2347" i="7"/>
  <c r="R2348" i="7"/>
  <c r="R2349" i="7"/>
  <c r="R2350" i="7"/>
  <c r="R2351" i="7"/>
  <c r="R2352" i="7"/>
  <c r="R2353" i="7"/>
  <c r="R2354" i="7"/>
  <c r="R2355" i="7"/>
  <c r="R2356" i="7"/>
  <c r="R2357" i="7"/>
  <c r="R2358" i="7"/>
  <c r="R2359" i="7"/>
  <c r="R2360" i="7"/>
  <c r="R2361" i="7"/>
  <c r="R2362" i="7"/>
  <c r="R2363" i="7"/>
  <c r="R2364" i="7"/>
  <c r="R2365" i="7"/>
  <c r="R2366" i="7"/>
  <c r="R2367" i="7"/>
  <c r="R2368" i="7"/>
  <c r="R2369" i="7"/>
  <c r="R2370" i="7"/>
  <c r="R2371" i="7"/>
  <c r="R2372" i="7"/>
  <c r="R2373" i="7"/>
  <c r="R2374" i="7"/>
  <c r="R2375" i="7"/>
  <c r="R2376" i="7"/>
  <c r="R2377" i="7"/>
  <c r="R1898" i="7"/>
  <c r="R1904" i="7"/>
  <c r="R1910" i="7"/>
  <c r="R1911" i="7"/>
  <c r="R1912" i="7"/>
  <c r="R1916" i="7"/>
  <c r="R1922" i="7"/>
  <c r="R1923" i="7"/>
  <c r="R1924" i="7"/>
  <c r="R1925" i="7"/>
  <c r="R1928" i="7"/>
  <c r="R1929" i="7"/>
  <c r="R1930" i="7"/>
  <c r="R1934" i="7"/>
  <c r="R1958" i="7"/>
  <c r="R1964" i="7"/>
  <c r="R1965" i="7"/>
  <c r="R1970" i="7"/>
  <c r="R1971" i="7"/>
  <c r="R1972" i="7"/>
  <c r="R1976" i="7"/>
  <c r="R1982" i="7"/>
  <c r="R1988" i="7"/>
  <c r="R1994" i="7"/>
  <c r="R1995" i="7"/>
  <c r="R2000" i="7"/>
  <c r="R2001" i="7"/>
  <c r="R2002" i="7"/>
  <c r="R2012" i="7"/>
  <c r="R2013" i="7"/>
  <c r="R2018" i="7"/>
  <c r="R2019" i="7"/>
  <c r="R2024" i="7"/>
  <c r="R2025" i="7"/>
  <c r="R2030" i="7"/>
  <c r="R2031" i="7"/>
  <c r="R2032" i="7"/>
  <c r="R2033" i="7"/>
  <c r="R2034" i="7"/>
  <c r="R2036" i="7"/>
  <c r="R2037" i="7"/>
  <c r="R2042" i="7"/>
  <c r="R2043" i="7"/>
  <c r="R2044" i="7"/>
  <c r="R2045" i="7"/>
  <c r="R2048" i="7"/>
  <c r="R2049" i="7"/>
  <c r="R2050" i="7"/>
  <c r="R2054" i="7"/>
  <c r="R2055" i="7"/>
  <c r="R2056" i="7"/>
  <c r="R2066" i="7"/>
  <c r="R2067" i="7"/>
  <c r="R2068" i="7"/>
  <c r="R2072" i="7"/>
  <c r="R2078" i="7"/>
  <c r="R2079" i="7"/>
  <c r="R2080" i="7"/>
  <c r="R2084" i="7"/>
  <c r="R2090" i="7"/>
  <c r="R2091" i="7"/>
  <c r="R2092" i="7"/>
  <c r="R2096" i="7"/>
  <c r="R1899" i="7"/>
  <c r="R1900" i="7"/>
  <c r="R1905" i="7"/>
  <c r="R1906" i="7"/>
  <c r="R1913" i="7"/>
  <c r="R1917" i="7"/>
  <c r="R1918" i="7"/>
  <c r="R1919" i="7"/>
  <c r="R1920" i="7"/>
  <c r="R1926" i="7"/>
  <c r="R1931" i="7"/>
  <c r="R1932" i="7"/>
  <c r="R1935" i="7"/>
  <c r="R1936" i="7"/>
  <c r="R1940" i="7"/>
  <c r="R1941" i="7"/>
  <c r="R1942" i="7"/>
  <c r="R1946" i="7"/>
  <c r="R1952" i="7"/>
  <c r="R1953" i="7"/>
  <c r="R1954" i="7"/>
  <c r="R1955" i="7"/>
  <c r="R1959" i="7"/>
  <c r="R1960" i="7"/>
  <c r="R1961" i="7"/>
  <c r="R1966" i="7"/>
  <c r="R1967" i="7"/>
  <c r="R1973" i="7"/>
  <c r="R1974" i="7"/>
  <c r="R1977" i="7"/>
  <c r="R1983" i="7"/>
  <c r="R1989" i="7"/>
  <c r="R1990" i="7"/>
  <c r="R1996" i="7"/>
  <c r="R2003" i="7"/>
  <c r="R2006" i="7"/>
  <c r="R2007" i="7"/>
  <c r="R2008" i="7"/>
  <c r="R2009" i="7"/>
  <c r="R2014" i="7"/>
  <c r="R2020" i="7"/>
  <c r="R2026" i="7"/>
  <c r="R2027" i="7"/>
  <c r="R2038" i="7"/>
  <c r="R2039" i="7"/>
  <c r="R2040" i="7"/>
  <c r="R2046" i="7"/>
  <c r="R2051" i="7"/>
  <c r="R2052" i="7"/>
  <c r="R2053" i="7"/>
  <c r="R2060" i="7"/>
  <c r="R2061" i="7"/>
  <c r="R2062" i="7"/>
  <c r="R2063" i="7"/>
  <c r="R2069" i="7"/>
  <c r="R2070" i="7"/>
  <c r="R2073" i="7"/>
  <c r="R2074" i="7"/>
  <c r="R2081" i="7"/>
  <c r="R2085" i="7"/>
  <c r="R2086" i="7"/>
  <c r="R2087" i="7"/>
  <c r="R2088" i="7"/>
  <c r="R2093" i="7"/>
  <c r="R2094" i="7"/>
  <c r="R2097" i="7"/>
  <c r="R2098" i="7"/>
  <c r="R2099" i="7"/>
  <c r="R1901" i="7"/>
  <c r="R1902" i="7"/>
  <c r="R1903" i="7"/>
  <c r="R1907" i="7"/>
  <c r="R1908" i="7"/>
  <c r="R1909" i="7"/>
  <c r="R1914" i="7"/>
  <c r="R1915" i="7"/>
  <c r="R1921" i="7"/>
  <c r="R1927" i="7"/>
  <c r="R1933" i="7"/>
  <c r="R1937" i="7"/>
  <c r="R1938" i="7"/>
  <c r="R1939" i="7"/>
  <c r="R1943" i="7"/>
  <c r="R1944" i="7"/>
  <c r="R1945" i="7"/>
  <c r="R1947" i="7"/>
  <c r="R1948" i="7"/>
  <c r="R1949" i="7"/>
  <c r="R1950" i="7"/>
  <c r="R1951" i="7"/>
  <c r="R1956" i="7"/>
  <c r="R1957" i="7"/>
  <c r="R1962" i="7"/>
  <c r="R1963" i="7"/>
  <c r="R1968" i="7"/>
  <c r="R1969" i="7"/>
  <c r="R1975" i="7"/>
  <c r="R1978" i="7"/>
  <c r="R1979" i="7"/>
  <c r="R1980" i="7"/>
  <c r="R1981" i="7"/>
  <c r="R1984" i="7"/>
  <c r="R1985" i="7"/>
  <c r="R1986" i="7"/>
  <c r="R1987" i="7"/>
  <c r="R1991" i="7"/>
  <c r="R1992" i="7"/>
  <c r="R1993" i="7"/>
  <c r="R1997" i="7"/>
  <c r="R1998" i="7"/>
  <c r="R1999" i="7"/>
  <c r="R2004" i="7"/>
  <c r="R2005" i="7"/>
  <c r="R2010" i="7"/>
  <c r="R2011" i="7"/>
  <c r="R2015" i="7"/>
  <c r="R2016" i="7"/>
  <c r="R2017" i="7"/>
  <c r="R2021" i="7"/>
  <c r="R2022" i="7"/>
  <c r="R2023" i="7"/>
  <c r="R2028" i="7"/>
  <c r="R2029" i="7"/>
  <c r="R2035" i="7"/>
  <c r="R2041" i="7"/>
  <c r="R2047" i="7"/>
  <c r="R2057" i="7"/>
  <c r="R2058" i="7"/>
  <c r="R2059" i="7"/>
  <c r="R2064" i="7"/>
  <c r="R2065" i="7"/>
  <c r="R2071" i="7"/>
  <c r="R2075" i="7"/>
  <c r="R2076" i="7"/>
  <c r="R2077" i="7"/>
  <c r="R2082" i="7"/>
  <c r="R2083" i="7"/>
  <c r="R2089" i="7"/>
  <c r="R2095" i="7"/>
  <c r="R2100" i="7"/>
  <c r="R2101" i="7"/>
  <c r="D65" i="11"/>
  <c r="D321" i="11"/>
  <c r="D190" i="11"/>
  <c r="D446" i="11"/>
  <c r="D195" i="11"/>
  <c r="D451" i="11"/>
  <c r="D548" i="11"/>
  <c r="D212" i="11"/>
  <c r="D534" i="11"/>
  <c r="D116" i="8"/>
  <c r="D372" i="8"/>
  <c r="D121" i="8"/>
  <c r="D377" i="8"/>
  <c r="D134" i="8"/>
  <c r="D390" i="8"/>
  <c r="D515" i="8"/>
  <c r="D491" i="8"/>
  <c r="D447" i="8"/>
  <c r="D181" i="11"/>
  <c r="D50" i="11"/>
  <c r="D306" i="11"/>
  <c r="D55" i="11"/>
  <c r="D311" i="11"/>
  <c r="D216" i="11"/>
  <c r="D380" i="11"/>
  <c r="D160" i="11"/>
  <c r="D523" i="11"/>
  <c r="D232" i="8"/>
  <c r="D488" i="8"/>
  <c r="D209" i="11"/>
  <c r="D78" i="11"/>
  <c r="D334" i="11"/>
  <c r="D83" i="11"/>
  <c r="D339" i="11"/>
  <c r="D328" i="11"/>
  <c r="D441" i="11"/>
  <c r="D272" i="11"/>
  <c r="D4" i="8"/>
  <c r="D260" i="8"/>
  <c r="D9" i="8"/>
  <c r="D265" i="8"/>
  <c r="D22" i="8"/>
  <c r="D278" i="8"/>
  <c r="D87" i="8"/>
  <c r="D43" i="8"/>
  <c r="D554" i="8"/>
  <c r="D69" i="11"/>
  <c r="D325" i="11"/>
  <c r="D194" i="11"/>
  <c r="D450" i="11"/>
  <c r="D199" i="11"/>
  <c r="D455" i="11"/>
  <c r="D552" i="11"/>
  <c r="D244" i="11"/>
  <c r="D538" i="11"/>
  <c r="D120" i="8"/>
  <c r="D376" i="8"/>
  <c r="D125" i="8"/>
  <c r="D381" i="8"/>
  <c r="D138" i="8"/>
  <c r="D33" i="11"/>
  <c r="D289" i="11"/>
  <c r="D158" i="11"/>
  <c r="D414" i="11"/>
  <c r="D163" i="11"/>
  <c r="D419" i="11"/>
  <c r="D516" i="11"/>
  <c r="D557" i="11"/>
  <c r="D492" i="11"/>
  <c r="D84" i="8"/>
  <c r="D340" i="8"/>
  <c r="D89" i="8"/>
  <c r="D345" i="8"/>
  <c r="D102" i="8"/>
  <c r="D358" i="8"/>
  <c r="D407" i="8"/>
  <c r="D363" i="8"/>
  <c r="D319" i="8"/>
  <c r="D149" i="11"/>
  <c r="D18" i="11"/>
  <c r="D274" i="11"/>
  <c r="D23" i="11"/>
  <c r="D279" i="11"/>
  <c r="D88" i="11"/>
  <c r="D252" i="11"/>
  <c r="D32" i="11"/>
  <c r="D405" i="11"/>
  <c r="D200" i="8"/>
  <c r="D456" i="8"/>
  <c r="D177" i="11"/>
  <c r="D46" i="11"/>
  <c r="D302" i="11"/>
  <c r="D51" i="11"/>
  <c r="D307" i="11"/>
  <c r="D200" i="11"/>
  <c r="D364" i="11"/>
  <c r="D144" i="11"/>
  <c r="D515" i="11"/>
  <c r="D228" i="8"/>
  <c r="D484" i="8"/>
  <c r="D233" i="8"/>
  <c r="D489" i="8"/>
  <c r="D246" i="8"/>
  <c r="D502" i="8"/>
  <c r="D514" i="8"/>
  <c r="D419" i="8"/>
  <c r="D37" i="11"/>
  <c r="D293" i="11"/>
  <c r="D162" i="11"/>
  <c r="D418" i="11"/>
  <c r="D167" i="11"/>
  <c r="D423" i="11"/>
  <c r="D520" i="11"/>
  <c r="D561" i="11"/>
  <c r="D500" i="11"/>
  <c r="D88" i="8"/>
  <c r="D344" i="8"/>
  <c r="D93" i="8"/>
  <c r="D349" i="8"/>
  <c r="D106" i="8"/>
  <c r="D362" i="8"/>
  <c r="D429" i="8"/>
  <c r="D410" i="8"/>
  <c r="D535" i="8"/>
  <c r="D205" i="8"/>
  <c r="D218" i="8"/>
  <c r="D167" i="8"/>
  <c r="D129" i="11"/>
  <c r="D385" i="11"/>
  <c r="D254" i="11"/>
  <c r="D510" i="11"/>
  <c r="D259" i="11"/>
  <c r="D8" i="11"/>
  <c r="D172" i="11"/>
  <c r="D535" i="11"/>
  <c r="D260" i="11"/>
  <c r="D180" i="8"/>
  <c r="D436" i="8"/>
  <c r="D185" i="8"/>
  <c r="D441" i="8"/>
  <c r="D198" i="8"/>
  <c r="D454" i="8"/>
  <c r="D147" i="8"/>
  <c r="D35" i="8"/>
  <c r="D557" i="8"/>
  <c r="D245" i="11"/>
  <c r="D114" i="11"/>
  <c r="D370" i="11"/>
  <c r="D119" i="11"/>
  <c r="D375" i="11"/>
  <c r="D432" i="11"/>
  <c r="D513" i="11"/>
  <c r="D404" i="11"/>
  <c r="D40" i="8"/>
  <c r="D296" i="8"/>
  <c r="D17" i="11"/>
  <c r="D273" i="11"/>
  <c r="D142" i="11"/>
  <c r="D398" i="11"/>
  <c r="D147" i="11"/>
  <c r="D403" i="11"/>
  <c r="D488" i="11"/>
  <c r="D541" i="11"/>
  <c r="D460" i="11"/>
  <c r="D68" i="8"/>
  <c r="D324" i="8"/>
  <c r="D73" i="8"/>
  <c r="D329" i="8"/>
  <c r="D86" i="8"/>
  <c r="D342" i="8"/>
  <c r="D343" i="8"/>
  <c r="D299" i="8"/>
  <c r="D255" i="8"/>
  <c r="D133" i="11"/>
  <c r="D389" i="11"/>
  <c r="D258" i="11"/>
  <c r="D7" i="11"/>
  <c r="D263" i="11"/>
  <c r="D24" i="11"/>
  <c r="D188" i="11"/>
  <c r="D543" i="11"/>
  <c r="D292" i="11"/>
  <c r="D184" i="8"/>
  <c r="D440" i="8"/>
  <c r="D189" i="8"/>
  <c r="D445" i="8"/>
  <c r="D202" i="8"/>
  <c r="D97" i="11"/>
  <c r="D353" i="11"/>
  <c r="D222" i="11"/>
  <c r="D478" i="11"/>
  <c r="D227" i="11"/>
  <c r="D483" i="11"/>
  <c r="D44" i="11"/>
  <c r="D429" i="11"/>
  <c r="D566" i="11"/>
  <c r="D148" i="8"/>
  <c r="D404" i="8"/>
  <c r="D153" i="8"/>
  <c r="D409" i="8"/>
  <c r="D166" i="8"/>
  <c r="D422" i="8"/>
  <c r="D547" i="8"/>
  <c r="D536" i="8"/>
  <c r="D525" i="8"/>
  <c r="D213" i="11"/>
  <c r="D82" i="11"/>
  <c r="D338" i="11"/>
  <c r="D87" i="11"/>
  <c r="D343" i="11"/>
  <c r="D344" i="11"/>
  <c r="D449" i="11"/>
  <c r="D288" i="11"/>
  <c r="D8" i="8"/>
  <c r="D264" i="8"/>
  <c r="D13" i="8"/>
  <c r="D241" i="11"/>
  <c r="D110" i="11"/>
  <c r="D366" i="11"/>
  <c r="D115" i="11"/>
  <c r="D371" i="11"/>
  <c r="D424" i="11"/>
  <c r="D505" i="11"/>
  <c r="D396" i="11"/>
  <c r="D36" i="8"/>
  <c r="D292" i="8"/>
  <c r="D41" i="8"/>
  <c r="D297" i="8"/>
  <c r="D54" i="8"/>
  <c r="D310" i="8"/>
  <c r="D215" i="8"/>
  <c r="D171" i="8"/>
  <c r="D127" i="8"/>
  <c r="D101" i="11"/>
  <c r="D357" i="11"/>
  <c r="D226" i="11"/>
  <c r="D482" i="11"/>
  <c r="D231" i="11"/>
  <c r="D487" i="11"/>
  <c r="D60" i="11"/>
  <c r="D445" i="11"/>
  <c r="D20" i="11"/>
  <c r="D152" i="8"/>
  <c r="D408" i="8"/>
  <c r="D157" i="8"/>
  <c r="D413" i="8"/>
  <c r="D170" i="8"/>
  <c r="D45" i="8"/>
  <c r="D58" i="8"/>
  <c r="D474" i="8"/>
  <c r="D307" i="8"/>
  <c r="D333" i="8"/>
  <c r="D346" i="8"/>
  <c r="D423" i="8"/>
  <c r="D193" i="11"/>
  <c r="D62" i="11"/>
  <c r="D318" i="11"/>
  <c r="D67" i="11"/>
  <c r="D323" i="11"/>
  <c r="D264" i="11"/>
  <c r="D409" i="11"/>
  <c r="D208" i="11"/>
  <c r="D547" i="11"/>
  <c r="D244" i="8"/>
  <c r="D500" i="8"/>
  <c r="D249" i="8"/>
  <c r="D6" i="8"/>
  <c r="D262" i="8"/>
  <c r="D23" i="8"/>
  <c r="D550" i="8"/>
  <c r="D518" i="8"/>
  <c r="D53" i="11"/>
  <c r="D309" i="11"/>
  <c r="D178" i="11"/>
  <c r="D434" i="11"/>
  <c r="D183" i="11"/>
  <c r="D439" i="11"/>
  <c r="D536" i="11"/>
  <c r="D116" i="11"/>
  <c r="D522" i="11"/>
  <c r="D104" i="8"/>
  <c r="D360" i="8"/>
  <c r="D81" i="11"/>
  <c r="D337" i="11"/>
  <c r="D206" i="11"/>
  <c r="D462" i="11"/>
  <c r="D211" i="11"/>
  <c r="D467" i="11"/>
  <c r="D564" i="11"/>
  <c r="D340" i="11"/>
  <c r="D550" i="11"/>
  <c r="D132" i="8"/>
  <c r="D388" i="8"/>
  <c r="D137" i="8"/>
  <c r="D393" i="8"/>
  <c r="D150" i="8"/>
  <c r="D406" i="8"/>
  <c r="D531" i="8"/>
  <c r="D520" i="8"/>
  <c r="D507" i="8"/>
  <c r="D197" i="11"/>
  <c r="D66" i="11"/>
  <c r="D322" i="11"/>
  <c r="D71" i="11"/>
  <c r="D327" i="11"/>
  <c r="D280" i="11"/>
  <c r="D417" i="11"/>
  <c r="D224" i="11"/>
  <c r="D555" i="11"/>
  <c r="D248" i="8"/>
  <c r="D504" i="8"/>
  <c r="D253" i="8"/>
  <c r="D10" i="8"/>
  <c r="D266" i="8"/>
  <c r="D161" i="11"/>
  <c r="D30" i="11"/>
  <c r="D286" i="11"/>
  <c r="D35" i="11"/>
  <c r="D291" i="11"/>
  <c r="D136" i="11"/>
  <c r="D300" i="11"/>
  <c r="D80" i="11"/>
  <c r="D453" i="11"/>
  <c r="D212" i="8"/>
  <c r="D468" i="8"/>
  <c r="D217" i="8"/>
  <c r="D473" i="8"/>
  <c r="D230" i="8"/>
  <c r="D486" i="8"/>
  <c r="D403" i="8"/>
  <c r="D291" i="8"/>
  <c r="D21" i="11"/>
  <c r="D277" i="11"/>
  <c r="D146" i="11"/>
  <c r="D402" i="11"/>
  <c r="D151" i="11"/>
  <c r="D407" i="11"/>
  <c r="D496" i="11"/>
  <c r="D545" i="11"/>
  <c r="D468" i="11"/>
  <c r="D72" i="8"/>
  <c r="D328" i="8"/>
  <c r="D49" i="11"/>
  <c r="D305" i="11"/>
  <c r="D174" i="11"/>
  <c r="D430" i="11"/>
  <c r="D179" i="11"/>
  <c r="D435" i="11"/>
  <c r="D532" i="11"/>
  <c r="D84" i="11"/>
  <c r="D518" i="11"/>
  <c r="D100" i="8"/>
  <c r="D356" i="8"/>
  <c r="D105" i="8"/>
  <c r="D361" i="8"/>
  <c r="D118" i="8"/>
  <c r="D374" i="8"/>
  <c r="D471" i="8"/>
  <c r="D427" i="8"/>
  <c r="D383" i="8"/>
  <c r="D165" i="11"/>
  <c r="D34" i="11"/>
  <c r="D290" i="11"/>
  <c r="D39" i="11"/>
  <c r="D295" i="11"/>
  <c r="D152" i="11"/>
  <c r="D316" i="11"/>
  <c r="D96" i="11"/>
  <c r="D469" i="11"/>
  <c r="D216" i="8"/>
  <c r="D472" i="8"/>
  <c r="D221" i="8"/>
  <c r="D477" i="8"/>
  <c r="D234" i="8"/>
  <c r="D173" i="8"/>
  <c r="D186" i="8"/>
  <c r="D103" i="8"/>
  <c r="D59" i="8"/>
  <c r="D461" i="8"/>
  <c r="D426" i="8"/>
  <c r="D551" i="8"/>
  <c r="D131" i="11"/>
  <c r="D428" i="11"/>
  <c r="D313" i="8"/>
  <c r="D235" i="8"/>
  <c r="D242" i="11"/>
  <c r="D124" i="11"/>
  <c r="D424" i="8"/>
  <c r="D19" i="11"/>
  <c r="D16" i="11"/>
  <c r="D201" i="8"/>
  <c r="D275" i="8"/>
  <c r="D130" i="11"/>
  <c r="D464" i="11"/>
  <c r="D312" i="8"/>
  <c r="D330" i="8"/>
  <c r="D99" i="11"/>
  <c r="D336" i="11"/>
  <c r="D281" i="8"/>
  <c r="D107" i="8"/>
  <c r="D210" i="11"/>
  <c r="D52" i="11"/>
  <c r="D392" i="8"/>
  <c r="D494" i="11"/>
  <c r="D493" i="11"/>
  <c r="D169" i="8"/>
  <c r="D563" i="8"/>
  <c r="D98" i="11"/>
  <c r="D400" i="11"/>
  <c r="D280" i="8"/>
  <c r="D298" i="8"/>
  <c r="D77" i="8"/>
  <c r="D123" i="8"/>
  <c r="D79" i="8"/>
  <c r="D9" i="11"/>
  <c r="D265" i="11"/>
  <c r="D134" i="11"/>
  <c r="D390" i="11"/>
  <c r="D139" i="11"/>
  <c r="D395" i="11"/>
  <c r="D472" i="11"/>
  <c r="D533" i="11"/>
  <c r="D444" i="11"/>
  <c r="D60" i="8"/>
  <c r="D316" i="8"/>
  <c r="D65" i="8"/>
  <c r="D321" i="8"/>
  <c r="D78" i="8"/>
  <c r="D334" i="8"/>
  <c r="D311" i="8"/>
  <c r="D267" i="8"/>
  <c r="D223" i="8"/>
  <c r="D29" i="11"/>
  <c r="D285" i="11"/>
  <c r="D154" i="11"/>
  <c r="D410" i="11"/>
  <c r="D159" i="11"/>
  <c r="D415" i="11"/>
  <c r="D512" i="11"/>
  <c r="D553" i="11"/>
  <c r="D484" i="11"/>
  <c r="D237" i="8"/>
  <c r="D250" i="8"/>
  <c r="D231" i="8"/>
  <c r="D141" i="8"/>
  <c r="D154" i="8"/>
  <c r="D39" i="8"/>
  <c r="D558" i="8"/>
  <c r="D530" i="8"/>
  <c r="D495" i="8"/>
  <c r="D233" i="11"/>
  <c r="D102" i="11"/>
  <c r="D358" i="11"/>
  <c r="D107" i="11"/>
  <c r="D363" i="11"/>
  <c r="D408" i="11"/>
  <c r="D489" i="11"/>
  <c r="D368" i="11"/>
  <c r="D28" i="8"/>
  <c r="D284" i="8"/>
  <c r="D33" i="8"/>
  <c r="D289" i="8"/>
  <c r="D46" i="8"/>
  <c r="D302" i="8"/>
  <c r="D257" i="11"/>
  <c r="D387" i="11"/>
  <c r="D52" i="8"/>
  <c r="D70" i="8"/>
  <c r="D191" i="8"/>
  <c r="D498" i="11"/>
  <c r="D509" i="11"/>
  <c r="D145" i="11"/>
  <c r="D275" i="11"/>
  <c r="D388" i="11"/>
  <c r="D457" i="8"/>
  <c r="D163" i="8"/>
  <c r="D386" i="11"/>
  <c r="D529" i="11"/>
  <c r="D61" i="8"/>
  <c r="D225" i="11"/>
  <c r="D355" i="11"/>
  <c r="D20" i="8"/>
  <c r="D38" i="8"/>
  <c r="D63" i="8"/>
  <c r="D466" i="11"/>
  <c r="D372" i="11"/>
  <c r="D113" i="11"/>
  <c r="D243" i="11"/>
  <c r="D132" i="11"/>
  <c r="D425" i="8"/>
  <c r="D552" i="8"/>
  <c r="D354" i="11"/>
  <c r="D481" i="11"/>
  <c r="D29" i="8"/>
  <c r="D301" i="8"/>
  <c r="D90" i="8"/>
  <c r="D379" i="8"/>
  <c r="D335" i="8"/>
  <c r="D73" i="11"/>
  <c r="D329" i="11"/>
  <c r="D198" i="11"/>
  <c r="D454" i="11"/>
  <c r="D203" i="11"/>
  <c r="D459" i="11"/>
  <c r="D556" i="11"/>
  <c r="D276" i="11"/>
  <c r="D542" i="11"/>
  <c r="D124" i="8"/>
  <c r="D380" i="8"/>
  <c r="D129" i="8"/>
  <c r="D385" i="8"/>
  <c r="D142" i="8"/>
  <c r="D398" i="8"/>
  <c r="D523" i="8"/>
  <c r="D512" i="8"/>
  <c r="D479" i="8"/>
  <c r="D93" i="11"/>
  <c r="D349" i="11"/>
  <c r="D218" i="11"/>
  <c r="D474" i="11"/>
  <c r="D223" i="11"/>
  <c r="D479" i="11"/>
  <c r="D28" i="11"/>
  <c r="D413" i="11"/>
  <c r="D562" i="11"/>
  <c r="D365" i="8"/>
  <c r="D378" i="8"/>
  <c r="D487" i="8"/>
  <c r="D269" i="8"/>
  <c r="D282" i="8"/>
  <c r="D295" i="8"/>
  <c r="D251" i="8"/>
  <c r="D207" i="8"/>
  <c r="D41" i="11"/>
  <c r="D297" i="11"/>
  <c r="D166" i="11"/>
  <c r="D422" i="11"/>
  <c r="D171" i="11"/>
  <c r="D427" i="11"/>
  <c r="D524" i="11"/>
  <c r="D565" i="11"/>
  <c r="D508" i="11"/>
  <c r="D92" i="8"/>
  <c r="D348" i="8"/>
  <c r="D97" i="8"/>
  <c r="D353" i="8"/>
  <c r="D110" i="8"/>
  <c r="D366" i="8"/>
  <c r="D439" i="8"/>
  <c r="D395" i="8"/>
  <c r="D351" i="8"/>
  <c r="D61" i="11"/>
  <c r="D317" i="11"/>
  <c r="D186" i="11"/>
  <c r="D442" i="11"/>
  <c r="D191" i="11"/>
  <c r="D447" i="11"/>
  <c r="D544" i="11"/>
  <c r="D180" i="11"/>
  <c r="D530" i="11"/>
  <c r="D451" i="8"/>
  <c r="D217" i="11"/>
  <c r="D342" i="11"/>
  <c r="D347" i="11"/>
  <c r="D457" i="11"/>
  <c r="D12" i="8"/>
  <c r="D17" i="8"/>
  <c r="D30" i="8"/>
  <c r="D119" i="8"/>
  <c r="D31" i="8"/>
  <c r="D237" i="11"/>
  <c r="D362" i="11"/>
  <c r="D367" i="11"/>
  <c r="D497" i="11"/>
  <c r="D4" i="11"/>
  <c r="D256" i="8"/>
  <c r="D5" i="8"/>
  <c r="D261" i="8"/>
  <c r="D18" i="8"/>
  <c r="D274" i="8"/>
  <c r="D71" i="8"/>
  <c r="D27" i="8"/>
  <c r="D546" i="8"/>
  <c r="D25" i="11"/>
  <c r="D283" i="11"/>
  <c r="D421" i="11"/>
  <c r="D465" i="8"/>
  <c r="D227" i="8"/>
  <c r="D426" i="11"/>
  <c r="D36" i="11"/>
  <c r="D352" i="8"/>
  <c r="D126" i="11"/>
  <c r="D456" i="11"/>
  <c r="D308" i="8"/>
  <c r="D326" i="8"/>
  <c r="D117" i="11"/>
  <c r="D247" i="11"/>
  <c r="D164" i="11"/>
  <c r="D14" i="11"/>
  <c r="D72" i="11"/>
  <c r="D196" i="8"/>
  <c r="D214" i="8"/>
  <c r="D5" i="11"/>
  <c r="D135" i="11"/>
  <c r="D436" i="11"/>
  <c r="D317" i="8"/>
  <c r="D94" i="11"/>
  <c r="D392" i="11"/>
  <c r="D276" i="8"/>
  <c r="D294" i="8"/>
  <c r="D85" i="11"/>
  <c r="D215" i="11"/>
  <c r="D554" i="11"/>
  <c r="D369" i="11"/>
  <c r="D499" i="11"/>
  <c r="D164" i="8"/>
  <c r="D182" i="8"/>
  <c r="D541" i="8"/>
  <c r="D103" i="11"/>
  <c r="D352" i="11"/>
  <c r="D285" i="8"/>
  <c r="D314" i="8"/>
  <c r="D490" i="8"/>
  <c r="D540" i="8"/>
  <c r="D529" i="8"/>
  <c r="D137" i="11"/>
  <c r="D6" i="11"/>
  <c r="D262" i="11"/>
  <c r="D11" i="11"/>
  <c r="D267" i="11"/>
  <c r="D40" i="11"/>
  <c r="D204" i="11"/>
  <c r="D551" i="11"/>
  <c r="D324" i="11"/>
  <c r="D188" i="8"/>
  <c r="D444" i="8"/>
  <c r="D193" i="8"/>
  <c r="D449" i="8"/>
  <c r="D206" i="8"/>
  <c r="D462" i="8"/>
  <c r="D211" i="8"/>
  <c r="D99" i="8"/>
  <c r="D565" i="8"/>
  <c r="D157" i="11"/>
  <c r="D26" i="11"/>
  <c r="D282" i="11"/>
  <c r="D31" i="11"/>
  <c r="D287" i="11"/>
  <c r="D120" i="11"/>
  <c r="D284" i="11"/>
  <c r="D64" i="11"/>
  <c r="D437" i="11"/>
  <c r="D493" i="8"/>
  <c r="D442" i="8"/>
  <c r="D19" i="8"/>
  <c r="D397" i="8"/>
  <c r="D394" i="8"/>
  <c r="D519" i="8"/>
  <c r="D505" i="8"/>
  <c r="D463" i="8"/>
  <c r="D105" i="11"/>
  <c r="D361" i="11"/>
  <c r="D230" i="11"/>
  <c r="D486" i="11"/>
  <c r="D235" i="11"/>
  <c r="D491" i="11"/>
  <c r="D76" i="11"/>
  <c r="D461" i="11"/>
  <c r="D68" i="11"/>
  <c r="D156" i="8"/>
  <c r="D412" i="8"/>
  <c r="D161" i="8"/>
  <c r="D417" i="8"/>
  <c r="D174" i="8"/>
  <c r="D430" i="8"/>
  <c r="D555" i="8"/>
  <c r="D544" i="8"/>
  <c r="D533" i="8"/>
  <c r="D125" i="11"/>
  <c r="D381" i="11"/>
  <c r="D250" i="11"/>
  <c r="D506" i="11"/>
  <c r="D255" i="11"/>
  <c r="D511" i="11"/>
  <c r="D156" i="11"/>
  <c r="D527" i="11"/>
  <c r="D228" i="11"/>
  <c r="D399" i="8"/>
  <c r="D345" i="11"/>
  <c r="D470" i="11"/>
  <c r="D475" i="11"/>
  <c r="D397" i="11"/>
  <c r="D140" i="8"/>
  <c r="D145" i="8"/>
  <c r="D158" i="8"/>
  <c r="D539" i="8"/>
  <c r="D517" i="8"/>
  <c r="D365" i="11"/>
  <c r="D490" i="11"/>
  <c r="D495" i="11"/>
  <c r="D477" i="11"/>
  <c r="D64" i="8"/>
  <c r="D320" i="8"/>
  <c r="D69" i="8"/>
  <c r="D325" i="8"/>
  <c r="D82" i="8"/>
  <c r="D338" i="8"/>
  <c r="D327" i="8"/>
  <c r="D283" i="8"/>
  <c r="D537" i="8"/>
  <c r="D22" i="11"/>
  <c r="D104" i="11"/>
  <c r="D204" i="8"/>
  <c r="D222" i="8"/>
  <c r="D3" i="8"/>
  <c r="D175" i="11"/>
  <c r="D514" i="11"/>
  <c r="D37" i="8"/>
  <c r="D57" i="8"/>
  <c r="D168" i="8"/>
  <c r="D470" i="8"/>
  <c r="D74" i="8"/>
  <c r="D151" i="8"/>
  <c r="D238" i="11"/>
  <c r="D229" i="11"/>
  <c r="D359" i="8"/>
  <c r="D201" i="11"/>
  <c r="D331" i="11"/>
  <c r="D563" i="11"/>
  <c r="D14" i="8"/>
  <c r="D538" i="8"/>
  <c r="D346" i="11"/>
  <c r="D465" i="11"/>
  <c r="D506" i="8"/>
  <c r="D179" i="8"/>
  <c r="D38" i="11"/>
  <c r="D168" i="11"/>
  <c r="D220" i="8"/>
  <c r="D238" i="8"/>
  <c r="D139" i="8"/>
  <c r="D526" i="8"/>
  <c r="D122" i="11"/>
  <c r="D127" i="11"/>
  <c r="D448" i="11"/>
  <c r="D420" i="11"/>
  <c r="D89" i="11"/>
  <c r="D219" i="11"/>
  <c r="D558" i="11"/>
  <c r="D401" i="8"/>
  <c r="D528" i="8"/>
  <c r="D234" i="11"/>
  <c r="D92" i="11"/>
  <c r="D192" i="8"/>
  <c r="D197" i="8"/>
  <c r="D210" i="8"/>
  <c r="D243" i="8"/>
  <c r="D143" i="8"/>
  <c r="D48" i="11"/>
  <c r="D339" i="8"/>
  <c r="D528" i="11"/>
  <c r="D293" i="8"/>
  <c r="D15" i="8"/>
  <c r="D249" i="11"/>
  <c r="D374" i="11"/>
  <c r="D379" i="11"/>
  <c r="D517" i="11"/>
  <c r="D44" i="8"/>
  <c r="D49" i="8"/>
  <c r="D62" i="8"/>
  <c r="D247" i="8"/>
  <c r="D159" i="8"/>
  <c r="D269" i="11"/>
  <c r="D394" i="11"/>
  <c r="D399" i="11"/>
  <c r="D537" i="11"/>
  <c r="D16" i="8"/>
  <c r="D272" i="8"/>
  <c r="D21" i="8"/>
  <c r="D277" i="8"/>
  <c r="D34" i="8"/>
  <c r="D290" i="8"/>
  <c r="D135" i="8"/>
  <c r="D91" i="8"/>
  <c r="D111" i="8"/>
  <c r="D281" i="11"/>
  <c r="D411" i="11"/>
  <c r="D76" i="8"/>
  <c r="D94" i="8"/>
  <c r="D287" i="8"/>
  <c r="D298" i="11"/>
  <c r="D348" i="11"/>
  <c r="D224" i="8"/>
  <c r="D229" i="8"/>
  <c r="D562" i="8"/>
  <c r="D176" i="11"/>
  <c r="D534" i="8"/>
  <c r="D312" i="11"/>
  <c r="D53" i="8"/>
  <c r="D370" i="8"/>
  <c r="D411" i="8"/>
  <c r="D393" i="11"/>
  <c r="D335" i="11"/>
  <c r="D306" i="8"/>
  <c r="D313" i="11"/>
  <c r="D415" i="8"/>
  <c r="D245" i="8"/>
  <c r="D564" i="8"/>
  <c r="D540" i="11"/>
  <c r="D382" i="8"/>
  <c r="D207" i="11"/>
  <c r="D416" i="8"/>
  <c r="D258" i="8"/>
  <c r="D542" i="8"/>
  <c r="D310" i="11"/>
  <c r="D330" i="11"/>
  <c r="D178" i="8"/>
  <c r="D271" i="8"/>
  <c r="D503" i="8"/>
  <c r="D496" i="8"/>
  <c r="D219" i="8"/>
  <c r="D133" i="8"/>
  <c r="D279" i="8"/>
  <c r="D270" i="11"/>
  <c r="D261" i="11"/>
  <c r="D350" i="11"/>
  <c r="D341" i="11"/>
  <c r="D108" i="11"/>
  <c r="D359" i="11"/>
  <c r="D435" i="8"/>
  <c r="D70" i="11"/>
  <c r="D296" i="11"/>
  <c r="D252" i="8"/>
  <c r="D270" i="8"/>
  <c r="D521" i="8"/>
  <c r="D95" i="11"/>
  <c r="D320" i="11"/>
  <c r="D522" i="8"/>
  <c r="D67" i="8"/>
  <c r="D294" i="11"/>
  <c r="D332" i="11"/>
  <c r="D476" i="8"/>
  <c r="D494" i="8"/>
  <c r="D355" i="8"/>
  <c r="D189" i="11"/>
  <c r="D314" i="11"/>
  <c r="D319" i="11"/>
  <c r="D401" i="11"/>
  <c r="D315" i="8"/>
  <c r="D86" i="11"/>
  <c r="D360" i="11"/>
  <c r="D268" i="8"/>
  <c r="D286" i="8"/>
  <c r="D553" i="8"/>
  <c r="D111" i="11"/>
  <c r="D384" i="11"/>
  <c r="D384" i="8"/>
  <c r="D389" i="8"/>
  <c r="D402" i="8"/>
  <c r="D516" i="8"/>
  <c r="D278" i="11"/>
  <c r="D460" i="8"/>
  <c r="D301" i="11"/>
  <c r="D32" i="8"/>
  <c r="D421" i="8"/>
  <c r="D513" i="8"/>
  <c r="D377" i="11"/>
  <c r="D502" i="11"/>
  <c r="D507" i="11"/>
  <c r="D519" i="11"/>
  <c r="D172" i="8"/>
  <c r="D177" i="8"/>
  <c r="D190" i="8"/>
  <c r="D83" i="8"/>
  <c r="D549" i="8"/>
  <c r="D10" i="11"/>
  <c r="D15" i="11"/>
  <c r="D56" i="11"/>
  <c r="D559" i="11"/>
  <c r="D80" i="8"/>
  <c r="D336" i="8"/>
  <c r="D85" i="8"/>
  <c r="D341" i="8"/>
  <c r="D98" i="8"/>
  <c r="D354" i="8"/>
  <c r="D391" i="8"/>
  <c r="D347" i="8"/>
  <c r="D187" i="8"/>
  <c r="D150" i="11"/>
  <c r="D504" i="11"/>
  <c r="D332" i="8"/>
  <c r="D350" i="8"/>
  <c r="D45" i="11"/>
  <c r="D47" i="11"/>
  <c r="D128" i="11"/>
  <c r="D288" i="8"/>
  <c r="D357" i="8"/>
  <c r="D54" i="11"/>
  <c r="D236" i="8"/>
  <c r="D367" i="8"/>
  <c r="D256" i="11"/>
  <c r="D309" i="8"/>
  <c r="D498" i="8"/>
  <c r="D387" i="8"/>
  <c r="D492" i="8"/>
  <c r="D539" i="11"/>
  <c r="D199" i="8"/>
  <c r="D443" i="11"/>
  <c r="D458" i="11"/>
  <c r="D194" i="8"/>
  <c r="D57" i="11"/>
  <c r="D526" i="11"/>
  <c r="D459" i="8"/>
  <c r="D560" i="11"/>
  <c r="D117" i="8"/>
  <c r="D386" i="8"/>
  <c r="D475" i="8"/>
  <c r="D531" i="11"/>
  <c r="D433" i="11"/>
  <c r="D434" i="8"/>
  <c r="D438" i="11"/>
  <c r="D333" i="11"/>
  <c r="D501" i="8"/>
  <c r="D431" i="8"/>
  <c r="D337" i="8"/>
  <c r="D382" i="11"/>
  <c r="D373" i="11"/>
  <c r="D236" i="11"/>
  <c r="D391" i="11"/>
  <c r="D473" i="11"/>
  <c r="D471" i="11"/>
  <c r="D420" i="8"/>
  <c r="D24" i="8"/>
  <c r="D323" i="8"/>
  <c r="D326" i="11"/>
  <c r="D425" i="11"/>
  <c r="D508" i="8"/>
  <c r="D55" i="8"/>
  <c r="D221" i="11"/>
  <c r="D351" i="11"/>
  <c r="D109" i="8"/>
  <c r="D26" i="8"/>
  <c r="D561" i="8"/>
  <c r="D43" i="11"/>
  <c r="D112" i="11"/>
  <c r="D225" i="8"/>
  <c r="D183" i="8"/>
  <c r="D95" i="8"/>
  <c r="D253" i="11"/>
  <c r="D378" i="11"/>
  <c r="D383" i="11"/>
  <c r="D521" i="11"/>
  <c r="D443" i="8"/>
  <c r="D214" i="11"/>
  <c r="D12" i="11"/>
  <c r="D396" i="8"/>
  <c r="D414" i="8"/>
  <c r="D109" i="11"/>
  <c r="D239" i="11"/>
  <c r="D100" i="11"/>
  <c r="D448" i="8"/>
  <c r="D453" i="8"/>
  <c r="D466" i="8"/>
  <c r="D131" i="8"/>
  <c r="D27" i="11"/>
  <c r="D209" i="8"/>
  <c r="D170" i="11"/>
  <c r="D160" i="8"/>
  <c r="D50" i="8"/>
  <c r="D51" i="8"/>
  <c r="D118" i="11"/>
  <c r="D123" i="11"/>
  <c r="D440" i="11"/>
  <c r="D412" i="11"/>
  <c r="D300" i="8"/>
  <c r="D305" i="8"/>
  <c r="D318" i="8"/>
  <c r="D203" i="8"/>
  <c r="D13" i="11"/>
  <c r="D138" i="11"/>
  <c r="D143" i="11"/>
  <c r="D480" i="11"/>
  <c r="D452" i="11"/>
  <c r="D144" i="8"/>
  <c r="D400" i="8"/>
  <c r="D149" i="8"/>
  <c r="D405" i="8"/>
  <c r="D162" i="8"/>
  <c r="D418" i="8"/>
  <c r="D543" i="8"/>
  <c r="D532" i="8"/>
  <c r="D545" i="8"/>
  <c r="D406" i="11"/>
  <c r="D549" i="11"/>
  <c r="D81" i="8"/>
  <c r="D375" i="8"/>
  <c r="D173" i="11"/>
  <c r="D303" i="11"/>
  <c r="D501" i="11"/>
  <c r="D480" i="8"/>
  <c r="D485" i="8"/>
  <c r="D59" i="11"/>
  <c r="D241" i="8"/>
  <c r="D74" i="11"/>
  <c r="D112" i="8"/>
  <c r="D66" i="8"/>
  <c r="D455" i="8"/>
  <c r="D185" i="11"/>
  <c r="D510" i="8"/>
  <c r="D432" i="8"/>
  <c r="D155" i="8"/>
  <c r="D108" i="8"/>
  <c r="D308" i="11"/>
  <c r="D450" i="8"/>
  <c r="D182" i="11"/>
  <c r="D364" i="8"/>
  <c r="D77" i="11"/>
  <c r="D546" i="11"/>
  <c r="D373" i="8"/>
  <c r="D7" i="8"/>
  <c r="D509" i="8"/>
  <c r="D497" i="8"/>
  <c r="D240" i="8"/>
  <c r="D559" i="8"/>
  <c r="D148" i="11"/>
  <c r="D463" i="11"/>
  <c r="D322" i="8"/>
  <c r="D476" i="11"/>
  <c r="D525" i="11"/>
  <c r="D503" i="11"/>
  <c r="D452" i="8"/>
  <c r="D56" i="8"/>
  <c r="D25" i="8"/>
  <c r="D136" i="8"/>
  <c r="D438" i="8"/>
  <c r="D42" i="8"/>
  <c r="D47" i="8"/>
  <c r="D75" i="11"/>
  <c r="D240" i="11"/>
  <c r="D257" i="8"/>
  <c r="D11" i="8"/>
  <c r="D90" i="11"/>
  <c r="D376" i="11"/>
  <c r="D122" i="8"/>
  <c r="D458" i="8"/>
  <c r="D169" i="11"/>
  <c r="D299" i="11"/>
  <c r="D485" i="11"/>
  <c r="D481" i="8"/>
  <c r="D467" i="8"/>
  <c r="D175" i="8"/>
  <c r="D58" i="11"/>
  <c r="D63" i="11"/>
  <c r="D248" i="11"/>
  <c r="D192" i="11"/>
  <c r="D303" i="8"/>
  <c r="D91" i="11"/>
  <c r="D304" i="11"/>
  <c r="D273" i="8"/>
  <c r="D75" i="8"/>
  <c r="D106" i="11"/>
  <c r="D416" i="11"/>
  <c r="D128" i="8"/>
  <c r="D146" i="8"/>
  <c r="D527" i="8"/>
  <c r="D556" i="8"/>
  <c r="D268" i="11"/>
  <c r="D478" i="8"/>
  <c r="D431" i="11"/>
  <c r="D165" i="8"/>
  <c r="D524" i="8"/>
  <c r="D121" i="11"/>
  <c r="D246" i="11"/>
  <c r="D251" i="11"/>
  <c r="D140" i="11"/>
  <c r="D196" i="11"/>
  <c r="D428" i="8"/>
  <c r="D433" i="8"/>
  <c r="D446" i="8"/>
  <c r="D560" i="8"/>
  <c r="D141" i="11"/>
  <c r="D266" i="11"/>
  <c r="D271" i="11"/>
  <c r="D220" i="11"/>
  <c r="D356" i="11"/>
  <c r="D208" i="8"/>
  <c r="D464" i="8"/>
  <c r="D213" i="8"/>
  <c r="D469" i="8"/>
  <c r="D226" i="8"/>
  <c r="D482" i="8"/>
  <c r="D371" i="8"/>
  <c r="D259" i="8"/>
  <c r="D153" i="11"/>
  <c r="D155" i="11"/>
  <c r="D331" i="8"/>
  <c r="D42" i="11"/>
  <c r="D184" i="11"/>
  <c r="D96" i="8"/>
  <c r="D101" i="8"/>
  <c r="D114" i="8"/>
  <c r="D232" i="11"/>
  <c r="D254" i="8"/>
  <c r="D79" i="11"/>
  <c r="D368" i="8"/>
  <c r="D242" i="8"/>
  <c r="D499" i="8"/>
  <c r="D315" i="11"/>
  <c r="D205" i="11"/>
  <c r="D437" i="8"/>
  <c r="D239" i="8"/>
  <c r="D126" i="8"/>
  <c r="D304" i="8"/>
  <c r="D115" i="8"/>
  <c r="D187" i="11"/>
  <c r="D369" i="8"/>
  <c r="D202" i="11"/>
  <c r="D176" i="8"/>
  <c r="D130" i="8"/>
  <c r="D511" i="8"/>
  <c r="D195" i="8"/>
  <c r="D483" i="8"/>
  <c r="D181" i="8"/>
  <c r="D548" i="8"/>
  <c r="D113" i="8"/>
  <c r="D48" i="8"/>
  <c r="D263" i="8"/>
  <c r="O1027" i="7" l="1"/>
  <c r="O1035" i="7"/>
  <c r="O1016" i="7"/>
  <c r="O1036" i="7"/>
  <c r="O1030" i="7"/>
  <c r="O1011" i="7"/>
  <c r="O1031" i="7"/>
  <c r="O1024" i="7"/>
  <c r="O1019" i="7"/>
  <c r="O1014" i="7"/>
  <c r="O1008" i="7"/>
  <c r="O1003" i="7"/>
  <c r="O998" i="7"/>
  <c r="O992" i="7"/>
  <c r="O600" i="7"/>
  <c r="O608" i="7"/>
  <c r="O612" i="7"/>
  <c r="O616" i="7"/>
  <c r="O620" i="7"/>
  <c r="O624" i="7"/>
  <c r="O628" i="7"/>
  <c r="O632" i="7"/>
  <c r="O636" i="7"/>
  <c r="O640" i="7"/>
  <c r="O644" i="7"/>
  <c r="O648" i="7"/>
  <c r="O652" i="7"/>
  <c r="O656" i="7"/>
  <c r="O660" i="7"/>
  <c r="O664" i="7"/>
  <c r="O668" i="7"/>
  <c r="O672" i="7"/>
  <c r="O676" i="7"/>
  <c r="O680" i="7"/>
  <c r="O684" i="7"/>
  <c r="O688" i="7"/>
  <c r="O692" i="7"/>
  <c r="O696" i="7"/>
  <c r="O700" i="7"/>
  <c r="O704" i="7"/>
  <c r="O708" i="7"/>
  <c r="O712" i="7"/>
  <c r="O716" i="7"/>
  <c r="O720" i="7"/>
  <c r="O724" i="7"/>
  <c r="O728" i="7"/>
  <c r="O732" i="7"/>
  <c r="O736" i="7"/>
  <c r="O740" i="7"/>
  <c r="O744" i="7"/>
  <c r="O748" i="7"/>
  <c r="O752" i="7"/>
  <c r="O756" i="7"/>
  <c r="O760" i="7"/>
  <c r="O764" i="7"/>
  <c r="O768" i="7"/>
  <c r="O772" i="7"/>
  <c r="O776" i="7"/>
  <c r="O780" i="7"/>
  <c r="O784" i="7"/>
  <c r="O788" i="7"/>
  <c r="O792" i="7"/>
  <c r="O796" i="7"/>
  <c r="O800" i="7"/>
  <c r="O804" i="7"/>
  <c r="O808" i="7"/>
  <c r="O812" i="7"/>
  <c r="O816" i="7"/>
  <c r="O820" i="7"/>
  <c r="O824" i="7"/>
  <c r="O828" i="7"/>
  <c r="O832" i="7"/>
  <c r="O836" i="7"/>
  <c r="O840" i="7"/>
  <c r="O844" i="7"/>
  <c r="O848" i="7"/>
  <c r="O852" i="7"/>
  <c r="O856" i="7"/>
  <c r="O860" i="7"/>
  <c r="O864" i="7"/>
  <c r="O868" i="7"/>
  <c r="O872" i="7"/>
  <c r="O876" i="7"/>
  <c r="O880" i="7"/>
  <c r="O884" i="7"/>
  <c r="O888" i="7"/>
  <c r="O892" i="7"/>
  <c r="O896" i="7"/>
  <c r="O900" i="7"/>
  <c r="O904" i="7"/>
  <c r="O908" i="7"/>
  <c r="O912" i="7"/>
  <c r="O916" i="7"/>
  <c r="O920" i="7"/>
  <c r="O924" i="7"/>
  <c r="O928" i="7"/>
  <c r="O932" i="7"/>
  <c r="O936" i="7"/>
  <c r="O940" i="7"/>
  <c r="O596" i="7"/>
  <c r="O605" i="7"/>
  <c r="O613" i="7"/>
  <c r="O618" i="7"/>
  <c r="O623" i="7"/>
  <c r="O629" i="7"/>
  <c r="O634" i="7"/>
  <c r="O639" i="7"/>
  <c r="O645" i="7"/>
  <c r="O650" i="7"/>
  <c r="O655" i="7"/>
  <c r="O661" i="7"/>
  <c r="O666" i="7"/>
  <c r="O671" i="7"/>
  <c r="O677" i="7"/>
  <c r="O682" i="7"/>
  <c r="O687" i="7"/>
  <c r="O693" i="7"/>
  <c r="O698" i="7"/>
  <c r="O703" i="7"/>
  <c r="O709" i="7"/>
  <c r="O714" i="7"/>
  <c r="O597" i="7"/>
  <c r="O609" i="7"/>
  <c r="O614" i="7"/>
  <c r="O619" i="7"/>
  <c r="O625" i="7"/>
  <c r="O630" i="7"/>
  <c r="O635" i="7"/>
  <c r="O641" i="7"/>
  <c r="O646" i="7"/>
  <c r="O651" i="7"/>
  <c r="O657" i="7"/>
  <c r="O662" i="7"/>
  <c r="O667" i="7"/>
  <c r="O673" i="7"/>
  <c r="O678" i="7"/>
  <c r="O683" i="7"/>
  <c r="O689" i="7"/>
  <c r="O694" i="7"/>
  <c r="O699" i="7"/>
  <c r="O705" i="7"/>
  <c r="O710" i="7"/>
  <c r="O715" i="7"/>
  <c r="O721" i="7"/>
  <c r="O726" i="7"/>
  <c r="O731" i="7"/>
  <c r="O737" i="7"/>
  <c r="O742" i="7"/>
  <c r="O747" i="7"/>
  <c r="O753" i="7"/>
  <c r="O758" i="7"/>
  <c r="O763" i="7"/>
  <c r="O769" i="7"/>
  <c r="O774" i="7"/>
  <c r="O779" i="7"/>
  <c r="O785" i="7"/>
  <c r="O790" i="7"/>
  <c r="O795" i="7"/>
  <c r="O801" i="7"/>
  <c r="O806" i="7"/>
  <c r="O811" i="7"/>
  <c r="O817" i="7"/>
  <c r="O822" i="7"/>
  <c r="O827" i="7"/>
  <c r="O833" i="7"/>
  <c r="O838" i="7"/>
  <c r="O843" i="7"/>
  <c r="O849" i="7"/>
  <c r="O601" i="7"/>
  <c r="O610" i="7"/>
  <c r="O615" i="7"/>
  <c r="O621" i="7"/>
  <c r="O626" i="7"/>
  <c r="O631" i="7"/>
  <c r="O637" i="7"/>
  <c r="O642" i="7"/>
  <c r="O647" i="7"/>
  <c r="O653" i="7"/>
  <c r="O658" i="7"/>
  <c r="O663" i="7"/>
  <c r="O669" i="7"/>
  <c r="O674" i="7"/>
  <c r="O679" i="7"/>
  <c r="O685" i="7"/>
  <c r="O690" i="7"/>
  <c r="O695" i="7"/>
  <c r="O701" i="7"/>
  <c r="O706" i="7"/>
  <c r="O711" i="7"/>
  <c r="O717" i="7"/>
  <c r="O722" i="7"/>
  <c r="O727" i="7"/>
  <c r="O733" i="7"/>
  <c r="O738" i="7"/>
  <c r="O743" i="7"/>
  <c r="O749" i="7"/>
  <c r="O754" i="7"/>
  <c r="O759" i="7"/>
  <c r="O765" i="7"/>
  <c r="O770" i="7"/>
  <c r="O775" i="7"/>
  <c r="O781" i="7"/>
  <c r="O786" i="7"/>
  <c r="O791" i="7"/>
  <c r="O797" i="7"/>
  <c r="O802" i="7"/>
  <c r="O807" i="7"/>
  <c r="O813" i="7"/>
  <c r="O818" i="7"/>
  <c r="O823" i="7"/>
  <c r="O829" i="7"/>
  <c r="O834" i="7"/>
  <c r="O839" i="7"/>
  <c r="O845" i="7"/>
  <c r="O850" i="7"/>
  <c r="O855" i="7"/>
  <c r="O861" i="7"/>
  <c r="O866" i="7"/>
  <c r="O871" i="7"/>
  <c r="O877" i="7"/>
  <c r="O882" i="7"/>
  <c r="O887" i="7"/>
  <c r="O893" i="7"/>
  <c r="O898" i="7"/>
  <c r="O903" i="7"/>
  <c r="O909" i="7"/>
  <c r="O914" i="7"/>
  <c r="O919" i="7"/>
  <c r="O925" i="7"/>
  <c r="O930" i="7"/>
  <c r="O935" i="7"/>
  <c r="O941" i="7"/>
  <c r="O945" i="7"/>
  <c r="O949" i="7"/>
  <c r="O953" i="7"/>
  <c r="O957" i="7"/>
  <c r="O961" i="7"/>
  <c r="O965" i="7"/>
  <c r="O969" i="7"/>
  <c r="O973" i="7"/>
  <c r="O977" i="7"/>
  <c r="O981" i="7"/>
  <c r="O985" i="7"/>
  <c r="O989" i="7"/>
  <c r="O993" i="7"/>
  <c r="O997" i="7"/>
  <c r="O1001" i="7"/>
  <c r="O1005" i="7"/>
  <c r="O1009" i="7"/>
  <c r="O1013" i="7"/>
  <c r="O1017" i="7"/>
  <c r="O1021" i="7"/>
  <c r="O1025" i="7"/>
  <c r="O1029" i="7"/>
  <c r="O1033" i="7"/>
  <c r="O1037" i="7"/>
  <c r="O1041" i="7"/>
  <c r="O1045" i="7"/>
  <c r="O1049" i="7"/>
  <c r="O1053" i="7"/>
  <c r="O1057" i="7"/>
  <c r="O1061" i="7"/>
  <c r="O1065" i="7"/>
  <c r="O1069" i="7"/>
  <c r="O1073" i="7"/>
  <c r="O1077" i="7"/>
  <c r="O1081" i="7"/>
  <c r="O1085" i="7"/>
  <c r="O1089" i="7"/>
  <c r="O1093" i="7"/>
  <c r="O1097" i="7"/>
  <c r="O1101" i="7"/>
  <c r="O1105" i="7"/>
  <c r="O1109" i="7"/>
  <c r="O1113" i="7"/>
  <c r="O1117" i="7"/>
  <c r="O1121" i="7"/>
  <c r="O1125" i="7"/>
  <c r="O1129" i="7"/>
  <c r="O1133" i="7"/>
  <c r="O1137" i="7"/>
  <c r="O1141" i="7"/>
  <c r="O1145" i="7"/>
  <c r="O1149" i="7"/>
  <c r="O1153" i="7"/>
  <c r="O1157" i="7"/>
  <c r="O1161" i="7"/>
  <c r="O1165" i="7"/>
  <c r="O1169" i="7"/>
  <c r="O1173" i="7"/>
  <c r="O1177" i="7"/>
  <c r="O1181" i="7"/>
  <c r="O1185" i="7"/>
  <c r="O1189" i="7"/>
  <c r="O1193" i="7"/>
  <c r="O1197" i="7"/>
  <c r="O1201" i="7"/>
  <c r="O1205" i="7"/>
  <c r="O1209" i="7"/>
  <c r="O1213" i="7"/>
  <c r="O1217" i="7"/>
  <c r="O1221" i="7"/>
  <c r="O1225" i="7"/>
  <c r="O1229" i="7"/>
  <c r="O1233" i="7"/>
  <c r="O1237" i="7"/>
  <c r="O1241" i="7"/>
  <c r="O1245" i="7"/>
  <c r="O1249" i="7"/>
  <c r="O1253" i="7"/>
  <c r="O1257" i="7"/>
  <c r="O1261" i="7"/>
  <c r="O1265" i="7"/>
  <c r="O1269" i="7"/>
  <c r="O1273" i="7"/>
  <c r="O1277" i="7"/>
  <c r="O1281" i="7"/>
  <c r="O1285" i="7"/>
  <c r="O1289" i="7"/>
  <c r="O1293" i="7"/>
  <c r="O1297" i="7"/>
  <c r="O1301" i="7"/>
  <c r="O1305" i="7"/>
  <c r="O1309" i="7"/>
  <c r="O1313" i="7"/>
  <c r="O1317" i="7"/>
  <c r="O1321" i="7"/>
  <c r="O1325" i="7"/>
  <c r="O1329" i="7"/>
  <c r="O1333" i="7"/>
  <c r="O1337" i="7"/>
  <c r="O1341" i="7"/>
  <c r="O1345" i="7"/>
  <c r="O1349" i="7"/>
  <c r="O1353" i="7"/>
  <c r="O1357" i="7"/>
  <c r="O1361" i="7"/>
  <c r="O1365" i="7"/>
  <c r="O1022" i="7"/>
  <c r="O1006" i="7"/>
  <c r="O1000" i="7"/>
  <c r="O995" i="7"/>
  <c r="O990" i="7"/>
  <c r="O984" i="7"/>
  <c r="O979" i="7"/>
  <c r="O974" i="7"/>
  <c r="O968" i="7"/>
  <c r="O963" i="7"/>
  <c r="O958" i="7"/>
  <c r="O952" i="7"/>
  <c r="O947" i="7"/>
  <c r="O942" i="7"/>
  <c r="O934" i="7"/>
  <c r="O927" i="7"/>
  <c r="O921" i="7"/>
  <c r="O913" i="7"/>
  <c r="O906" i="7"/>
  <c r="O899" i="7"/>
  <c r="O891" i="7"/>
  <c r="O885" i="7"/>
  <c r="O878" i="7"/>
  <c r="O870" i="7"/>
  <c r="O863" i="7"/>
  <c r="O857" i="7"/>
  <c r="O847" i="7"/>
  <c r="O837" i="7"/>
  <c r="O826" i="7"/>
  <c r="O815" i="7"/>
  <c r="O805" i="7"/>
  <c r="O794" i="7"/>
  <c r="O783" i="7"/>
  <c r="O773" i="7"/>
  <c r="O762" i="7"/>
  <c r="O751" i="7"/>
  <c r="O741" i="7"/>
  <c r="O730" i="7"/>
  <c r="O719" i="7"/>
  <c r="O702" i="7"/>
  <c r="O681" i="7"/>
  <c r="O659" i="7"/>
  <c r="O638" i="7"/>
  <c r="O617" i="7"/>
  <c r="O1042" i="7"/>
  <c r="O1026" i="7"/>
  <c r="O1020" i="7"/>
  <c r="O1015" i="7"/>
  <c r="O1010" i="7"/>
  <c r="O1004" i="7"/>
  <c r="O999" i="7"/>
  <c r="O994" i="7"/>
  <c r="O988" i="7"/>
  <c r="O983" i="7"/>
  <c r="O978" i="7"/>
  <c r="O972" i="7"/>
  <c r="O967" i="7"/>
  <c r="O962" i="7"/>
  <c r="O956" i="7"/>
  <c r="O951" i="7"/>
  <c r="O946" i="7"/>
  <c r="O939" i="7"/>
  <c r="O933" i="7"/>
  <c r="O926" i="7"/>
  <c r="O918" i="7"/>
  <c r="O911" i="7"/>
  <c r="O905" i="7"/>
  <c r="O897" i="7"/>
  <c r="O890" i="7"/>
  <c r="O883" i="7"/>
  <c r="O875" i="7"/>
  <c r="O869" i="7"/>
  <c r="O862" i="7"/>
  <c r="O854" i="7"/>
  <c r="O846" i="7"/>
  <c r="O835" i="7"/>
  <c r="O825" i="7"/>
  <c r="O814" i="7"/>
  <c r="O803" i="7"/>
  <c r="O793" i="7"/>
  <c r="O782" i="7"/>
  <c r="O771" i="7"/>
  <c r="O761" i="7"/>
  <c r="O750" i="7"/>
  <c r="O739" i="7"/>
  <c r="O729" i="7"/>
  <c r="O718" i="7"/>
  <c r="O697" i="7"/>
  <c r="O675" i="7"/>
  <c r="O654" i="7"/>
  <c r="O633" i="7"/>
  <c r="O611" i="7"/>
  <c r="O987" i="7"/>
  <c r="O982" i="7"/>
  <c r="O976" i="7"/>
  <c r="O971" i="7"/>
  <c r="O966" i="7"/>
  <c r="O960" i="7"/>
  <c r="O955" i="7"/>
  <c r="O950" i="7"/>
  <c r="O944" i="7"/>
  <c r="O938" i="7"/>
  <c r="O931" i="7"/>
  <c r="O923" i="7"/>
  <c r="O917" i="7"/>
  <c r="O910" i="7"/>
  <c r="O902" i="7"/>
  <c r="O895" i="7"/>
  <c r="O889" i="7"/>
  <c r="O881" i="7"/>
  <c r="O874" i="7"/>
  <c r="O867" i="7"/>
  <c r="O859" i="7"/>
  <c r="O853" i="7"/>
  <c r="O842" i="7"/>
  <c r="O831" i="7"/>
  <c r="O821" i="7"/>
  <c r="O810" i="7"/>
  <c r="O799" i="7"/>
  <c r="O789" i="7"/>
  <c r="O778" i="7"/>
  <c r="O767" i="7"/>
  <c r="O757" i="7"/>
  <c r="O746" i="7"/>
  <c r="O735" i="7"/>
  <c r="O725" i="7"/>
  <c r="O713" i="7"/>
  <c r="O691" i="7"/>
  <c r="O670" i="7"/>
  <c r="O649" i="7"/>
  <c r="O627" i="7"/>
  <c r="O604" i="7"/>
  <c r="O606" i="7"/>
  <c r="O602" i="7"/>
  <c r="O598" i="7"/>
  <c r="O607" i="7"/>
  <c r="O603" i="7"/>
  <c r="O599" i="7"/>
  <c r="E3" i="8"/>
  <c r="F3" i="8" s="1"/>
  <c r="E4" i="11"/>
  <c r="F4" i="11" s="1"/>
  <c r="E4" i="8" l="1"/>
  <c r="F4" i="8" s="1"/>
  <c r="E5" i="11"/>
  <c r="E5" i="8" l="1"/>
  <c r="E6" i="8" s="1"/>
  <c r="F6" i="8" s="1"/>
  <c r="F5" i="11"/>
  <c r="E6" i="11"/>
  <c r="E7" i="8" l="1"/>
  <c r="E8" i="8" s="1"/>
  <c r="F5" i="8"/>
  <c r="E7" i="11"/>
  <c r="F6" i="11"/>
  <c r="F7" i="8" l="1"/>
  <c r="F8" i="8"/>
  <c r="E9" i="8"/>
  <c r="F7" i="11"/>
  <c r="E8" i="11"/>
  <c r="F8" i="11" l="1"/>
  <c r="E9" i="11"/>
  <c r="F9" i="8"/>
  <c r="E10" i="8"/>
  <c r="F10" i="8" l="1"/>
  <c r="E11" i="8"/>
  <c r="F9" i="11"/>
  <c r="E10" i="11"/>
  <c r="F10" i="11" l="1"/>
  <c r="E11" i="11"/>
  <c r="F11" i="8"/>
  <c r="E12" i="8"/>
  <c r="F12" i="8" l="1"/>
  <c r="E13" i="8"/>
  <c r="F11" i="11"/>
  <c r="E12" i="11"/>
  <c r="F12" i="11" l="1"/>
  <c r="E13" i="11"/>
  <c r="F13" i="8"/>
  <c r="E14" i="8"/>
  <c r="F13" i="11" l="1"/>
  <c r="E14" i="11"/>
  <c r="F14" i="8"/>
  <c r="E15" i="8"/>
  <c r="F15" i="8" l="1"/>
  <c r="E16" i="8"/>
  <c r="F14" i="11"/>
  <c r="E15" i="11"/>
  <c r="F16" i="8" l="1"/>
  <c r="E17" i="8"/>
  <c r="F15" i="11"/>
  <c r="E16" i="11"/>
  <c r="F16" i="11" l="1"/>
  <c r="E17" i="11"/>
  <c r="F17" i="8"/>
  <c r="E18" i="8"/>
  <c r="Q578" i="7" l="1"/>
  <c r="Q582" i="7"/>
  <c r="Q579" i="7"/>
  <c r="Q583" i="7"/>
  <c r="Q580" i="7"/>
  <c r="Q581" i="7"/>
  <c r="F18" i="8"/>
  <c r="E19" i="8"/>
  <c r="F17" i="11"/>
  <c r="E18" i="11"/>
  <c r="F18" i="11" l="1"/>
  <c r="E19" i="11"/>
  <c r="F19" i="8"/>
  <c r="E20" i="8"/>
  <c r="F20" i="8" l="1"/>
  <c r="E21" i="8"/>
  <c r="F19" i="11"/>
  <c r="E20" i="11"/>
  <c r="F20" i="11" l="1"/>
  <c r="E21" i="11"/>
  <c r="F21" i="8"/>
  <c r="E22" i="8"/>
  <c r="F22" i="8" l="1"/>
  <c r="E23" i="8"/>
  <c r="F21" i="11"/>
  <c r="E22" i="11"/>
  <c r="F22" i="11" l="1"/>
  <c r="E23" i="11"/>
  <c r="F23" i="8"/>
  <c r="E24" i="8"/>
  <c r="F24" i="8" l="1"/>
  <c r="E25" i="8"/>
  <c r="F23" i="11"/>
  <c r="E24" i="11"/>
  <c r="F24" i="11" l="1"/>
  <c r="E25" i="11"/>
  <c r="F25" i="8"/>
  <c r="E26" i="8"/>
  <c r="Q2674" i="7" l="1"/>
  <c r="Q2675" i="7"/>
  <c r="Q2673" i="7"/>
  <c r="Q2672" i="7"/>
  <c r="Q2677" i="7"/>
  <c r="Q2676" i="7"/>
  <c r="F26" i="8"/>
  <c r="E27" i="8"/>
  <c r="F25" i="11"/>
  <c r="E26" i="11"/>
  <c r="F26" i="11" l="1"/>
  <c r="E27" i="11"/>
  <c r="F27" i="8"/>
  <c r="E28" i="8"/>
  <c r="F28" i="8" l="1"/>
  <c r="E29" i="8"/>
  <c r="F27" i="11"/>
  <c r="E28" i="11"/>
  <c r="Q231" i="7" l="1"/>
  <c r="Q232" i="7"/>
  <c r="Q230" i="7"/>
  <c r="Q234" i="7"/>
  <c r="Q233" i="7"/>
  <c r="Q235" i="7"/>
  <c r="F28" i="11"/>
  <c r="E29" i="11"/>
  <c r="F29" i="8"/>
  <c r="E30" i="8"/>
  <c r="F30" i="8" l="1"/>
  <c r="E31" i="8"/>
  <c r="F29" i="11"/>
  <c r="E30" i="11"/>
  <c r="F30" i="11" l="1"/>
  <c r="E31" i="11"/>
  <c r="F31" i="8"/>
  <c r="E32" i="8"/>
  <c r="F31" i="11" l="1"/>
  <c r="E32" i="11"/>
  <c r="F32" i="8"/>
  <c r="E33" i="8"/>
  <c r="F32" i="11" l="1"/>
  <c r="E33" i="11"/>
  <c r="F33" i="8"/>
  <c r="E34" i="8"/>
  <c r="F33" i="11" l="1"/>
  <c r="E34" i="11"/>
  <c r="F34" i="8"/>
  <c r="E35" i="8"/>
  <c r="Q1329" i="7" l="1"/>
  <c r="Q1330" i="7"/>
  <c r="Q1331" i="7"/>
  <c r="Q1332" i="7"/>
  <c r="Q1333" i="7"/>
  <c r="Q1328" i="7"/>
  <c r="F35" i="8"/>
  <c r="E36" i="8"/>
  <c r="F34" i="11"/>
  <c r="E35" i="11"/>
  <c r="P2576" i="7" l="1"/>
  <c r="P2579" i="7"/>
  <c r="P2580" i="7"/>
  <c r="P2577" i="7"/>
  <c r="P2578" i="7"/>
  <c r="P2581" i="7"/>
  <c r="F35" i="11"/>
  <c r="E36" i="11"/>
  <c r="F36" i="8"/>
  <c r="E37" i="8"/>
  <c r="F37" i="8" l="1"/>
  <c r="P350" i="7" s="1"/>
  <c r="E38" i="8"/>
  <c r="F36" i="11"/>
  <c r="E37" i="11"/>
  <c r="P353" i="7" l="1"/>
  <c r="P354" i="7"/>
  <c r="P355" i="7"/>
  <c r="P352" i="7"/>
  <c r="P351" i="7"/>
  <c r="F37" i="11"/>
  <c r="E38" i="11"/>
  <c r="F38" i="8"/>
  <c r="E39" i="8"/>
  <c r="P1473" i="7" l="1"/>
  <c r="P1475" i="7"/>
  <c r="P1476" i="7"/>
  <c r="P1474" i="7"/>
  <c r="P1472" i="7"/>
  <c r="P1477" i="7"/>
  <c r="F39" i="8"/>
  <c r="E40" i="8"/>
  <c r="F38" i="11"/>
  <c r="E39" i="11"/>
  <c r="Q1472" i="7" l="1"/>
  <c r="Q1473" i="7"/>
  <c r="Q1476" i="7"/>
  <c r="Q1477" i="7"/>
  <c r="Q1475" i="7"/>
  <c r="Q1474" i="7"/>
  <c r="Q700" i="7"/>
  <c r="Q699" i="7"/>
  <c r="Q701" i="7"/>
  <c r="Q703" i="7"/>
  <c r="Q698" i="7"/>
  <c r="Q702" i="7"/>
  <c r="F39" i="11"/>
  <c r="E40" i="11"/>
  <c r="F40" i="8"/>
  <c r="E41" i="8"/>
  <c r="Q1815" i="7" l="1"/>
  <c r="Q1816" i="7"/>
  <c r="Q1817" i="7"/>
  <c r="Q1814" i="7"/>
  <c r="Q1819" i="7"/>
  <c r="Q1818" i="7"/>
  <c r="P2858" i="7"/>
  <c r="P2862" i="7"/>
  <c r="P2860" i="7"/>
  <c r="P2859" i="7"/>
  <c r="P2861" i="7"/>
  <c r="P2863" i="7"/>
  <c r="F41" i="8"/>
  <c r="E42" i="8"/>
  <c r="F40" i="11"/>
  <c r="E41" i="11"/>
  <c r="Q3016" i="7" l="1"/>
  <c r="Q3014" i="7"/>
  <c r="Q3015" i="7"/>
  <c r="Q3018" i="7"/>
  <c r="Q3017" i="7"/>
  <c r="Q3019" i="7"/>
  <c r="P3147" i="7"/>
  <c r="P3148" i="7"/>
  <c r="P3151" i="7"/>
  <c r="P3146" i="7"/>
  <c r="P3149" i="7"/>
  <c r="P3150" i="7"/>
  <c r="F41" i="11"/>
  <c r="E42" i="11"/>
  <c r="F42" i="8"/>
  <c r="E43" i="8"/>
  <c r="F43" i="8" l="1"/>
  <c r="E44" i="8"/>
  <c r="F42" i="11"/>
  <c r="E43" i="11"/>
  <c r="Q1510" i="7" l="1"/>
  <c r="Q1509" i="7"/>
  <c r="Q1511" i="7"/>
  <c r="Q1513" i="7"/>
  <c r="Q1508" i="7"/>
  <c r="Q1512" i="7"/>
  <c r="P2924" i="7"/>
  <c r="P2926" i="7"/>
  <c r="P2928" i="7"/>
  <c r="P2927" i="7"/>
  <c r="P2925" i="7"/>
  <c r="P2929" i="7"/>
  <c r="F43" i="11"/>
  <c r="E44" i="11"/>
  <c r="F44" i="8"/>
  <c r="E45" i="8"/>
  <c r="F45" i="8" l="1"/>
  <c r="E46" i="8"/>
  <c r="F44" i="11"/>
  <c r="E45" i="11"/>
  <c r="F45" i="11" l="1"/>
  <c r="E46" i="11"/>
  <c r="F46" i="8"/>
  <c r="E47" i="8"/>
  <c r="P2027" i="7" l="1"/>
  <c r="P2024" i="7"/>
  <c r="P2025" i="7"/>
  <c r="P2026" i="7"/>
  <c r="P2028" i="7"/>
  <c r="P2029" i="7"/>
  <c r="F47" i="8"/>
  <c r="E48" i="8"/>
  <c r="F46" i="11"/>
  <c r="E47" i="11"/>
  <c r="P1617" i="7" l="1"/>
  <c r="P1621" i="7"/>
  <c r="P1619" i="7"/>
  <c r="P1616" i="7"/>
  <c r="P1618" i="7"/>
  <c r="P1620" i="7"/>
  <c r="F47" i="11"/>
  <c r="E48" i="11"/>
  <c r="F48" i="8"/>
  <c r="E49" i="8"/>
  <c r="Q733" i="7" l="1"/>
  <c r="Q732" i="7"/>
  <c r="Q731" i="7"/>
  <c r="Q728" i="7"/>
  <c r="Q730" i="7"/>
  <c r="Q729" i="7"/>
  <c r="F49" i="8"/>
  <c r="E50" i="8"/>
  <c r="F48" i="11"/>
  <c r="E49" i="11"/>
  <c r="Q386" i="7" l="1"/>
  <c r="Q388" i="7"/>
  <c r="Q390" i="7"/>
  <c r="Q389" i="7"/>
  <c r="Q387" i="7"/>
  <c r="Q391" i="7"/>
  <c r="F49" i="11"/>
  <c r="E50" i="11"/>
  <c r="F50" i="8"/>
  <c r="E51" i="8"/>
  <c r="P1203" i="7" l="1"/>
  <c r="P1202" i="7"/>
  <c r="P1205" i="7"/>
  <c r="P1206" i="7"/>
  <c r="P1207" i="7"/>
  <c r="P1204" i="7"/>
  <c r="Q351" i="7"/>
  <c r="Q355" i="7"/>
  <c r="Q350" i="7"/>
  <c r="Q352" i="7"/>
  <c r="Q354" i="7"/>
  <c r="Q353" i="7"/>
  <c r="P729" i="7"/>
  <c r="P733" i="7"/>
  <c r="P730" i="7"/>
  <c r="P728" i="7"/>
  <c r="P732" i="7"/>
  <c r="P731" i="7"/>
  <c r="F51" i="8"/>
  <c r="E52" i="8"/>
  <c r="F50" i="11"/>
  <c r="E51" i="11"/>
  <c r="Q1393" i="7" l="1"/>
  <c r="Q1392" i="7"/>
  <c r="Q1389" i="7"/>
  <c r="Q1388" i="7"/>
  <c r="Q1391" i="7"/>
  <c r="Q1390" i="7"/>
  <c r="Q3150" i="7"/>
  <c r="Q3147" i="7"/>
  <c r="Q3149" i="7"/>
  <c r="Q3151" i="7"/>
  <c r="Q3146" i="7"/>
  <c r="Q3148" i="7"/>
  <c r="F51" i="11"/>
  <c r="E52" i="11"/>
  <c r="F52" i="8"/>
  <c r="E53" i="8"/>
  <c r="F53" i="8" l="1"/>
  <c r="E54" i="8"/>
  <c r="F52" i="11"/>
  <c r="E53" i="11"/>
  <c r="F53" i="11" l="1"/>
  <c r="E54" i="11"/>
  <c r="F54" i="8"/>
  <c r="E55" i="8"/>
  <c r="Q132" i="7" l="1"/>
  <c r="Q129" i="7"/>
  <c r="Q131" i="7"/>
  <c r="Q133" i="7"/>
  <c r="Q128" i="7"/>
  <c r="Q130" i="7"/>
  <c r="P132" i="7"/>
  <c r="P131" i="7"/>
  <c r="P128" i="7"/>
  <c r="P129" i="7"/>
  <c r="P130" i="7"/>
  <c r="P133" i="7"/>
  <c r="F55" i="8"/>
  <c r="E56" i="8"/>
  <c r="F54" i="11"/>
  <c r="E55" i="11"/>
  <c r="Q2500" i="7" l="1"/>
  <c r="Q2499" i="7"/>
  <c r="Q2501" i="7"/>
  <c r="Q2503" i="7"/>
  <c r="Q2498" i="7"/>
  <c r="Q2502" i="7"/>
  <c r="P1452" i="7"/>
  <c r="P1451" i="7"/>
  <c r="P1449" i="7"/>
  <c r="P1448" i="7"/>
  <c r="P1450" i="7"/>
  <c r="P1453" i="7"/>
  <c r="F55" i="11"/>
  <c r="E56" i="11"/>
  <c r="F56" i="8"/>
  <c r="E57" i="8"/>
  <c r="Q2705" i="7" l="1"/>
  <c r="Q2707" i="7"/>
  <c r="Q2702" i="7"/>
  <c r="Q2704" i="7"/>
  <c r="Q2706" i="7"/>
  <c r="Q2703" i="7"/>
  <c r="P100" i="7"/>
  <c r="P98" i="7"/>
  <c r="P99" i="7"/>
  <c r="P102" i="7"/>
  <c r="P101" i="7"/>
  <c r="P103" i="7"/>
  <c r="Q777" i="7"/>
  <c r="Q778" i="7"/>
  <c r="Q776" i="7"/>
  <c r="Q780" i="7"/>
  <c r="Q779" i="7"/>
  <c r="Q781" i="7"/>
  <c r="F57" i="8"/>
  <c r="E58" i="8"/>
  <c r="F56" i="11"/>
  <c r="E57" i="11"/>
  <c r="P776" i="7" l="1"/>
  <c r="P778" i="7"/>
  <c r="P781" i="7"/>
  <c r="P780" i="7"/>
  <c r="P779" i="7"/>
  <c r="P777" i="7"/>
  <c r="F57" i="11"/>
  <c r="E58" i="11"/>
  <c r="F58" i="8"/>
  <c r="E59" i="8"/>
  <c r="Q2874" i="7" l="1"/>
  <c r="Q2871" i="7"/>
  <c r="Q2873" i="7"/>
  <c r="Q2875" i="7"/>
  <c r="Q2870" i="7"/>
  <c r="Q2872" i="7"/>
  <c r="P1388" i="7"/>
  <c r="P1390" i="7"/>
  <c r="P1392" i="7"/>
  <c r="P1391" i="7"/>
  <c r="P1393" i="7"/>
  <c r="P1389" i="7"/>
  <c r="F59" i="8"/>
  <c r="E60" i="8"/>
  <c r="F58" i="11"/>
  <c r="Q1376" i="7" s="1"/>
  <c r="E59" i="11"/>
  <c r="Q1381" i="7" l="1"/>
  <c r="Q1377" i="7"/>
  <c r="Q1379" i="7"/>
  <c r="Q1380" i="7"/>
  <c r="Q1378" i="7"/>
  <c r="F59" i="11"/>
  <c r="E60" i="11"/>
  <c r="F60" i="8"/>
  <c r="E61" i="8"/>
  <c r="F61" i="8" l="1"/>
  <c r="E62" i="8"/>
  <c r="F60" i="11"/>
  <c r="E61" i="11"/>
  <c r="Q1696" i="7" l="1"/>
  <c r="Q1699" i="7"/>
  <c r="Q1697" i="7"/>
  <c r="Q1695" i="7"/>
  <c r="Q1694" i="7"/>
  <c r="Q1698" i="7"/>
  <c r="P8" i="7"/>
  <c r="P10" i="7"/>
  <c r="P12" i="7"/>
  <c r="P11" i="7"/>
  <c r="P9" i="7"/>
  <c r="P13" i="7"/>
  <c r="F62" i="8"/>
  <c r="E63" i="8"/>
  <c r="F61" i="11"/>
  <c r="E62" i="11"/>
  <c r="Q2999" i="7" l="1"/>
  <c r="Q2997" i="7"/>
  <c r="Q2996" i="7"/>
  <c r="Q3001" i="7"/>
  <c r="Q3000" i="7"/>
  <c r="Q2998" i="7"/>
  <c r="F62" i="11"/>
  <c r="E63" i="11"/>
  <c r="F63" i="8"/>
  <c r="E64" i="8"/>
  <c r="P44" i="7" l="1"/>
  <c r="P46" i="7"/>
  <c r="P48" i="7"/>
  <c r="P47" i="7"/>
  <c r="P45" i="7"/>
  <c r="P49" i="7"/>
  <c r="F64" i="8"/>
  <c r="E65" i="8"/>
  <c r="F63" i="11"/>
  <c r="E64" i="11"/>
  <c r="P3014" i="7" l="1"/>
  <c r="P3019" i="7"/>
  <c r="P3016" i="7"/>
  <c r="P3017" i="7"/>
  <c r="P3018" i="7"/>
  <c r="P3015" i="7"/>
  <c r="Q291" i="7"/>
  <c r="Q295" i="7"/>
  <c r="Q294" i="7"/>
  <c r="Q292" i="7"/>
  <c r="Q293" i="7"/>
  <c r="Q290" i="7"/>
  <c r="P764" i="7"/>
  <c r="P766" i="7"/>
  <c r="P767" i="7"/>
  <c r="P768" i="7"/>
  <c r="P765" i="7"/>
  <c r="P769" i="7"/>
  <c r="F64" i="11"/>
  <c r="E65" i="11"/>
  <c r="F65" i="8"/>
  <c r="E66" i="8"/>
  <c r="F66" i="8" l="1"/>
  <c r="E67" i="8"/>
  <c r="F65" i="11"/>
  <c r="E66" i="11"/>
  <c r="Q796" i="7" l="1"/>
  <c r="Q795" i="7"/>
  <c r="Q797" i="7"/>
  <c r="Q799" i="7"/>
  <c r="Q798" i="7"/>
  <c r="Q794" i="7"/>
  <c r="Q2288" i="7"/>
  <c r="Q2292" i="7"/>
  <c r="Q2290" i="7"/>
  <c r="Q2289" i="7"/>
  <c r="Q2291" i="7"/>
  <c r="Q2293" i="7"/>
  <c r="P2234" i="7"/>
  <c r="P2236" i="7"/>
  <c r="P2238" i="7"/>
  <c r="P2237" i="7"/>
  <c r="P2235" i="7"/>
  <c r="P2239" i="7"/>
  <c r="F66" i="11"/>
  <c r="E67" i="11"/>
  <c r="F67" i="8"/>
  <c r="E68" i="8"/>
  <c r="P1410" i="7" l="1"/>
  <c r="P1411" i="7"/>
  <c r="P1408" i="7"/>
  <c r="P1407" i="7"/>
  <c r="P1409" i="7"/>
  <c r="P1406" i="7"/>
  <c r="Q2188" i="7"/>
  <c r="Q2190" i="7"/>
  <c r="Q2189" i="7"/>
  <c r="Q2187" i="7"/>
  <c r="Q2191" i="7"/>
  <c r="Q2186" i="7"/>
  <c r="F68" i="8"/>
  <c r="E69" i="8"/>
  <c r="F67" i="11"/>
  <c r="E68" i="11"/>
  <c r="P681" i="7" l="1"/>
  <c r="P685" i="7"/>
  <c r="P680" i="7"/>
  <c r="P682" i="7"/>
  <c r="P684" i="7"/>
  <c r="P683" i="7"/>
  <c r="P2330" i="7"/>
  <c r="P2332" i="7"/>
  <c r="P2334" i="7"/>
  <c r="P2333" i="7"/>
  <c r="P2331" i="7"/>
  <c r="P2335" i="7"/>
  <c r="P1376" i="7"/>
  <c r="P1380" i="7"/>
  <c r="P1377" i="7"/>
  <c r="P1381" i="7"/>
  <c r="P1378" i="7"/>
  <c r="P1379" i="7"/>
  <c r="F68" i="11"/>
  <c r="E69" i="11"/>
  <c r="F69" i="8"/>
  <c r="E70" i="8"/>
  <c r="Q1160" i="7" l="1"/>
  <c r="Q1164" i="7"/>
  <c r="Q1163" i="7"/>
  <c r="Q1161" i="7"/>
  <c r="Q1165" i="7"/>
  <c r="Q1162" i="7"/>
  <c r="P233" i="7"/>
  <c r="P234" i="7"/>
  <c r="P231" i="7"/>
  <c r="P230" i="7"/>
  <c r="P232" i="7"/>
  <c r="P235" i="7"/>
  <c r="F70" i="8"/>
  <c r="E71" i="8"/>
  <c r="F69" i="11"/>
  <c r="E70" i="11"/>
  <c r="Q2926" i="7" l="1"/>
  <c r="Q2927" i="7"/>
  <c r="Q2925" i="7"/>
  <c r="Q2924" i="7"/>
  <c r="Q2929" i="7"/>
  <c r="Q2928" i="7"/>
  <c r="P1163" i="7"/>
  <c r="P1160" i="7"/>
  <c r="P1164" i="7"/>
  <c r="P1161" i="7"/>
  <c r="P1165" i="7"/>
  <c r="P1162" i="7"/>
  <c r="F70" i="11"/>
  <c r="E71" i="11"/>
  <c r="F71" i="8"/>
  <c r="E72" i="8"/>
  <c r="P112" i="7" l="1"/>
  <c r="P111" i="7"/>
  <c r="P113" i="7"/>
  <c r="P115" i="7"/>
  <c r="P114" i="7"/>
  <c r="P110" i="7"/>
  <c r="Q531" i="7"/>
  <c r="Q535" i="7"/>
  <c r="Q532" i="7"/>
  <c r="Q530" i="7"/>
  <c r="Q534" i="7"/>
  <c r="Q533" i="7"/>
  <c r="P2000" i="7"/>
  <c r="P2003" i="7"/>
  <c r="P2001" i="7"/>
  <c r="P2004" i="7"/>
  <c r="P2002" i="7"/>
  <c r="P2005" i="7"/>
  <c r="F72" i="8"/>
  <c r="E73" i="8"/>
  <c r="F71" i="11"/>
  <c r="E72" i="11"/>
  <c r="P428" i="7" l="1"/>
  <c r="P432" i="7"/>
  <c r="P429" i="7"/>
  <c r="P430" i="7"/>
  <c r="P431" i="7"/>
  <c r="P433" i="7"/>
  <c r="Q12" i="7"/>
  <c r="Q9" i="7"/>
  <c r="Q11" i="7"/>
  <c r="Q13" i="7"/>
  <c r="Q8" i="7"/>
  <c r="Q10" i="7"/>
  <c r="Q312" i="7"/>
  <c r="Q309" i="7"/>
  <c r="Q311" i="7"/>
  <c r="Q313" i="7"/>
  <c r="Q308" i="7"/>
  <c r="Q310" i="7"/>
  <c r="F72" i="11"/>
  <c r="E73" i="11"/>
  <c r="F73" i="8"/>
  <c r="E74" i="8"/>
  <c r="Q112" i="7" l="1"/>
  <c r="Q113" i="7"/>
  <c r="Q111" i="7"/>
  <c r="Q110" i="7"/>
  <c r="Q115" i="7"/>
  <c r="Q114" i="7"/>
  <c r="P488" i="7"/>
  <c r="P493" i="7"/>
  <c r="P492" i="7"/>
  <c r="P490" i="7"/>
  <c r="P489" i="7"/>
  <c r="P491" i="7"/>
  <c r="P2494" i="7"/>
  <c r="P2493" i="7"/>
  <c r="P2495" i="7"/>
  <c r="P2497" i="7"/>
  <c r="P2492" i="7"/>
  <c r="P2496" i="7"/>
  <c r="Q2300" i="7"/>
  <c r="Q2304" i="7"/>
  <c r="Q2302" i="7"/>
  <c r="Q2301" i="7"/>
  <c r="Q2303" i="7"/>
  <c r="Q2305" i="7"/>
  <c r="Q550" i="7"/>
  <c r="Q551" i="7"/>
  <c r="Q548" i="7"/>
  <c r="Q552" i="7"/>
  <c r="Q549" i="7"/>
  <c r="Q553" i="7"/>
  <c r="F74" i="8"/>
  <c r="E75" i="8"/>
  <c r="F73" i="11"/>
  <c r="E74" i="11"/>
  <c r="P881" i="7" l="1"/>
  <c r="P880" i="7"/>
  <c r="P878" i="7"/>
  <c r="P883" i="7"/>
  <c r="P882" i="7"/>
  <c r="P879" i="7"/>
  <c r="P2063" i="7"/>
  <c r="P2064" i="7"/>
  <c r="P2060" i="7"/>
  <c r="P2065" i="7"/>
  <c r="P2061" i="7"/>
  <c r="P2062" i="7"/>
  <c r="F74" i="11"/>
  <c r="E75" i="11"/>
  <c r="F75" i="8"/>
  <c r="E76" i="8"/>
  <c r="Q418" i="7" l="1"/>
  <c r="Q417" i="7"/>
  <c r="Q420" i="7"/>
  <c r="Q419" i="7"/>
  <c r="Q421" i="7"/>
  <c r="Q416" i="7"/>
  <c r="P1330" i="7"/>
  <c r="P1332" i="7"/>
  <c r="P1328" i="7"/>
  <c r="P1333" i="7"/>
  <c r="P1329" i="7"/>
  <c r="P1331" i="7"/>
  <c r="F76" i="8"/>
  <c r="E77" i="8"/>
  <c r="F75" i="11"/>
  <c r="E76" i="11"/>
  <c r="Q769" i="7" l="1"/>
  <c r="Q766" i="7"/>
  <c r="Q764" i="7"/>
  <c r="Q768" i="7"/>
  <c r="Q767" i="7"/>
  <c r="Q765" i="7"/>
  <c r="P3002" i="7"/>
  <c r="P3006" i="7"/>
  <c r="P3003" i="7"/>
  <c r="P3004" i="7"/>
  <c r="P3005" i="7"/>
  <c r="P3007" i="7"/>
  <c r="Q2063" i="7"/>
  <c r="Q2064" i="7"/>
  <c r="Q2060" i="7"/>
  <c r="Q2065" i="7"/>
  <c r="Q2061" i="7"/>
  <c r="Q2062" i="7"/>
  <c r="F76" i="11"/>
  <c r="E77" i="11"/>
  <c r="F77" i="8"/>
  <c r="E78" i="8"/>
  <c r="Q2350" i="7" l="1"/>
  <c r="Q2349" i="7"/>
  <c r="Q2351" i="7"/>
  <c r="Q2353" i="7"/>
  <c r="Q2348" i="7"/>
  <c r="Q2352" i="7"/>
  <c r="P2193" i="7"/>
  <c r="P2197" i="7"/>
  <c r="P2192" i="7"/>
  <c r="P2194" i="7"/>
  <c r="P2196" i="7"/>
  <c r="P2195" i="7"/>
  <c r="F78" i="8"/>
  <c r="E79" i="8"/>
  <c r="F77" i="11"/>
  <c r="E78" i="11"/>
  <c r="P2980" i="7" l="1"/>
  <c r="P2979" i="7"/>
  <c r="P2978" i="7"/>
  <c r="P2981" i="7"/>
  <c r="P2983" i="7"/>
  <c r="P2982" i="7"/>
  <c r="F78" i="11"/>
  <c r="E79" i="11"/>
  <c r="F79" i="8"/>
  <c r="E80" i="8"/>
  <c r="Q2981" i="7" l="1"/>
  <c r="Q2983" i="7"/>
  <c r="Q2978" i="7"/>
  <c r="Q2980" i="7"/>
  <c r="Q2979" i="7"/>
  <c r="Q2982" i="7"/>
  <c r="Q1034" i="7"/>
  <c r="F80" i="8"/>
  <c r="E81" i="8"/>
  <c r="F79" i="11"/>
  <c r="Q1038" i="7" s="1"/>
  <c r="E80" i="11"/>
  <c r="Q1039" i="7" l="1"/>
  <c r="Q1037" i="7"/>
  <c r="Q1035" i="7"/>
  <c r="Q1036" i="7"/>
  <c r="Q2492" i="7"/>
  <c r="Q2494" i="7"/>
  <c r="Q2496" i="7"/>
  <c r="Q2493" i="7"/>
  <c r="Q2497" i="7"/>
  <c r="Q2495" i="7"/>
  <c r="P316" i="7"/>
  <c r="P317" i="7"/>
  <c r="P314" i="7"/>
  <c r="P318" i="7"/>
  <c r="P315" i="7"/>
  <c r="P319" i="7"/>
  <c r="F80" i="11"/>
  <c r="E81" i="11"/>
  <c r="F81" i="8"/>
  <c r="E82" i="8"/>
  <c r="P1696" i="7" l="1"/>
  <c r="P1695" i="7"/>
  <c r="P1697" i="7"/>
  <c r="P1699" i="7"/>
  <c r="P1694" i="7"/>
  <c r="P1698" i="7"/>
  <c r="Q1448" i="7"/>
  <c r="Q1452" i="7"/>
  <c r="Q1450" i="7"/>
  <c r="Q1449" i="7"/>
  <c r="Q1451" i="7"/>
  <c r="Q1453" i="7"/>
  <c r="Q2194" i="7"/>
  <c r="Q2193" i="7"/>
  <c r="Q2196" i="7"/>
  <c r="Q2195" i="7"/>
  <c r="Q2197" i="7"/>
  <c r="Q2192" i="7"/>
  <c r="F82" i="8"/>
  <c r="E83" i="8"/>
  <c r="F81" i="11"/>
  <c r="E82" i="11"/>
  <c r="P939" i="7" l="1"/>
  <c r="P938" i="7"/>
  <c r="P943" i="7"/>
  <c r="P941" i="7"/>
  <c r="P940" i="7"/>
  <c r="P942" i="7"/>
  <c r="P172" i="7"/>
  <c r="P173" i="7"/>
  <c r="P171" i="7"/>
  <c r="P174" i="7"/>
  <c r="P175" i="7"/>
  <c r="P170" i="7"/>
  <c r="Q2787" i="7"/>
  <c r="Q2791" i="7"/>
  <c r="Q2789" i="7"/>
  <c r="Q2786" i="7"/>
  <c r="Q2788" i="7"/>
  <c r="Q2790" i="7"/>
  <c r="F82" i="11"/>
  <c r="E83" i="11"/>
  <c r="F83" i="8"/>
  <c r="E84" i="8"/>
  <c r="Q1197" i="7" l="1"/>
  <c r="Q1201" i="7"/>
  <c r="Q1196" i="7"/>
  <c r="Q1198" i="7"/>
  <c r="Q1200" i="7"/>
  <c r="Q1199" i="7"/>
  <c r="P1512" i="7"/>
  <c r="P1511" i="7"/>
  <c r="P1509" i="7"/>
  <c r="P1513" i="7"/>
  <c r="P1510" i="7"/>
  <c r="P1508" i="7"/>
  <c r="P616" i="7"/>
  <c r="P615" i="7"/>
  <c r="P617" i="7"/>
  <c r="P619" i="7"/>
  <c r="P614" i="7"/>
  <c r="P618" i="7"/>
  <c r="F84" i="8"/>
  <c r="E85" i="8"/>
  <c r="F83" i="11"/>
  <c r="E84" i="11"/>
  <c r="Q2239" i="7" l="1"/>
  <c r="Q2234" i="7"/>
  <c r="Q2236" i="7"/>
  <c r="Q2238" i="7"/>
  <c r="Q2237" i="7"/>
  <c r="Q2235" i="7"/>
  <c r="P2572" i="7"/>
  <c r="P2573" i="7"/>
  <c r="P2570" i="7"/>
  <c r="P2571" i="7"/>
  <c r="P2574" i="7"/>
  <c r="P2575" i="7"/>
  <c r="Q1348" i="7"/>
  <c r="Q1349" i="7"/>
  <c r="Q1346" i="7"/>
  <c r="Q1350" i="7"/>
  <c r="Q1347" i="7"/>
  <c r="Q1351" i="7"/>
  <c r="P304" i="7"/>
  <c r="P305" i="7"/>
  <c r="P302" i="7"/>
  <c r="P306" i="7"/>
  <c r="P303" i="7"/>
  <c r="P307" i="7"/>
  <c r="F84" i="11"/>
  <c r="E85" i="11"/>
  <c r="F85" i="8"/>
  <c r="E86" i="8"/>
  <c r="P1777" i="7" l="1"/>
  <c r="P1772" i="7"/>
  <c r="P1774" i="7"/>
  <c r="P1776" i="7"/>
  <c r="P1775" i="7"/>
  <c r="P1773" i="7"/>
  <c r="Q2396" i="7"/>
  <c r="Q2398" i="7"/>
  <c r="Q2400" i="7"/>
  <c r="Q2399" i="7"/>
  <c r="Q2397" i="7"/>
  <c r="Q2401" i="7"/>
  <c r="Q1232" i="7"/>
  <c r="Q1234" i="7"/>
  <c r="Q1236" i="7"/>
  <c r="Q1235" i="7"/>
  <c r="Q1233" i="7"/>
  <c r="Q1237" i="7"/>
  <c r="P700" i="7"/>
  <c r="P699" i="7"/>
  <c r="P702" i="7"/>
  <c r="P701" i="7"/>
  <c r="P703" i="7"/>
  <c r="P698" i="7"/>
  <c r="P1364" i="7"/>
  <c r="P1368" i="7"/>
  <c r="P1365" i="7"/>
  <c r="P1369" i="7"/>
  <c r="P1366" i="7"/>
  <c r="P1367" i="7"/>
  <c r="F86" i="8"/>
  <c r="E87" i="8"/>
  <c r="F85" i="11"/>
  <c r="E86" i="11"/>
  <c r="P1400" i="7" l="1"/>
  <c r="P1402" i="7"/>
  <c r="P1404" i="7"/>
  <c r="P1403" i="7"/>
  <c r="P1401" i="7"/>
  <c r="P1405" i="7"/>
  <c r="P452" i="7"/>
  <c r="P457" i="7"/>
  <c r="P456" i="7"/>
  <c r="P454" i="7"/>
  <c r="P455" i="7"/>
  <c r="P453" i="7"/>
  <c r="F86" i="11"/>
  <c r="E87" i="11"/>
  <c r="F87" i="8"/>
  <c r="E88" i="8"/>
  <c r="P1198" i="7" l="1"/>
  <c r="P1200" i="7"/>
  <c r="P1199" i="7"/>
  <c r="P1197" i="7"/>
  <c r="P1201" i="7"/>
  <c r="P1196" i="7"/>
  <c r="Q2000" i="7"/>
  <c r="Q2002" i="7"/>
  <c r="Q2001" i="7"/>
  <c r="Q2003" i="7"/>
  <c r="Q2005" i="7"/>
  <c r="Q2004" i="7"/>
  <c r="P328" i="7"/>
  <c r="P327" i="7"/>
  <c r="P329" i="7"/>
  <c r="P331" i="7"/>
  <c r="P326" i="7"/>
  <c r="P330" i="7"/>
  <c r="F88" i="8"/>
  <c r="E89" i="8"/>
  <c r="F87" i="11"/>
  <c r="E88" i="11"/>
  <c r="Q1364" i="7" l="1"/>
  <c r="Q1368" i="7"/>
  <c r="Q1365" i="7"/>
  <c r="Q1369" i="7"/>
  <c r="Q1366" i="7"/>
  <c r="Q1367" i="7"/>
  <c r="P3248" i="7"/>
  <c r="P3252" i="7"/>
  <c r="P3249" i="7"/>
  <c r="P3253" i="7"/>
  <c r="P3250" i="7"/>
  <c r="P3251" i="7"/>
  <c r="F88" i="11"/>
  <c r="E89" i="11"/>
  <c r="F89" i="8"/>
  <c r="E90" i="8"/>
  <c r="Q99" i="7" l="1"/>
  <c r="Q98" i="7"/>
  <c r="Q103" i="7"/>
  <c r="Q102" i="7"/>
  <c r="Q100" i="7"/>
  <c r="Q101" i="7"/>
  <c r="P2673" i="7"/>
  <c r="P2677" i="7"/>
  <c r="P2672" i="7"/>
  <c r="P2674" i="7"/>
  <c r="P2676" i="7"/>
  <c r="P2675" i="7"/>
  <c r="Q1776" i="7"/>
  <c r="Q1773" i="7"/>
  <c r="Q1775" i="7"/>
  <c r="Q1777" i="7"/>
  <c r="Q1772" i="7"/>
  <c r="Q1774" i="7"/>
  <c r="P2534" i="7"/>
  <c r="P2538" i="7"/>
  <c r="P2535" i="7"/>
  <c r="P2539" i="7"/>
  <c r="P2536" i="7"/>
  <c r="P2537" i="7"/>
  <c r="F90" i="8"/>
  <c r="E91" i="8"/>
  <c r="F89" i="11"/>
  <c r="E90" i="11"/>
  <c r="P1008" i="7" l="1"/>
  <c r="P1006" i="7"/>
  <c r="P1009" i="7"/>
  <c r="P1007" i="7"/>
  <c r="P1004" i="7"/>
  <c r="P1005" i="7"/>
  <c r="Q35" i="7"/>
  <c r="Q32" i="7"/>
  <c r="Q34" i="7"/>
  <c r="Q36" i="7"/>
  <c r="Q33" i="7"/>
  <c r="Q37" i="7"/>
  <c r="Q3197" i="7"/>
  <c r="Q3194" i="7"/>
  <c r="Q3198" i="7"/>
  <c r="Q3195" i="7"/>
  <c r="Q3199" i="7"/>
  <c r="Q3196" i="7"/>
  <c r="P2996" i="7"/>
  <c r="P3000" i="7"/>
  <c r="P2997" i="7"/>
  <c r="P3001" i="7"/>
  <c r="P2998" i="7"/>
  <c r="P2999" i="7"/>
  <c r="F90" i="11"/>
  <c r="E91" i="11"/>
  <c r="F91" i="8"/>
  <c r="E92" i="8"/>
  <c r="P2290" i="7" l="1"/>
  <c r="P2289" i="7"/>
  <c r="P2291" i="7"/>
  <c r="P2293" i="7"/>
  <c r="P2288" i="7"/>
  <c r="P2292" i="7"/>
  <c r="Q2028" i="7"/>
  <c r="Q2025" i="7"/>
  <c r="Q2024" i="7"/>
  <c r="Q2027" i="7"/>
  <c r="Q2026" i="7"/>
  <c r="Q2029" i="7"/>
  <c r="Q2008" i="7"/>
  <c r="Q2010" i="7"/>
  <c r="Q2009" i="7"/>
  <c r="Q2011" i="7"/>
  <c r="Q2006" i="7"/>
  <c r="Q2007" i="7"/>
  <c r="F92" i="8"/>
  <c r="E93" i="8"/>
  <c r="F91" i="11"/>
  <c r="E92" i="11"/>
  <c r="P3205" i="7" l="1"/>
  <c r="P3200" i="7"/>
  <c r="P3202" i="7"/>
  <c r="P3204" i="7"/>
  <c r="P3203" i="7"/>
  <c r="P3201" i="7"/>
  <c r="P2188" i="7"/>
  <c r="P2187" i="7"/>
  <c r="P2190" i="7"/>
  <c r="P2189" i="7"/>
  <c r="P2191" i="7"/>
  <c r="P2186" i="7"/>
  <c r="Q1672" i="7"/>
  <c r="Q1673" i="7"/>
  <c r="Q1671" i="7"/>
  <c r="Q1670" i="7"/>
  <c r="Q1675" i="7"/>
  <c r="Q1674" i="7"/>
  <c r="F92" i="11"/>
  <c r="E93" i="11"/>
  <c r="F93" i="8"/>
  <c r="E94" i="8"/>
  <c r="Q317" i="7" l="1"/>
  <c r="Q315" i="7"/>
  <c r="Q314" i="7"/>
  <c r="Q319" i="7"/>
  <c r="Q318" i="7"/>
  <c r="Q316" i="7"/>
  <c r="P2342" i="7"/>
  <c r="P2346" i="7"/>
  <c r="P2345" i="7"/>
  <c r="P2343" i="7"/>
  <c r="P2347" i="7"/>
  <c r="P2344" i="7"/>
  <c r="Q47" i="7"/>
  <c r="Q49" i="7"/>
  <c r="Q46" i="7"/>
  <c r="Q44" i="7"/>
  <c r="Q48" i="7"/>
  <c r="Q45" i="7"/>
  <c r="Q1400" i="7"/>
  <c r="Q1404" i="7"/>
  <c r="Q1401" i="7"/>
  <c r="Q1405" i="7"/>
  <c r="Q1402" i="7"/>
  <c r="Q1403" i="7"/>
  <c r="F94" i="8"/>
  <c r="E95" i="8"/>
  <c r="F93" i="11"/>
  <c r="E94" i="11"/>
  <c r="P2009" i="7" l="1"/>
  <c r="P2011" i="7"/>
  <c r="P2006" i="7"/>
  <c r="P2008" i="7"/>
  <c r="P2010" i="7"/>
  <c r="P2007" i="7"/>
  <c r="Q1704" i="7"/>
  <c r="Q1701" i="7"/>
  <c r="Q1703" i="7"/>
  <c r="Q1705" i="7"/>
  <c r="Q1700" i="7"/>
  <c r="Q1702" i="7"/>
  <c r="P2422" i="7"/>
  <c r="P2421" i="7"/>
  <c r="P2423" i="7"/>
  <c r="P2425" i="7"/>
  <c r="P2420" i="7"/>
  <c r="P2424" i="7"/>
  <c r="Q3246" i="7"/>
  <c r="Q3243" i="7"/>
  <c r="Q3245" i="7"/>
  <c r="Q3242" i="7"/>
  <c r="Q3244" i="7"/>
  <c r="Q3247" i="7"/>
  <c r="P1816" i="7"/>
  <c r="P1817" i="7"/>
  <c r="P1814" i="7"/>
  <c r="P1818" i="7"/>
  <c r="P1815" i="7"/>
  <c r="P1819" i="7"/>
  <c r="F94" i="11"/>
  <c r="E95" i="11"/>
  <c r="F95" i="8"/>
  <c r="E96" i="8"/>
  <c r="P2872" i="7" l="1"/>
  <c r="P2871" i="7"/>
  <c r="P2873" i="7"/>
  <c r="P2875" i="7"/>
  <c r="P2870" i="7"/>
  <c r="P2874" i="7"/>
  <c r="P2279" i="7"/>
  <c r="P2281" i="7"/>
  <c r="P2276" i="7"/>
  <c r="P2278" i="7"/>
  <c r="P2280" i="7"/>
  <c r="P2277" i="7"/>
  <c r="Q878" i="7"/>
  <c r="Q882" i="7"/>
  <c r="Q880" i="7"/>
  <c r="Q879" i="7"/>
  <c r="Q881" i="7"/>
  <c r="Q883" i="7"/>
  <c r="P296" i="7"/>
  <c r="P300" i="7"/>
  <c r="P297" i="7"/>
  <c r="P301" i="7"/>
  <c r="P298" i="7"/>
  <c r="P299" i="7"/>
  <c r="F96" i="8"/>
  <c r="E97" i="8"/>
  <c r="F95" i="11"/>
  <c r="E96" i="11"/>
  <c r="Q1006" i="7" l="1"/>
  <c r="Q1008" i="7"/>
  <c r="Q1007" i="7"/>
  <c r="Q1005" i="7"/>
  <c r="Q1009" i="7"/>
  <c r="Q1004" i="7"/>
  <c r="P2702" i="7"/>
  <c r="P2706" i="7"/>
  <c r="P2704" i="7"/>
  <c r="P2703" i="7"/>
  <c r="P2705" i="7"/>
  <c r="P2707" i="7"/>
  <c r="P309" i="7"/>
  <c r="P313" i="7"/>
  <c r="P308" i="7"/>
  <c r="P310" i="7"/>
  <c r="P312" i="7"/>
  <c r="P311" i="7"/>
  <c r="Q616" i="7"/>
  <c r="Q615" i="7"/>
  <c r="Q617" i="7"/>
  <c r="Q619" i="7"/>
  <c r="Q614" i="7"/>
  <c r="Q618" i="7"/>
  <c r="P797" i="7"/>
  <c r="P794" i="7"/>
  <c r="P798" i="7"/>
  <c r="P796" i="7"/>
  <c r="P799" i="7"/>
  <c r="P795" i="7"/>
  <c r="F96" i="11"/>
  <c r="E97" i="11"/>
  <c r="F97" i="8"/>
  <c r="E98" i="8"/>
  <c r="P2802" i="7" l="1"/>
  <c r="P2800" i="7"/>
  <c r="P2799" i="7"/>
  <c r="P2801" i="7"/>
  <c r="P2803" i="7"/>
  <c r="P2798" i="7"/>
  <c r="P1035" i="7"/>
  <c r="P1034" i="7"/>
  <c r="P1039" i="7"/>
  <c r="P1037" i="7"/>
  <c r="P1036" i="7"/>
  <c r="P1038" i="7"/>
  <c r="Q428" i="7"/>
  <c r="Q432" i="7"/>
  <c r="Q430" i="7"/>
  <c r="Q429" i="7"/>
  <c r="Q431" i="7"/>
  <c r="Q433" i="7"/>
  <c r="Q844" i="7"/>
  <c r="Q845" i="7"/>
  <c r="Q842" i="7"/>
  <c r="Q846" i="7"/>
  <c r="Q843" i="7"/>
  <c r="Q847" i="7"/>
  <c r="F98" i="8"/>
  <c r="E99" i="8"/>
  <c r="F97" i="11"/>
  <c r="E98" i="11"/>
  <c r="P418" i="7" l="1"/>
  <c r="P417" i="7"/>
  <c r="P416" i="7"/>
  <c r="P419" i="7"/>
  <c r="P421" i="7"/>
  <c r="P420" i="7"/>
  <c r="Q2258" i="7"/>
  <c r="Q2260" i="7"/>
  <c r="Q2262" i="7"/>
  <c r="Q2261" i="7"/>
  <c r="Q2259" i="7"/>
  <c r="Q2263" i="7"/>
  <c r="P3195" i="7"/>
  <c r="P3199" i="7"/>
  <c r="P3196" i="7"/>
  <c r="P3198" i="7"/>
  <c r="P3194" i="7"/>
  <c r="P3197" i="7"/>
  <c r="Q454" i="7"/>
  <c r="Q455" i="7"/>
  <c r="Q452" i="7"/>
  <c r="Q456" i="7"/>
  <c r="Q453" i="7"/>
  <c r="Q457" i="7"/>
  <c r="F98" i="11"/>
  <c r="E99" i="11"/>
  <c r="F99" i="8"/>
  <c r="E100" i="8"/>
  <c r="P1988" i="7" l="1"/>
  <c r="P1989" i="7"/>
  <c r="P1993" i="7"/>
  <c r="P1992" i="7"/>
  <c r="P1991" i="7"/>
  <c r="P1990" i="7"/>
  <c r="Q2849" i="7"/>
  <c r="Q2851" i="7"/>
  <c r="Q2846" i="7"/>
  <c r="Q2850" i="7"/>
  <c r="Q2847" i="7"/>
  <c r="Q2848" i="7"/>
  <c r="Q299" i="7"/>
  <c r="Q296" i="7"/>
  <c r="Q300" i="7"/>
  <c r="Q297" i="7"/>
  <c r="Q301" i="7"/>
  <c r="Q298" i="7"/>
  <c r="P2254" i="7"/>
  <c r="P2255" i="7"/>
  <c r="P2252" i="7"/>
  <c r="P2256" i="7"/>
  <c r="P2253" i="7"/>
  <c r="P2257" i="7"/>
  <c r="F100" i="8"/>
  <c r="E101" i="8"/>
  <c r="F99" i="11"/>
  <c r="E100" i="11"/>
  <c r="P2788" i="7" l="1"/>
  <c r="P2787" i="7"/>
  <c r="P2789" i="7"/>
  <c r="P2791" i="7"/>
  <c r="P2786" i="7"/>
  <c r="P2790" i="7"/>
  <c r="F100" i="11"/>
  <c r="E101" i="11"/>
  <c r="F101" i="8"/>
  <c r="E102" i="8"/>
  <c r="P32" i="7" l="1"/>
  <c r="P34" i="7"/>
  <c r="P36" i="7"/>
  <c r="P35" i="7"/>
  <c r="P33" i="7"/>
  <c r="P37" i="7"/>
  <c r="Q2574" i="7"/>
  <c r="Q2571" i="7"/>
  <c r="Q2573" i="7"/>
  <c r="Q2575" i="7"/>
  <c r="Q2570" i="7"/>
  <c r="Q2572" i="7"/>
  <c r="P1564" i="7"/>
  <c r="P1565" i="7"/>
  <c r="P1562" i="7"/>
  <c r="P1566" i="7"/>
  <c r="P1563" i="7"/>
  <c r="P1567" i="7"/>
  <c r="F102" i="8"/>
  <c r="E103" i="8"/>
  <c r="F101" i="11"/>
  <c r="E102" i="11"/>
  <c r="P1208" i="7" l="1"/>
  <c r="P1212" i="7"/>
  <c r="P1211" i="7"/>
  <c r="P1209" i="7"/>
  <c r="P1213" i="7"/>
  <c r="P1210" i="7"/>
  <c r="P518" i="7"/>
  <c r="P520" i="7"/>
  <c r="P522" i="7"/>
  <c r="P521" i="7"/>
  <c r="P519" i="7"/>
  <c r="P523" i="7"/>
  <c r="P2498" i="7"/>
  <c r="P2502" i="7"/>
  <c r="P2499" i="7"/>
  <c r="P2503" i="7"/>
  <c r="P2500" i="7"/>
  <c r="P2501" i="7"/>
  <c r="F102" i="11"/>
  <c r="E103" i="11"/>
  <c r="F103" i="8"/>
  <c r="E104" i="8"/>
  <c r="P2402" i="7" l="1"/>
  <c r="P2406" i="7"/>
  <c r="P2405" i="7"/>
  <c r="P2403" i="7"/>
  <c r="P2407" i="7"/>
  <c r="P2404" i="7"/>
  <c r="Q43" i="7"/>
  <c r="Q42" i="7"/>
  <c r="Q40" i="7"/>
  <c r="Q41" i="7"/>
  <c r="Q39" i="7"/>
  <c r="Q38" i="7"/>
  <c r="Q1618" i="7"/>
  <c r="Q1617" i="7"/>
  <c r="Q1619" i="7"/>
  <c r="Q1621" i="7"/>
  <c r="Q1616" i="7"/>
  <c r="Q1620" i="7"/>
  <c r="P2708" i="7"/>
  <c r="P2710" i="7"/>
  <c r="P2712" i="7"/>
  <c r="P2711" i="7"/>
  <c r="P2709" i="7"/>
  <c r="P2713" i="7"/>
  <c r="Q490" i="7"/>
  <c r="Q491" i="7"/>
  <c r="Q488" i="7"/>
  <c r="Q492" i="7"/>
  <c r="Q489" i="7"/>
  <c r="Q493" i="7"/>
  <c r="P386" i="7"/>
  <c r="P390" i="7"/>
  <c r="P387" i="7"/>
  <c r="P391" i="7"/>
  <c r="P388" i="7"/>
  <c r="P389" i="7"/>
  <c r="F104" i="8"/>
  <c r="E105" i="8"/>
  <c r="F103" i="11"/>
  <c r="E104" i="11"/>
  <c r="Q3201" i="7" l="1"/>
  <c r="Q3200" i="7"/>
  <c r="Q3205" i="7"/>
  <c r="Q3204" i="7"/>
  <c r="Q3203" i="7"/>
  <c r="Q3202" i="7"/>
  <c r="P2451" i="7"/>
  <c r="P2455" i="7"/>
  <c r="P2450" i="7"/>
  <c r="P2452" i="7"/>
  <c r="P2454" i="7"/>
  <c r="P2453" i="7"/>
  <c r="Q519" i="7"/>
  <c r="Q523" i="7"/>
  <c r="Q518" i="7"/>
  <c r="Q520" i="7"/>
  <c r="Q522" i="7"/>
  <c r="Q521" i="7"/>
  <c r="P56" i="7"/>
  <c r="P58" i="7"/>
  <c r="P59" i="7"/>
  <c r="P60" i="7"/>
  <c r="P57" i="7"/>
  <c r="P61" i="7"/>
  <c r="Q2801" i="7"/>
  <c r="Q2798" i="7"/>
  <c r="Q2802" i="7"/>
  <c r="Q2799" i="7"/>
  <c r="Q2803" i="7"/>
  <c r="Q2800" i="7"/>
  <c r="F104" i="11"/>
  <c r="E105" i="11"/>
  <c r="F105" i="8"/>
  <c r="E106" i="8"/>
  <c r="P1701" i="7" l="1"/>
  <c r="P1705" i="7"/>
  <c r="P1700" i="7"/>
  <c r="P1702" i="7"/>
  <c r="P1704" i="7"/>
  <c r="P1703" i="7"/>
  <c r="Q2420" i="7"/>
  <c r="Q2422" i="7"/>
  <c r="Q2423" i="7"/>
  <c r="Q2424" i="7"/>
  <c r="Q2421" i="7"/>
  <c r="Q2425" i="7"/>
  <c r="P2152" i="7"/>
  <c r="P2153" i="7"/>
  <c r="P2150" i="7"/>
  <c r="P2154" i="7"/>
  <c r="P2151" i="7"/>
  <c r="P2155" i="7"/>
  <c r="Q3005" i="7"/>
  <c r="Q3002" i="7"/>
  <c r="Q3006" i="7"/>
  <c r="Q3003" i="7"/>
  <c r="Q3007" i="7"/>
  <c r="Q3004" i="7"/>
  <c r="F106" i="8"/>
  <c r="E107" i="8"/>
  <c r="F105" i="11"/>
  <c r="E106" i="11"/>
  <c r="Q680" i="7" l="1"/>
  <c r="Q682" i="7"/>
  <c r="Q684" i="7"/>
  <c r="Q683" i="7"/>
  <c r="Q685" i="7"/>
  <c r="Q681" i="7"/>
  <c r="P3058" i="7"/>
  <c r="P3057" i="7"/>
  <c r="P3059" i="7"/>
  <c r="P3061" i="7"/>
  <c r="P3056" i="7"/>
  <c r="P3060" i="7"/>
  <c r="Q2254" i="7"/>
  <c r="Q2253" i="7"/>
  <c r="Q2252" i="7"/>
  <c r="Q2256" i="7"/>
  <c r="Q2255" i="7"/>
  <c r="Q2257" i="7"/>
  <c r="Q2278" i="7"/>
  <c r="Q2279" i="7"/>
  <c r="Q2276" i="7"/>
  <c r="Q2280" i="7"/>
  <c r="Q2277" i="7"/>
  <c r="Q2281" i="7"/>
  <c r="P531" i="7"/>
  <c r="P535" i="7"/>
  <c r="P532" i="7"/>
  <c r="P533" i="7"/>
  <c r="P534" i="7"/>
  <c r="P530" i="7"/>
  <c r="F106" i="11"/>
  <c r="E107" i="11"/>
  <c r="F107" i="8"/>
  <c r="E108" i="8"/>
  <c r="Q1408" i="7" l="1"/>
  <c r="Q1407" i="7"/>
  <c r="Q1409" i="7"/>
  <c r="Q1411" i="7"/>
  <c r="Q1406" i="7"/>
  <c r="Q1410" i="7"/>
  <c r="P548" i="7"/>
  <c r="P553" i="7"/>
  <c r="P552" i="7"/>
  <c r="P549" i="7"/>
  <c r="P551" i="7"/>
  <c r="P550" i="7"/>
  <c r="Q303" i="7"/>
  <c r="Q302" i="7"/>
  <c r="Q307" i="7"/>
  <c r="Q304" i="7"/>
  <c r="Q305" i="7"/>
  <c r="Q306" i="7"/>
  <c r="P2302" i="7"/>
  <c r="P2301" i="7"/>
  <c r="P2303" i="7"/>
  <c r="P2305" i="7"/>
  <c r="P2300" i="7"/>
  <c r="P2304" i="7"/>
  <c r="F108" i="8"/>
  <c r="E109" i="8"/>
  <c r="F107" i="11"/>
  <c r="E108" i="11"/>
  <c r="Q2862" i="7" l="1"/>
  <c r="Q2859" i="7"/>
  <c r="Q2861" i="7"/>
  <c r="Q2863" i="7"/>
  <c r="Q2858" i="7"/>
  <c r="Q2860" i="7"/>
  <c r="P1660" i="7"/>
  <c r="P1659" i="7"/>
  <c r="P1661" i="7"/>
  <c r="P1663" i="7"/>
  <c r="P1658" i="7"/>
  <c r="P1662" i="7"/>
  <c r="P849" i="7"/>
  <c r="P848" i="7"/>
  <c r="P851" i="7"/>
  <c r="P853" i="7"/>
  <c r="P850" i="7"/>
  <c r="P852" i="7"/>
  <c r="Q2150" i="7"/>
  <c r="Q2154" i="7"/>
  <c r="Q2151" i="7"/>
  <c r="Q2155" i="7"/>
  <c r="Q2152" i="7"/>
  <c r="Q2153" i="7"/>
  <c r="P2258" i="7"/>
  <c r="P2262" i="7"/>
  <c r="P2259" i="7"/>
  <c r="P2263" i="7"/>
  <c r="P2260" i="7"/>
  <c r="P2261" i="7"/>
  <c r="F108" i="11"/>
  <c r="E109" i="11"/>
  <c r="F109" i="8"/>
  <c r="E110" i="8"/>
  <c r="P2350" i="7" l="1"/>
  <c r="P2349" i="7"/>
  <c r="P2351" i="7"/>
  <c r="P2353" i="7"/>
  <c r="P2348" i="7"/>
  <c r="P2352" i="7"/>
  <c r="P3244" i="7"/>
  <c r="P3243" i="7"/>
  <c r="P3245" i="7"/>
  <c r="P3247" i="7"/>
  <c r="P3242" i="7"/>
  <c r="P3246" i="7"/>
  <c r="P1348" i="7"/>
  <c r="P1349" i="7"/>
  <c r="P1346" i="7"/>
  <c r="P1350" i="7"/>
  <c r="P1347" i="7"/>
  <c r="P1351" i="7"/>
  <c r="F110" i="8"/>
  <c r="E111" i="8"/>
  <c r="F109" i="11"/>
  <c r="E110" i="11"/>
  <c r="P358" i="7" l="1"/>
  <c r="P361" i="7"/>
  <c r="P359" i="7"/>
  <c r="P357" i="7"/>
  <c r="P356" i="7"/>
  <c r="P360" i="7"/>
  <c r="P2901" i="7"/>
  <c r="P2905" i="7"/>
  <c r="P2900" i="7"/>
  <c r="P2902" i="7"/>
  <c r="P2904" i="7"/>
  <c r="P2903" i="7"/>
  <c r="Q2330" i="7"/>
  <c r="Q2334" i="7"/>
  <c r="Q2331" i="7"/>
  <c r="Q2335" i="7"/>
  <c r="Q2332" i="7"/>
  <c r="Q2333" i="7"/>
  <c r="P845" i="7"/>
  <c r="P842" i="7"/>
  <c r="P846" i="7"/>
  <c r="P844" i="7"/>
  <c r="P847" i="7"/>
  <c r="P843" i="7"/>
  <c r="F110" i="11"/>
  <c r="E111" i="11"/>
  <c r="F111" i="8"/>
  <c r="E112" i="8"/>
  <c r="P40" i="7" l="1"/>
  <c r="P39" i="7"/>
  <c r="P41" i="7"/>
  <c r="P43" i="7"/>
  <c r="P38" i="7"/>
  <c r="P42" i="7"/>
  <c r="P1232" i="7"/>
  <c r="P1234" i="7"/>
  <c r="P1236" i="7"/>
  <c r="P1235" i="7"/>
  <c r="P1233" i="7"/>
  <c r="P1237" i="7"/>
  <c r="P1252" i="7"/>
  <c r="P1253" i="7"/>
  <c r="P1250" i="7"/>
  <c r="P1254" i="7"/>
  <c r="P1251" i="7"/>
  <c r="P1255" i="7"/>
  <c r="F112" i="8"/>
  <c r="E113" i="8"/>
  <c r="F111" i="11"/>
  <c r="E112" i="11"/>
  <c r="P2396" i="7" l="1"/>
  <c r="P2400" i="7"/>
  <c r="P2401" i="7"/>
  <c r="P2398" i="7"/>
  <c r="P2397" i="7"/>
  <c r="P2399" i="7"/>
  <c r="Q938" i="7"/>
  <c r="Q942" i="7"/>
  <c r="Q940" i="7"/>
  <c r="Q939" i="7"/>
  <c r="Q941" i="7"/>
  <c r="Q943" i="7"/>
  <c r="P1672" i="7"/>
  <c r="P1671" i="7"/>
  <c r="P1673" i="7"/>
  <c r="P1675" i="7"/>
  <c r="P1670" i="7"/>
  <c r="P1674" i="7"/>
  <c r="P292" i="7"/>
  <c r="P293" i="7"/>
  <c r="P290" i="7"/>
  <c r="P294" i="7"/>
  <c r="P291" i="7"/>
  <c r="P295" i="7"/>
  <c r="F112" i="11"/>
  <c r="E113" i="11"/>
  <c r="F113" i="8"/>
  <c r="E114" i="8"/>
  <c r="P2696" i="7" l="1"/>
  <c r="P2700" i="7"/>
  <c r="P2699" i="7"/>
  <c r="P2697" i="7"/>
  <c r="P2701" i="7"/>
  <c r="P2698" i="7"/>
  <c r="Q2450" i="7"/>
  <c r="Q2454" i="7"/>
  <c r="Q2452" i="7"/>
  <c r="Q2451" i="7"/>
  <c r="Q2453" i="7"/>
  <c r="Q2455" i="7"/>
  <c r="Q1562" i="7"/>
  <c r="Q1566" i="7"/>
  <c r="Q1563" i="7"/>
  <c r="Q1567" i="7"/>
  <c r="Q1564" i="7"/>
  <c r="Q1565" i="7"/>
  <c r="P579" i="7"/>
  <c r="P583" i="7"/>
  <c r="P580" i="7"/>
  <c r="P581" i="7"/>
  <c r="P582" i="7"/>
  <c r="P578" i="7"/>
  <c r="F114" i="8"/>
  <c r="E115" i="8"/>
  <c r="F113" i="11"/>
  <c r="E114" i="11"/>
  <c r="P2511" i="7" l="1"/>
  <c r="P2515" i="7"/>
  <c r="P2510" i="7"/>
  <c r="P2512" i="7"/>
  <c r="P2514" i="7"/>
  <c r="P2513" i="7"/>
  <c r="Q358" i="7"/>
  <c r="Q357" i="7"/>
  <c r="Q359" i="7"/>
  <c r="Q361" i="7"/>
  <c r="Q356" i="7"/>
  <c r="Q360" i="7"/>
  <c r="P2848" i="7"/>
  <c r="P2849" i="7"/>
  <c r="P2846" i="7"/>
  <c r="P2850" i="7"/>
  <c r="P2847" i="7"/>
  <c r="P2851" i="7"/>
  <c r="F114" i="11"/>
  <c r="E115" i="11"/>
  <c r="F115" i="8"/>
  <c r="E116" i="8"/>
  <c r="F116" i="8" l="1"/>
  <c r="E117" i="8"/>
  <c r="F115" i="11"/>
  <c r="E116" i="11"/>
  <c r="Q171" i="7" l="1"/>
  <c r="Q175" i="7"/>
  <c r="Q172" i="7"/>
  <c r="Q173" i="7"/>
  <c r="Q170" i="7"/>
  <c r="Q174" i="7"/>
  <c r="F116" i="11"/>
  <c r="E117" i="11"/>
  <c r="F117" i="8"/>
  <c r="E118" i="8"/>
  <c r="Q2534" i="7" l="1"/>
  <c r="Q2538" i="7"/>
  <c r="Q2535" i="7"/>
  <c r="Q2536" i="7"/>
  <c r="Q2537" i="7"/>
  <c r="Q2539" i="7"/>
  <c r="F118" i="8"/>
  <c r="E119" i="8"/>
  <c r="F117" i="11"/>
  <c r="E118" i="11"/>
  <c r="Q3250" i="7" l="1"/>
  <c r="Q3251" i="7"/>
  <c r="Q3249" i="7"/>
  <c r="Q3248" i="7"/>
  <c r="Q3253" i="7"/>
  <c r="Q3252" i="7"/>
  <c r="F118" i="11"/>
  <c r="E119" i="11"/>
  <c r="F119" i="8"/>
  <c r="E120" i="8"/>
  <c r="Q1209" i="7" l="1"/>
  <c r="Q1213" i="7"/>
  <c r="Q1208" i="7"/>
  <c r="Q1210" i="7"/>
  <c r="Q1212" i="7"/>
  <c r="Q1211" i="7"/>
  <c r="F120" i="8"/>
  <c r="E121" i="8"/>
  <c r="F119" i="11"/>
  <c r="E120" i="11"/>
  <c r="F120" i="11" l="1"/>
  <c r="E121" i="11"/>
  <c r="F121" i="8"/>
  <c r="E122" i="8"/>
  <c r="F122" i="8" l="1"/>
  <c r="E123" i="8"/>
  <c r="F121" i="11"/>
  <c r="E122" i="11"/>
  <c r="F122" i="11" l="1"/>
  <c r="E123" i="11"/>
  <c r="F123" i="8"/>
  <c r="E124" i="8"/>
  <c r="F124" i="8" l="1"/>
  <c r="E125" i="8"/>
  <c r="F123" i="11"/>
  <c r="E124" i="11"/>
  <c r="F125" i="8" l="1"/>
  <c r="E126" i="8"/>
  <c r="F124" i="11"/>
  <c r="E125" i="11"/>
  <c r="F125" i="11" l="1"/>
  <c r="E126" i="11"/>
  <c r="F126" i="8"/>
  <c r="E127" i="8"/>
  <c r="F127" i="8" l="1"/>
  <c r="E128" i="8"/>
  <c r="F126" i="11"/>
  <c r="E127" i="11"/>
  <c r="Q2343" i="7" l="1"/>
  <c r="Q2345" i="7"/>
  <c r="Q2347" i="7"/>
  <c r="Q2342" i="7"/>
  <c r="Q2344" i="7"/>
  <c r="Q2346" i="7"/>
  <c r="F127" i="11"/>
  <c r="E128" i="11"/>
  <c r="F128" i="8"/>
  <c r="E129" i="8"/>
  <c r="F129" i="8" l="1"/>
  <c r="E130" i="8"/>
  <c r="F128" i="11"/>
  <c r="E129" i="11"/>
  <c r="F129" i="11" l="1"/>
  <c r="E130" i="11"/>
  <c r="F130" i="8"/>
  <c r="E131" i="8"/>
  <c r="F131" i="8" l="1"/>
  <c r="E132" i="8"/>
  <c r="F130" i="11"/>
  <c r="E131" i="11"/>
  <c r="F131" i="11" l="1"/>
  <c r="E132" i="11"/>
  <c r="F132" i="8"/>
  <c r="E133" i="8"/>
  <c r="Q1840" i="7" l="1"/>
  <c r="Q1841" i="7"/>
  <c r="Q1838" i="7"/>
  <c r="Q1839" i="7"/>
  <c r="Q1842" i="7"/>
  <c r="Q1843" i="7"/>
  <c r="F133" i="8"/>
  <c r="E134" i="8"/>
  <c r="F132" i="11"/>
  <c r="E133" i="11"/>
  <c r="F133" i="11" l="1"/>
  <c r="E134" i="11"/>
  <c r="F134" i="8"/>
  <c r="E135" i="8"/>
  <c r="F135" i="8" l="1"/>
  <c r="E136" i="8"/>
  <c r="F134" i="11"/>
  <c r="E135" i="11"/>
  <c r="F135" i="11" l="1"/>
  <c r="E136" i="11"/>
  <c r="F136" i="8"/>
  <c r="E137" i="8"/>
  <c r="Q1021" i="7" l="1"/>
  <c r="Q1016" i="7"/>
  <c r="Q1018" i="7"/>
  <c r="Q1020" i="7"/>
  <c r="Q1019" i="7"/>
  <c r="Q1017" i="7"/>
  <c r="F137" i="8"/>
  <c r="E138" i="8"/>
  <c r="F136" i="11"/>
  <c r="E137" i="11"/>
  <c r="F137" i="11" l="1"/>
  <c r="E138" i="11"/>
  <c r="F138" i="8"/>
  <c r="E139" i="8"/>
  <c r="F139" i="8" l="1"/>
  <c r="E140" i="8"/>
  <c r="F138" i="11"/>
  <c r="E139" i="11"/>
  <c r="F139" i="11" l="1"/>
  <c r="E140" i="11"/>
  <c r="F140" i="8"/>
  <c r="E141" i="8"/>
  <c r="F141" i="8" l="1"/>
  <c r="E142" i="8"/>
  <c r="F140" i="11"/>
  <c r="E141" i="11"/>
  <c r="F141" i="11" l="1"/>
  <c r="E142" i="11"/>
  <c r="F142" i="8"/>
  <c r="E143" i="8"/>
  <c r="F143" i="8" l="1"/>
  <c r="E144" i="8"/>
  <c r="F142" i="11"/>
  <c r="E143" i="11"/>
  <c r="Q2578" i="7" l="1"/>
  <c r="Q2579" i="7"/>
  <c r="Q2576" i="7"/>
  <c r="Q2577" i="7"/>
  <c r="Q2581" i="7"/>
  <c r="Q2580" i="7"/>
  <c r="F143" i="11"/>
  <c r="E144" i="11"/>
  <c r="F144" i="8"/>
  <c r="E145" i="8"/>
  <c r="F145" i="8" l="1"/>
  <c r="E146" i="8"/>
  <c r="F144" i="11"/>
  <c r="E145" i="11"/>
  <c r="F145" i="11" l="1"/>
  <c r="E146" i="11"/>
  <c r="F146" i="8"/>
  <c r="E147" i="8"/>
  <c r="Q1660" i="7" l="1"/>
  <c r="Q1661" i="7"/>
  <c r="Q1658" i="7"/>
  <c r="Q1659" i="7"/>
  <c r="Q1663" i="7"/>
  <c r="Q1662" i="7"/>
  <c r="F147" i="8"/>
  <c r="E148" i="8"/>
  <c r="F146" i="11"/>
  <c r="E147" i="11"/>
  <c r="F147" i="11" l="1"/>
  <c r="E148" i="11"/>
  <c r="F148" i="8"/>
  <c r="E149" i="8"/>
  <c r="F149" i="8" l="1"/>
  <c r="E150" i="8"/>
  <c r="F148" i="11"/>
  <c r="E149" i="11"/>
  <c r="F149" i="11" l="1"/>
  <c r="E150" i="11"/>
  <c r="F150" i="8"/>
  <c r="E151" i="8"/>
  <c r="Q2901" i="7" l="1"/>
  <c r="Q2900" i="7"/>
  <c r="Q2905" i="7"/>
  <c r="Q2904" i="7"/>
  <c r="Q2902" i="7"/>
  <c r="Q2903" i="7"/>
  <c r="F151" i="8"/>
  <c r="E152" i="8"/>
  <c r="F150" i="11"/>
  <c r="E151" i="11"/>
  <c r="F151" i="11" l="1"/>
  <c r="E152" i="11"/>
  <c r="F152" i="8"/>
  <c r="E153" i="8"/>
  <c r="F153" i="8" l="1"/>
  <c r="E154" i="8"/>
  <c r="F152" i="11"/>
  <c r="E153" i="11"/>
  <c r="P2202" i="7" l="1"/>
  <c r="P2203" i="7"/>
  <c r="P2200" i="7"/>
  <c r="P2199" i="7"/>
  <c r="P2198" i="7"/>
  <c r="P2201" i="7"/>
  <c r="F153" i="11"/>
  <c r="E154" i="11"/>
  <c r="F154" i="8"/>
  <c r="E155" i="8"/>
  <c r="F155" i="8" l="1"/>
  <c r="E156" i="8"/>
  <c r="F154" i="11"/>
  <c r="E155" i="11"/>
  <c r="F155" i="11" l="1"/>
  <c r="E156" i="11"/>
  <c r="F156" i="8"/>
  <c r="E157" i="8"/>
  <c r="F157" i="8" l="1"/>
  <c r="E158" i="8"/>
  <c r="F156" i="11"/>
  <c r="E157" i="11"/>
  <c r="F157" i="11" l="1"/>
  <c r="E158" i="11"/>
  <c r="F158" i="8"/>
  <c r="E159" i="8"/>
  <c r="F159" i="8" l="1"/>
  <c r="E160" i="8"/>
  <c r="F158" i="11"/>
  <c r="E159" i="11"/>
  <c r="Q2967" i="7" l="1"/>
  <c r="Q2969" i="7"/>
  <c r="Q2971" i="7"/>
  <c r="Q2966" i="7"/>
  <c r="Q2968" i="7"/>
  <c r="Q2970" i="7"/>
  <c r="F159" i="11"/>
  <c r="E160" i="11"/>
  <c r="F160" i="8"/>
  <c r="E161" i="8"/>
  <c r="P1216" i="7" l="1"/>
  <c r="P1217" i="7"/>
  <c r="P1214" i="7"/>
  <c r="P1218" i="7"/>
  <c r="P1215" i="7"/>
  <c r="P1219" i="7"/>
  <c r="F161" i="8"/>
  <c r="E162" i="8"/>
  <c r="F160" i="11"/>
  <c r="E161" i="11"/>
  <c r="F161" i="11" l="1"/>
  <c r="E162" i="11"/>
  <c r="F162" i="8"/>
  <c r="E163" i="8"/>
  <c r="F163" i="8" l="1"/>
  <c r="E164" i="8"/>
  <c r="F162" i="11"/>
  <c r="E163" i="11"/>
  <c r="F163" i="11" l="1"/>
  <c r="E164" i="11"/>
  <c r="F164" i="8"/>
  <c r="E165" i="8"/>
  <c r="F165" i="8" l="1"/>
  <c r="E166" i="8"/>
  <c r="F164" i="11"/>
  <c r="E165" i="11"/>
  <c r="Q328" i="7" l="1"/>
  <c r="Q329" i="7"/>
  <c r="Q327" i="7"/>
  <c r="Q326" i="7"/>
  <c r="Q331" i="7"/>
  <c r="Q330" i="7"/>
  <c r="F165" i="11"/>
  <c r="E166" i="11"/>
  <c r="F166" i="8"/>
  <c r="E167" i="8"/>
  <c r="Q2510" i="7" l="1"/>
  <c r="Q2512" i="7"/>
  <c r="Q2515" i="7"/>
  <c r="Q2514" i="7"/>
  <c r="Q2511" i="7"/>
  <c r="Q2513" i="7"/>
  <c r="F167" i="8"/>
  <c r="E168" i="8"/>
  <c r="F166" i="11"/>
  <c r="E167" i="11"/>
  <c r="F167" i="11" l="1"/>
  <c r="E168" i="11"/>
  <c r="F168" i="8"/>
  <c r="E169" i="8"/>
  <c r="F169" i="8" l="1"/>
  <c r="E170" i="8"/>
  <c r="F168" i="11"/>
  <c r="E169" i="11"/>
  <c r="F169" i="11" l="1"/>
  <c r="E170" i="11"/>
  <c r="F170" i="8"/>
  <c r="E171" i="8"/>
  <c r="F171" i="8" l="1"/>
  <c r="E172" i="8"/>
  <c r="F170" i="11"/>
  <c r="E171" i="11"/>
  <c r="F171" i="11" l="1"/>
  <c r="E172" i="11"/>
  <c r="F172" i="8"/>
  <c r="E173" i="8"/>
  <c r="F173" i="8" l="1"/>
  <c r="E174" i="8"/>
  <c r="F172" i="11"/>
  <c r="E173" i="11"/>
  <c r="F173" i="11" l="1"/>
  <c r="E174" i="11"/>
  <c r="F174" i="8"/>
  <c r="E175" i="8"/>
  <c r="F175" i="8" l="1"/>
  <c r="E176" i="8"/>
  <c r="F174" i="11"/>
  <c r="E175" i="11"/>
  <c r="F175" i="11" l="1"/>
  <c r="E176" i="11"/>
  <c r="F176" i="8"/>
  <c r="E177" i="8"/>
  <c r="F177" i="8" l="1"/>
  <c r="E178" i="8"/>
  <c r="F176" i="11"/>
  <c r="E177" i="11"/>
  <c r="P134" i="7" l="1"/>
  <c r="P138" i="7"/>
  <c r="P136" i="7"/>
  <c r="P135" i="7"/>
  <c r="P137" i="7"/>
  <c r="P139" i="7"/>
  <c r="F177" i="11"/>
  <c r="E178" i="11"/>
  <c r="F178" i="8"/>
  <c r="E179" i="8"/>
  <c r="F179" i="8" l="1"/>
  <c r="E180" i="8"/>
  <c r="F178" i="11"/>
  <c r="E179" i="11"/>
  <c r="P3074" i="7" l="1"/>
  <c r="P3076" i="7"/>
  <c r="P3079" i="7"/>
  <c r="P3078" i="7"/>
  <c r="P3077" i="7"/>
  <c r="P3075" i="7"/>
  <c r="F179" i="11"/>
  <c r="E180" i="11"/>
  <c r="F180" i="8"/>
  <c r="E181" i="8"/>
  <c r="F181" i="8" l="1"/>
  <c r="E182" i="8"/>
  <c r="F180" i="11"/>
  <c r="E181" i="11"/>
  <c r="F181" i="11" l="1"/>
  <c r="E182" i="11"/>
  <c r="F182" i="8"/>
  <c r="E183" i="8"/>
  <c r="P1420" i="7" l="1"/>
  <c r="P1421" i="7"/>
  <c r="P1418" i="7"/>
  <c r="P1422" i="7"/>
  <c r="P1419" i="7"/>
  <c r="P1423" i="7"/>
  <c r="F183" i="8"/>
  <c r="E184" i="8"/>
  <c r="F182" i="11"/>
  <c r="E183" i="11"/>
  <c r="F183" i="11" l="1"/>
  <c r="E184" i="11"/>
  <c r="F184" i="8"/>
  <c r="E185" i="8"/>
  <c r="F185" i="8" l="1"/>
  <c r="E186" i="8"/>
  <c r="F184" i="11"/>
  <c r="E185" i="11"/>
  <c r="F185" i="11" l="1"/>
  <c r="E186" i="11"/>
  <c r="F186" i="8"/>
  <c r="E187" i="8"/>
  <c r="F187" i="8" l="1"/>
  <c r="E188" i="8"/>
  <c r="F186" i="11"/>
  <c r="E187" i="11"/>
  <c r="F187" i="11" l="1"/>
  <c r="E188" i="11"/>
  <c r="F188" i="8"/>
  <c r="E189" i="8"/>
  <c r="F189" i="8" l="1"/>
  <c r="E190" i="8"/>
  <c r="F188" i="11"/>
  <c r="E189" i="11"/>
  <c r="F189" i="11" l="1"/>
  <c r="E190" i="11"/>
  <c r="F190" i="8"/>
  <c r="E191" i="8"/>
  <c r="F191" i="8" l="1"/>
  <c r="E192" i="8"/>
  <c r="F190" i="11"/>
  <c r="E191" i="11"/>
  <c r="Q1272" i="7" l="1"/>
  <c r="Q1271" i="7"/>
  <c r="Q1269" i="7"/>
  <c r="Q1273" i="7"/>
  <c r="Q1268" i="7"/>
  <c r="Q1270" i="7"/>
  <c r="Q1173" i="7"/>
  <c r="Q1177" i="7"/>
  <c r="Q1172" i="7"/>
  <c r="Q1174" i="7"/>
  <c r="Q1176" i="7"/>
  <c r="Q1175" i="7"/>
  <c r="F191" i="11"/>
  <c r="E192" i="11"/>
  <c r="F192" i="8"/>
  <c r="E193" i="8"/>
  <c r="Q1998" i="7" l="1"/>
  <c r="Q1999" i="7"/>
  <c r="Q1995" i="7"/>
  <c r="Q1994" i="7"/>
  <c r="Q1996" i="7"/>
  <c r="Q1997" i="7"/>
  <c r="F193" i="8"/>
  <c r="E194" i="8"/>
  <c r="F192" i="11"/>
  <c r="E193" i="11"/>
  <c r="F193" i="11" l="1"/>
  <c r="E194" i="11"/>
  <c r="F194" i="8"/>
  <c r="E195" i="8"/>
  <c r="F195" i="8" l="1"/>
  <c r="E196" i="8"/>
  <c r="F194" i="11"/>
  <c r="E195" i="11"/>
  <c r="F195" i="11" l="1"/>
  <c r="E196" i="11"/>
  <c r="F196" i="8"/>
  <c r="E197" i="8"/>
  <c r="F197" i="8" l="1"/>
  <c r="E198" i="8"/>
  <c r="F196" i="11"/>
  <c r="E197" i="11"/>
  <c r="F197" i="11" l="1"/>
  <c r="E198" i="11"/>
  <c r="F198" i="8"/>
  <c r="E199" i="8"/>
  <c r="Q239" i="7" l="1"/>
  <c r="Q240" i="7"/>
  <c r="Q241" i="7"/>
  <c r="Q237" i="7"/>
  <c r="Q236" i="7"/>
  <c r="Q238" i="7"/>
  <c r="Q3052" i="7"/>
  <c r="Q3051" i="7"/>
  <c r="Q3053" i="7"/>
  <c r="Q3055" i="7"/>
  <c r="Q3050" i="7"/>
  <c r="Q3054" i="7"/>
  <c r="F199" i="8"/>
  <c r="E200" i="8"/>
  <c r="F198" i="11"/>
  <c r="E199" i="11"/>
  <c r="P3302" i="7" l="1"/>
  <c r="P3306" i="7"/>
  <c r="P3304" i="7"/>
  <c r="P3303" i="7"/>
  <c r="P3305" i="7"/>
  <c r="P3307" i="7"/>
  <c r="F199" i="11"/>
  <c r="E200" i="11"/>
  <c r="F200" i="8"/>
  <c r="E201" i="8"/>
  <c r="F201" i="8" l="1"/>
  <c r="E202" i="8"/>
  <c r="F200" i="11"/>
  <c r="E201" i="11"/>
  <c r="F201" i="11" l="1"/>
  <c r="E202" i="11"/>
  <c r="F202" i="8"/>
  <c r="E203" i="8"/>
  <c r="Q2140" i="7" l="1"/>
  <c r="Q2142" i="7"/>
  <c r="Q2141" i="7"/>
  <c r="Q2138" i="7"/>
  <c r="Q2139" i="7"/>
  <c r="Q2143" i="7"/>
  <c r="F203" i="8"/>
  <c r="E204" i="8"/>
  <c r="F202" i="11"/>
  <c r="E203" i="11"/>
  <c r="Q167" i="7" l="1"/>
  <c r="Q169" i="7"/>
  <c r="Q164" i="7"/>
  <c r="Q166" i="7"/>
  <c r="Q168" i="7"/>
  <c r="Q165" i="7"/>
  <c r="F203" i="11"/>
  <c r="E204" i="11"/>
  <c r="F204" i="8"/>
  <c r="E205" i="8"/>
  <c r="F205" i="8" l="1"/>
  <c r="E206" i="8"/>
  <c r="F204" i="11"/>
  <c r="E205" i="11"/>
  <c r="P1413" i="7" l="1"/>
  <c r="P1417" i="7"/>
  <c r="P1412" i="7"/>
  <c r="P1414" i="7"/>
  <c r="P1416" i="7"/>
  <c r="P1415" i="7"/>
  <c r="F205" i="11"/>
  <c r="E206" i="11"/>
  <c r="F206" i="8"/>
  <c r="E207" i="8"/>
  <c r="Q3321" i="7" l="1"/>
  <c r="Q3325" i="7"/>
  <c r="Q3322" i="7"/>
  <c r="Q3323" i="7"/>
  <c r="Q3320" i="7"/>
  <c r="Q3324" i="7"/>
  <c r="F207" i="8"/>
  <c r="E208" i="8"/>
  <c r="F206" i="11"/>
  <c r="E207" i="11"/>
  <c r="F208" i="8" l="1"/>
  <c r="E209" i="8"/>
  <c r="F207" i="11"/>
  <c r="E208" i="11"/>
  <c r="F208" i="11" l="1"/>
  <c r="E209" i="11"/>
  <c r="F209" i="8"/>
  <c r="E210" i="8"/>
  <c r="F210" i="8" l="1"/>
  <c r="E211" i="8"/>
  <c r="F209" i="11"/>
  <c r="E210" i="11"/>
  <c r="F210" i="11" l="1"/>
  <c r="E211" i="11"/>
  <c r="F211" i="8"/>
  <c r="E212" i="8"/>
  <c r="Q1520" i="7" l="1"/>
  <c r="Q1524" i="7"/>
  <c r="Q1522" i="7"/>
  <c r="Q1521" i="7"/>
  <c r="Q1523" i="7"/>
  <c r="Q1525" i="7"/>
  <c r="Q1216" i="7"/>
  <c r="Q1217" i="7"/>
  <c r="Q1214" i="7"/>
  <c r="Q1218" i="7"/>
  <c r="Q1215" i="7"/>
  <c r="Q1219" i="7"/>
  <c r="F212" i="8"/>
  <c r="E213" i="8"/>
  <c r="F211" i="11"/>
  <c r="E212" i="11"/>
  <c r="Q2103" i="7" l="1"/>
  <c r="Q2107" i="7"/>
  <c r="Q2104" i="7"/>
  <c r="Q2105" i="7"/>
  <c r="Q2102" i="7"/>
  <c r="Q2106" i="7"/>
  <c r="F212" i="11"/>
  <c r="E213" i="11"/>
  <c r="F213" i="8"/>
  <c r="E214" i="8"/>
  <c r="F214" i="8" l="1"/>
  <c r="E215" i="8"/>
  <c r="F213" i="11"/>
  <c r="E214" i="11"/>
  <c r="F214" i="11" l="1"/>
  <c r="E215" i="11"/>
  <c r="F215" i="8"/>
  <c r="E216" i="8"/>
  <c r="P68" i="7" l="1"/>
  <c r="P70" i="7"/>
  <c r="P69" i="7"/>
  <c r="P72" i="7"/>
  <c r="P73" i="7"/>
  <c r="P71" i="7"/>
  <c r="F216" i="8"/>
  <c r="E217" i="8"/>
  <c r="F215" i="11"/>
  <c r="E216" i="11"/>
  <c r="F216" i="11" l="1"/>
  <c r="E217" i="11"/>
  <c r="F217" i="8"/>
  <c r="E218" i="8"/>
  <c r="F218" i="8" l="1"/>
  <c r="E219" i="8"/>
  <c r="F217" i="11"/>
  <c r="E218" i="11"/>
  <c r="F218" i="11" l="1"/>
  <c r="E219" i="11"/>
  <c r="F219" i="8"/>
  <c r="E220" i="8"/>
  <c r="F220" i="8" l="1"/>
  <c r="E221" i="8"/>
  <c r="F219" i="11"/>
  <c r="E220" i="11"/>
  <c r="Q2090" i="7" l="1"/>
  <c r="Q2093" i="7"/>
  <c r="Q2091" i="7"/>
  <c r="Q2092" i="7"/>
  <c r="Q2094" i="7"/>
  <c r="Q2095" i="7"/>
  <c r="F220" i="11"/>
  <c r="E221" i="11"/>
  <c r="F221" i="8"/>
  <c r="E222" i="8"/>
  <c r="Q3124" i="7" l="1"/>
  <c r="Q3125" i="7"/>
  <c r="Q3127" i="7"/>
  <c r="Q3122" i="7"/>
  <c r="Q3123" i="7"/>
  <c r="Q3126" i="7"/>
  <c r="Q837" i="7"/>
  <c r="Q841" i="7"/>
  <c r="Q836" i="7"/>
  <c r="Q838" i="7"/>
  <c r="Q840" i="7"/>
  <c r="Q839" i="7"/>
  <c r="F222" i="8"/>
  <c r="E223" i="8"/>
  <c r="F221" i="11"/>
  <c r="E222" i="11"/>
  <c r="F222" i="11" l="1"/>
  <c r="E223" i="11"/>
  <c r="F223" i="8"/>
  <c r="E224" i="8"/>
  <c r="P475" i="7" l="1"/>
  <c r="P473" i="7"/>
  <c r="P470" i="7"/>
  <c r="P472" i="7"/>
  <c r="P471" i="7"/>
  <c r="P474" i="7"/>
  <c r="P2936" i="7"/>
  <c r="P2938" i="7"/>
  <c r="P2940" i="7"/>
  <c r="P2939" i="7"/>
  <c r="P2937" i="7"/>
  <c r="P2941" i="7"/>
  <c r="Q1787" i="7"/>
  <c r="Q1789" i="7"/>
  <c r="Q1784" i="7"/>
  <c r="Q1786" i="7"/>
  <c r="Q1788" i="7"/>
  <c r="Q1785" i="7"/>
  <c r="F224" i="8"/>
  <c r="E225" i="8"/>
  <c r="F223" i="11"/>
  <c r="E224" i="11"/>
  <c r="Q1412" i="7" l="1"/>
  <c r="Q1414" i="7"/>
  <c r="Q1416" i="7"/>
  <c r="Q1415" i="7"/>
  <c r="Q1413" i="7"/>
  <c r="Q1417" i="7"/>
  <c r="F224" i="11"/>
  <c r="E225" i="11"/>
  <c r="F225" i="8"/>
  <c r="E226" i="8"/>
  <c r="F226" i="8" l="1"/>
  <c r="E227" i="8"/>
  <c r="F225" i="11"/>
  <c r="E226" i="11"/>
  <c r="F226" i="11" l="1"/>
  <c r="E227" i="11"/>
  <c r="F227" i="8"/>
  <c r="E228" i="8"/>
  <c r="P2597" i="7" l="1"/>
  <c r="P2595" i="7"/>
  <c r="P2598" i="7"/>
  <c r="P2596" i="7"/>
  <c r="P2599" i="7"/>
  <c r="P2594" i="7"/>
  <c r="F228" i="8"/>
  <c r="E229" i="8"/>
  <c r="F227" i="11"/>
  <c r="E228" i="11"/>
  <c r="F228" i="11" l="1"/>
  <c r="E229" i="11"/>
  <c r="F229" i="8"/>
  <c r="E230" i="8"/>
  <c r="Q287" i="7" l="1"/>
  <c r="Q288" i="7"/>
  <c r="Q289" i="7"/>
  <c r="Q285" i="7"/>
  <c r="Q284" i="7"/>
  <c r="Q286" i="7"/>
  <c r="Q2649" i="7"/>
  <c r="Q2648" i="7"/>
  <c r="Q2653" i="7"/>
  <c r="Q2652" i="7"/>
  <c r="Q2650" i="7"/>
  <c r="Q2651" i="7"/>
  <c r="F230" i="8"/>
  <c r="E231" i="8"/>
  <c r="F229" i="11"/>
  <c r="E230" i="11"/>
  <c r="Q255" i="7" l="1"/>
  <c r="Q254" i="7"/>
  <c r="Q259" i="7"/>
  <c r="Q258" i="7"/>
  <c r="Q256" i="7"/>
  <c r="Q257" i="7"/>
  <c r="F230" i="11"/>
  <c r="E231" i="11"/>
  <c r="F231" i="8"/>
  <c r="E232" i="8"/>
  <c r="Q1312" i="7" l="1"/>
  <c r="Q1313" i="7"/>
  <c r="Q1314" i="7"/>
  <c r="Q1310" i="7"/>
  <c r="Q1315" i="7"/>
  <c r="Q1311" i="7"/>
  <c r="F232" i="8"/>
  <c r="E233" i="8"/>
  <c r="F231" i="11"/>
  <c r="E232" i="11"/>
  <c r="Q2377" i="7" l="1"/>
  <c r="Q2372" i="7"/>
  <c r="Q2376" i="7"/>
  <c r="Q2375" i="7"/>
  <c r="Q2373" i="7"/>
  <c r="Q2374" i="7"/>
  <c r="F232" i="11"/>
  <c r="E233" i="11"/>
  <c r="F233" i="8"/>
  <c r="E234" i="8"/>
  <c r="P2156" i="7" l="1"/>
  <c r="P2158" i="7"/>
  <c r="P2160" i="7"/>
  <c r="P2159" i="7"/>
  <c r="P2157" i="7"/>
  <c r="P2161" i="7"/>
  <c r="F234" i="8"/>
  <c r="E235" i="8"/>
  <c r="F233" i="11"/>
  <c r="E234" i="11"/>
  <c r="F234" i="11" l="1"/>
  <c r="E235" i="11"/>
  <c r="F235" i="8"/>
  <c r="E236" i="8"/>
  <c r="F236" i="8" l="1"/>
  <c r="E237" i="8"/>
  <c r="F235" i="11"/>
  <c r="E236" i="11"/>
  <c r="F236" i="11" l="1"/>
  <c r="E237" i="11"/>
  <c r="F237" i="8"/>
  <c r="E238" i="8"/>
  <c r="P1532" i="7" l="1"/>
  <c r="P1534" i="7"/>
  <c r="P1536" i="7"/>
  <c r="P1535" i="7"/>
  <c r="P1533" i="7"/>
  <c r="P1537" i="7"/>
  <c r="F238" i="8"/>
  <c r="E239" i="8"/>
  <c r="F237" i="11"/>
  <c r="E238" i="11"/>
  <c r="Q267" i="7" l="1"/>
  <c r="Q266" i="7"/>
  <c r="Q271" i="7"/>
  <c r="Q270" i="7"/>
  <c r="Q268" i="7"/>
  <c r="Q269" i="7"/>
  <c r="F238" i="11"/>
  <c r="E239" i="11"/>
  <c r="F239" i="8"/>
  <c r="E240" i="8"/>
  <c r="P1188" i="7" l="1"/>
  <c r="P1186" i="7"/>
  <c r="P1187" i="7"/>
  <c r="P1185" i="7"/>
  <c r="P1189" i="7"/>
  <c r="P1184" i="7"/>
  <c r="Q1732" i="7"/>
  <c r="Q1733" i="7"/>
  <c r="Q1731" i="7"/>
  <c r="Q1730" i="7"/>
  <c r="Q1735" i="7"/>
  <c r="Q1734" i="7"/>
  <c r="F240" i="8"/>
  <c r="E241" i="8"/>
  <c r="F239" i="11"/>
  <c r="E240" i="11"/>
  <c r="F240" i="11" l="1"/>
  <c r="E241" i="11"/>
  <c r="F241" i="8"/>
  <c r="E242" i="8"/>
  <c r="F242" i="8" l="1"/>
  <c r="E243" i="8"/>
  <c r="F241" i="11"/>
  <c r="E242" i="11"/>
  <c r="P2295" i="7" l="1"/>
  <c r="P2299" i="7"/>
  <c r="P2294" i="7"/>
  <c r="P2296" i="7"/>
  <c r="P2298" i="7"/>
  <c r="P2297" i="7"/>
  <c r="Q662" i="7"/>
  <c r="Q666" i="7"/>
  <c r="Q664" i="7"/>
  <c r="Q663" i="7"/>
  <c r="Q665" i="7"/>
  <c r="Q667" i="7"/>
  <c r="F242" i="11"/>
  <c r="E243" i="11"/>
  <c r="F243" i="8"/>
  <c r="E244" i="8"/>
  <c r="Q1896" i="7" l="1"/>
  <c r="Q1893" i="7"/>
  <c r="Q1895" i="7"/>
  <c r="Q1897" i="7"/>
  <c r="Q1892" i="7"/>
  <c r="Q1894" i="7"/>
  <c r="P2689" i="7"/>
  <c r="P2688" i="7"/>
  <c r="P2685" i="7"/>
  <c r="P2684" i="7"/>
  <c r="P2687" i="7"/>
  <c r="P2686" i="7"/>
  <c r="F244" i="8"/>
  <c r="E245" i="8"/>
  <c r="F243" i="11"/>
  <c r="E244" i="11"/>
  <c r="F244" i="11" l="1"/>
  <c r="E245" i="11"/>
  <c r="F245" i="8"/>
  <c r="E246" i="8"/>
  <c r="F246" i="8" l="1"/>
  <c r="E247" i="8"/>
  <c r="F245" i="11"/>
  <c r="E246" i="11"/>
  <c r="Q123" i="7" l="1"/>
  <c r="Q122" i="7"/>
  <c r="Q127" i="7"/>
  <c r="Q126" i="7"/>
  <c r="Q124" i="7"/>
  <c r="Q125" i="7"/>
  <c r="F246" i="11"/>
  <c r="E247" i="11"/>
  <c r="F247" i="8"/>
  <c r="E248" i="8"/>
  <c r="Q1048" i="7" l="1"/>
  <c r="Q1047" i="7"/>
  <c r="Q1049" i="7"/>
  <c r="Q1051" i="7"/>
  <c r="Q1046" i="7"/>
  <c r="Q1050" i="7"/>
  <c r="P2246" i="7"/>
  <c r="P2248" i="7"/>
  <c r="P2250" i="7"/>
  <c r="P2249" i="7"/>
  <c r="P2247" i="7"/>
  <c r="P2251" i="7"/>
  <c r="F248" i="8"/>
  <c r="E249" i="8"/>
  <c r="F247" i="11"/>
  <c r="E248" i="11"/>
  <c r="F248" i="11" l="1"/>
  <c r="E249" i="11"/>
  <c r="F249" i="8"/>
  <c r="E250" i="8"/>
  <c r="P2168" i="7" l="1"/>
  <c r="P2169" i="7"/>
  <c r="P2171" i="7"/>
  <c r="P2170" i="7"/>
  <c r="P2173" i="7"/>
  <c r="P2172" i="7"/>
  <c r="Q3141" i="7"/>
  <c r="Q3140" i="7"/>
  <c r="Q3145" i="7"/>
  <c r="Q3144" i="7"/>
  <c r="Q3142" i="7"/>
  <c r="Q3143" i="7"/>
  <c r="F250" i="8"/>
  <c r="E251" i="8"/>
  <c r="F249" i="11"/>
  <c r="E250" i="11"/>
  <c r="F250" i="11" l="1"/>
  <c r="E251" i="11"/>
  <c r="F251" i="8"/>
  <c r="E252" i="8"/>
  <c r="Q1202" i="7" l="1"/>
  <c r="Q1206" i="7"/>
  <c r="Q1204" i="7"/>
  <c r="Q1203" i="7"/>
  <c r="Q1205" i="7"/>
  <c r="Q1207" i="7"/>
  <c r="F252" i="8"/>
  <c r="E253" i="8"/>
  <c r="F251" i="11"/>
  <c r="E252" i="11"/>
  <c r="P1880" i="7" l="1"/>
  <c r="P1881" i="7"/>
  <c r="P1882" i="7"/>
  <c r="P1885" i="7"/>
  <c r="P1884" i="7"/>
  <c r="P1883" i="7"/>
  <c r="Q2957" i="7"/>
  <c r="Q2959" i="7"/>
  <c r="Q2955" i="7"/>
  <c r="Q2954" i="7"/>
  <c r="Q2956" i="7"/>
  <c r="Q2958" i="7"/>
  <c r="Q2778" i="7"/>
  <c r="Q2775" i="7"/>
  <c r="Q2777" i="7"/>
  <c r="Q2779" i="7"/>
  <c r="Q2774" i="7"/>
  <c r="Q2776" i="7"/>
  <c r="F252" i="11"/>
  <c r="E253" i="11"/>
  <c r="F253" i="8"/>
  <c r="E254" i="8"/>
  <c r="F254" i="8" l="1"/>
  <c r="E255" i="8"/>
  <c r="F253" i="11"/>
  <c r="E254" i="11"/>
  <c r="P2853" i="7" l="1"/>
  <c r="P2857" i="7"/>
  <c r="P2852" i="7"/>
  <c r="P2854" i="7"/>
  <c r="P2856" i="7"/>
  <c r="P2855" i="7"/>
  <c r="F254" i="11"/>
  <c r="E255" i="11"/>
  <c r="F255" i="8"/>
  <c r="E256" i="8"/>
  <c r="Q3329" i="7" l="1"/>
  <c r="Q3331" i="7"/>
  <c r="Q3326" i="7"/>
  <c r="Q3328" i="7"/>
  <c r="Q3330" i="7"/>
  <c r="Q3327" i="7"/>
  <c r="Q586" i="7"/>
  <c r="Q585" i="7"/>
  <c r="Q584" i="7"/>
  <c r="Q588" i="7"/>
  <c r="Q587" i="7"/>
  <c r="Q589" i="7"/>
  <c r="P3206" i="7"/>
  <c r="P3210" i="7"/>
  <c r="P3208" i="7"/>
  <c r="P3207" i="7"/>
  <c r="P3209" i="7"/>
  <c r="P3211" i="7"/>
  <c r="F256" i="8"/>
  <c r="E257" i="8"/>
  <c r="F255" i="11"/>
  <c r="E256" i="11"/>
  <c r="F256" i="11" l="1"/>
  <c r="E257" i="11"/>
  <c r="F257" i="8"/>
  <c r="E258" i="8"/>
  <c r="F258" i="8" l="1"/>
  <c r="E259" i="8"/>
  <c r="F257" i="11"/>
  <c r="E258" i="11"/>
  <c r="Q2528" i="7" l="1"/>
  <c r="Q2530" i="7"/>
  <c r="Q2532" i="7"/>
  <c r="Q2531" i="7"/>
  <c r="Q2529" i="7"/>
  <c r="Q2533" i="7"/>
  <c r="F258" i="11"/>
  <c r="E259" i="11"/>
  <c r="F259" i="8"/>
  <c r="E260" i="8"/>
  <c r="F260" i="8" l="1"/>
  <c r="E261" i="8"/>
  <c r="F259" i="11"/>
  <c r="E260" i="11"/>
  <c r="F260" i="11" l="1"/>
  <c r="E261" i="11"/>
  <c r="F261" i="8"/>
  <c r="E262" i="8"/>
  <c r="P80" i="7" l="1"/>
  <c r="P81" i="7"/>
  <c r="P82" i="7"/>
  <c r="P85" i="7"/>
  <c r="P84" i="7"/>
  <c r="P83" i="7"/>
  <c r="F262" i="8"/>
  <c r="E263" i="8"/>
  <c r="F261" i="11"/>
  <c r="E262" i="11"/>
  <c r="Q406" i="7" l="1"/>
  <c r="Q405" i="7"/>
  <c r="Q407" i="7"/>
  <c r="Q409" i="7"/>
  <c r="Q404" i="7"/>
  <c r="Q408" i="7"/>
  <c r="P2660" i="7"/>
  <c r="P2662" i="7"/>
  <c r="P2664" i="7"/>
  <c r="P2663" i="7"/>
  <c r="P2661" i="7"/>
  <c r="P2665" i="7"/>
  <c r="F262" i="11"/>
  <c r="E263" i="11"/>
  <c r="F263" i="8"/>
  <c r="E264" i="8"/>
  <c r="F264" i="8" l="1"/>
  <c r="E265" i="8"/>
  <c r="F263" i="11"/>
  <c r="E264" i="11"/>
  <c r="Q3237" i="7" l="1"/>
  <c r="Q3236" i="7"/>
  <c r="Q3241" i="7"/>
  <c r="Q3240" i="7"/>
  <c r="Q3238" i="7"/>
  <c r="Q3239" i="7"/>
  <c r="F264" i="11"/>
  <c r="E265" i="11"/>
  <c r="F265" i="8"/>
  <c r="E266" i="8"/>
  <c r="P1909" i="7" l="1"/>
  <c r="P1907" i="7"/>
  <c r="P1904" i="7"/>
  <c r="P1908" i="7"/>
  <c r="P1905" i="7"/>
  <c r="P1906" i="7"/>
  <c r="F266" i="8"/>
  <c r="E267" i="8"/>
  <c r="F265" i="11"/>
  <c r="E266" i="11"/>
  <c r="F266" i="11" l="1"/>
  <c r="E267" i="11"/>
  <c r="F267" i="8"/>
  <c r="E268" i="8"/>
  <c r="P662" i="7" l="1"/>
  <c r="P666" i="7"/>
  <c r="P664" i="7"/>
  <c r="P663" i="7"/>
  <c r="P665" i="7"/>
  <c r="P667" i="7"/>
  <c r="F268" i="8"/>
  <c r="E269" i="8"/>
  <c r="F267" i="11"/>
  <c r="E268" i="11"/>
  <c r="Q2057" i="7" l="1"/>
  <c r="Q2056" i="7"/>
  <c r="Q2054" i="7"/>
  <c r="Q2058" i="7"/>
  <c r="Q2055" i="7"/>
  <c r="Q2059" i="7"/>
  <c r="F268" i="11"/>
  <c r="E269" i="11"/>
  <c r="F269" i="8"/>
  <c r="E270" i="8"/>
  <c r="F270" i="8" l="1"/>
  <c r="E271" i="8"/>
  <c r="F269" i="11"/>
  <c r="E270" i="11"/>
  <c r="F270" i="11" l="1"/>
  <c r="E271" i="11"/>
  <c r="F271" i="8"/>
  <c r="E272" i="8"/>
  <c r="F271" i="11" l="1"/>
  <c r="E272" i="11"/>
  <c r="F272" i="8"/>
  <c r="E273" i="8"/>
  <c r="Q75" i="7" l="1"/>
  <c r="Q74" i="7"/>
  <c r="Q79" i="7"/>
  <c r="Q78" i="7"/>
  <c r="Q76" i="7"/>
  <c r="Q77" i="7"/>
  <c r="F272" i="11"/>
  <c r="E273" i="11"/>
  <c r="F273" i="8"/>
  <c r="E274" i="8"/>
  <c r="Q3346" i="7" l="1"/>
  <c r="Q3347" i="7"/>
  <c r="Q3345" i="7"/>
  <c r="Q3344" i="7"/>
  <c r="Q3349" i="7"/>
  <c r="Q3348" i="7"/>
  <c r="F274" i="8"/>
  <c r="E275" i="8"/>
  <c r="F273" i="11"/>
  <c r="E274" i="11"/>
  <c r="Q2468" i="7" l="1"/>
  <c r="Q2470" i="7"/>
  <c r="Q2472" i="7"/>
  <c r="Q2471" i="7"/>
  <c r="Q2469" i="7"/>
  <c r="Q2473" i="7"/>
  <c r="F274" i="11"/>
  <c r="E275" i="11"/>
  <c r="F275" i="8"/>
  <c r="E276" i="8"/>
  <c r="P74" i="7" l="1"/>
  <c r="P77" i="7"/>
  <c r="P78" i="7"/>
  <c r="P79" i="7"/>
  <c r="P76" i="7"/>
  <c r="P75" i="7"/>
  <c r="Q3113" i="7"/>
  <c r="Q3112" i="7"/>
  <c r="Q3110" i="7"/>
  <c r="Q3115" i="7"/>
  <c r="Q3114" i="7"/>
  <c r="Q3111" i="7"/>
  <c r="F276" i="8"/>
  <c r="E277" i="8"/>
  <c r="F275" i="11"/>
  <c r="E276" i="11"/>
  <c r="Q2949" i="7" l="1"/>
  <c r="Q2948" i="7"/>
  <c r="Q2953" i="7"/>
  <c r="Q2950" i="7"/>
  <c r="Q2952" i="7"/>
  <c r="Q2951" i="7"/>
  <c r="P633" i="7"/>
  <c r="P637" i="7"/>
  <c r="P632" i="7"/>
  <c r="P634" i="7"/>
  <c r="P636" i="7"/>
  <c r="P635" i="7"/>
  <c r="F277" i="8"/>
  <c r="E278" i="8"/>
  <c r="F276" i="11"/>
  <c r="E277" i="11"/>
  <c r="Q1052" i="7" l="1"/>
  <c r="Q1054" i="7"/>
  <c r="Q1056" i="7"/>
  <c r="Q1055" i="7"/>
  <c r="Q1053" i="7"/>
  <c r="Q1057" i="7"/>
  <c r="P1809" i="7"/>
  <c r="P1813" i="7"/>
  <c r="P1808" i="7"/>
  <c r="P1810" i="7"/>
  <c r="P1812" i="7"/>
  <c r="P1811" i="7"/>
  <c r="F277" i="11"/>
  <c r="E278" i="11"/>
  <c r="F278" i="8"/>
  <c r="E279" i="8"/>
  <c r="F279" i="8" l="1"/>
  <c r="E280" i="8"/>
  <c r="F278" i="11"/>
  <c r="E279" i="11"/>
  <c r="Q1876" i="7" l="1"/>
  <c r="Q1877" i="7"/>
  <c r="Q1874" i="7"/>
  <c r="Q1875" i="7"/>
  <c r="Q1879" i="7"/>
  <c r="Q1878" i="7"/>
  <c r="F279" i="11"/>
  <c r="E280" i="11"/>
  <c r="F280" i="8"/>
  <c r="E281" i="8"/>
  <c r="P1396" i="7" l="1"/>
  <c r="P1394" i="7"/>
  <c r="P1395" i="7"/>
  <c r="P1398" i="7"/>
  <c r="P1397" i="7"/>
  <c r="P1399" i="7"/>
  <c r="P1300" i="7"/>
  <c r="P1301" i="7"/>
  <c r="P1298" i="7"/>
  <c r="P1302" i="7"/>
  <c r="P1299" i="7"/>
  <c r="P1303" i="7"/>
  <c r="F281" i="8"/>
  <c r="E282" i="8"/>
  <c r="F280" i="11"/>
  <c r="E281" i="11"/>
  <c r="Q1336" i="7" l="1"/>
  <c r="Q1337" i="7"/>
  <c r="Q1339" i="7"/>
  <c r="Q1334" i="7"/>
  <c r="Q1338" i="7"/>
  <c r="Q1335" i="7"/>
  <c r="P2992" i="7"/>
  <c r="P2990" i="7"/>
  <c r="P2991" i="7"/>
  <c r="P2994" i="7"/>
  <c r="P2993" i="7"/>
  <c r="P2995" i="7"/>
  <c r="Q825" i="7"/>
  <c r="Q829" i="7"/>
  <c r="Q824" i="7"/>
  <c r="Q826" i="7"/>
  <c r="Q828" i="7"/>
  <c r="Q827" i="7"/>
  <c r="F281" i="11"/>
  <c r="E282" i="11"/>
  <c r="F282" i="8"/>
  <c r="E283" i="8"/>
  <c r="F283" i="8" l="1"/>
  <c r="E284" i="8"/>
  <c r="F282" i="11"/>
  <c r="E283" i="11"/>
  <c r="F283" i="11" l="1"/>
  <c r="E284" i="11"/>
  <c r="F284" i="8"/>
  <c r="E285" i="8"/>
  <c r="F285" i="8" l="1"/>
  <c r="E286" i="8"/>
  <c r="F284" i="11"/>
  <c r="E285" i="11"/>
  <c r="P404" i="7" l="1"/>
  <c r="P407" i="7"/>
  <c r="P408" i="7"/>
  <c r="P405" i="7"/>
  <c r="P406" i="7"/>
  <c r="P409" i="7"/>
  <c r="F285" i="11"/>
  <c r="E286" i="11"/>
  <c r="F286" i="8"/>
  <c r="E287" i="8"/>
  <c r="Q2566" i="7" l="1"/>
  <c r="Q2567" i="7"/>
  <c r="Q2565" i="7"/>
  <c r="Q2564" i="7"/>
  <c r="Q2569" i="7"/>
  <c r="Q2568" i="7"/>
  <c r="P2097" i="7"/>
  <c r="P2100" i="7"/>
  <c r="P2098" i="7"/>
  <c r="P2101" i="7"/>
  <c r="P2096" i="7"/>
  <c r="P2099" i="7"/>
  <c r="F287" i="8"/>
  <c r="E288" i="8"/>
  <c r="F286" i="11"/>
  <c r="E287" i="11"/>
  <c r="P1629" i="7" l="1"/>
  <c r="P1632" i="7"/>
  <c r="P1633" i="7"/>
  <c r="P1631" i="7"/>
  <c r="P1628" i="7"/>
  <c r="P1630" i="7"/>
  <c r="P2415" i="7"/>
  <c r="P2419" i="7"/>
  <c r="P2414" i="7"/>
  <c r="P2416" i="7"/>
  <c r="P2418" i="7"/>
  <c r="P2417" i="7"/>
  <c r="F287" i="11"/>
  <c r="E288" i="11"/>
  <c r="F288" i="8"/>
  <c r="E289" i="8"/>
  <c r="P1593" i="7" l="1"/>
  <c r="P1596" i="7"/>
  <c r="P1597" i="7"/>
  <c r="P1595" i="7"/>
  <c r="P1592" i="7"/>
  <c r="P1594" i="7"/>
  <c r="Q1466" i="7"/>
  <c r="Q1468" i="7"/>
  <c r="Q1470" i="7"/>
  <c r="Q1469" i="7"/>
  <c r="Q1467" i="7"/>
  <c r="Q1471" i="7"/>
  <c r="F289" i="8"/>
  <c r="E290" i="8"/>
  <c r="F288" i="11"/>
  <c r="E289" i="11"/>
  <c r="Q2806" i="7" l="1"/>
  <c r="Q2807" i="7"/>
  <c r="Q2805" i="7"/>
  <c r="Q2804" i="7"/>
  <c r="Q2809" i="7"/>
  <c r="Q2808" i="7"/>
  <c r="F289" i="11"/>
  <c r="E290" i="11"/>
  <c r="F290" i="8"/>
  <c r="E291" i="8"/>
  <c r="P1516" i="7" l="1"/>
  <c r="P1515" i="7"/>
  <c r="P1517" i="7"/>
  <c r="P1519" i="7"/>
  <c r="P1514" i="7"/>
  <c r="P1518" i="7"/>
  <c r="F291" i="8"/>
  <c r="E292" i="8"/>
  <c r="F290" i="11"/>
  <c r="E291" i="11"/>
  <c r="Q650" i="7" l="1"/>
  <c r="Q654" i="7"/>
  <c r="Q652" i="7"/>
  <c r="Q651" i="7"/>
  <c r="Q653" i="7"/>
  <c r="Q655" i="7"/>
  <c r="P375" i="7"/>
  <c r="P379" i="7"/>
  <c r="P374" i="7"/>
  <c r="P376" i="7"/>
  <c r="P378" i="7"/>
  <c r="P377" i="7"/>
  <c r="F291" i="11"/>
  <c r="E292" i="11"/>
  <c r="F292" i="8"/>
  <c r="E293" i="8"/>
  <c r="Q669" i="7" l="1"/>
  <c r="Q673" i="7"/>
  <c r="Q668" i="7"/>
  <c r="Q670" i="7"/>
  <c r="Q672" i="7"/>
  <c r="Q671" i="7"/>
  <c r="P1797" i="7"/>
  <c r="P1801" i="7"/>
  <c r="P1800" i="7"/>
  <c r="P1796" i="7"/>
  <c r="P1798" i="7"/>
  <c r="P1799" i="7"/>
  <c r="F293" i="8"/>
  <c r="E294" i="8"/>
  <c r="F292" i="11"/>
  <c r="E293" i="11"/>
  <c r="Q2326" i="7" l="1"/>
  <c r="Q2327" i="7"/>
  <c r="Q2329" i="7"/>
  <c r="Q2324" i="7"/>
  <c r="Q2328" i="7"/>
  <c r="Q2325" i="7"/>
  <c r="P1927" i="7"/>
  <c r="P1925" i="7"/>
  <c r="P1924" i="7"/>
  <c r="P1922" i="7"/>
  <c r="P1926" i="7"/>
  <c r="P1923" i="7"/>
  <c r="F293" i="11"/>
  <c r="E294" i="11"/>
  <c r="F294" i="8"/>
  <c r="E295" i="8"/>
  <c r="P371" i="7" l="1"/>
  <c r="P373" i="7"/>
  <c r="P370" i="7"/>
  <c r="P372" i="7"/>
  <c r="P369" i="7"/>
  <c r="P368" i="7"/>
  <c r="Q1780" i="7"/>
  <c r="Q1781" i="7"/>
  <c r="Q1779" i="7"/>
  <c r="Q1778" i="7"/>
  <c r="Q1783" i="7"/>
  <c r="Q1782" i="7"/>
  <c r="Q95" i="7"/>
  <c r="Q92" i="7"/>
  <c r="Q96" i="7"/>
  <c r="Q93" i="7"/>
  <c r="Q97" i="7"/>
  <c r="Q94" i="7"/>
  <c r="F295" i="8"/>
  <c r="E296" i="8"/>
  <c r="F294" i="11"/>
  <c r="E295" i="11"/>
  <c r="Q2869" i="7" l="1"/>
  <c r="Q2868" i="7"/>
  <c r="Q2866" i="7"/>
  <c r="Q2867" i="7"/>
  <c r="Q2865" i="7"/>
  <c r="Q2864" i="7"/>
  <c r="F295" i="11"/>
  <c r="E296" i="11"/>
  <c r="F296" i="8"/>
  <c r="E297" i="8"/>
  <c r="P183" i="7" l="1"/>
  <c r="P186" i="7"/>
  <c r="P182" i="7"/>
  <c r="P185" i="7"/>
  <c r="P184" i="7"/>
  <c r="P187" i="7"/>
  <c r="F297" i="8"/>
  <c r="E298" i="8"/>
  <c r="F296" i="11"/>
  <c r="E297" i="11"/>
  <c r="Q1420" i="7" l="1"/>
  <c r="Q1421" i="7"/>
  <c r="Q1418" i="7"/>
  <c r="Q1422" i="7"/>
  <c r="Q1419" i="7"/>
  <c r="Q1423" i="7"/>
  <c r="F297" i="11"/>
  <c r="E298" i="11"/>
  <c r="F298" i="8"/>
  <c r="E299" i="8"/>
  <c r="Q3032" i="7" l="1"/>
  <c r="Q3036" i="7"/>
  <c r="Q3035" i="7"/>
  <c r="Q3033" i="7"/>
  <c r="Q3037" i="7"/>
  <c r="Q3034" i="7"/>
  <c r="F299" i="8"/>
  <c r="E300" i="8"/>
  <c r="F298" i="11"/>
  <c r="E299" i="11"/>
  <c r="P1494" i="7" l="1"/>
  <c r="P1493" i="7"/>
  <c r="P1495" i="7"/>
  <c r="P1492" i="7"/>
  <c r="P1491" i="7"/>
  <c r="P1490" i="7"/>
  <c r="F299" i="11"/>
  <c r="E300" i="11"/>
  <c r="F300" i="8"/>
  <c r="E301" i="8"/>
  <c r="Q64" i="7" l="1"/>
  <c r="Q65" i="7"/>
  <c r="Q62" i="7"/>
  <c r="Q63" i="7"/>
  <c r="Q67" i="7"/>
  <c r="Q66" i="7"/>
  <c r="Q368" i="7"/>
  <c r="Q372" i="7"/>
  <c r="Q370" i="7"/>
  <c r="Q369" i="7"/>
  <c r="Q371" i="7"/>
  <c r="Q373" i="7"/>
  <c r="F301" i="8"/>
  <c r="E302" i="8"/>
  <c r="F300" i="11"/>
  <c r="E301" i="11"/>
  <c r="Q1220" i="7" l="1"/>
  <c r="Q1222" i="7"/>
  <c r="Q1224" i="7"/>
  <c r="Q1223" i="7"/>
  <c r="Q1225" i="7"/>
  <c r="Q1221" i="7"/>
  <c r="F301" i="11"/>
  <c r="E302" i="11"/>
  <c r="F302" i="8"/>
  <c r="E303" i="8"/>
  <c r="F303" i="8" l="1"/>
  <c r="E304" i="8"/>
  <c r="F302" i="11"/>
  <c r="E303" i="11"/>
  <c r="P1568" i="7" l="1"/>
  <c r="P1569" i="7"/>
  <c r="P1570" i="7"/>
  <c r="P1573" i="7"/>
  <c r="P1572" i="7"/>
  <c r="P1571" i="7"/>
  <c r="Q656" i="7"/>
  <c r="Q660" i="7"/>
  <c r="Q657" i="7"/>
  <c r="Q661" i="7"/>
  <c r="Q658" i="7"/>
  <c r="Q659" i="7"/>
  <c r="F303" i="11"/>
  <c r="E304" i="11"/>
  <c r="F304" i="8"/>
  <c r="E305" i="8"/>
  <c r="P2480" i="7" l="1"/>
  <c r="P2484" i="7"/>
  <c r="P2482" i="7"/>
  <c r="P2481" i="7"/>
  <c r="P2483" i="7"/>
  <c r="P2485" i="7"/>
  <c r="F305" i="8"/>
  <c r="E306" i="8"/>
  <c r="F304" i="11"/>
  <c r="E305" i="11"/>
  <c r="Q877" i="7" l="1"/>
  <c r="Q872" i="7"/>
  <c r="Q874" i="7"/>
  <c r="Q876" i="7"/>
  <c r="Q875" i="7"/>
  <c r="Q873" i="7"/>
  <c r="P960" i="7"/>
  <c r="P956" i="7"/>
  <c r="P958" i="7"/>
  <c r="P957" i="7"/>
  <c r="P959" i="7"/>
  <c r="P961" i="7"/>
  <c r="F305" i="11"/>
  <c r="E306" i="11"/>
  <c r="F306" i="8"/>
  <c r="E307" i="8"/>
  <c r="P746" i="7" l="1"/>
  <c r="P749" i="7"/>
  <c r="P750" i="7"/>
  <c r="P751" i="7"/>
  <c r="P748" i="7"/>
  <c r="P747" i="7"/>
  <c r="Q2432" i="7"/>
  <c r="Q2436" i="7"/>
  <c r="Q2433" i="7"/>
  <c r="Q2437" i="7"/>
  <c r="Q2434" i="7"/>
  <c r="Q2435" i="7"/>
  <c r="F307" i="8"/>
  <c r="E308" i="8"/>
  <c r="F306" i="11"/>
  <c r="E307" i="11"/>
  <c r="Q3028" i="7" l="1"/>
  <c r="Q3027" i="7"/>
  <c r="Q3029" i="7"/>
  <c r="Q3031" i="7"/>
  <c r="Q3026" i="7"/>
  <c r="Q3030" i="7"/>
  <c r="F307" i="11"/>
  <c r="E308" i="11"/>
  <c r="F308" i="8"/>
  <c r="E309" i="8"/>
  <c r="Q1912" i="7" l="1"/>
  <c r="Q1911" i="7"/>
  <c r="Q1914" i="7"/>
  <c r="Q1913" i="7"/>
  <c r="Q1910" i="7"/>
  <c r="Q1915" i="7"/>
  <c r="P555" i="7"/>
  <c r="P558" i="7"/>
  <c r="P559" i="7"/>
  <c r="P554" i="7"/>
  <c r="P556" i="7"/>
  <c r="P557" i="7"/>
  <c r="Q2314" i="7"/>
  <c r="Q2315" i="7"/>
  <c r="Q2312" i="7"/>
  <c r="Q2316" i="7"/>
  <c r="Q2313" i="7"/>
  <c r="Q2317" i="7"/>
  <c r="F309" i="8"/>
  <c r="E310" i="8"/>
  <c r="F308" i="11"/>
  <c r="E309" i="11"/>
  <c r="P502" i="7" l="1"/>
  <c r="P505" i="7"/>
  <c r="P503" i="7"/>
  <c r="P501" i="7"/>
  <c r="P500" i="7"/>
  <c r="P504" i="7"/>
  <c r="F309" i="11"/>
  <c r="E310" i="11"/>
  <c r="F310" i="8"/>
  <c r="E311" i="8"/>
  <c r="Q696" i="7" l="1"/>
  <c r="Q695" i="7"/>
  <c r="Q693" i="7"/>
  <c r="Q697" i="7"/>
  <c r="Q692" i="7"/>
  <c r="Q694" i="7"/>
  <c r="F311" i="8"/>
  <c r="E312" i="8"/>
  <c r="F310" i="11"/>
  <c r="E311" i="11"/>
  <c r="F311" i="11" l="1"/>
  <c r="E312" i="11"/>
  <c r="F312" i="8"/>
  <c r="E313" i="8"/>
  <c r="P1339" i="7" l="1"/>
  <c r="P1335" i="7"/>
  <c r="P1337" i="7"/>
  <c r="P1336" i="7"/>
  <c r="P1334" i="7"/>
  <c r="P1338" i="7"/>
  <c r="F313" i="8"/>
  <c r="E314" i="8"/>
  <c r="F312" i="11"/>
  <c r="E313" i="11"/>
  <c r="F313" i="11" l="1"/>
  <c r="E314" i="11"/>
  <c r="F314" i="8"/>
  <c r="E315" i="8"/>
  <c r="Q3020" i="7" l="1"/>
  <c r="Q3024" i="7"/>
  <c r="Q3023" i="7"/>
  <c r="Q3021" i="7"/>
  <c r="Q3025" i="7"/>
  <c r="Q3022" i="7"/>
  <c r="P16" i="7"/>
  <c r="P15" i="7"/>
  <c r="P17" i="7"/>
  <c r="P19" i="7"/>
  <c r="P14" i="7"/>
  <c r="P18" i="7"/>
  <c r="F315" i="8"/>
  <c r="E316" i="8"/>
  <c r="F314" i="11"/>
  <c r="E315" i="11"/>
  <c r="Q3257" i="7" l="1"/>
  <c r="Q3259" i="7"/>
  <c r="Q3254" i="7"/>
  <c r="Q3256" i="7"/>
  <c r="Q3258" i="7"/>
  <c r="Q3255" i="7"/>
  <c r="F315" i="11"/>
  <c r="E316" i="11"/>
  <c r="F316" i="8"/>
  <c r="E317" i="8"/>
  <c r="P2952" i="7" l="1"/>
  <c r="P2949" i="7"/>
  <c r="P2948" i="7"/>
  <c r="P2953" i="7"/>
  <c r="P2950" i="7"/>
  <c r="P2951" i="7"/>
  <c r="F317" i="8"/>
  <c r="E318" i="8"/>
  <c r="F316" i="11"/>
  <c r="E317" i="11"/>
  <c r="F317" i="11" l="1"/>
  <c r="E318" i="11"/>
  <c r="F318" i="8"/>
  <c r="E319" i="8"/>
  <c r="P758" i="7" l="1"/>
  <c r="P762" i="7"/>
  <c r="P760" i="7"/>
  <c r="P759" i="7"/>
  <c r="P761" i="7"/>
  <c r="P763" i="7"/>
  <c r="F319" i="8"/>
  <c r="E320" i="8"/>
  <c r="F318" i="11"/>
  <c r="E319" i="11"/>
  <c r="Q2123" i="7" l="1"/>
  <c r="Q2125" i="7"/>
  <c r="Q2120" i="7"/>
  <c r="Q2122" i="7"/>
  <c r="Q2124" i="7"/>
  <c r="Q2121" i="7"/>
  <c r="P464" i="7"/>
  <c r="P467" i="7"/>
  <c r="P468" i="7"/>
  <c r="P469" i="7"/>
  <c r="P466" i="7"/>
  <c r="P465" i="7"/>
  <c r="P1269" i="7"/>
  <c r="P1271" i="7"/>
  <c r="P1273" i="7"/>
  <c r="P1268" i="7"/>
  <c r="P1270" i="7"/>
  <c r="P1272" i="7"/>
  <c r="F319" i="11"/>
  <c r="E320" i="11"/>
  <c r="F320" i="8"/>
  <c r="E321" i="8"/>
  <c r="P256" i="7" l="1"/>
  <c r="P254" i="7"/>
  <c r="P255" i="7"/>
  <c r="P258" i="7"/>
  <c r="P257" i="7"/>
  <c r="P259" i="7"/>
  <c r="F321" i="8"/>
  <c r="E322" i="8"/>
  <c r="F320" i="11"/>
  <c r="E321" i="11"/>
  <c r="P1382" i="7" l="1"/>
  <c r="P1385" i="7"/>
  <c r="P1386" i="7"/>
  <c r="P1387" i="7"/>
  <c r="P1384" i="7"/>
  <c r="P1383" i="7"/>
  <c r="Q2729" i="7"/>
  <c r="Q2726" i="7"/>
  <c r="Q2728" i="7"/>
  <c r="Q2730" i="7"/>
  <c r="Q2727" i="7"/>
  <c r="Q2731" i="7"/>
  <c r="P1965" i="7"/>
  <c r="P1969" i="7"/>
  <c r="P1966" i="7"/>
  <c r="P1964" i="7"/>
  <c r="P1967" i="7"/>
  <c r="P1968" i="7"/>
  <c r="Q143" i="7"/>
  <c r="Q140" i="7"/>
  <c r="Q144" i="7"/>
  <c r="Q141" i="7"/>
  <c r="Q145" i="7"/>
  <c r="Q142" i="7"/>
  <c r="F321" i="11"/>
  <c r="E322" i="11"/>
  <c r="F322" i="8"/>
  <c r="E323" i="8"/>
  <c r="P2442" i="7" l="1"/>
  <c r="P2441" i="7"/>
  <c r="P2438" i="7"/>
  <c r="P2439" i="7"/>
  <c r="P2440" i="7"/>
  <c r="P2443" i="7"/>
  <c r="Q1254" i="7"/>
  <c r="Q1252" i="7"/>
  <c r="Q1251" i="7"/>
  <c r="Q1253" i="7"/>
  <c r="Q1255" i="7"/>
  <c r="Q1250" i="7"/>
  <c r="Q1739" i="7"/>
  <c r="Q1741" i="7"/>
  <c r="Q1736" i="7"/>
  <c r="Q1738" i="7"/>
  <c r="Q1740" i="7"/>
  <c r="Q1737" i="7"/>
  <c r="F323" i="8"/>
  <c r="E324" i="8"/>
  <c r="F322" i="11"/>
  <c r="E323" i="11"/>
  <c r="Q2661" i="7" l="1"/>
  <c r="Q2660" i="7"/>
  <c r="Q2665" i="7"/>
  <c r="Q2664" i="7"/>
  <c r="Q2662" i="7"/>
  <c r="Q2663" i="7"/>
  <c r="F323" i="11"/>
  <c r="E324" i="11"/>
  <c r="F324" i="8"/>
  <c r="E325" i="8"/>
  <c r="P1373" i="7" l="1"/>
  <c r="P1375" i="7"/>
  <c r="P1372" i="7"/>
  <c r="P1370" i="7"/>
  <c r="P1371" i="7"/>
  <c r="P1374" i="7"/>
  <c r="P3070" i="7"/>
  <c r="P3069" i="7"/>
  <c r="P3071" i="7"/>
  <c r="P3073" i="7"/>
  <c r="P3068" i="7"/>
  <c r="P3072" i="7"/>
  <c r="Q926" i="7"/>
  <c r="Q930" i="7"/>
  <c r="Q928" i="7"/>
  <c r="Q927" i="7"/>
  <c r="Q929" i="7"/>
  <c r="Q931" i="7"/>
  <c r="Q2318" i="7"/>
  <c r="Q2322" i="7"/>
  <c r="Q2319" i="7"/>
  <c r="Q2323" i="7"/>
  <c r="Q2320" i="7"/>
  <c r="Q2321" i="7"/>
  <c r="F325" i="8"/>
  <c r="E326" i="8"/>
  <c r="F324" i="11"/>
  <c r="E325" i="11"/>
  <c r="Q227" i="7" l="1"/>
  <c r="Q229" i="7"/>
  <c r="Q224" i="7"/>
  <c r="Q226" i="7"/>
  <c r="Q225" i="7"/>
  <c r="Q228" i="7"/>
  <c r="P3116" i="7"/>
  <c r="P3120" i="7"/>
  <c r="P3118" i="7"/>
  <c r="P3117" i="7"/>
  <c r="P3119" i="7"/>
  <c r="P3121" i="7"/>
  <c r="F325" i="11"/>
  <c r="E326" i="11"/>
  <c r="F326" i="8"/>
  <c r="E327" i="8"/>
  <c r="P2889" i="7" l="1"/>
  <c r="P2893" i="7"/>
  <c r="P2888" i="7"/>
  <c r="P2890" i="7"/>
  <c r="P2892" i="7"/>
  <c r="P2891" i="7"/>
  <c r="Q969" i="7"/>
  <c r="Q973" i="7"/>
  <c r="Q968" i="7"/>
  <c r="Q970" i="7"/>
  <c r="Q972" i="7"/>
  <c r="Q971" i="7"/>
  <c r="F327" i="8"/>
  <c r="E328" i="8"/>
  <c r="F326" i="11"/>
  <c r="E327" i="11"/>
  <c r="P24" i="7" l="1"/>
  <c r="P21" i="7"/>
  <c r="P20" i="7"/>
  <c r="P25" i="7"/>
  <c r="P22" i="7"/>
  <c r="P23" i="7"/>
  <c r="Q812" i="7"/>
  <c r="Q814" i="7"/>
  <c r="Q816" i="7"/>
  <c r="Q815" i="7"/>
  <c r="Q813" i="7"/>
  <c r="Q817" i="7"/>
  <c r="P1180" i="7"/>
  <c r="P1181" i="7"/>
  <c r="P1179" i="7"/>
  <c r="P1178" i="7"/>
  <c r="P1183" i="7"/>
  <c r="P1182" i="7"/>
  <c r="F327" i="11"/>
  <c r="E328" i="11"/>
  <c r="F328" i="8"/>
  <c r="E329" i="8"/>
  <c r="Q2622" i="7" l="1"/>
  <c r="Q2619" i="7"/>
  <c r="Q2621" i="7"/>
  <c r="Q2623" i="7"/>
  <c r="Q2618" i="7"/>
  <c r="Q2620" i="7"/>
  <c r="F329" i="8"/>
  <c r="E330" i="8"/>
  <c r="F328" i="11"/>
  <c r="E329" i="11"/>
  <c r="Q1835" i="7" l="1"/>
  <c r="Q1837" i="7"/>
  <c r="Q1832" i="7"/>
  <c r="Q1834" i="7"/>
  <c r="Q1836" i="7"/>
  <c r="Q1833" i="7"/>
  <c r="Q3222" i="7"/>
  <c r="Q3219" i="7"/>
  <c r="Q3221" i="7"/>
  <c r="Q3223" i="7"/>
  <c r="Q3218" i="7"/>
  <c r="Q3220" i="7"/>
  <c r="F329" i="11"/>
  <c r="E330" i="11"/>
  <c r="F330" i="8"/>
  <c r="E331" i="8"/>
  <c r="P1612" i="7" l="1"/>
  <c r="P1611" i="7"/>
  <c r="P1613" i="7"/>
  <c r="P1615" i="7"/>
  <c r="P1610" i="7"/>
  <c r="P1614" i="7"/>
  <c r="F331" i="8"/>
  <c r="E332" i="8"/>
  <c r="F330" i="11"/>
  <c r="E331" i="11"/>
  <c r="Q916" i="7" l="1"/>
  <c r="Q919" i="7"/>
  <c r="Q917" i="7"/>
  <c r="Q915" i="7"/>
  <c r="Q914" i="7"/>
  <c r="Q918" i="7"/>
  <c r="Q2385" i="7"/>
  <c r="Q2389" i="7"/>
  <c r="Q2388" i="7"/>
  <c r="Q2384" i="7"/>
  <c r="Q2386" i="7"/>
  <c r="Q2387" i="7"/>
  <c r="P3034" i="7"/>
  <c r="P3033" i="7"/>
  <c r="P3035" i="7"/>
  <c r="P3037" i="7"/>
  <c r="P3032" i="7"/>
  <c r="P3036" i="7"/>
  <c r="F331" i="11"/>
  <c r="E332" i="11"/>
  <c r="F332" i="8"/>
  <c r="E333" i="8"/>
  <c r="P2793" i="7" l="1"/>
  <c r="P2792" i="7"/>
  <c r="P2797" i="7"/>
  <c r="P2796" i="7"/>
  <c r="P2794" i="7"/>
  <c r="P2795" i="7"/>
  <c r="Q499" i="7"/>
  <c r="Q494" i="7"/>
  <c r="Q496" i="7"/>
  <c r="Q498" i="7"/>
  <c r="Q497" i="7"/>
  <c r="Q495" i="7"/>
  <c r="Q411" i="7"/>
  <c r="Q415" i="7"/>
  <c r="Q410" i="7"/>
  <c r="Q412" i="7"/>
  <c r="Q414" i="7"/>
  <c r="Q413" i="7"/>
  <c r="F333" i="8"/>
  <c r="E334" i="8"/>
  <c r="F332" i="11"/>
  <c r="E333" i="11"/>
  <c r="F333" i="11" l="1"/>
  <c r="E334" i="11"/>
  <c r="F334" i="8"/>
  <c r="E335" i="8"/>
  <c r="Q1370" i="7" l="1"/>
  <c r="Q1374" i="7"/>
  <c r="Q1372" i="7"/>
  <c r="Q1371" i="7"/>
  <c r="Q1373" i="7"/>
  <c r="Q1375" i="7"/>
  <c r="P1168" i="7"/>
  <c r="P1169" i="7"/>
  <c r="P1167" i="7"/>
  <c r="P1166" i="7"/>
  <c r="P1171" i="7"/>
  <c r="P1170" i="7"/>
  <c r="F335" i="8"/>
  <c r="E336" i="8"/>
  <c r="F334" i="11"/>
  <c r="E335" i="11"/>
  <c r="P2619" i="7" l="1"/>
  <c r="P2622" i="7"/>
  <c r="P2621" i="7"/>
  <c r="P2623" i="7"/>
  <c r="P2620" i="7"/>
  <c r="P2618" i="7"/>
  <c r="F335" i="11"/>
  <c r="E336" i="11"/>
  <c r="F336" i="8"/>
  <c r="E337" i="8"/>
  <c r="Q2402" i="7" l="1"/>
  <c r="Q2406" i="7"/>
  <c r="Q2403" i="7"/>
  <c r="Q2404" i="7"/>
  <c r="Q2405" i="7"/>
  <c r="Q2407" i="7"/>
  <c r="Q2961" i="7"/>
  <c r="Q2965" i="7"/>
  <c r="Q2962" i="7"/>
  <c r="Q2963" i="7"/>
  <c r="Q2960" i="7"/>
  <c r="Q2964" i="7"/>
  <c r="F337" i="8"/>
  <c r="E338" i="8"/>
  <c r="F336" i="11"/>
  <c r="E337" i="11"/>
  <c r="F337" i="11" l="1"/>
  <c r="E338" i="11"/>
  <c r="F338" i="8"/>
  <c r="E339" i="8"/>
  <c r="P2228" i="7" l="1"/>
  <c r="P2231" i="7"/>
  <c r="P2232" i="7"/>
  <c r="P2233" i="7"/>
  <c r="P2230" i="7"/>
  <c r="P2229" i="7"/>
  <c r="F339" i="8"/>
  <c r="E340" i="8"/>
  <c r="F338" i="11"/>
  <c r="E339" i="11"/>
  <c r="F339" i="11" l="1"/>
  <c r="E340" i="11"/>
  <c r="F340" i="8"/>
  <c r="E341" i="8"/>
  <c r="P2384" i="7" l="1"/>
  <c r="P2388" i="7"/>
  <c r="P2386" i="7"/>
  <c r="P2385" i="7"/>
  <c r="P2387" i="7"/>
  <c r="P2389" i="7"/>
  <c r="P2720" i="7"/>
  <c r="P2724" i="7"/>
  <c r="P2721" i="7"/>
  <c r="P2725" i="7"/>
  <c r="P2722" i="7"/>
  <c r="P2723" i="7"/>
  <c r="Q964" i="7"/>
  <c r="Q965" i="7"/>
  <c r="Q962" i="7"/>
  <c r="Q966" i="7"/>
  <c r="Q963" i="7"/>
  <c r="Q967" i="7"/>
  <c r="F341" i="8"/>
  <c r="E342" i="8"/>
  <c r="F340" i="11"/>
  <c r="E341" i="11"/>
  <c r="Q2266" i="7" l="1"/>
  <c r="Q2265" i="7"/>
  <c r="Q2267" i="7"/>
  <c r="Q2269" i="7"/>
  <c r="Q2264" i="7"/>
  <c r="Q2268" i="7"/>
  <c r="Q1580" i="7"/>
  <c r="Q1584" i="7"/>
  <c r="Q1582" i="7"/>
  <c r="Q1581" i="7"/>
  <c r="Q1583" i="7"/>
  <c r="Q1585" i="7"/>
  <c r="F341" i="11"/>
  <c r="E342" i="11"/>
  <c r="F342" i="8"/>
  <c r="E343" i="8"/>
  <c r="P1684" i="7" l="1"/>
  <c r="P1683" i="7"/>
  <c r="P1685" i="7"/>
  <c r="P1687" i="7"/>
  <c r="P1682" i="7"/>
  <c r="P1686" i="7"/>
  <c r="F343" i="8"/>
  <c r="E344" i="8"/>
  <c r="F342" i="11"/>
  <c r="E343" i="11"/>
  <c r="Q2769" i="7" l="1"/>
  <c r="Q2768" i="7"/>
  <c r="Q2773" i="7"/>
  <c r="Q2772" i="7"/>
  <c r="Q2770" i="7"/>
  <c r="Q2771" i="7"/>
  <c r="P1444" i="7"/>
  <c r="P1445" i="7"/>
  <c r="P1442" i="7"/>
  <c r="P1446" i="7"/>
  <c r="P1443" i="7"/>
  <c r="P1447" i="7"/>
  <c r="F343" i="11"/>
  <c r="E344" i="11"/>
  <c r="F344" i="8"/>
  <c r="E345" i="8"/>
  <c r="P563" i="7" l="1"/>
  <c r="P560" i="7"/>
  <c r="P562" i="7"/>
  <c r="P564" i="7"/>
  <c r="P565" i="7"/>
  <c r="P561" i="7"/>
  <c r="P1461" i="7"/>
  <c r="P1465" i="7"/>
  <c r="P1460" i="7"/>
  <c r="P1462" i="7"/>
  <c r="P1464" i="7"/>
  <c r="P1463" i="7"/>
  <c r="Q2973" i="7"/>
  <c r="Q2977" i="7"/>
  <c r="Q2974" i="7"/>
  <c r="Q2975" i="7"/>
  <c r="Q2972" i="7"/>
  <c r="Q2976" i="7"/>
  <c r="F345" i="8"/>
  <c r="E346" i="8"/>
  <c r="F344" i="11"/>
  <c r="E345" i="11"/>
  <c r="Q2886" i="7" l="1"/>
  <c r="Q2883" i="7"/>
  <c r="Q2885" i="7"/>
  <c r="Q2887" i="7"/>
  <c r="Q2882" i="7"/>
  <c r="Q2884" i="7"/>
  <c r="P964" i="7"/>
  <c r="P962" i="7"/>
  <c r="P967" i="7"/>
  <c r="P966" i="7"/>
  <c r="P963" i="7"/>
  <c r="P965" i="7"/>
  <c r="Q904" i="7"/>
  <c r="Q905" i="7"/>
  <c r="Q902" i="7"/>
  <c r="Q906" i="7"/>
  <c r="Q903" i="7"/>
  <c r="Q907" i="7"/>
  <c r="F345" i="11"/>
  <c r="E346" i="11"/>
  <c r="F346" i="8"/>
  <c r="E347" i="8"/>
  <c r="F347" i="8" l="1"/>
  <c r="E348" i="8"/>
  <c r="F346" i="11"/>
  <c r="E347" i="11"/>
  <c r="Q1924" i="7" l="1"/>
  <c r="Q1926" i="7"/>
  <c r="Q1923" i="7"/>
  <c r="Q1927" i="7"/>
  <c r="Q1925" i="7"/>
  <c r="Q1922" i="7"/>
  <c r="P716" i="7"/>
  <c r="P718" i="7"/>
  <c r="P720" i="7"/>
  <c r="P719" i="7"/>
  <c r="P721" i="7"/>
  <c r="P717" i="7"/>
  <c r="F347" i="11"/>
  <c r="E348" i="11"/>
  <c r="F348" i="8"/>
  <c r="E349" i="8"/>
  <c r="P434" i="7" l="1"/>
  <c r="P438" i="7"/>
  <c r="P437" i="7"/>
  <c r="P435" i="7"/>
  <c r="P439" i="7"/>
  <c r="P436" i="7"/>
  <c r="P1557" i="7"/>
  <c r="P1561" i="7"/>
  <c r="P1556" i="7"/>
  <c r="P1558" i="7"/>
  <c r="P1560" i="7"/>
  <c r="P1559" i="7"/>
  <c r="F349" i="8"/>
  <c r="E350" i="8"/>
  <c r="F348" i="11"/>
  <c r="E349" i="11"/>
  <c r="P1132" i="7" l="1"/>
  <c r="P1133" i="7"/>
  <c r="P1131" i="7"/>
  <c r="P1130" i="7"/>
  <c r="P1134" i="7"/>
  <c r="P1135" i="7"/>
  <c r="F349" i="11"/>
  <c r="E350" i="11"/>
  <c r="F350" i="8"/>
  <c r="E351" i="8"/>
  <c r="Q2589" i="7" l="1"/>
  <c r="Q2588" i="7"/>
  <c r="Q2593" i="7"/>
  <c r="Q2592" i="7"/>
  <c r="Q2590" i="7"/>
  <c r="Q2591" i="7"/>
  <c r="F351" i="8"/>
  <c r="E352" i="8"/>
  <c r="F350" i="11"/>
  <c r="E351" i="11"/>
  <c r="Q1292" i="7" l="1"/>
  <c r="Q1294" i="7"/>
  <c r="Q1296" i="7"/>
  <c r="Q1295" i="7"/>
  <c r="Q1293" i="7"/>
  <c r="Q1297" i="7"/>
  <c r="P1110" i="7"/>
  <c r="P1106" i="7"/>
  <c r="P1108" i="7"/>
  <c r="P1111" i="7"/>
  <c r="P1109" i="7"/>
  <c r="P1107" i="7"/>
  <c r="F351" i="11"/>
  <c r="E352" i="11"/>
  <c r="F352" i="8"/>
  <c r="E353" i="8"/>
  <c r="Q2222" i="7" l="1"/>
  <c r="Q2224" i="7"/>
  <c r="Q2226" i="7"/>
  <c r="Q2225" i="7"/>
  <c r="Q2223" i="7"/>
  <c r="Q2227" i="7"/>
  <c r="P141" i="7"/>
  <c r="P145" i="7"/>
  <c r="P140" i="7"/>
  <c r="P142" i="7"/>
  <c r="P144" i="7"/>
  <c r="P143" i="7"/>
  <c r="Q2111" i="7"/>
  <c r="Q2113" i="7"/>
  <c r="Q2108" i="7"/>
  <c r="Q2110" i="7"/>
  <c r="Q2112" i="7"/>
  <c r="Q2109" i="7"/>
  <c r="F353" i="8"/>
  <c r="E354" i="8"/>
  <c r="F352" i="11"/>
  <c r="E353" i="11"/>
  <c r="Q2697" i="7" l="1"/>
  <c r="Q2696" i="7"/>
  <c r="Q2701" i="7"/>
  <c r="Q2700" i="7"/>
  <c r="Q2698" i="7"/>
  <c r="Q2699" i="7"/>
  <c r="F353" i="11"/>
  <c r="E354" i="11"/>
  <c r="F354" i="8"/>
  <c r="E355" i="8"/>
  <c r="P587" i="7" l="1"/>
  <c r="P585" i="7"/>
  <c r="P584" i="7"/>
  <c r="P586" i="7"/>
  <c r="P588" i="7"/>
  <c r="P589" i="7"/>
  <c r="Q148" i="7"/>
  <c r="Q149" i="7"/>
  <c r="Q147" i="7"/>
  <c r="Q146" i="7"/>
  <c r="Q151" i="7"/>
  <c r="Q150" i="7"/>
  <c r="Q705" i="7"/>
  <c r="Q709" i="7"/>
  <c r="Q704" i="7"/>
  <c r="Q706" i="7"/>
  <c r="Q708" i="7"/>
  <c r="Q707" i="7"/>
  <c r="F355" i="8"/>
  <c r="E356" i="8"/>
  <c r="F354" i="11"/>
  <c r="E355" i="11"/>
  <c r="P2601" i="7" l="1"/>
  <c r="P2605" i="7"/>
  <c r="P2604" i="7"/>
  <c r="P2600" i="7"/>
  <c r="P2602" i="7"/>
  <c r="P2603" i="7"/>
  <c r="P1257" i="7"/>
  <c r="P1261" i="7"/>
  <c r="P1256" i="7"/>
  <c r="P1258" i="7"/>
  <c r="P1260" i="7"/>
  <c r="P1259" i="7"/>
  <c r="Q2037" i="7"/>
  <c r="Q2039" i="7"/>
  <c r="Q2040" i="7"/>
  <c r="Q2041" i="7"/>
  <c r="Q2038" i="7"/>
  <c r="Q2036" i="7"/>
  <c r="F355" i="11"/>
  <c r="E356" i="11"/>
  <c r="F356" i="8"/>
  <c r="E357" i="8"/>
  <c r="P1760" i="7" l="1"/>
  <c r="P1762" i="7"/>
  <c r="P1764" i="7"/>
  <c r="P1763" i="7"/>
  <c r="P1761" i="7"/>
  <c r="P1765" i="7"/>
  <c r="Q1058" i="7"/>
  <c r="Q1062" i="7"/>
  <c r="Q1060" i="7"/>
  <c r="Q1059" i="7"/>
  <c r="Q1061" i="7"/>
  <c r="Q1063" i="7"/>
  <c r="P936" i="7"/>
  <c r="P932" i="7"/>
  <c r="P933" i="7"/>
  <c r="P935" i="7"/>
  <c r="P934" i="7"/>
  <c r="P937" i="7"/>
  <c r="F357" i="8"/>
  <c r="E358" i="8"/>
  <c r="F356" i="11"/>
  <c r="E357" i="11"/>
  <c r="P1574" i="7" l="1"/>
  <c r="P1578" i="7"/>
  <c r="P1576" i="7"/>
  <c r="P1575" i="7"/>
  <c r="P1577" i="7"/>
  <c r="P1579" i="7"/>
  <c r="F357" i="11"/>
  <c r="E358" i="11"/>
  <c r="F358" i="8"/>
  <c r="E359" i="8"/>
  <c r="P898" i="7" l="1"/>
  <c r="P900" i="7"/>
  <c r="P897" i="7"/>
  <c r="P896" i="7"/>
  <c r="P901" i="7"/>
  <c r="P899" i="7"/>
  <c r="F358" i="11"/>
  <c r="E359" i="11"/>
  <c r="F359" i="8"/>
  <c r="E360" i="8"/>
  <c r="Q1631" i="7" l="1"/>
  <c r="Q1628" i="7"/>
  <c r="Q1630" i="7"/>
  <c r="Q1632" i="7"/>
  <c r="Q1629" i="7"/>
  <c r="Q1633" i="7"/>
  <c r="P1176" i="7"/>
  <c r="P1173" i="7"/>
  <c r="P1175" i="7"/>
  <c r="P1177" i="7"/>
  <c r="P1172" i="7"/>
  <c r="P1174" i="7"/>
  <c r="P3320" i="7"/>
  <c r="P3324" i="7"/>
  <c r="P3321" i="7"/>
  <c r="P3325" i="7"/>
  <c r="P3322" i="7"/>
  <c r="P3323" i="7"/>
  <c r="F360" i="8"/>
  <c r="E361" i="8"/>
  <c r="F359" i="11"/>
  <c r="E360" i="11"/>
  <c r="P734" i="7" l="1"/>
  <c r="P738" i="7"/>
  <c r="P737" i="7"/>
  <c r="P736" i="7"/>
  <c r="P735" i="7"/>
  <c r="P739" i="7"/>
  <c r="P1677" i="7"/>
  <c r="P1681" i="7"/>
  <c r="P1676" i="7"/>
  <c r="P1678" i="7"/>
  <c r="P1680" i="7"/>
  <c r="P1679" i="7"/>
  <c r="P1023" i="7"/>
  <c r="P1027" i="7"/>
  <c r="P1024" i="7"/>
  <c r="P1022" i="7"/>
  <c r="P1025" i="7"/>
  <c r="P1026" i="7"/>
  <c r="F360" i="11"/>
  <c r="E361" i="11"/>
  <c r="F361" i="8"/>
  <c r="E362" i="8"/>
  <c r="Q1556" i="7" l="1"/>
  <c r="Q1560" i="7"/>
  <c r="Q1558" i="7"/>
  <c r="Q1557" i="7"/>
  <c r="Q1559" i="7"/>
  <c r="Q1561" i="7"/>
  <c r="F362" i="8"/>
  <c r="E363" i="8"/>
  <c r="F361" i="11"/>
  <c r="E362" i="11"/>
  <c r="Q2271" i="7" l="1"/>
  <c r="Q2275" i="7"/>
  <c r="Q2270" i="7"/>
  <c r="Q2272" i="7"/>
  <c r="Q2274" i="7"/>
  <c r="Q2273" i="7"/>
  <c r="Q3040" i="7"/>
  <c r="Q3039" i="7"/>
  <c r="Q3041" i="7"/>
  <c r="Q3043" i="7"/>
  <c r="Q3042" i="7"/>
  <c r="Q3038" i="7"/>
  <c r="F363" i="8"/>
  <c r="E364" i="8"/>
  <c r="F362" i="11"/>
  <c r="E363" i="11"/>
  <c r="P784" i="7" l="1"/>
  <c r="P783" i="7"/>
  <c r="P785" i="7"/>
  <c r="P787" i="7"/>
  <c r="P782" i="7"/>
  <c r="P786" i="7"/>
  <c r="Q1909" i="7"/>
  <c r="Q1904" i="7"/>
  <c r="Q1905" i="7"/>
  <c r="Q1906" i="7"/>
  <c r="Q1907" i="7"/>
  <c r="Q1908" i="7"/>
  <c r="F364" i="8"/>
  <c r="E365" i="8"/>
  <c r="F363" i="11"/>
  <c r="E364" i="11"/>
  <c r="Q1751" i="7" l="1"/>
  <c r="Q1748" i="7"/>
  <c r="Q1752" i="7"/>
  <c r="Q1749" i="7"/>
  <c r="Q1753" i="7"/>
  <c r="Q1750" i="7"/>
  <c r="F364" i="11"/>
  <c r="E365" i="11"/>
  <c r="F365" i="8"/>
  <c r="E366" i="8"/>
  <c r="P268" i="7" l="1"/>
  <c r="P267" i="7"/>
  <c r="P269" i="7"/>
  <c r="P271" i="7"/>
  <c r="P266" i="7"/>
  <c r="P270" i="7"/>
  <c r="F366" i="8"/>
  <c r="E367" i="8"/>
  <c r="F365" i="11"/>
  <c r="E366" i="11"/>
  <c r="P1648" i="7" l="1"/>
  <c r="P1647" i="7"/>
  <c r="P1649" i="7"/>
  <c r="P1651" i="7"/>
  <c r="P1646" i="7"/>
  <c r="P1650" i="7"/>
  <c r="Q1286" i="7"/>
  <c r="Q1290" i="7"/>
  <c r="Q1288" i="7"/>
  <c r="Q1287" i="7"/>
  <c r="Q1289" i="7"/>
  <c r="Q1291" i="7"/>
  <c r="F366" i="11"/>
  <c r="E367" i="11"/>
  <c r="F367" i="8"/>
  <c r="E368" i="8"/>
  <c r="P3176" i="7" l="1"/>
  <c r="P3180" i="7"/>
  <c r="P3178" i="7"/>
  <c r="P3177" i="7"/>
  <c r="P3179" i="7"/>
  <c r="P3181" i="7"/>
  <c r="Q974" i="7"/>
  <c r="Q975" i="7"/>
  <c r="Q977" i="7"/>
  <c r="Q978" i="7"/>
  <c r="Q976" i="7"/>
  <c r="Q979" i="7"/>
  <c r="F368" i="8"/>
  <c r="E369" i="8"/>
  <c r="F367" i="11"/>
  <c r="E368" i="11"/>
  <c r="Q1460" i="7" l="1"/>
  <c r="Q1464" i="7"/>
  <c r="Q1462" i="7"/>
  <c r="Q1461" i="7"/>
  <c r="Q1463" i="7"/>
  <c r="Q1465" i="7"/>
  <c r="Q640" i="7"/>
  <c r="Q639" i="7"/>
  <c r="Q641" i="7"/>
  <c r="Q643" i="7"/>
  <c r="Q638" i="7"/>
  <c r="Q642" i="7"/>
  <c r="Q2206" i="7"/>
  <c r="Q2207" i="7"/>
  <c r="Q2204" i="7"/>
  <c r="Q2208" i="7"/>
  <c r="Q2205" i="7"/>
  <c r="Q2209" i="7"/>
  <c r="F368" i="11"/>
  <c r="E369" i="11"/>
  <c r="F369" i="8"/>
  <c r="E370" i="8"/>
  <c r="P2216" i="7" l="1"/>
  <c r="P2217" i="7"/>
  <c r="P2218" i="7"/>
  <c r="P2220" i="7"/>
  <c r="P2219" i="7"/>
  <c r="P2221" i="7"/>
  <c r="P2518" i="7"/>
  <c r="P2519" i="7"/>
  <c r="P2516" i="7"/>
  <c r="P2520" i="7"/>
  <c r="P2517" i="7"/>
  <c r="P2521" i="7"/>
  <c r="Q1546" i="7"/>
  <c r="Q1547" i="7"/>
  <c r="Q1544" i="7"/>
  <c r="Q1548" i="7"/>
  <c r="Q1545" i="7"/>
  <c r="Q1549" i="7"/>
  <c r="F370" i="8"/>
  <c r="E371" i="8"/>
  <c r="F369" i="11"/>
  <c r="E370" i="11"/>
  <c r="P1874" i="7" l="1"/>
  <c r="P1878" i="7"/>
  <c r="P1876" i="7"/>
  <c r="P1875" i="7"/>
  <c r="P1877" i="7"/>
  <c r="P1879" i="7"/>
  <c r="F370" i="11"/>
  <c r="E371" i="11"/>
  <c r="F371" i="8"/>
  <c r="E372" i="8"/>
  <c r="Q1592" i="7" l="1"/>
  <c r="Q1596" i="7"/>
  <c r="Q1594" i="7"/>
  <c r="Q1593" i="7"/>
  <c r="Q1595" i="7"/>
  <c r="Q1597" i="7"/>
  <c r="P1790" i="7"/>
  <c r="P1793" i="7"/>
  <c r="P1794" i="7"/>
  <c r="P1792" i="7"/>
  <c r="P1791" i="7"/>
  <c r="P1795" i="7"/>
  <c r="Q2585" i="7"/>
  <c r="Q2582" i="7"/>
  <c r="Q2586" i="7"/>
  <c r="Q2583" i="7"/>
  <c r="Q2587" i="7"/>
  <c r="Q2584" i="7"/>
  <c r="F372" i="8"/>
  <c r="E373" i="8"/>
  <c r="F371" i="11"/>
  <c r="E372" i="11"/>
  <c r="Q1768" i="7" l="1"/>
  <c r="Q1769" i="7"/>
  <c r="Q1767" i="7"/>
  <c r="Q1766" i="7"/>
  <c r="Q1771" i="7"/>
  <c r="Q1770" i="7"/>
  <c r="P1292" i="7"/>
  <c r="P1296" i="7"/>
  <c r="P1293" i="7"/>
  <c r="P1297" i="7"/>
  <c r="P1294" i="7"/>
  <c r="P1295" i="7"/>
  <c r="F372" i="11"/>
  <c r="E373" i="11"/>
  <c r="F373" i="8"/>
  <c r="E374" i="8"/>
  <c r="Q2877" i="7" l="1"/>
  <c r="Q2876" i="7"/>
  <c r="Q2881" i="7"/>
  <c r="Q2880" i="7"/>
  <c r="Q2878" i="7"/>
  <c r="Q2879" i="7"/>
  <c r="F374" i="8"/>
  <c r="E375" i="8"/>
  <c r="F373" i="11"/>
  <c r="E374" i="11"/>
  <c r="P237" i="7" l="1"/>
  <c r="P241" i="7"/>
  <c r="P236" i="7"/>
  <c r="P238" i="7"/>
  <c r="P240" i="7"/>
  <c r="P239" i="7"/>
  <c r="F374" i="11"/>
  <c r="E375" i="11"/>
  <c r="F375" i="8"/>
  <c r="E376" i="8"/>
  <c r="Q1800" i="7" l="1"/>
  <c r="Q1797" i="7"/>
  <c r="Q1799" i="7"/>
  <c r="Q1801" i="7"/>
  <c r="Q1796" i="7"/>
  <c r="Q1798" i="7"/>
  <c r="F376" i="8"/>
  <c r="E377" i="8"/>
  <c r="F375" i="11"/>
  <c r="E376" i="11"/>
  <c r="F376" i="11" l="1"/>
  <c r="E377" i="11"/>
  <c r="F377" i="8"/>
  <c r="E378" i="8"/>
  <c r="Q1486" i="7" l="1"/>
  <c r="Q1485" i="7"/>
  <c r="Q1487" i="7"/>
  <c r="Q1489" i="7"/>
  <c r="Q1484" i="7"/>
  <c r="Q1488" i="7"/>
  <c r="P2372" i="7"/>
  <c r="P2376" i="7"/>
  <c r="P2374" i="7"/>
  <c r="P2373" i="7"/>
  <c r="P2375" i="7"/>
  <c r="P2377" i="7"/>
  <c r="P1832" i="7"/>
  <c r="P1836" i="7"/>
  <c r="P1833" i="7"/>
  <c r="P1837" i="7"/>
  <c r="P1834" i="7"/>
  <c r="P1835" i="7"/>
  <c r="F378" i="8"/>
  <c r="E379" i="8"/>
  <c r="F377" i="11"/>
  <c r="E378" i="11"/>
  <c r="F378" i="11" l="1"/>
  <c r="E379" i="11"/>
  <c r="F379" i="8"/>
  <c r="E380" i="8"/>
  <c r="P1766" i="7" l="1"/>
  <c r="P1770" i="7"/>
  <c r="P1768" i="7"/>
  <c r="P1767" i="7"/>
  <c r="P1769" i="7"/>
  <c r="P1771" i="7"/>
  <c r="F380" i="8"/>
  <c r="E381" i="8"/>
  <c r="F379" i="11"/>
  <c r="E380" i="11"/>
  <c r="Q2516" i="7" l="1"/>
  <c r="Q2518" i="7"/>
  <c r="Q2520" i="7"/>
  <c r="Q2519" i="7"/>
  <c r="Q2517" i="7"/>
  <c r="Q2521" i="7"/>
  <c r="F380" i="11"/>
  <c r="E381" i="11"/>
  <c r="F381" i="8"/>
  <c r="E382" i="8"/>
  <c r="P2074" i="7" l="1"/>
  <c r="P2076" i="7"/>
  <c r="P2077" i="7"/>
  <c r="P2073" i="7"/>
  <c r="P2072" i="7"/>
  <c r="P2075" i="7"/>
  <c r="F381" i="11"/>
  <c r="E382" i="11"/>
  <c r="F382" i="8"/>
  <c r="E383" i="8"/>
  <c r="Q932" i="7" l="1"/>
  <c r="Q936" i="7"/>
  <c r="Q935" i="7"/>
  <c r="Q933" i="7"/>
  <c r="Q937" i="7"/>
  <c r="Q934" i="7"/>
  <c r="P975" i="7"/>
  <c r="P977" i="7"/>
  <c r="P979" i="7"/>
  <c r="P978" i="7"/>
  <c r="P976" i="7"/>
  <c r="P974" i="7"/>
  <c r="Q1514" i="7"/>
  <c r="Q1516" i="7"/>
  <c r="Q1518" i="7"/>
  <c r="Q1517" i="7"/>
  <c r="Q1515" i="7"/>
  <c r="Q1519" i="7"/>
  <c r="Q920" i="7"/>
  <c r="Q921" i="7"/>
  <c r="Q924" i="7"/>
  <c r="Q925" i="7"/>
  <c r="Q922" i="7"/>
  <c r="Q923" i="7"/>
  <c r="F383" i="8"/>
  <c r="E384" i="8"/>
  <c r="F382" i="11"/>
  <c r="E383" i="11"/>
  <c r="P2804" i="7" l="1"/>
  <c r="P2806" i="7"/>
  <c r="P2808" i="7"/>
  <c r="P2807" i="7"/>
  <c r="P2805" i="7"/>
  <c r="P2809" i="7"/>
  <c r="Q1088" i="7"/>
  <c r="Q1090" i="7"/>
  <c r="Q1092" i="7"/>
  <c r="Q1091" i="7"/>
  <c r="Q1089" i="7"/>
  <c r="Q1093" i="7"/>
  <c r="P152" i="7"/>
  <c r="P156" i="7"/>
  <c r="P154" i="7"/>
  <c r="P153" i="7"/>
  <c r="P155" i="7"/>
  <c r="P157" i="7"/>
  <c r="F383" i="11"/>
  <c r="E384" i="11"/>
  <c r="F384" i="8"/>
  <c r="E385" i="8"/>
  <c r="P2109" i="7" l="1"/>
  <c r="P2113" i="7"/>
  <c r="P2110" i="7"/>
  <c r="P2108" i="7"/>
  <c r="P2112" i="7"/>
  <c r="P2111" i="7"/>
  <c r="Q17" i="7"/>
  <c r="Q14" i="7"/>
  <c r="Q15" i="7"/>
  <c r="Q19" i="7"/>
  <c r="Q18" i="7"/>
  <c r="Q16" i="7"/>
  <c r="F385" i="8"/>
  <c r="E386" i="8"/>
  <c r="F384" i="11"/>
  <c r="E385" i="11"/>
  <c r="Q160" i="7" l="1"/>
  <c r="Q161" i="7"/>
  <c r="Q159" i="7"/>
  <c r="Q158" i="7"/>
  <c r="Q163" i="7"/>
  <c r="Q162" i="7"/>
  <c r="Q2890" i="7"/>
  <c r="Q2891" i="7"/>
  <c r="Q2889" i="7"/>
  <c r="Q2888" i="7"/>
  <c r="Q2893" i="7"/>
  <c r="Q2892" i="7"/>
  <c r="P86" i="7"/>
  <c r="P90" i="7"/>
  <c r="P88" i="7"/>
  <c r="P87" i="7"/>
  <c r="P89" i="7"/>
  <c r="P91" i="7"/>
  <c r="P272" i="7"/>
  <c r="P276" i="7"/>
  <c r="P273" i="7"/>
  <c r="P277" i="7"/>
  <c r="P274" i="7"/>
  <c r="P275" i="7"/>
  <c r="F385" i="11"/>
  <c r="E386" i="11"/>
  <c r="F386" i="8"/>
  <c r="E387" i="8"/>
  <c r="Q120" i="7" l="1"/>
  <c r="Q117" i="7"/>
  <c r="Q119" i="7"/>
  <c r="Q121" i="7"/>
  <c r="Q116" i="7"/>
  <c r="Q118" i="7"/>
  <c r="P1963" i="7"/>
  <c r="P1959" i="7"/>
  <c r="P1962" i="7"/>
  <c r="P1958" i="7"/>
  <c r="P1960" i="7"/>
  <c r="P1961" i="7"/>
  <c r="Q1496" i="7"/>
  <c r="Q1500" i="7"/>
  <c r="Q1498" i="7"/>
  <c r="Q1497" i="7"/>
  <c r="Q1499" i="7"/>
  <c r="Q1501" i="7"/>
  <c r="P2470" i="7"/>
  <c r="P2469" i="7"/>
  <c r="P2471" i="7"/>
  <c r="P2473" i="7"/>
  <c r="P2468" i="7"/>
  <c r="P2472" i="7"/>
  <c r="Q3305" i="7"/>
  <c r="Q3302" i="7"/>
  <c r="Q3306" i="7"/>
  <c r="Q3303" i="7"/>
  <c r="Q3307" i="7"/>
  <c r="Q3304" i="7"/>
  <c r="P656" i="7"/>
  <c r="P660" i="7"/>
  <c r="P657" i="7"/>
  <c r="P661" i="7"/>
  <c r="P658" i="7"/>
  <c r="P659" i="7"/>
  <c r="F387" i="8"/>
  <c r="E388" i="8"/>
  <c r="F386" i="11"/>
  <c r="E387" i="11"/>
  <c r="Q2825" i="7" l="1"/>
  <c r="Q2827" i="7"/>
  <c r="Q2822" i="7"/>
  <c r="Q2824" i="7"/>
  <c r="Q2826" i="7"/>
  <c r="Q2823" i="7"/>
  <c r="F387" i="11"/>
  <c r="E388" i="11"/>
  <c r="F388" i="8"/>
  <c r="E389" i="8"/>
  <c r="P3110" i="7" l="1"/>
  <c r="P3112" i="7"/>
  <c r="P3114" i="7"/>
  <c r="P3113" i="7"/>
  <c r="P3111" i="7"/>
  <c r="P3115" i="7"/>
  <c r="Q3118" i="7"/>
  <c r="Q3116" i="7"/>
  <c r="Q3117" i="7"/>
  <c r="Q3119" i="7"/>
  <c r="Q3121" i="7"/>
  <c r="Q3120" i="7"/>
  <c r="Q2753" i="7"/>
  <c r="Q2750" i="7"/>
  <c r="Q2754" i="7"/>
  <c r="Q2751" i="7"/>
  <c r="Q2755" i="7"/>
  <c r="Q2752" i="7"/>
  <c r="F389" i="8"/>
  <c r="E390" i="8"/>
  <c r="F388" i="11"/>
  <c r="E389" i="11"/>
  <c r="Q1760" i="7" l="1"/>
  <c r="Q1762" i="7"/>
  <c r="Q1764" i="7"/>
  <c r="Q1761" i="7"/>
  <c r="Q1763" i="7"/>
  <c r="Q1765" i="7"/>
  <c r="P203" i="7"/>
  <c r="P201" i="7"/>
  <c r="P205" i="7"/>
  <c r="P202" i="7"/>
  <c r="P204" i="7"/>
  <c r="P200" i="7"/>
  <c r="F389" i="11"/>
  <c r="E390" i="11"/>
  <c r="F390" i="8"/>
  <c r="E391" i="8"/>
  <c r="P124" i="7" l="1"/>
  <c r="P125" i="7"/>
  <c r="P122" i="7"/>
  <c r="P126" i="7"/>
  <c r="P123" i="7"/>
  <c r="P127" i="7"/>
  <c r="F391" i="8"/>
  <c r="E392" i="8"/>
  <c r="F390" i="11"/>
  <c r="E391" i="11"/>
  <c r="Q2013" i="7" l="1"/>
  <c r="Q2014" i="7"/>
  <c r="Q2012" i="7"/>
  <c r="Q2015" i="7"/>
  <c r="Q2017" i="7"/>
  <c r="Q2016" i="7"/>
  <c r="Q1144" i="7"/>
  <c r="Q1143" i="7"/>
  <c r="Q1145" i="7"/>
  <c r="Q1147" i="7"/>
  <c r="Q1142" i="7"/>
  <c r="Q1146" i="7"/>
  <c r="P929" i="7"/>
  <c r="P931" i="7"/>
  <c r="P926" i="7"/>
  <c r="P927" i="7"/>
  <c r="P930" i="7"/>
  <c r="P928" i="7"/>
  <c r="F391" i="11"/>
  <c r="E392" i="11"/>
  <c r="F392" i="8"/>
  <c r="E393" i="8"/>
  <c r="P146" i="7" l="1"/>
  <c r="P150" i="7"/>
  <c r="P148" i="7"/>
  <c r="P147" i="7"/>
  <c r="P149" i="7"/>
  <c r="P151" i="7"/>
  <c r="Q1041" i="7"/>
  <c r="Q1045" i="7"/>
  <c r="Q1040" i="7"/>
  <c r="Q1042" i="7"/>
  <c r="Q1044" i="7"/>
  <c r="Q1043" i="7"/>
  <c r="P3010" i="7"/>
  <c r="P3011" i="7"/>
  <c r="P3008" i="7"/>
  <c r="P3013" i="7"/>
  <c r="P3012" i="7"/>
  <c r="P3009" i="7"/>
  <c r="F393" i="8"/>
  <c r="E394" i="8"/>
  <c r="F392" i="11"/>
  <c r="E393" i="11"/>
  <c r="Q1105" i="7" l="1"/>
  <c r="Q1100" i="7"/>
  <c r="Q1102" i="7"/>
  <c r="Q1104" i="7"/>
  <c r="Q1103" i="7"/>
  <c r="Q1101" i="7"/>
  <c r="Q3185" i="7"/>
  <c r="Q3187" i="7"/>
  <c r="Q3182" i="7"/>
  <c r="Q3184" i="7"/>
  <c r="Q3183" i="7"/>
  <c r="Q3186" i="7"/>
  <c r="Q1264" i="7"/>
  <c r="Q1265" i="7"/>
  <c r="Q1262" i="7"/>
  <c r="Q1266" i="7"/>
  <c r="Q1263" i="7"/>
  <c r="Q1267" i="7"/>
  <c r="F393" i="11"/>
  <c r="E394" i="11"/>
  <c r="F394" i="8"/>
  <c r="E395" i="8"/>
  <c r="Q2746" i="7" l="1"/>
  <c r="Q2747" i="7"/>
  <c r="Q2748" i="7"/>
  <c r="Q2745" i="7"/>
  <c r="Q2744" i="7"/>
  <c r="Q2749" i="7"/>
  <c r="P2282" i="7"/>
  <c r="P2284" i="7"/>
  <c r="P2286" i="7"/>
  <c r="P2285" i="7"/>
  <c r="P2283" i="7"/>
  <c r="P2287" i="7"/>
  <c r="Q1130" i="7"/>
  <c r="Q1134" i="7"/>
  <c r="Q1132" i="7"/>
  <c r="Q1131" i="7"/>
  <c r="Q1133" i="7"/>
  <c r="Q1135" i="7"/>
  <c r="P1544" i="7"/>
  <c r="P1548" i="7"/>
  <c r="P1545" i="7"/>
  <c r="P1549" i="7"/>
  <c r="P1546" i="7"/>
  <c r="P1547" i="7"/>
  <c r="Q1930" i="7"/>
  <c r="Q1931" i="7"/>
  <c r="Q1933" i="7"/>
  <c r="Q1928" i="7"/>
  <c r="Q1932" i="7"/>
  <c r="Q1929" i="7"/>
  <c r="F395" i="8"/>
  <c r="E396" i="8"/>
  <c r="F394" i="11"/>
  <c r="E395" i="11"/>
  <c r="Q2409" i="7" l="1"/>
  <c r="Q2413" i="7"/>
  <c r="Q2408" i="7"/>
  <c r="Q2410" i="7"/>
  <c r="Q2412" i="7"/>
  <c r="Q2411" i="7"/>
  <c r="Q1606" i="7"/>
  <c r="Q1605" i="7"/>
  <c r="Q1607" i="7"/>
  <c r="Q1609" i="7"/>
  <c r="Q1604" i="7"/>
  <c r="Q1608" i="7"/>
  <c r="P2608" i="7"/>
  <c r="P2607" i="7"/>
  <c r="P2609" i="7"/>
  <c r="P2611" i="7"/>
  <c r="P2606" i="7"/>
  <c r="P2610" i="7"/>
  <c r="P2486" i="7"/>
  <c r="P2490" i="7"/>
  <c r="P2487" i="7"/>
  <c r="P2491" i="7"/>
  <c r="P2488" i="7"/>
  <c r="P2489" i="7"/>
  <c r="F395" i="11"/>
  <c r="E396" i="11"/>
  <c r="F396" i="8"/>
  <c r="E397" i="8"/>
  <c r="Q2053" i="7" l="1"/>
  <c r="Q2048" i="7"/>
  <c r="Q2052" i="7"/>
  <c r="Q2049" i="7"/>
  <c r="Q2051" i="7"/>
  <c r="Q2050" i="7"/>
  <c r="P3340" i="7"/>
  <c r="P3339" i="7"/>
  <c r="P3341" i="7"/>
  <c r="P3343" i="7"/>
  <c r="P3338" i="7"/>
  <c r="P3342" i="7"/>
  <c r="Q633" i="7"/>
  <c r="Q637" i="7"/>
  <c r="Q632" i="7"/>
  <c r="Q634" i="7"/>
  <c r="Q636" i="7"/>
  <c r="Q635" i="7"/>
  <c r="P1868" i="7"/>
  <c r="P1872" i="7"/>
  <c r="P1869" i="7"/>
  <c r="P1873" i="7"/>
  <c r="P1870" i="7"/>
  <c r="P1871" i="7"/>
  <c r="Q3273" i="7"/>
  <c r="Q3277" i="7"/>
  <c r="Q3274" i="7"/>
  <c r="Q3275" i="7"/>
  <c r="Q3272" i="7"/>
  <c r="Q3276" i="7"/>
  <c r="F397" i="8"/>
  <c r="E398" i="8"/>
  <c r="F396" i="11"/>
  <c r="E397" i="11"/>
  <c r="P221" i="7" l="1"/>
  <c r="P218" i="7"/>
  <c r="P219" i="7"/>
  <c r="P220" i="7"/>
  <c r="P223" i="7"/>
  <c r="P222" i="7"/>
  <c r="Q1156" i="7"/>
  <c r="Q1155" i="7"/>
  <c r="Q1157" i="7"/>
  <c r="Q1159" i="7"/>
  <c r="Q1154" i="7"/>
  <c r="Q1158" i="7"/>
  <c r="Q3341" i="7"/>
  <c r="Q3338" i="7"/>
  <c r="Q3342" i="7"/>
  <c r="Q3339" i="7"/>
  <c r="Q3343" i="7"/>
  <c r="Q3340" i="7"/>
  <c r="F397" i="11"/>
  <c r="E398" i="11"/>
  <c r="F398" i="8"/>
  <c r="E399" i="8"/>
  <c r="Q1845" i="7" l="1"/>
  <c r="Q1847" i="7"/>
  <c r="Q1849" i="7"/>
  <c r="Q1844" i="7"/>
  <c r="Q1846" i="7"/>
  <c r="Q1848" i="7"/>
  <c r="F399" i="8"/>
  <c r="E400" i="8"/>
  <c r="F398" i="11"/>
  <c r="E399" i="11"/>
  <c r="P524" i="7" l="1"/>
  <c r="P528" i="7"/>
  <c r="P526" i="7"/>
  <c r="P525" i="7"/>
  <c r="P527" i="7"/>
  <c r="P529" i="7"/>
  <c r="Q2946" i="7"/>
  <c r="Q2943" i="7"/>
  <c r="Q2945" i="7"/>
  <c r="Q2947" i="7"/>
  <c r="Q2942" i="7"/>
  <c r="Q2944" i="7"/>
  <c r="P2547" i="7"/>
  <c r="P2551" i="7"/>
  <c r="P2546" i="7"/>
  <c r="P2548" i="7"/>
  <c r="P2550" i="7"/>
  <c r="P2549" i="7"/>
  <c r="F399" i="11"/>
  <c r="E400" i="11"/>
  <c r="F400" i="8"/>
  <c r="E401" i="8"/>
  <c r="P1144" i="7" l="1"/>
  <c r="P1146" i="7"/>
  <c r="P1142" i="7"/>
  <c r="P1147" i="7"/>
  <c r="P1143" i="7"/>
  <c r="P1145" i="7"/>
  <c r="F400" i="11"/>
  <c r="E401" i="11"/>
  <c r="F401" i="8"/>
  <c r="E402" i="8"/>
  <c r="P1245" i="7" l="1"/>
  <c r="P1249" i="7"/>
  <c r="P1244" i="7"/>
  <c r="P1246" i="7"/>
  <c r="P1248" i="7"/>
  <c r="P1247" i="7"/>
  <c r="Q3281" i="7"/>
  <c r="Q3278" i="7"/>
  <c r="Q3280" i="7"/>
  <c r="Q3282" i="7"/>
  <c r="Q3279" i="7"/>
  <c r="Q3283" i="7"/>
  <c r="P2774" i="7"/>
  <c r="P2775" i="7"/>
  <c r="P2778" i="7"/>
  <c r="P2776" i="7"/>
  <c r="P2777" i="7"/>
  <c r="P2779" i="7"/>
  <c r="Q2554" i="7"/>
  <c r="Q2555" i="7"/>
  <c r="Q2553" i="7"/>
  <c r="Q2552" i="7"/>
  <c r="Q2557" i="7"/>
  <c r="Q2556" i="7"/>
  <c r="F402" i="8"/>
  <c r="E403" i="8"/>
  <c r="F401" i="11"/>
  <c r="E402" i="11"/>
  <c r="P2637" i="7" l="1"/>
  <c r="P2641" i="7"/>
  <c r="P2640" i="7"/>
  <c r="P2636" i="7"/>
  <c r="P2638" i="7"/>
  <c r="P2639" i="7"/>
  <c r="Q87" i="7"/>
  <c r="Q91" i="7"/>
  <c r="Q88" i="7"/>
  <c r="Q89" i="7"/>
  <c r="Q86" i="7"/>
  <c r="Q90" i="7"/>
  <c r="F402" i="11"/>
  <c r="E403" i="11"/>
  <c r="F403" i="8"/>
  <c r="E404" i="8"/>
  <c r="P2894" i="7" l="1"/>
  <c r="P2898" i="7"/>
  <c r="P2896" i="7"/>
  <c r="P2895" i="7"/>
  <c r="P2897" i="7"/>
  <c r="P2899" i="7"/>
  <c r="Q1568" i="7"/>
  <c r="Q1572" i="7"/>
  <c r="Q1570" i="7"/>
  <c r="Q1569" i="7"/>
  <c r="Q1571" i="7"/>
  <c r="Q1573" i="7"/>
  <c r="Q24" i="7"/>
  <c r="Q21" i="7"/>
  <c r="Q23" i="7"/>
  <c r="Q25" i="7"/>
  <c r="Q20" i="7"/>
  <c r="Q22" i="7"/>
  <c r="Q3165" i="7"/>
  <c r="Q3169" i="7"/>
  <c r="Q3166" i="7"/>
  <c r="Q3167" i="7"/>
  <c r="Q3164" i="7"/>
  <c r="Q3168" i="7"/>
  <c r="F404" i="8"/>
  <c r="E405" i="8"/>
  <c r="F403" i="11"/>
  <c r="E404" i="11"/>
  <c r="Q1692" i="7" l="1"/>
  <c r="Q1689" i="7"/>
  <c r="Q1691" i="7"/>
  <c r="Q1693" i="7"/>
  <c r="Q1688" i="7"/>
  <c r="Q1690" i="7"/>
  <c r="P837" i="7"/>
  <c r="P839" i="7"/>
  <c r="P841" i="7"/>
  <c r="P840" i="7"/>
  <c r="P838" i="7"/>
  <c r="P836" i="7"/>
  <c r="Q2613" i="7"/>
  <c r="Q2612" i="7"/>
  <c r="Q2617" i="7"/>
  <c r="Q2616" i="7"/>
  <c r="Q2614" i="7"/>
  <c r="Q2615" i="7"/>
  <c r="Q1120" i="7"/>
  <c r="Q1121" i="7"/>
  <c r="Q1118" i="7"/>
  <c r="Q1122" i="7"/>
  <c r="Q1119" i="7"/>
  <c r="Q1123" i="7"/>
  <c r="F404" i="11"/>
  <c r="E405" i="11"/>
  <c r="F405" i="8"/>
  <c r="E406" i="8"/>
  <c r="Q1024" i="7" l="1"/>
  <c r="Q1025" i="7"/>
  <c r="Q1027" i="7"/>
  <c r="Q1022" i="7"/>
  <c r="Q1026" i="7"/>
  <c r="Q1023" i="7"/>
  <c r="F406" i="8"/>
  <c r="E407" i="8"/>
  <c r="F405" i="11"/>
  <c r="E406" i="11"/>
  <c r="Q2837" i="7" l="1"/>
  <c r="Q2839" i="7"/>
  <c r="Q2834" i="7"/>
  <c r="Q2836" i="7"/>
  <c r="Q2838" i="7"/>
  <c r="Q2835" i="7"/>
  <c r="F406" i="11"/>
  <c r="E407" i="11"/>
  <c r="F407" i="8"/>
  <c r="E408" i="8"/>
  <c r="P3234" i="7" l="1"/>
  <c r="P3232" i="7"/>
  <c r="P3231" i="7"/>
  <c r="P3233" i="7"/>
  <c r="P3235" i="7"/>
  <c r="P3230" i="7"/>
  <c r="P1978" i="7"/>
  <c r="P1979" i="7"/>
  <c r="P1976" i="7"/>
  <c r="P1980" i="7"/>
  <c r="P1977" i="7"/>
  <c r="P1981" i="7"/>
  <c r="P1912" i="7"/>
  <c r="P1914" i="7"/>
  <c r="P1910" i="7"/>
  <c r="P1915" i="7"/>
  <c r="P1911" i="7"/>
  <c r="P1913" i="7"/>
  <c r="F408" i="8"/>
  <c r="E409" i="8"/>
  <c r="F407" i="11"/>
  <c r="E408" i="11"/>
  <c r="Q1598" i="7" l="1"/>
  <c r="Q1600" i="7"/>
  <c r="Q1602" i="7"/>
  <c r="Q1601" i="7"/>
  <c r="Q1599" i="7"/>
  <c r="Q1603" i="7"/>
  <c r="P2560" i="7"/>
  <c r="P2561" i="7"/>
  <c r="P2558" i="7"/>
  <c r="P2559" i="7"/>
  <c r="P2562" i="7"/>
  <c r="P2563" i="7"/>
  <c r="Q542" i="7"/>
  <c r="Q544" i="7"/>
  <c r="Q546" i="7"/>
  <c r="Q545" i="7"/>
  <c r="Q543" i="7"/>
  <c r="Q547" i="7"/>
  <c r="P2750" i="7"/>
  <c r="P2754" i="7"/>
  <c r="P2755" i="7"/>
  <c r="P2752" i="7"/>
  <c r="P2751" i="7"/>
  <c r="P2753" i="7"/>
  <c r="F408" i="11"/>
  <c r="E409" i="11"/>
  <c r="F409" i="8"/>
  <c r="E410" i="8"/>
  <c r="Q2543" i="7" l="1"/>
  <c r="Q2541" i="7"/>
  <c r="Q2540" i="7"/>
  <c r="Q2545" i="7"/>
  <c r="Q2544" i="7"/>
  <c r="Q2542" i="7"/>
  <c r="F410" i="8"/>
  <c r="E411" i="8"/>
  <c r="F409" i="11"/>
  <c r="E410" i="11"/>
  <c r="P2042" i="7" l="1"/>
  <c r="P2046" i="7"/>
  <c r="P2045" i="7"/>
  <c r="P2043" i="7"/>
  <c r="P2044" i="7"/>
  <c r="P2047" i="7"/>
  <c r="Q2758" i="7"/>
  <c r="Q2759" i="7"/>
  <c r="Q2757" i="7"/>
  <c r="Q2756" i="7"/>
  <c r="Q2761" i="7"/>
  <c r="Q2760" i="7"/>
  <c r="P3183" i="7"/>
  <c r="P3187" i="7"/>
  <c r="P3182" i="7"/>
  <c r="P3184" i="7"/>
  <c r="P3186" i="7"/>
  <c r="P3185" i="7"/>
  <c r="Q466" i="7"/>
  <c r="Q467" i="7"/>
  <c r="Q464" i="7"/>
  <c r="Q468" i="7"/>
  <c r="Q465" i="7"/>
  <c r="Q469" i="7"/>
  <c r="F410" i="11"/>
  <c r="E411" i="11"/>
  <c r="F411" i="8"/>
  <c r="E412" i="8"/>
  <c r="P575" i="7" l="1"/>
  <c r="P574" i="7"/>
  <c r="P572" i="7"/>
  <c r="P577" i="7"/>
  <c r="P576" i="7"/>
  <c r="P573" i="7"/>
  <c r="P507" i="7"/>
  <c r="P511" i="7"/>
  <c r="P506" i="7"/>
  <c r="P508" i="7"/>
  <c r="P510" i="7"/>
  <c r="P509" i="7"/>
  <c r="Q1148" i="7"/>
  <c r="Q1150" i="7"/>
  <c r="Q1152" i="7"/>
  <c r="Q1151" i="7"/>
  <c r="Q1149" i="7"/>
  <c r="Q1153" i="7"/>
  <c r="F412" i="8"/>
  <c r="E413" i="8"/>
  <c r="F411" i="11"/>
  <c r="E412" i="11"/>
  <c r="Q2524" i="7" l="1"/>
  <c r="Q2523" i="7"/>
  <c r="Q2525" i="7"/>
  <c r="Q2527" i="7"/>
  <c r="Q2522" i="7"/>
  <c r="Q2526" i="7"/>
  <c r="P1930" i="7"/>
  <c r="P1932" i="7"/>
  <c r="P1931" i="7"/>
  <c r="P1929" i="7"/>
  <c r="P1933" i="7"/>
  <c r="P1928" i="7"/>
  <c r="Q1304" i="7"/>
  <c r="Q1306" i="7"/>
  <c r="Q1308" i="7"/>
  <c r="Q1307" i="7"/>
  <c r="Q1305" i="7"/>
  <c r="Q1309" i="7"/>
  <c r="Q2416" i="7"/>
  <c r="Q2417" i="7"/>
  <c r="Q2414" i="7"/>
  <c r="Q2418" i="7"/>
  <c r="Q2415" i="7"/>
  <c r="Q2419" i="7"/>
  <c r="P1264" i="7"/>
  <c r="P1265" i="7"/>
  <c r="P1262" i="7"/>
  <c r="P1266" i="7"/>
  <c r="P1263" i="7"/>
  <c r="P1267" i="7"/>
  <c r="F412" i="11"/>
  <c r="E413" i="11"/>
  <c r="F413" i="8"/>
  <c r="E414" i="8"/>
  <c r="P1112" i="7" l="1"/>
  <c r="P1117" i="7"/>
  <c r="P1116" i="7"/>
  <c r="P1113" i="7"/>
  <c r="P1114" i="7"/>
  <c r="P1115" i="7"/>
  <c r="Q344" i="7"/>
  <c r="Q348" i="7"/>
  <c r="Q346" i="7"/>
  <c r="Q345" i="7"/>
  <c r="Q347" i="7"/>
  <c r="Q349" i="7"/>
  <c r="F414" i="8"/>
  <c r="E415" i="8"/>
  <c r="F413" i="11"/>
  <c r="E414" i="11"/>
  <c r="P2087" i="7" l="1"/>
  <c r="P2085" i="7"/>
  <c r="P2089" i="7"/>
  <c r="P2086" i="7"/>
  <c r="P2088" i="7"/>
  <c r="P2084" i="7"/>
  <c r="Q1575" i="7"/>
  <c r="Q1579" i="7"/>
  <c r="Q1574" i="7"/>
  <c r="Q1576" i="7"/>
  <c r="Q1578" i="7"/>
  <c r="Q1577" i="7"/>
  <c r="P2824" i="7"/>
  <c r="P2825" i="7"/>
  <c r="P2822" i="7"/>
  <c r="P2826" i="7"/>
  <c r="P2823" i="7"/>
  <c r="P2827" i="7"/>
  <c r="F414" i="11"/>
  <c r="E415" i="11"/>
  <c r="F415" i="8"/>
  <c r="E416" i="8"/>
  <c r="P2984" i="7" l="1"/>
  <c r="P2986" i="7"/>
  <c r="P2988" i="7"/>
  <c r="P2987" i="7"/>
  <c r="P2985" i="7"/>
  <c r="P2989" i="7"/>
  <c r="Q1755" i="7"/>
  <c r="Q1754" i="7"/>
  <c r="Q1759" i="7"/>
  <c r="Q1758" i="7"/>
  <c r="Q1756" i="7"/>
  <c r="Q1757" i="7"/>
  <c r="F416" i="8"/>
  <c r="E417" i="8"/>
  <c r="F415" i="11"/>
  <c r="E416" i="11"/>
  <c r="Q2686" i="7" l="1"/>
  <c r="Q2687" i="7"/>
  <c r="Q2685" i="7"/>
  <c r="Q2684" i="7"/>
  <c r="Q2689" i="7"/>
  <c r="Q2688" i="7"/>
  <c r="F416" i="11"/>
  <c r="E417" i="11"/>
  <c r="F417" i="8"/>
  <c r="E418" i="8"/>
  <c r="P2266" i="7" l="1"/>
  <c r="P2265" i="7"/>
  <c r="P2267" i="7"/>
  <c r="P2269" i="7"/>
  <c r="P2264" i="7"/>
  <c r="P2268" i="7"/>
  <c r="P2104" i="7"/>
  <c r="P2105" i="7"/>
  <c r="P2102" i="7"/>
  <c r="P2106" i="7"/>
  <c r="P2103" i="7"/>
  <c r="P2107" i="7"/>
  <c r="F418" i="8"/>
  <c r="E419" i="8"/>
  <c r="F417" i="11"/>
  <c r="E418" i="11"/>
  <c r="P333" i="7" l="1"/>
  <c r="P337" i="7"/>
  <c r="P332" i="7"/>
  <c r="P334" i="7"/>
  <c r="P336" i="7"/>
  <c r="P335" i="7"/>
  <c r="F418" i="11"/>
  <c r="E419" i="11"/>
  <c r="F419" i="8"/>
  <c r="E420" i="8"/>
  <c r="Q1382" i="7" l="1"/>
  <c r="Q1386" i="7"/>
  <c r="Q1384" i="7"/>
  <c r="Q1383" i="7"/>
  <c r="Q1385" i="7"/>
  <c r="Q1387" i="7"/>
  <c r="P3142" i="7"/>
  <c r="P3141" i="7"/>
  <c r="P3143" i="7"/>
  <c r="P3145" i="7"/>
  <c r="P3140" i="7"/>
  <c r="P3144" i="7"/>
  <c r="F420" i="8"/>
  <c r="E421" i="8"/>
  <c r="F419" i="11"/>
  <c r="E420" i="11"/>
  <c r="Q1934" i="7" l="1"/>
  <c r="Q1937" i="7"/>
  <c r="Q1936" i="7"/>
  <c r="Q1935" i="7"/>
  <c r="Q1939" i="7"/>
  <c r="Q1938" i="7"/>
  <c r="P1096" i="7"/>
  <c r="P1095" i="7"/>
  <c r="P1098" i="7"/>
  <c r="P1097" i="7"/>
  <c r="P1094" i="7"/>
  <c r="P1099" i="7"/>
  <c r="Q482" i="7"/>
  <c r="Q486" i="7"/>
  <c r="Q483" i="7"/>
  <c r="Q487" i="7"/>
  <c r="Q484" i="7"/>
  <c r="Q485" i="7"/>
  <c r="F420" i="11"/>
  <c r="E421" i="11"/>
  <c r="F421" i="8"/>
  <c r="E422" i="8"/>
  <c r="Q2670" i="7" l="1"/>
  <c r="Q2667" i="7"/>
  <c r="Q2669" i="7"/>
  <c r="Q2666" i="7"/>
  <c r="Q2668" i="7"/>
  <c r="Q2671" i="7"/>
  <c r="P1238" i="7"/>
  <c r="P1242" i="7"/>
  <c r="P1240" i="7"/>
  <c r="P1239" i="7"/>
  <c r="P1241" i="7"/>
  <c r="P1243" i="7"/>
  <c r="P3122" i="7"/>
  <c r="P3126" i="7"/>
  <c r="P3123" i="7"/>
  <c r="P3127" i="7"/>
  <c r="P3124" i="7"/>
  <c r="P3125" i="7"/>
  <c r="Q3285" i="7"/>
  <c r="Q3289" i="7"/>
  <c r="Q3286" i="7"/>
  <c r="Q3287" i="7"/>
  <c r="Q3284" i="7"/>
  <c r="Q3288" i="7"/>
  <c r="F422" i="8"/>
  <c r="E423" i="8"/>
  <c r="F421" i="11"/>
  <c r="E422" i="11"/>
  <c r="P1893" i="7" l="1"/>
  <c r="P1897" i="7"/>
  <c r="P1892" i="7"/>
  <c r="P1894" i="7"/>
  <c r="P1896" i="7"/>
  <c r="P1895" i="7"/>
  <c r="P3082" i="7"/>
  <c r="P3081" i="7"/>
  <c r="P3083" i="7"/>
  <c r="P3085" i="7"/>
  <c r="P3080" i="7"/>
  <c r="P3084" i="7"/>
  <c r="Q752" i="7"/>
  <c r="Q756" i="7"/>
  <c r="Q753" i="7"/>
  <c r="Q757" i="7"/>
  <c r="Q754" i="7"/>
  <c r="Q755" i="7"/>
  <c r="F422" i="11"/>
  <c r="E423" i="11"/>
  <c r="F423" i="8"/>
  <c r="E424" i="8"/>
  <c r="Q28" i="7" l="1"/>
  <c r="Q29" i="7"/>
  <c r="Q27" i="7"/>
  <c r="Q26" i="7"/>
  <c r="Q31" i="7"/>
  <c r="Q30" i="7"/>
  <c r="Q566" i="7"/>
  <c r="Q568" i="7"/>
  <c r="Q570" i="7"/>
  <c r="Q569" i="7"/>
  <c r="Q567" i="7"/>
  <c r="Q571" i="7"/>
  <c r="P1898" i="7"/>
  <c r="P1899" i="7"/>
  <c r="P1900" i="7"/>
  <c r="P1901" i="7"/>
  <c r="P1902" i="7"/>
  <c r="P1903" i="7"/>
  <c r="P1748" i="7"/>
  <c r="P1752" i="7"/>
  <c r="P1749" i="7"/>
  <c r="P1753" i="7"/>
  <c r="P1750" i="7"/>
  <c r="P1751" i="7"/>
  <c r="F424" i="8"/>
  <c r="E425" i="8"/>
  <c r="F423" i="11"/>
  <c r="E424" i="11"/>
  <c r="Q1611" i="7" l="1"/>
  <c r="Q1615" i="7"/>
  <c r="Q1610" i="7"/>
  <c r="Q1612" i="7"/>
  <c r="Q1614" i="7"/>
  <c r="Q1613" i="7"/>
  <c r="P284" i="7"/>
  <c r="P286" i="7"/>
  <c r="P288" i="7"/>
  <c r="P287" i="7"/>
  <c r="P285" i="7"/>
  <c r="P289" i="7"/>
  <c r="F424" i="11"/>
  <c r="E425" i="11"/>
  <c r="F425" i="8"/>
  <c r="E426" i="8"/>
  <c r="P1936" i="7" l="1"/>
  <c r="P1935" i="7"/>
  <c r="P1939" i="7"/>
  <c r="P1938" i="7"/>
  <c r="P1937" i="7"/>
  <c r="P1934" i="7"/>
  <c r="P2656" i="7"/>
  <c r="P2655" i="7"/>
  <c r="P2657" i="7"/>
  <c r="P2659" i="7"/>
  <c r="P2654" i="7"/>
  <c r="P2658" i="7"/>
  <c r="P2836" i="7"/>
  <c r="P2837" i="7"/>
  <c r="P2834" i="7"/>
  <c r="P2838" i="7"/>
  <c r="P2835" i="7"/>
  <c r="P2839" i="7"/>
  <c r="F426" i="8"/>
  <c r="E427" i="8"/>
  <c r="F425" i="11"/>
  <c r="E426" i="11"/>
  <c r="Q3130" i="7" l="1"/>
  <c r="Q3133" i="7"/>
  <c r="Q3131" i="7"/>
  <c r="Q3129" i="7"/>
  <c r="Q3132" i="7"/>
  <c r="Q3128" i="7"/>
  <c r="Q2814" i="7"/>
  <c r="Q2811" i="7"/>
  <c r="Q2813" i="7"/>
  <c r="Q2815" i="7"/>
  <c r="Q2810" i="7"/>
  <c r="Q2812" i="7"/>
  <c r="P2205" i="7"/>
  <c r="P2209" i="7"/>
  <c r="P2204" i="7"/>
  <c r="P2206" i="7"/>
  <c r="P2208" i="7"/>
  <c r="P2207" i="7"/>
  <c r="F426" i="11"/>
  <c r="E427" i="11"/>
  <c r="F427" i="8"/>
  <c r="E428" i="8"/>
  <c r="P1125" i="7" l="1"/>
  <c r="P1126" i="7"/>
  <c r="P1124" i="7"/>
  <c r="P1127" i="7"/>
  <c r="P1128" i="7"/>
  <c r="P1129" i="7"/>
  <c r="Q392" i="7"/>
  <c r="Q396" i="7"/>
  <c r="Q394" i="7"/>
  <c r="Q393" i="7"/>
  <c r="Q395" i="7"/>
  <c r="Q397" i="7"/>
  <c r="P1047" i="7"/>
  <c r="P1051" i="7"/>
  <c r="P1048" i="7"/>
  <c r="P1046" i="7"/>
  <c r="P1049" i="7"/>
  <c r="P1050" i="7"/>
  <c r="F428" i="8"/>
  <c r="E429" i="8"/>
  <c r="F427" i="11"/>
  <c r="E428" i="11"/>
  <c r="Q83" i="7" l="1"/>
  <c r="Q85" i="7"/>
  <c r="Q80" i="7"/>
  <c r="Q82" i="7"/>
  <c r="Q84" i="7"/>
  <c r="Q81" i="7"/>
  <c r="Q896" i="7"/>
  <c r="Q900" i="7"/>
  <c r="Q897" i="7"/>
  <c r="Q901" i="7"/>
  <c r="Q898" i="7"/>
  <c r="Q899" i="7"/>
  <c r="P2763" i="7"/>
  <c r="P2767" i="7"/>
  <c r="F428" i="11"/>
  <c r="E429" i="11"/>
  <c r="F429" i="8"/>
  <c r="P2764" i="7" s="1"/>
  <c r="E430" i="8"/>
  <c r="P2766" i="7" l="1"/>
  <c r="P2762" i="7"/>
  <c r="P2765" i="7"/>
  <c r="P3362" i="7"/>
  <c r="P3366" i="7"/>
  <c r="P3364" i="7"/>
  <c r="P3363" i="7"/>
  <c r="P3365" i="7"/>
  <c r="P3367" i="7"/>
  <c r="Q1072" i="7"/>
  <c r="Q1071" i="7"/>
  <c r="Q1073" i="7"/>
  <c r="Q1075" i="7"/>
  <c r="Q1070" i="7"/>
  <c r="Q1074" i="7"/>
  <c r="F430" i="8"/>
  <c r="E431" i="8"/>
  <c r="F429" i="11"/>
  <c r="E430" i="11"/>
  <c r="Q3226" i="7" l="1"/>
  <c r="Q3227" i="7"/>
  <c r="Q3225" i="7"/>
  <c r="Q3224" i="7"/>
  <c r="Q3229" i="7"/>
  <c r="Q3228" i="7"/>
  <c r="P1012" i="7"/>
  <c r="P1014" i="7"/>
  <c r="P1011" i="7"/>
  <c r="P1010" i="7"/>
  <c r="P1015" i="7"/>
  <c r="P1013" i="7"/>
  <c r="F430" i="11"/>
  <c r="E431" i="11"/>
  <c r="F431" i="8"/>
  <c r="E432" i="8"/>
  <c r="P2379" i="7" l="1"/>
  <c r="P2383" i="7"/>
  <c r="P2378" i="7"/>
  <c r="P2380" i="7"/>
  <c r="P2382" i="7"/>
  <c r="P2381" i="7"/>
  <c r="F431" i="11"/>
  <c r="E432" i="11"/>
  <c r="F432" i="8"/>
  <c r="E433" i="8"/>
  <c r="Q2794" i="7" l="1"/>
  <c r="Q2795" i="7"/>
  <c r="Q2793" i="7"/>
  <c r="Q2792" i="7"/>
  <c r="Q2797" i="7"/>
  <c r="Q2796" i="7"/>
  <c r="P398" i="7"/>
  <c r="P400" i="7"/>
  <c r="P402" i="7"/>
  <c r="P401" i="7"/>
  <c r="P399" i="7"/>
  <c r="P403" i="7"/>
  <c r="P3050" i="7"/>
  <c r="P3054" i="7"/>
  <c r="P3051" i="7"/>
  <c r="P3055" i="7"/>
  <c r="P3052" i="7"/>
  <c r="P3053" i="7"/>
  <c r="F432" i="11"/>
  <c r="E433" i="11"/>
  <c r="F433" i="8"/>
  <c r="E434" i="8"/>
  <c r="P116" i="7" l="1"/>
  <c r="P120" i="7"/>
  <c r="P119" i="7"/>
  <c r="P117" i="7"/>
  <c r="P121" i="7"/>
  <c r="P118" i="7"/>
  <c r="P2" i="7"/>
  <c r="P6" i="7"/>
  <c r="P4" i="7"/>
  <c r="P3" i="7"/>
  <c r="P5" i="7"/>
  <c r="P7" i="7"/>
  <c r="Q2480" i="7"/>
  <c r="Q2482" i="7"/>
  <c r="Q2483" i="7"/>
  <c r="Q2484" i="7"/>
  <c r="Q2481" i="7"/>
  <c r="Q2485" i="7"/>
  <c r="F433" i="11"/>
  <c r="E434" i="11"/>
  <c r="F434" i="8"/>
  <c r="E435" i="8"/>
  <c r="P2030" i="7" l="1"/>
  <c r="P2034" i="7"/>
  <c r="P2032" i="7"/>
  <c r="P2035" i="7"/>
  <c r="P2033" i="7"/>
  <c r="P2031" i="7"/>
  <c r="Q108" i="7"/>
  <c r="Q105" i="7"/>
  <c r="Q107" i="7"/>
  <c r="Q109" i="7"/>
  <c r="Q104" i="7"/>
  <c r="Q106" i="7"/>
  <c r="Q2817" i="7"/>
  <c r="Q2816" i="7"/>
  <c r="Q2821" i="7"/>
  <c r="Q2820" i="7"/>
  <c r="Q2818" i="7"/>
  <c r="Q2819" i="7"/>
  <c r="P422" i="7"/>
  <c r="P426" i="7"/>
  <c r="P423" i="7"/>
  <c r="P427" i="7"/>
  <c r="P424" i="7"/>
  <c r="P425" i="7"/>
  <c r="Q1244" i="7"/>
  <c r="Q1248" i="7"/>
  <c r="Q1245" i="7"/>
  <c r="Q1249" i="7"/>
  <c r="Q1246" i="7"/>
  <c r="Q1247" i="7"/>
  <c r="F435" i="8"/>
  <c r="E436" i="8"/>
  <c r="F434" i="11"/>
  <c r="E435" i="11"/>
  <c r="P3026" i="7" l="1"/>
  <c r="P3028" i="7"/>
  <c r="P3030" i="7"/>
  <c r="P3029" i="7"/>
  <c r="P3027" i="7"/>
  <c r="P3031" i="7"/>
  <c r="P1043" i="7"/>
  <c r="P1040" i="7"/>
  <c r="P1045" i="7"/>
  <c r="P1044" i="7"/>
  <c r="P1041" i="7"/>
  <c r="P1042" i="7"/>
  <c r="Q1622" i="7"/>
  <c r="Q1626" i="7"/>
  <c r="Q1623" i="7"/>
  <c r="Q1627" i="7"/>
  <c r="Q1624" i="7"/>
  <c r="Q1625" i="7"/>
  <c r="F435" i="11"/>
  <c r="E436" i="11"/>
  <c r="F436" i="8"/>
  <c r="E437" i="8"/>
  <c r="P3063" i="7" l="1"/>
  <c r="P3067" i="7"/>
  <c r="P3062" i="7"/>
  <c r="P3064" i="7"/>
  <c r="P3066" i="7"/>
  <c r="P3065" i="7"/>
  <c r="Q446" i="7"/>
  <c r="Q450" i="7"/>
  <c r="Q449" i="7"/>
  <c r="Q447" i="7"/>
  <c r="Q451" i="7"/>
  <c r="Q448" i="7"/>
  <c r="F437" i="8"/>
  <c r="E438" i="8"/>
  <c r="F436" i="11"/>
  <c r="E437" i="11"/>
  <c r="P1316" i="7" l="1"/>
  <c r="P1320" i="7"/>
  <c r="P1319" i="7"/>
  <c r="P1317" i="7"/>
  <c r="P1321" i="7"/>
  <c r="P1318" i="7"/>
  <c r="Q1012" i="7"/>
  <c r="Q1013" i="7"/>
  <c r="Q1010" i="7"/>
  <c r="Q1014" i="7"/>
  <c r="Q1011" i="7"/>
  <c r="Q1015" i="7"/>
  <c r="F437" i="11"/>
  <c r="E438" i="11"/>
  <c r="F438" i="8"/>
  <c r="E439" i="8"/>
  <c r="Q2898" i="7" l="1"/>
  <c r="Q2895" i="7"/>
  <c r="Q2897" i="7"/>
  <c r="Q2899" i="7"/>
  <c r="Q2894" i="7"/>
  <c r="Q2896" i="7"/>
  <c r="P2973" i="7"/>
  <c r="P2977" i="7"/>
  <c r="P2972" i="7"/>
  <c r="P2974" i="7"/>
  <c r="P2976" i="7"/>
  <c r="P2975" i="7"/>
  <c r="P52" i="7"/>
  <c r="P53" i="7"/>
  <c r="P50" i="7"/>
  <c r="P54" i="7"/>
  <c r="P51" i="7"/>
  <c r="P55" i="7"/>
  <c r="F439" i="8"/>
  <c r="E440" i="8"/>
  <c r="F438" i="11"/>
  <c r="E439" i="11"/>
  <c r="P2504" i="7" l="1"/>
  <c r="P2508" i="7"/>
  <c r="P2506" i="7"/>
  <c r="P2505" i="7"/>
  <c r="P2507" i="7"/>
  <c r="P2509" i="7"/>
  <c r="P2408" i="7"/>
  <c r="P2412" i="7"/>
  <c r="P2410" i="7"/>
  <c r="P2409" i="7"/>
  <c r="P2411" i="7"/>
  <c r="P2413" i="7"/>
  <c r="Q2657" i="7"/>
  <c r="Q2659" i="7"/>
  <c r="Q2654" i="7"/>
  <c r="Q2658" i="7"/>
  <c r="Q2655" i="7"/>
  <c r="Q2656" i="7"/>
  <c r="Q1719" i="7"/>
  <c r="Q1723" i="7"/>
  <c r="Q1720" i="7"/>
  <c r="Q1721" i="7"/>
  <c r="Q1718" i="7"/>
  <c r="Q1722" i="7"/>
  <c r="P1820" i="7"/>
  <c r="P1824" i="7"/>
  <c r="P1821" i="7"/>
  <c r="P1825" i="7"/>
  <c r="P1822" i="7"/>
  <c r="P1823" i="7"/>
  <c r="F439" i="11"/>
  <c r="E440" i="11"/>
  <c r="F440" i="8"/>
  <c r="E441" i="8"/>
  <c r="Q631" i="7" l="1"/>
  <c r="Q629" i="7"/>
  <c r="Q627" i="7"/>
  <c r="Q626" i="7"/>
  <c r="Q630" i="7"/>
  <c r="Q628" i="7"/>
  <c r="Q1668" i="7"/>
  <c r="Q1664" i="7"/>
  <c r="Q1665" i="7"/>
  <c r="Q1667" i="7"/>
  <c r="Q1669" i="7"/>
  <c r="Q1666" i="7"/>
  <c r="P1581" i="7"/>
  <c r="P1585" i="7"/>
  <c r="P1580" i="7"/>
  <c r="P1582" i="7"/>
  <c r="P1584" i="7"/>
  <c r="P1583" i="7"/>
  <c r="P2648" i="7"/>
  <c r="P2652" i="7"/>
  <c r="P2649" i="7"/>
  <c r="P2653" i="7"/>
  <c r="P2650" i="7"/>
  <c r="P2651" i="7"/>
  <c r="Q1128" i="7"/>
  <c r="Q1126" i="7"/>
  <c r="Q1127" i="7"/>
  <c r="F441" i="8"/>
  <c r="E442" i="8"/>
  <c r="F440" i="11"/>
  <c r="Q1125" i="7" s="1"/>
  <c r="E441" i="11"/>
  <c r="P2932" i="7" l="1"/>
  <c r="P2931" i="7"/>
  <c r="P2933" i="7"/>
  <c r="P2935" i="7"/>
  <c r="P2930" i="7"/>
  <c r="P2934" i="7"/>
  <c r="Q1124" i="7"/>
  <c r="Q1129" i="7"/>
  <c r="F441" i="11"/>
  <c r="E442" i="11"/>
  <c r="F442" i="8"/>
  <c r="E443" i="8"/>
  <c r="Q51" i="7" l="1"/>
  <c r="Q50" i="7"/>
  <c r="Q55" i="7"/>
  <c r="Q54" i="7"/>
  <c r="Q52" i="7"/>
  <c r="Q53" i="7"/>
  <c r="F443" i="8"/>
  <c r="E444" i="8"/>
  <c r="F442" i="11"/>
  <c r="E443" i="11"/>
  <c r="Q574" i="7" l="1"/>
  <c r="Q573" i="7"/>
  <c r="Q575" i="7"/>
  <c r="Q577" i="7"/>
  <c r="Q572" i="7"/>
  <c r="Q576" i="7"/>
  <c r="P2242" i="7"/>
  <c r="P2241" i="7"/>
  <c r="P2243" i="7"/>
  <c r="P2245" i="7"/>
  <c r="P2240" i="7"/>
  <c r="P2244" i="7"/>
  <c r="Q1000" i="7"/>
  <c r="Q1001" i="7"/>
  <c r="Q998" i="7"/>
  <c r="Q1002" i="7"/>
  <c r="Q999" i="7"/>
  <c r="Q1003" i="7"/>
  <c r="F443" i="11"/>
  <c r="E444" i="11"/>
  <c r="F444" i="8"/>
  <c r="E445" i="8"/>
  <c r="P1951" i="7" l="1"/>
  <c r="P1948" i="7"/>
  <c r="P1946" i="7"/>
  <c r="P1949" i="7"/>
  <c r="P1947" i="7"/>
  <c r="P1950" i="7"/>
  <c r="P1281" i="7"/>
  <c r="P1285" i="7"/>
  <c r="P1280" i="7"/>
  <c r="P1282" i="7"/>
  <c r="P1284" i="7"/>
  <c r="P1283" i="7"/>
  <c r="Q2338" i="7"/>
  <c r="Q2337" i="7"/>
  <c r="Q2336" i="7"/>
  <c r="Q2340" i="7"/>
  <c r="Q2341" i="7"/>
  <c r="Q2339" i="7"/>
  <c r="F445" i="8"/>
  <c r="E446" i="8"/>
  <c r="F444" i="11"/>
  <c r="E445" i="11"/>
  <c r="Q538" i="7" l="1"/>
  <c r="Q537" i="7"/>
  <c r="Q539" i="7"/>
  <c r="Q541" i="7"/>
  <c r="Q536" i="7"/>
  <c r="Q540" i="7"/>
  <c r="P1802" i="7"/>
  <c r="P1806" i="7"/>
  <c r="P1804" i="7"/>
  <c r="P1803" i="7"/>
  <c r="P1805" i="7"/>
  <c r="P1807" i="7"/>
  <c r="Q2210" i="7"/>
  <c r="Q2212" i="7"/>
  <c r="Q2214" i="7"/>
  <c r="Q2213" i="7"/>
  <c r="Q2211" i="7"/>
  <c r="Q2215" i="7"/>
  <c r="Q1707" i="7"/>
  <c r="Q1711" i="7"/>
  <c r="Q1708" i="7"/>
  <c r="Q1709" i="7"/>
  <c r="Q1706" i="7"/>
  <c r="Q1710" i="7"/>
  <c r="F445" i="11"/>
  <c r="E446" i="11"/>
  <c r="F446" i="8"/>
  <c r="E447" i="8"/>
  <c r="P2474" i="7" l="1"/>
  <c r="P2476" i="7"/>
  <c r="P2478" i="7"/>
  <c r="P2477" i="7"/>
  <c r="P2475" i="7"/>
  <c r="P2479" i="7"/>
  <c r="Q1984" i="7"/>
  <c r="Q1986" i="7"/>
  <c r="Q1982" i="7"/>
  <c r="Q1987" i="7"/>
  <c r="Q1983" i="7"/>
  <c r="Q1985" i="7"/>
  <c r="Q1324" i="7"/>
  <c r="Q1325" i="7"/>
  <c r="Q1322" i="7"/>
  <c r="Q1326" i="7"/>
  <c r="Q1323" i="7"/>
  <c r="Q1327" i="7"/>
  <c r="F447" i="8"/>
  <c r="E448" i="8"/>
  <c r="F446" i="11"/>
  <c r="E447" i="11"/>
  <c r="Q1976" i="7" l="1"/>
  <c r="Q1980" i="7"/>
  <c r="Q1977" i="7"/>
  <c r="Q1981" i="7"/>
  <c r="Q1978" i="7"/>
  <c r="Q1979" i="7"/>
  <c r="Q1960" i="7"/>
  <c r="Q1963" i="7"/>
  <c r="Q1961" i="7"/>
  <c r="Q1959" i="7"/>
  <c r="Q1962" i="7"/>
  <c r="Q1958" i="7"/>
  <c r="P3278" i="7"/>
  <c r="P3282" i="7"/>
  <c r="P3280" i="7"/>
  <c r="P3279" i="7"/>
  <c r="P3281" i="7"/>
  <c r="P3283" i="7"/>
  <c r="F447" i="11"/>
  <c r="E448" i="11"/>
  <c r="F448" i="8"/>
  <c r="E449" i="8"/>
  <c r="P380" i="7" l="1"/>
  <c r="P384" i="7"/>
  <c r="P382" i="7"/>
  <c r="P381" i="7"/>
  <c r="P383" i="7"/>
  <c r="P385" i="7"/>
  <c r="P686" i="7"/>
  <c r="P690" i="7"/>
  <c r="P688" i="7"/>
  <c r="P687" i="7"/>
  <c r="P691" i="7"/>
  <c r="P689" i="7"/>
  <c r="F449" i="8"/>
  <c r="E450" i="8"/>
  <c r="F448" i="11"/>
  <c r="E449" i="11"/>
  <c r="Q423" i="7" l="1"/>
  <c r="Q427" i="7"/>
  <c r="Q422" i="7"/>
  <c r="Q424" i="7"/>
  <c r="Q426" i="7"/>
  <c r="Q425" i="7"/>
  <c r="P987" i="7"/>
  <c r="P991" i="7"/>
  <c r="P989" i="7"/>
  <c r="P988" i="7"/>
  <c r="P990" i="7"/>
  <c r="P986" i="7"/>
  <c r="P159" i="7"/>
  <c r="P163" i="7"/>
  <c r="P160" i="7"/>
  <c r="P161" i="7"/>
  <c r="P158" i="7"/>
  <c r="P162" i="7"/>
  <c r="F450" i="8"/>
  <c r="E451" i="8"/>
  <c r="F449" i="11"/>
  <c r="E450" i="11"/>
  <c r="Q3333" i="7" l="1"/>
  <c r="Q3337" i="7"/>
  <c r="Q3334" i="7"/>
  <c r="Q3335" i="7"/>
  <c r="Q3332" i="7"/>
  <c r="Q3336" i="7"/>
  <c r="P3284" i="7"/>
  <c r="P3288" i="7"/>
  <c r="P3285" i="7"/>
  <c r="P3289" i="7"/>
  <c r="P3286" i="7"/>
  <c r="P3287" i="7"/>
  <c r="F450" i="11"/>
  <c r="E451" i="11"/>
  <c r="F451" i="8"/>
  <c r="E452" i="8"/>
  <c r="P2326" i="7" l="1"/>
  <c r="P2325" i="7"/>
  <c r="P2327" i="7"/>
  <c r="P2329" i="7"/>
  <c r="P2324" i="7"/>
  <c r="P2328" i="7"/>
  <c r="Q279" i="7"/>
  <c r="Q278" i="7"/>
  <c r="Q283" i="7"/>
  <c r="Q282" i="7"/>
  <c r="Q280" i="7"/>
  <c r="Q281" i="7"/>
  <c r="Q2625" i="7"/>
  <c r="Q2629" i="7"/>
  <c r="Q2626" i="7"/>
  <c r="Q2627" i="7"/>
  <c r="Q2624" i="7"/>
  <c r="Q2628" i="7"/>
  <c r="F452" i="8"/>
  <c r="E453" i="8"/>
  <c r="F451" i="11"/>
  <c r="E452" i="11"/>
  <c r="P906" i="7" l="1"/>
  <c r="P903" i="7"/>
  <c r="P905" i="7"/>
  <c r="P907" i="7"/>
  <c r="P902" i="7"/>
  <c r="P904" i="7"/>
  <c r="Q2639" i="7"/>
  <c r="Q2637" i="7"/>
  <c r="Q2636" i="7"/>
  <c r="Q2641" i="7"/>
  <c r="Q2640" i="7"/>
  <c r="Q2638" i="7"/>
  <c r="P2780" i="7"/>
  <c r="P2782" i="7"/>
  <c r="P2784" i="7"/>
  <c r="P2783" i="7"/>
  <c r="P2781" i="7"/>
  <c r="P2785" i="7"/>
  <c r="Q1527" i="7"/>
  <c r="Q1531" i="7"/>
  <c r="Q1526" i="7"/>
  <c r="Q1528" i="7"/>
  <c r="Q1530" i="7"/>
  <c r="Q1529" i="7"/>
  <c r="F452" i="11"/>
  <c r="E453" i="11"/>
  <c r="F453" i="8"/>
  <c r="E454" i="8"/>
  <c r="P567" i="7" l="1"/>
  <c r="P571" i="7"/>
  <c r="P570" i="7"/>
  <c r="P568" i="7"/>
  <c r="P566" i="7"/>
  <c r="P569" i="7"/>
  <c r="P2865" i="7"/>
  <c r="P2868" i="7"/>
  <c r="P2867" i="7"/>
  <c r="P2869" i="7"/>
  <c r="P2864" i="7"/>
  <c r="P2866" i="7"/>
  <c r="Q1656" i="7"/>
  <c r="Q1653" i="7"/>
  <c r="Q1655" i="7"/>
  <c r="Q1657" i="7"/>
  <c r="Q1652" i="7"/>
  <c r="Q1654" i="7"/>
  <c r="Q3134" i="7"/>
  <c r="Q3138" i="7"/>
  <c r="Q3136" i="7"/>
  <c r="Q3137" i="7"/>
  <c r="Q3139" i="7"/>
  <c r="Q3135" i="7"/>
  <c r="F454" i="8"/>
  <c r="E455" i="8"/>
  <c r="F453" i="11"/>
  <c r="E454" i="11"/>
  <c r="Q2045" i="7" l="1"/>
  <c r="Q2043" i="7"/>
  <c r="Q2047" i="7"/>
  <c r="Q2044" i="7"/>
  <c r="Q2042" i="7"/>
  <c r="Q2046" i="7"/>
  <c r="F454" i="11"/>
  <c r="E455" i="11"/>
  <c r="F455" i="8"/>
  <c r="E456" i="8"/>
  <c r="Q153" i="7" l="1"/>
  <c r="Q155" i="7"/>
  <c r="Q157" i="7"/>
  <c r="Q152" i="7"/>
  <c r="Q154" i="7"/>
  <c r="Q156" i="7"/>
  <c r="P1059" i="7"/>
  <c r="P1058" i="7"/>
  <c r="P1063" i="7"/>
  <c r="P1061" i="7"/>
  <c r="P1060" i="7"/>
  <c r="P1062" i="7"/>
  <c r="Q3234" i="7"/>
  <c r="Q3231" i="7"/>
  <c r="Q3233" i="7"/>
  <c r="Q3235" i="7"/>
  <c r="Q3230" i="7"/>
  <c r="Q3232" i="7"/>
  <c r="P3273" i="7"/>
  <c r="P3277" i="7"/>
  <c r="P3272" i="7"/>
  <c r="P3274" i="7"/>
  <c r="P3275" i="7"/>
  <c r="P3276" i="7"/>
  <c r="Q1300" i="7"/>
  <c r="Q1301" i="7"/>
  <c r="Q1298" i="7"/>
  <c r="Q1302" i="7"/>
  <c r="Q1299" i="7"/>
  <c r="Q1303" i="7"/>
  <c r="F456" i="8"/>
  <c r="E457" i="8"/>
  <c r="F455" i="11"/>
  <c r="E456" i="11"/>
  <c r="Q3088" i="7" l="1"/>
  <c r="Q3089" i="7"/>
  <c r="Q3091" i="7"/>
  <c r="Q3086" i="7"/>
  <c r="Q3090" i="7"/>
  <c r="Q3087" i="7"/>
  <c r="P2771" i="7"/>
  <c r="P2769" i="7"/>
  <c r="P2770" i="7"/>
  <c r="P2772" i="7"/>
  <c r="P2773" i="7"/>
  <c r="P2768" i="7"/>
  <c r="F456" i="11"/>
  <c r="E457" i="11"/>
  <c r="F457" i="8"/>
  <c r="E458" i="8"/>
  <c r="Q1966" i="7" l="1"/>
  <c r="Q1964" i="7"/>
  <c r="Q1967" i="7"/>
  <c r="Q1968" i="7"/>
  <c r="Q1965" i="7"/>
  <c r="Q1969" i="7"/>
  <c r="P917" i="7"/>
  <c r="P919" i="7"/>
  <c r="P914" i="7"/>
  <c r="P915" i="7"/>
  <c r="P918" i="7"/>
  <c r="P916" i="7"/>
  <c r="P3237" i="7"/>
  <c r="P3241" i="7"/>
  <c r="P3236" i="7"/>
  <c r="P3238" i="7"/>
  <c r="P3240" i="7"/>
  <c r="P3239" i="7"/>
  <c r="Q2218" i="7"/>
  <c r="Q2219" i="7"/>
  <c r="Q2216" i="7"/>
  <c r="Q2220" i="7"/>
  <c r="Q2217" i="7"/>
  <c r="Q2221" i="7"/>
  <c r="F458" i="8"/>
  <c r="E459" i="8"/>
  <c r="F457" i="11"/>
  <c r="E458" i="11"/>
  <c r="P3128" i="7" l="1"/>
  <c r="P3132" i="7"/>
  <c r="P3130" i="7"/>
  <c r="P3129" i="7"/>
  <c r="P3131" i="7"/>
  <c r="P3133" i="7"/>
  <c r="Q339" i="7"/>
  <c r="Q343" i="7"/>
  <c r="Q338" i="7"/>
  <c r="Q340" i="7"/>
  <c r="Q342" i="7"/>
  <c r="Q341" i="7"/>
  <c r="P478" i="7"/>
  <c r="P477" i="7"/>
  <c r="P479" i="7"/>
  <c r="P476" i="7"/>
  <c r="P480" i="7"/>
  <c r="P481" i="7"/>
  <c r="F458" i="11"/>
  <c r="E459" i="11"/>
  <c r="F459" i="8"/>
  <c r="E460" i="8"/>
  <c r="P1424" i="7" l="1"/>
  <c r="P1428" i="7"/>
  <c r="P1427" i="7"/>
  <c r="P1425" i="7"/>
  <c r="P1429" i="7"/>
  <c r="P1426" i="7"/>
  <c r="Q3209" i="7"/>
  <c r="Q3211" i="7"/>
  <c r="Q3206" i="7"/>
  <c r="Q3208" i="7"/>
  <c r="Q3210" i="7"/>
  <c r="Q3207" i="7"/>
  <c r="F460" i="8"/>
  <c r="E461" i="8"/>
  <c r="F459" i="11"/>
  <c r="E460" i="11"/>
  <c r="Q3357" i="7" l="1"/>
  <c r="Q3356" i="7"/>
  <c r="Q3361" i="7"/>
  <c r="Q3360" i="7"/>
  <c r="Q3358" i="7"/>
  <c r="Q3359" i="7"/>
  <c r="P1352" i="7"/>
  <c r="P1356" i="7"/>
  <c r="P1355" i="7"/>
  <c r="P1353" i="7"/>
  <c r="P1357" i="7"/>
  <c r="P1354" i="7"/>
  <c r="Q1028" i="7"/>
  <c r="Q1032" i="7"/>
  <c r="Q1029" i="7"/>
  <c r="Q1033" i="7"/>
  <c r="Q1030" i="7"/>
  <c r="Q1031" i="7"/>
  <c r="F460" i="11"/>
  <c r="E461" i="11"/>
  <c r="F461" i="8"/>
  <c r="E462" i="8"/>
  <c r="P2913" i="7" l="1"/>
  <c r="P2917" i="7"/>
  <c r="P2912" i="7"/>
  <c r="P2914" i="7"/>
  <c r="P2916" i="7"/>
  <c r="P2915" i="7"/>
  <c r="P544" i="7"/>
  <c r="P542" i="7"/>
  <c r="P543" i="7"/>
  <c r="P545" i="7"/>
  <c r="P547" i="7"/>
  <c r="P546" i="7"/>
  <c r="F462" i="8"/>
  <c r="E463" i="8"/>
  <c r="F461" i="11"/>
  <c r="E462" i="11"/>
  <c r="Q2074" i="7" l="1"/>
  <c r="Q2073" i="7"/>
  <c r="Q2076" i="7"/>
  <c r="Q2075" i="7"/>
  <c r="Q2077" i="7"/>
  <c r="Q2072" i="7"/>
  <c r="P2271" i="7"/>
  <c r="P2275" i="7"/>
  <c r="P2270" i="7"/>
  <c r="P2272" i="7"/>
  <c r="P2274" i="7"/>
  <c r="P2273" i="7"/>
  <c r="P1456" i="7"/>
  <c r="P1455" i="7"/>
  <c r="P1458" i="7"/>
  <c r="P1457" i="7"/>
  <c r="P1459" i="7"/>
  <c r="P1454" i="7"/>
  <c r="P2956" i="7"/>
  <c r="P2957" i="7"/>
  <c r="P2954" i="7"/>
  <c r="P2958" i="7"/>
  <c r="P2955" i="7"/>
  <c r="P2959" i="7"/>
  <c r="F462" i="11"/>
  <c r="E463" i="11"/>
  <c r="F463" i="8"/>
  <c r="E464" i="8"/>
  <c r="P1732" i="7" l="1"/>
  <c r="P1731" i="7"/>
  <c r="P1733" i="7"/>
  <c r="P1735" i="7"/>
  <c r="P1730" i="7"/>
  <c r="P1734" i="7"/>
  <c r="P972" i="7"/>
  <c r="P969" i="7"/>
  <c r="P971" i="7"/>
  <c r="P970" i="7"/>
  <c r="P968" i="7"/>
  <c r="P973" i="7"/>
  <c r="F464" i="8"/>
  <c r="E465" i="8"/>
  <c r="F463" i="11"/>
  <c r="E464" i="11"/>
  <c r="Q3161" i="7" l="1"/>
  <c r="Q3163" i="7"/>
  <c r="Q3158" i="7"/>
  <c r="Q3160" i="7"/>
  <c r="Q3159" i="7"/>
  <c r="Q3162" i="7"/>
  <c r="P1754" i="7"/>
  <c r="P1758" i="7"/>
  <c r="P1756" i="7"/>
  <c r="P1755" i="7"/>
  <c r="P1757" i="7"/>
  <c r="P1759" i="7"/>
  <c r="P3106" i="7"/>
  <c r="P3105" i="7"/>
  <c r="P3107" i="7"/>
  <c r="P3109" i="7"/>
  <c r="P3104" i="7"/>
  <c r="P3108" i="7"/>
  <c r="Q2601" i="7"/>
  <c r="Q2600" i="7"/>
  <c r="Q2605" i="7"/>
  <c r="Q2604" i="7"/>
  <c r="Q2602" i="7"/>
  <c r="Q2603" i="7"/>
  <c r="P740" i="7"/>
  <c r="P744" i="7"/>
  <c r="P741" i="7"/>
  <c r="P745" i="7"/>
  <c r="P742" i="7"/>
  <c r="P743" i="7"/>
  <c r="F464" i="11"/>
  <c r="E465" i="11"/>
  <c r="F465" i="8"/>
  <c r="E466" i="8"/>
  <c r="P1274" i="7" l="1"/>
  <c r="P1278" i="7"/>
  <c r="P1276" i="7"/>
  <c r="P1279" i="7"/>
  <c r="P1277" i="7"/>
  <c r="P1275" i="7"/>
  <c r="P2462" i="7"/>
  <c r="P2466" i="7"/>
  <c r="P2463" i="7"/>
  <c r="P2467" i="7"/>
  <c r="P2464" i="7"/>
  <c r="P2465" i="7"/>
  <c r="F466" i="8"/>
  <c r="E467" i="8"/>
  <c r="F465" i="11"/>
  <c r="E466" i="11"/>
  <c r="P3224" i="7" l="1"/>
  <c r="P3226" i="7"/>
  <c r="P3228" i="7"/>
  <c r="P3227" i="7"/>
  <c r="P3225" i="7"/>
  <c r="P3229" i="7"/>
  <c r="Q442" i="7"/>
  <c r="Q441" i="7"/>
  <c r="Q443" i="7"/>
  <c r="Q440" i="7"/>
  <c r="Q444" i="7"/>
  <c r="Q445" i="7"/>
  <c r="P2140" i="7"/>
  <c r="P2139" i="7"/>
  <c r="P2141" i="7"/>
  <c r="P2138" i="7"/>
  <c r="P2142" i="7"/>
  <c r="P2143" i="7"/>
  <c r="F466" i="11"/>
  <c r="E467" i="11"/>
  <c r="F467" i="8"/>
  <c r="E468" i="8"/>
  <c r="P1521" i="7" l="1"/>
  <c r="P1525" i="7"/>
  <c r="P1520" i="7"/>
  <c r="P1522" i="7"/>
  <c r="P1524" i="7"/>
  <c r="P1523" i="7"/>
  <c r="Q734" i="7"/>
  <c r="Q738" i="7"/>
  <c r="Q736" i="7"/>
  <c r="Q735" i="7"/>
  <c r="Q737" i="7"/>
  <c r="Q739" i="7"/>
  <c r="P1341" i="7"/>
  <c r="P1344" i="7"/>
  <c r="P1340" i="7"/>
  <c r="P1345" i="7"/>
  <c r="P1342" i="7"/>
  <c r="P1343" i="7"/>
  <c r="Q716" i="7"/>
  <c r="Q720" i="7"/>
  <c r="Q717" i="7"/>
  <c r="Q721" i="7"/>
  <c r="Q718" i="7"/>
  <c r="Q719" i="7"/>
  <c r="F468" i="8"/>
  <c r="E469" i="8"/>
  <c r="F467" i="11"/>
  <c r="E468" i="11"/>
  <c r="P2906" i="7" l="1"/>
  <c r="P2910" i="7"/>
  <c r="P2908" i="7"/>
  <c r="P2907" i="7"/>
  <c r="P2909" i="7"/>
  <c r="P2911" i="7"/>
  <c r="P2556" i="7"/>
  <c r="P2553" i="7"/>
  <c r="P2554" i="7"/>
  <c r="P2557" i="7"/>
  <c r="P2552" i="7"/>
  <c r="P2555" i="7"/>
  <c r="Q2633" i="7"/>
  <c r="Q2635" i="7"/>
  <c r="Q2630" i="7"/>
  <c r="Q2632" i="7"/>
  <c r="Q2634" i="7"/>
  <c r="Q2631" i="7"/>
  <c r="Q2717" i="7"/>
  <c r="Q2714" i="7"/>
  <c r="Q2718" i="7"/>
  <c r="Q2715" i="7"/>
  <c r="Q2719" i="7"/>
  <c r="Q2716" i="7"/>
  <c r="F468" i="11"/>
  <c r="E469" i="11"/>
  <c r="F469" i="8"/>
  <c r="E470" i="8"/>
  <c r="P1148" i="7" l="1"/>
  <c r="P1153" i="7"/>
  <c r="P1151" i="7"/>
  <c r="P1150" i="7"/>
  <c r="P1152" i="7"/>
  <c r="P1149" i="7"/>
  <c r="Q3098" i="7"/>
  <c r="Q3102" i="7"/>
  <c r="Q3100" i="7"/>
  <c r="Q3099" i="7"/>
  <c r="Q3101" i="7"/>
  <c r="Q3103" i="7"/>
  <c r="P2338" i="7"/>
  <c r="P2337" i="7"/>
  <c r="P2339" i="7"/>
  <c r="P2341" i="7"/>
  <c r="P2336" i="7"/>
  <c r="P2340" i="7"/>
  <c r="Q2986" i="7"/>
  <c r="Q2987" i="7"/>
  <c r="Q2985" i="7"/>
  <c r="Q2984" i="7"/>
  <c r="Q2989" i="7"/>
  <c r="Q2988" i="7"/>
  <c r="P1191" i="7"/>
  <c r="P1195" i="7"/>
  <c r="P1192" i="7"/>
  <c r="P1193" i="7"/>
  <c r="P1190" i="7"/>
  <c r="P1194" i="7"/>
  <c r="F470" i="8"/>
  <c r="E471" i="8"/>
  <c r="F469" i="11"/>
  <c r="E470" i="11"/>
  <c r="Q2392" i="7" l="1"/>
  <c r="Q2393" i="7"/>
  <c r="Q2395" i="7"/>
  <c r="Q2390" i="7"/>
  <c r="Q2394" i="7"/>
  <c r="Q2391" i="7"/>
  <c r="P2590" i="7"/>
  <c r="P2588" i="7"/>
  <c r="P2593" i="7"/>
  <c r="P2589" i="7"/>
  <c r="P2591" i="7"/>
  <c r="P2592" i="7"/>
  <c r="P3212" i="7"/>
  <c r="P3216" i="7"/>
  <c r="P3213" i="7"/>
  <c r="P3217" i="7"/>
  <c r="P3214" i="7"/>
  <c r="P3215" i="7"/>
  <c r="F470" i="11"/>
  <c r="E471" i="11"/>
  <c r="F471" i="8"/>
  <c r="E472" i="8"/>
  <c r="Q1824" i="7" l="1"/>
  <c r="Q1821" i="7"/>
  <c r="Q1823" i="7"/>
  <c r="Q1825" i="7"/>
  <c r="Q1820" i="7"/>
  <c r="Q1822" i="7"/>
  <c r="P650" i="7"/>
  <c r="P653" i="7"/>
  <c r="P654" i="7"/>
  <c r="P651" i="7"/>
  <c r="P652" i="7"/>
  <c r="P655" i="7"/>
  <c r="P3368" i="7"/>
  <c r="P3372" i="7"/>
  <c r="P3369" i="7"/>
  <c r="P3373" i="7"/>
  <c r="P3370" i="7"/>
  <c r="P3371" i="7"/>
  <c r="F472" i="8"/>
  <c r="E473" i="8"/>
  <c r="F471" i="11"/>
  <c r="E472" i="11"/>
  <c r="Q2081" i="7" l="1"/>
  <c r="Q2082" i="7"/>
  <c r="Q2079" i="7"/>
  <c r="Q2078" i="7"/>
  <c r="Q2080" i="7"/>
  <c r="Q2083" i="7"/>
  <c r="Q2096" i="7"/>
  <c r="Q2099" i="7"/>
  <c r="Q2097" i="7"/>
  <c r="Q2100" i="7"/>
  <c r="Q2098" i="7"/>
  <c r="Q2101" i="7"/>
  <c r="P3038" i="7"/>
  <c r="P3042" i="7"/>
  <c r="P3039" i="7"/>
  <c r="P3043" i="7"/>
  <c r="P3040" i="7"/>
  <c r="P3041" i="7"/>
  <c r="F472" i="11"/>
  <c r="E473" i="11"/>
  <c r="F473" i="8"/>
  <c r="E474" i="8"/>
  <c r="Q986" i="7" l="1"/>
  <c r="Q989" i="7"/>
  <c r="Q990" i="7"/>
  <c r="Q991" i="7"/>
  <c r="Q988" i="7"/>
  <c r="Q987" i="7"/>
  <c r="P494" i="7"/>
  <c r="P496" i="7"/>
  <c r="P498" i="7"/>
  <c r="P497" i="7"/>
  <c r="P495" i="7"/>
  <c r="P499" i="7"/>
  <c r="Q885" i="7"/>
  <c r="Q889" i="7"/>
  <c r="Q884" i="7"/>
  <c r="Q886" i="7"/>
  <c r="Q888" i="7"/>
  <c r="Q887" i="7"/>
  <c r="P3218" i="7"/>
  <c r="P3222" i="7"/>
  <c r="P3220" i="7"/>
  <c r="P3219" i="7"/>
  <c r="P3221" i="7"/>
  <c r="P3223" i="7"/>
  <c r="Q514" i="7"/>
  <c r="Q515" i="7"/>
  <c r="Q512" i="7"/>
  <c r="Q516" i="7"/>
  <c r="Q513" i="7"/>
  <c r="Q517" i="7"/>
  <c r="P2744" i="7"/>
  <c r="P2748" i="7"/>
  <c r="P2745" i="7"/>
  <c r="P2749" i="7"/>
  <c r="P2746" i="7"/>
  <c r="P2747" i="7"/>
  <c r="F474" i="8"/>
  <c r="E475" i="8"/>
  <c r="F473" i="11"/>
  <c r="E474" i="11"/>
  <c r="Q1394" i="7" l="1"/>
  <c r="Q1398" i="7"/>
  <c r="Q1396" i="7"/>
  <c r="Q1395" i="7"/>
  <c r="Q1397" i="7"/>
  <c r="Q1399" i="7"/>
  <c r="P1000" i="7"/>
  <c r="P998" i="7"/>
  <c r="P999" i="7"/>
  <c r="P1001" i="7"/>
  <c r="P1003" i="7"/>
  <c r="P1002" i="7"/>
  <c r="Q2294" i="7"/>
  <c r="Q2298" i="7"/>
  <c r="Q2295" i="7"/>
  <c r="Q2299" i="7"/>
  <c r="Q2296" i="7"/>
  <c r="Q2297" i="7"/>
  <c r="F475" i="8"/>
  <c r="E476" i="8"/>
  <c r="F474" i="11"/>
  <c r="E475" i="11"/>
  <c r="Q993" i="7" l="1"/>
  <c r="Q997" i="7"/>
  <c r="Q992" i="7"/>
  <c r="Q994" i="7"/>
  <c r="Q996" i="7"/>
  <c r="Q995" i="7"/>
  <c r="P869" i="7"/>
  <c r="P870" i="7"/>
  <c r="P866" i="7"/>
  <c r="P867" i="7"/>
  <c r="P868" i="7"/>
  <c r="P871" i="7"/>
  <c r="Q2067" i="7"/>
  <c r="Q2071" i="7"/>
  <c r="Q2068" i="7"/>
  <c r="Q2066" i="7"/>
  <c r="Q2069" i="7"/>
  <c r="Q2070" i="7"/>
  <c r="P1469" i="7"/>
  <c r="P1466" i="7"/>
  <c r="P1467" i="7"/>
  <c r="P1471" i="7"/>
  <c r="P1470" i="7"/>
  <c r="P1468" i="7"/>
  <c r="Q3" i="7"/>
  <c r="Q7" i="7"/>
  <c r="Q4" i="7"/>
  <c r="Q5" i="7"/>
  <c r="Q2" i="7"/>
  <c r="Q6" i="7"/>
  <c r="F475" i="11"/>
  <c r="E476" i="11"/>
  <c r="F476" i="8"/>
  <c r="E477" i="8"/>
  <c r="Q2829" i="7" l="1"/>
  <c r="Q2833" i="7"/>
  <c r="Q2832" i="7"/>
  <c r="Q2830" i="7"/>
  <c r="Q2831" i="7"/>
  <c r="Q2828" i="7"/>
  <c r="Q3213" i="7"/>
  <c r="Q3217" i="7"/>
  <c r="Q3214" i="7"/>
  <c r="Q3215" i="7"/>
  <c r="Q3212" i="7"/>
  <c r="Q3216" i="7"/>
  <c r="F476" i="11"/>
  <c r="E477" i="11"/>
  <c r="F477" i="8"/>
  <c r="E478" i="8"/>
  <c r="P789" i="7" l="1"/>
  <c r="P791" i="7"/>
  <c r="P793" i="7"/>
  <c r="P792" i="7"/>
  <c r="P790" i="7"/>
  <c r="P788" i="7"/>
  <c r="Q644" i="7"/>
  <c r="Q648" i="7"/>
  <c r="Q645" i="7"/>
  <c r="Q649" i="7"/>
  <c r="Q646" i="7"/>
  <c r="Q647" i="7"/>
  <c r="F478" i="8"/>
  <c r="E479" i="8"/>
  <c r="F477" i="11"/>
  <c r="E478" i="11"/>
  <c r="Q1444" i="7" l="1"/>
  <c r="Q1443" i="7"/>
  <c r="Q1445" i="7"/>
  <c r="Q1447" i="7"/>
  <c r="Q1442" i="7"/>
  <c r="Q1446" i="7"/>
  <c r="P645" i="7"/>
  <c r="P649" i="7"/>
  <c r="P644" i="7"/>
  <c r="P646" i="7"/>
  <c r="P648" i="7"/>
  <c r="P647" i="7"/>
  <c r="Q1679" i="7"/>
  <c r="Q1676" i="7"/>
  <c r="Q1680" i="7"/>
  <c r="Q1677" i="7"/>
  <c r="Q1681" i="7"/>
  <c r="Q1678" i="7"/>
  <c r="P64" i="7"/>
  <c r="P65" i="7"/>
  <c r="P62" i="7"/>
  <c r="P66" i="7"/>
  <c r="P63" i="7"/>
  <c r="P67" i="7"/>
  <c r="F478" i="11"/>
  <c r="E479" i="11"/>
  <c r="F479" i="8"/>
  <c r="E480" i="8"/>
  <c r="Q590" i="7" l="1"/>
  <c r="Q592" i="7"/>
  <c r="Q594" i="7"/>
  <c r="Q593" i="7"/>
  <c r="Q591" i="7"/>
  <c r="Q595" i="7"/>
  <c r="P640" i="7"/>
  <c r="P639" i="7"/>
  <c r="P641" i="7"/>
  <c r="P643" i="7"/>
  <c r="P638" i="7"/>
  <c r="P642" i="7"/>
  <c r="Q506" i="7"/>
  <c r="Q510" i="7"/>
  <c r="Q507" i="7"/>
  <c r="Q511" i="7"/>
  <c r="Q508" i="7"/>
  <c r="Q509" i="7"/>
  <c r="F480" i="8"/>
  <c r="E481" i="8"/>
  <c r="F479" i="11"/>
  <c r="E480" i="11"/>
  <c r="P1845" i="7" l="1"/>
  <c r="P1849" i="7"/>
  <c r="P1846" i="7"/>
  <c r="P1844" i="7"/>
  <c r="P1848" i="7"/>
  <c r="P1847" i="7"/>
  <c r="Q688" i="7"/>
  <c r="Q689" i="7"/>
  <c r="Q691" i="7"/>
  <c r="Q686" i="7"/>
  <c r="Q690" i="7"/>
  <c r="Q687" i="7"/>
  <c r="Q957" i="7"/>
  <c r="Q961" i="7"/>
  <c r="Q956" i="7"/>
  <c r="Q958" i="7"/>
  <c r="Q960" i="7"/>
  <c r="Q959" i="7"/>
  <c r="P3158" i="7"/>
  <c r="P3160" i="7"/>
  <c r="P3163" i="7"/>
  <c r="P3162" i="7"/>
  <c r="P3161" i="7"/>
  <c r="P3159" i="7"/>
  <c r="Q2032" i="7"/>
  <c r="Q2033" i="7"/>
  <c r="Q2030" i="7"/>
  <c r="Q2034" i="7"/>
  <c r="Q2035" i="7"/>
  <c r="Q2031" i="7"/>
  <c r="P2180" i="7"/>
  <c r="P2184" i="7"/>
  <c r="P2181" i="7"/>
  <c r="P2185" i="7"/>
  <c r="P2182" i="7"/>
  <c r="P2183" i="7"/>
  <c r="F480" i="11"/>
  <c r="E481" i="11"/>
  <c r="F481" i="8"/>
  <c r="E482" i="8"/>
  <c r="P1497" i="7" l="1"/>
  <c r="P1501" i="7"/>
  <c r="P1496" i="7"/>
  <c r="P1498" i="7"/>
  <c r="P1500" i="7"/>
  <c r="P1499" i="7"/>
  <c r="P1528" i="7"/>
  <c r="P1527" i="7"/>
  <c r="P1529" i="7"/>
  <c r="P1531" i="7"/>
  <c r="P1526" i="7"/>
  <c r="P1530" i="7"/>
  <c r="Q1137" i="7"/>
  <c r="Q1141" i="7"/>
  <c r="Q1140" i="7"/>
  <c r="Q1136" i="7"/>
  <c r="Q1138" i="7"/>
  <c r="Q1139" i="7"/>
  <c r="P2812" i="7"/>
  <c r="P2813" i="7"/>
  <c r="P2810" i="7"/>
  <c r="P2814" i="7"/>
  <c r="P2811" i="7"/>
  <c r="P2815" i="7"/>
  <c r="Q1184" i="7"/>
  <c r="Q1188" i="7"/>
  <c r="Q1185" i="7"/>
  <c r="Q1189" i="7"/>
  <c r="Q1186" i="7"/>
  <c r="Q1187" i="7"/>
  <c r="F482" i="8"/>
  <c r="E483" i="8"/>
  <c r="F481" i="11"/>
  <c r="E482" i="11"/>
  <c r="P105" i="7" l="1"/>
  <c r="P109" i="7"/>
  <c r="P104" i="7"/>
  <c r="P106" i="7"/>
  <c r="P108" i="7"/>
  <c r="P107" i="7"/>
  <c r="Q3080" i="7"/>
  <c r="Q3082" i="7"/>
  <c r="Q3084" i="7"/>
  <c r="Q3083" i="7"/>
  <c r="Q3081" i="7"/>
  <c r="Q3085" i="7"/>
  <c r="P1141" i="7"/>
  <c r="P1138" i="7"/>
  <c r="P1137" i="7"/>
  <c r="P1136" i="7"/>
  <c r="P1140" i="7"/>
  <c r="P1139" i="7"/>
  <c r="Q526" i="7"/>
  <c r="Q527" i="7"/>
  <c r="Q524" i="7"/>
  <c r="Q528" i="7"/>
  <c r="Q525" i="7"/>
  <c r="Q529" i="7"/>
  <c r="F482" i="11"/>
  <c r="E483" i="11"/>
  <c r="F483" i="8"/>
  <c r="E484" i="8"/>
  <c r="Q2246" i="7" l="1"/>
  <c r="Q2248" i="7"/>
  <c r="Q2250" i="7"/>
  <c r="Q2249" i="7"/>
  <c r="Q2247" i="7"/>
  <c r="Q2251" i="7"/>
  <c r="Q806" i="7"/>
  <c r="Q810" i="7"/>
  <c r="Q808" i="7"/>
  <c r="Q807" i="7"/>
  <c r="Q809" i="7"/>
  <c r="Q811" i="7"/>
  <c r="P1067" i="7"/>
  <c r="P1064" i="7"/>
  <c r="P1068" i="7"/>
  <c r="P1065" i="7"/>
  <c r="P1066" i="7"/>
  <c r="P1069" i="7"/>
  <c r="F484" i="8"/>
  <c r="E485" i="8"/>
  <c r="F483" i="11"/>
  <c r="E484" i="11"/>
  <c r="Q1534" i="7" l="1"/>
  <c r="Q1535" i="7"/>
  <c r="Q1537" i="7"/>
  <c r="Q1532" i="7"/>
  <c r="Q1536" i="7"/>
  <c r="Q1533" i="7"/>
  <c r="P674" i="7"/>
  <c r="P678" i="7"/>
  <c r="P676" i="7"/>
  <c r="P679" i="7"/>
  <c r="P677" i="7"/>
  <c r="P675" i="7"/>
  <c r="P2176" i="7"/>
  <c r="P2177" i="7"/>
  <c r="P2174" i="7"/>
  <c r="P2178" i="7"/>
  <c r="P2175" i="7"/>
  <c r="P2179" i="7"/>
  <c r="F484" i="11"/>
  <c r="E485" i="11"/>
  <c r="F485" i="8"/>
  <c r="E486" i="8"/>
  <c r="P1504" i="7" l="1"/>
  <c r="P1503" i="7"/>
  <c r="P1505" i="7"/>
  <c r="P1507" i="7"/>
  <c r="P1502" i="7"/>
  <c r="P1506" i="7"/>
  <c r="Q1643" i="7"/>
  <c r="Q1640" i="7"/>
  <c r="Q1642" i="7"/>
  <c r="Q1644" i="7"/>
  <c r="Q1641" i="7"/>
  <c r="Q1645" i="7"/>
  <c r="P1017" i="7"/>
  <c r="P1021" i="7"/>
  <c r="P1020" i="7"/>
  <c r="P1019" i="7"/>
  <c r="P1018" i="7"/>
  <c r="P1016" i="7"/>
  <c r="Q1166" i="7"/>
  <c r="Q1170" i="7"/>
  <c r="Q1168" i="7"/>
  <c r="Q1167" i="7"/>
  <c r="Q1169" i="7"/>
  <c r="Q1171" i="7"/>
  <c r="F486" i="8"/>
  <c r="E487" i="8"/>
  <c r="F485" i="11"/>
  <c r="E486" i="11"/>
  <c r="P392" i="7" l="1"/>
  <c r="P396" i="7"/>
  <c r="P394" i="7"/>
  <c r="P393" i="7"/>
  <c r="P395" i="7"/>
  <c r="P397" i="7"/>
  <c r="P810" i="7"/>
  <c r="P807" i="7"/>
  <c r="P809" i="7"/>
  <c r="P808" i="7"/>
  <c r="P806" i="7"/>
  <c r="P811" i="7"/>
  <c r="P2668" i="7"/>
  <c r="P2669" i="7"/>
  <c r="P2666" i="7"/>
  <c r="P2670" i="7"/>
  <c r="P2667" i="7"/>
  <c r="P2671" i="7"/>
  <c r="F486" i="11"/>
  <c r="E487" i="11"/>
  <c r="F487" i="8"/>
  <c r="E488" i="8"/>
  <c r="Q2021" i="7" l="1"/>
  <c r="Q2020" i="7"/>
  <c r="Q2018" i="7"/>
  <c r="Q2023" i="7"/>
  <c r="Q2022" i="7"/>
  <c r="Q2019" i="7"/>
  <c r="P597" i="7"/>
  <c r="P601" i="7"/>
  <c r="P596" i="7"/>
  <c r="P598" i="7"/>
  <c r="P600" i="7"/>
  <c r="P599" i="7"/>
  <c r="P2053" i="7"/>
  <c r="P2048" i="7"/>
  <c r="P2052" i="7"/>
  <c r="P2049" i="7"/>
  <c r="P2051" i="7"/>
  <c r="P2050" i="7"/>
  <c r="F488" i="8"/>
  <c r="E489" i="8"/>
  <c r="F487" i="11"/>
  <c r="E488" i="11"/>
  <c r="P1031" i="7" l="1"/>
  <c r="P1028" i="7"/>
  <c r="P1032" i="7"/>
  <c r="P1029" i="7"/>
  <c r="P1030" i="7"/>
  <c r="P1033" i="7"/>
  <c r="Q1454" i="7"/>
  <c r="Q1456" i="7"/>
  <c r="Q1458" i="7"/>
  <c r="Q1457" i="7"/>
  <c r="Q1455" i="7"/>
  <c r="Q1459" i="7"/>
  <c r="Q2144" i="7"/>
  <c r="Q2146" i="7"/>
  <c r="Q2145" i="7"/>
  <c r="Q2147" i="7"/>
  <c r="Q2149" i="7"/>
  <c r="Q2148" i="7"/>
  <c r="F488" i="11"/>
  <c r="E489" i="11"/>
  <c r="F489" i="8"/>
  <c r="E490" i="8"/>
  <c r="P2012" i="7" l="1"/>
  <c r="P2015" i="7"/>
  <c r="P2017" i="7"/>
  <c r="P2016" i="7"/>
  <c r="P2013" i="7"/>
  <c r="P2014" i="7"/>
  <c r="P1288" i="7"/>
  <c r="P1287" i="7"/>
  <c r="P1289" i="7"/>
  <c r="P1291" i="7"/>
  <c r="P1286" i="7"/>
  <c r="P1290" i="7"/>
  <c r="Q820" i="7"/>
  <c r="Q823" i="7"/>
  <c r="Q821" i="7"/>
  <c r="Q819" i="7"/>
  <c r="Q818" i="7"/>
  <c r="Q822" i="7"/>
  <c r="P167" i="7"/>
  <c r="P164" i="7"/>
  <c r="P168" i="7"/>
  <c r="P165" i="7"/>
  <c r="P169" i="7"/>
  <c r="P166" i="7"/>
  <c r="F490" i="8"/>
  <c r="E491" i="8"/>
  <c r="F489" i="11"/>
  <c r="E490" i="11"/>
  <c r="P3099" i="7" l="1"/>
  <c r="P3103" i="7"/>
  <c r="P3098" i="7"/>
  <c r="P3100" i="7"/>
  <c r="P3102" i="7"/>
  <c r="P3101" i="7"/>
  <c r="Q1317" i="7"/>
  <c r="Q1321" i="7"/>
  <c r="Q1316" i="7"/>
  <c r="Q1318" i="7"/>
  <c r="Q1320" i="7"/>
  <c r="Q1319" i="7"/>
  <c r="P3345" i="7"/>
  <c r="P3349" i="7"/>
  <c r="P3344" i="7"/>
  <c r="P3346" i="7"/>
  <c r="P3348" i="7"/>
  <c r="P3347" i="7"/>
  <c r="P921" i="7"/>
  <c r="P922" i="7"/>
  <c r="P924" i="7"/>
  <c r="P925" i="7"/>
  <c r="P923" i="7"/>
  <c r="P920" i="7"/>
  <c r="Q908" i="7"/>
  <c r="Q912" i="7"/>
  <c r="Q909" i="7"/>
  <c r="Q913" i="7"/>
  <c r="Q910" i="7"/>
  <c r="Q911" i="7"/>
  <c r="F490" i="11"/>
  <c r="E491" i="11"/>
  <c r="F491" i="8"/>
  <c r="E492" i="8"/>
  <c r="P260" i="7" l="1"/>
  <c r="P262" i="7"/>
  <c r="P264" i="7"/>
  <c r="P263" i="7"/>
  <c r="P261" i="7"/>
  <c r="P265" i="7"/>
  <c r="Q3064" i="7"/>
  <c r="Q3063" i="7"/>
  <c r="Q3065" i="7"/>
  <c r="Q3067" i="7"/>
  <c r="Q3062" i="7"/>
  <c r="Q3066" i="7"/>
  <c r="P227" i="7"/>
  <c r="P229" i="7"/>
  <c r="P225" i="7"/>
  <c r="P224" i="7"/>
  <c r="P226" i="7"/>
  <c r="P228" i="7"/>
  <c r="Q944" i="7"/>
  <c r="Q948" i="7"/>
  <c r="Q945" i="7"/>
  <c r="Q949" i="7"/>
  <c r="Q946" i="7"/>
  <c r="Q947" i="7"/>
  <c r="P947" i="7"/>
  <c r="P944" i="7"/>
  <c r="P948" i="7"/>
  <c r="P945" i="7"/>
  <c r="P946" i="7"/>
  <c r="P949" i="7"/>
  <c r="F492" i="8"/>
  <c r="E493" i="8"/>
  <c r="F491" i="11"/>
  <c r="E492" i="11"/>
  <c r="Q1727" i="7" l="1"/>
  <c r="Q1724" i="7"/>
  <c r="Q1726" i="7"/>
  <c r="Q1728" i="7"/>
  <c r="Q1725" i="7"/>
  <c r="Q1729" i="7"/>
  <c r="Q1747" i="7"/>
  <c r="Q1744" i="7"/>
  <c r="Q1742" i="7"/>
  <c r="Q1746" i="7"/>
  <c r="Q1745" i="7"/>
  <c r="Q1743" i="7"/>
  <c r="P1653" i="7"/>
  <c r="P1654" i="7"/>
  <c r="P1657" i="7"/>
  <c r="P1652" i="7"/>
  <c r="P1655" i="7"/>
  <c r="P1656" i="7"/>
  <c r="P2920" i="7"/>
  <c r="P2921" i="7"/>
  <c r="P2918" i="7"/>
  <c r="P2922" i="7"/>
  <c r="P2919" i="7"/>
  <c r="P2923" i="7"/>
  <c r="F492" i="11"/>
  <c r="E493" i="11"/>
  <c r="F493" i="8"/>
  <c r="E494" i="8"/>
  <c r="P2565" i="7" l="1"/>
  <c r="P2566" i="7"/>
  <c r="P2569" i="7"/>
  <c r="P2564" i="7"/>
  <c r="P2567" i="7"/>
  <c r="P2568" i="7"/>
  <c r="Q3299" i="7"/>
  <c r="Q3296" i="7"/>
  <c r="Q3297" i="7"/>
  <c r="Q3301" i="7"/>
  <c r="Q3300" i="7"/>
  <c r="Q3298" i="7"/>
  <c r="P1221" i="7"/>
  <c r="P1225" i="7"/>
  <c r="P1220" i="7"/>
  <c r="P1222" i="7"/>
  <c r="P1224" i="7"/>
  <c r="P1223" i="7"/>
  <c r="F494" i="8"/>
  <c r="E495" i="8"/>
  <c r="F493" i="11"/>
  <c r="E494" i="11"/>
  <c r="P3352" i="7" l="1"/>
  <c r="P3351" i="7"/>
  <c r="P3353" i="7"/>
  <c r="P3355" i="7"/>
  <c r="P3350" i="7"/>
  <c r="P3354" i="7"/>
  <c r="P821" i="7"/>
  <c r="P823" i="7"/>
  <c r="P818" i="7"/>
  <c r="P819" i="7"/>
  <c r="P822" i="7"/>
  <c r="P820" i="7"/>
  <c r="Q2921" i="7"/>
  <c r="Q2918" i="7"/>
  <c r="Q2922" i="7"/>
  <c r="Q2919" i="7"/>
  <c r="Q2923" i="7"/>
  <c r="Q2920" i="7"/>
  <c r="P3086" i="7"/>
  <c r="P3090" i="7"/>
  <c r="P3087" i="7"/>
  <c r="P3091" i="7"/>
  <c r="P3088" i="7"/>
  <c r="P3089" i="7"/>
  <c r="F494" i="11"/>
  <c r="E495" i="11"/>
  <c r="F495" i="8"/>
  <c r="E496" i="8"/>
  <c r="P752" i="7" l="1"/>
  <c r="P754" i="7"/>
  <c r="P756" i="7"/>
  <c r="P755" i="7"/>
  <c r="P753" i="7"/>
  <c r="P757" i="7"/>
  <c r="P2432" i="7"/>
  <c r="P2436" i="7"/>
  <c r="P2434" i="7"/>
  <c r="P2433" i="7"/>
  <c r="P2435" i="7"/>
  <c r="P2437" i="7"/>
  <c r="Q324" i="7"/>
  <c r="Q321" i="7"/>
  <c r="Q323" i="7"/>
  <c r="Q325" i="7"/>
  <c r="Q320" i="7"/>
  <c r="Q322" i="7"/>
  <c r="P2624" i="7"/>
  <c r="P2628" i="7"/>
  <c r="P2625" i="7"/>
  <c r="P2629" i="7"/>
  <c r="P2626" i="7"/>
  <c r="P2627" i="7"/>
  <c r="Q892" i="7"/>
  <c r="Q893" i="7"/>
  <c r="Q890" i="7"/>
  <c r="Q894" i="7"/>
  <c r="Q891" i="7"/>
  <c r="Q895" i="7"/>
  <c r="F496" i="8"/>
  <c r="E497" i="8"/>
  <c r="F495" i="11"/>
  <c r="E496" i="11"/>
  <c r="P862" i="7" l="1"/>
  <c r="P860" i="7"/>
  <c r="P861" i="7"/>
  <c r="P863" i="7"/>
  <c r="P865" i="7"/>
  <c r="P864" i="7"/>
  <c r="Q849" i="7"/>
  <c r="Q851" i="7"/>
  <c r="Q853" i="7"/>
  <c r="Q852" i="7"/>
  <c r="Q848" i="7"/>
  <c r="Q850" i="7"/>
  <c r="F496" i="11"/>
  <c r="E497" i="11"/>
  <c r="F497" i="8"/>
  <c r="E498" i="8"/>
  <c r="P1588" i="7" l="1"/>
  <c r="P1587" i="7"/>
  <c r="P1589" i="7"/>
  <c r="P1591" i="7"/>
  <c r="P1586" i="7"/>
  <c r="P1590" i="7"/>
  <c r="P1826" i="7"/>
  <c r="P1830" i="7"/>
  <c r="P1829" i="7"/>
  <c r="P1828" i="7"/>
  <c r="P1827" i="7"/>
  <c r="P1831" i="7"/>
  <c r="Q1647" i="7"/>
  <c r="Q1651" i="7"/>
  <c r="Q1650" i="7"/>
  <c r="Q1648" i="7"/>
  <c r="Q1649" i="7"/>
  <c r="Q1646" i="7"/>
  <c r="P2828" i="7"/>
  <c r="P2832" i="7"/>
  <c r="P2829" i="7"/>
  <c r="P2833" i="7"/>
  <c r="P2830" i="7"/>
  <c r="P2831" i="7"/>
  <c r="Q2380" i="7"/>
  <c r="Q2381" i="7"/>
  <c r="Q2378" i="7"/>
  <c r="Q2382" i="7"/>
  <c r="Q2379" i="7"/>
  <c r="Q2383" i="7"/>
  <c r="F498" i="8"/>
  <c r="E499" i="8"/>
  <c r="F497" i="11"/>
  <c r="E498" i="11"/>
  <c r="P2541" i="7" l="1"/>
  <c r="P2543" i="7"/>
  <c r="P2545" i="7"/>
  <c r="P2544" i="7"/>
  <c r="P2542" i="7"/>
  <c r="P2540" i="7"/>
  <c r="Q676" i="7"/>
  <c r="Q679" i="7"/>
  <c r="Q677" i="7"/>
  <c r="Q675" i="7"/>
  <c r="Q674" i="7"/>
  <c r="Q678" i="7"/>
  <c r="P1436" i="7"/>
  <c r="P1438" i="7"/>
  <c r="P1440" i="7"/>
  <c r="P1439" i="7"/>
  <c r="P1437" i="7"/>
  <c r="P1441" i="7"/>
  <c r="Q1276" i="7"/>
  <c r="Q1277" i="7"/>
  <c r="Q1274" i="7"/>
  <c r="Q1278" i="7"/>
  <c r="Q1275" i="7"/>
  <c r="Q1279" i="7"/>
  <c r="P1888" i="7"/>
  <c r="P1889" i="7"/>
  <c r="P1886" i="7"/>
  <c r="P1890" i="7"/>
  <c r="P1887" i="7"/>
  <c r="P1891" i="7"/>
  <c r="F498" i="11"/>
  <c r="E499" i="11"/>
  <c r="F499" i="8"/>
  <c r="E500" i="8"/>
  <c r="P3356" i="7" l="1"/>
  <c r="P3360" i="7"/>
  <c r="P3359" i="7"/>
  <c r="P3357" i="7"/>
  <c r="P3361" i="7"/>
  <c r="P3358" i="7"/>
  <c r="Q135" i="7"/>
  <c r="Q134" i="7"/>
  <c r="Q139" i="7"/>
  <c r="Q138" i="7"/>
  <c r="Q136" i="7"/>
  <c r="Q137" i="7"/>
  <c r="P2630" i="7"/>
  <c r="P2634" i="7"/>
  <c r="P2632" i="7"/>
  <c r="P2631" i="7"/>
  <c r="P2633" i="7"/>
  <c r="P2635" i="7"/>
  <c r="Q2766" i="7"/>
  <c r="Q2763" i="7"/>
  <c r="Q2765" i="7"/>
  <c r="Q2767" i="7"/>
  <c r="Q2762" i="7"/>
  <c r="Q2764" i="7"/>
  <c r="P3134" i="7"/>
  <c r="P3138" i="7"/>
  <c r="P3135" i="7"/>
  <c r="P3139" i="7"/>
  <c r="P3136" i="7"/>
  <c r="P3137" i="7"/>
  <c r="Q1112" i="7"/>
  <c r="Q1116" i="7"/>
  <c r="Q1113" i="7"/>
  <c r="Q1117" i="7"/>
  <c r="Q1114" i="7"/>
  <c r="Q1115" i="7"/>
  <c r="F500" i="8"/>
  <c r="E501" i="8"/>
  <c r="F499" i="11"/>
  <c r="E500" i="11"/>
  <c r="P2057" i="7" l="1"/>
  <c r="P2056" i="7"/>
  <c r="P2054" i="7"/>
  <c r="P2058" i="7"/>
  <c r="P2055" i="7"/>
  <c r="P2059" i="7"/>
  <c r="Q2476" i="7"/>
  <c r="Q2477" i="7"/>
  <c r="Q2474" i="7"/>
  <c r="Q2478" i="7"/>
  <c r="Q2475" i="7"/>
  <c r="Q2479" i="7"/>
  <c r="F500" i="11"/>
  <c r="E501" i="11"/>
  <c r="F501" i="8"/>
  <c r="E502" i="8"/>
  <c r="P1622" i="7" l="1"/>
  <c r="P1626" i="7"/>
  <c r="P1624" i="7"/>
  <c r="P1623" i="7"/>
  <c r="P1625" i="7"/>
  <c r="P1627" i="7"/>
  <c r="Q502" i="7"/>
  <c r="Q501" i="7"/>
  <c r="Q500" i="7"/>
  <c r="Q504" i="7"/>
  <c r="Q503" i="7"/>
  <c r="Q505" i="7"/>
  <c r="P2968" i="7"/>
  <c r="P2969" i="7"/>
  <c r="P2966" i="7"/>
  <c r="P2970" i="7"/>
  <c r="P2967" i="7"/>
  <c r="P2971" i="7"/>
  <c r="Q362" i="7"/>
  <c r="Q366" i="7"/>
  <c r="Q363" i="7"/>
  <c r="Q367" i="7"/>
  <c r="Q364" i="7"/>
  <c r="Q365" i="7"/>
  <c r="F502" i="8"/>
  <c r="E503" i="8"/>
  <c r="F501" i="11"/>
  <c r="E502" i="11"/>
  <c r="Q1432" i="7" l="1"/>
  <c r="Q1431" i="7"/>
  <c r="Q1433" i="7"/>
  <c r="Q1435" i="7"/>
  <c r="Q1430" i="7"/>
  <c r="Q1434" i="7"/>
  <c r="P1550" i="7"/>
  <c r="P1554" i="7"/>
  <c r="P1552" i="7"/>
  <c r="P1551" i="7"/>
  <c r="P1553" i="7"/>
  <c r="P1555" i="7"/>
  <c r="Q2721" i="7"/>
  <c r="Q2725" i="7"/>
  <c r="Q2722" i="7"/>
  <c r="Q2723" i="7"/>
  <c r="Q2720" i="7"/>
  <c r="Q2724" i="7"/>
  <c r="P2116" i="7"/>
  <c r="P2117" i="7"/>
  <c r="P2114" i="7"/>
  <c r="P2118" i="7"/>
  <c r="P2115" i="7"/>
  <c r="P2119" i="7"/>
  <c r="F502" i="11"/>
  <c r="E503" i="11"/>
  <c r="F503" i="8"/>
  <c r="E504" i="8"/>
  <c r="Q219" i="7" l="1"/>
  <c r="Q223" i="7"/>
  <c r="Q222" i="7"/>
  <c r="Q220" i="7"/>
  <c r="Q221" i="7"/>
  <c r="Q218" i="7"/>
  <c r="Q1437" i="7"/>
  <c r="Q1441" i="7"/>
  <c r="Q1436" i="7"/>
  <c r="Q1438" i="7"/>
  <c r="Q1440" i="7"/>
  <c r="Q1439" i="7"/>
  <c r="P722" i="7"/>
  <c r="P726" i="7"/>
  <c r="P724" i="7"/>
  <c r="P727" i="7"/>
  <c r="P725" i="7"/>
  <c r="P723" i="7"/>
  <c r="P1304" i="7"/>
  <c r="P1308" i="7"/>
  <c r="P1305" i="7"/>
  <c r="P1309" i="7"/>
  <c r="P1306" i="7"/>
  <c r="P1307" i="7"/>
  <c r="F504" i="8"/>
  <c r="E505" i="8"/>
  <c r="F503" i="11"/>
  <c r="E504" i="11"/>
  <c r="P3308" i="7" l="1"/>
  <c r="P3310" i="7"/>
  <c r="P3312" i="7"/>
  <c r="P3311" i="7"/>
  <c r="P3309" i="7"/>
  <c r="P3313" i="7"/>
  <c r="Q2426" i="7"/>
  <c r="Q2431" i="7"/>
  <c r="Q2430" i="7"/>
  <c r="Q2429" i="7"/>
  <c r="Q2428" i="7"/>
  <c r="Q2427" i="7"/>
  <c r="P3256" i="7"/>
  <c r="P3255" i="7"/>
  <c r="P3257" i="7"/>
  <c r="P3259" i="7"/>
  <c r="P3254" i="7"/>
  <c r="P3258" i="7"/>
  <c r="Q1887" i="7"/>
  <c r="Q1891" i="7"/>
  <c r="Q1888" i="7"/>
  <c r="Q1889" i="7"/>
  <c r="Q1886" i="7"/>
  <c r="Q1890" i="7"/>
  <c r="P909" i="7"/>
  <c r="P913" i="7"/>
  <c r="P910" i="7"/>
  <c r="P908" i="7"/>
  <c r="P911" i="7"/>
  <c r="P912" i="7"/>
  <c r="F504" i="11"/>
  <c r="E505" i="11"/>
  <c r="F505" i="8"/>
  <c r="E506" i="8"/>
  <c r="Q952" i="7" l="1"/>
  <c r="Q953" i="7"/>
  <c r="Q955" i="7"/>
  <c r="Q950" i="7"/>
  <c r="Q954" i="7"/>
  <c r="Q951" i="7"/>
  <c r="P1708" i="7"/>
  <c r="P1707" i="7"/>
  <c r="P1709" i="7"/>
  <c r="P1711" i="7"/>
  <c r="P1710" i="7"/>
  <c r="P1706" i="7"/>
  <c r="Q3177" i="7"/>
  <c r="Q3181" i="7"/>
  <c r="Q3178" i="7"/>
  <c r="Q3179" i="7"/>
  <c r="Q3176" i="7"/>
  <c r="Q3180" i="7"/>
  <c r="F506" i="8"/>
  <c r="E507" i="8"/>
  <c r="F505" i="11"/>
  <c r="E506" i="11"/>
  <c r="P3260" i="7" l="1"/>
  <c r="P3262" i="7"/>
  <c r="P3265" i="7"/>
  <c r="P3264" i="7"/>
  <c r="P3263" i="7"/>
  <c r="P3261" i="7"/>
  <c r="Q2909" i="7"/>
  <c r="Q2906" i="7"/>
  <c r="Q2908" i="7"/>
  <c r="Q2910" i="7"/>
  <c r="Q2907" i="7"/>
  <c r="Q2911" i="7"/>
  <c r="P2882" i="7"/>
  <c r="P2884" i="7"/>
  <c r="P2885" i="7"/>
  <c r="P2887" i="7"/>
  <c r="P2886" i="7"/>
  <c r="P2883" i="7"/>
  <c r="Q3044" i="7"/>
  <c r="Q3048" i="7"/>
  <c r="Q3045" i="7"/>
  <c r="Q3049" i="7"/>
  <c r="Q3046" i="7"/>
  <c r="Q3047" i="7"/>
  <c r="P2390" i="7"/>
  <c r="P2394" i="7"/>
  <c r="P2391" i="7"/>
  <c r="P2395" i="7"/>
  <c r="P2392" i="7"/>
  <c r="P2393" i="7"/>
  <c r="F506" i="11"/>
  <c r="E507" i="11"/>
  <c r="F507" i="8"/>
  <c r="E508" i="8"/>
  <c r="P2095" i="7" l="1"/>
  <c r="P2093" i="7"/>
  <c r="P2091" i="7"/>
  <c r="P2092" i="7"/>
  <c r="P2090" i="7"/>
  <c r="P2094" i="7"/>
  <c r="Q197" i="7"/>
  <c r="Q195" i="7"/>
  <c r="Q194" i="7"/>
  <c r="Q199" i="7"/>
  <c r="Q198" i="7"/>
  <c r="Q196" i="7"/>
  <c r="P2426" i="7"/>
  <c r="P2428" i="7"/>
  <c r="P2430" i="7"/>
  <c r="P2429" i="7"/>
  <c r="P2427" i="7"/>
  <c r="P2431" i="7"/>
  <c r="Q2282" i="7"/>
  <c r="Q2284" i="7"/>
  <c r="Q2286" i="7"/>
  <c r="Q2285" i="7"/>
  <c r="Q2283" i="7"/>
  <c r="Q2287" i="7"/>
  <c r="Q1340" i="7"/>
  <c r="Q1344" i="7"/>
  <c r="Q1341" i="7"/>
  <c r="Q1345" i="7"/>
  <c r="Q1342" i="7"/>
  <c r="Q1343" i="7"/>
  <c r="F508" i="8"/>
  <c r="E509" i="8"/>
  <c r="F507" i="11"/>
  <c r="E508" i="11"/>
  <c r="Q2694" i="7" l="1"/>
  <c r="Q2691" i="7"/>
  <c r="Q2693" i="7"/>
  <c r="Q2695" i="7"/>
  <c r="Q2690" i="7"/>
  <c r="Q2692" i="7"/>
  <c r="Q788" i="7"/>
  <c r="Q790" i="7"/>
  <c r="Q792" i="7"/>
  <c r="Q791" i="7"/>
  <c r="Q789" i="7"/>
  <c r="Q793" i="7"/>
  <c r="P180" i="7"/>
  <c r="P177" i="7"/>
  <c r="P179" i="7"/>
  <c r="P181" i="7"/>
  <c r="P176" i="7"/>
  <c r="P178" i="7"/>
  <c r="Q2464" i="7"/>
  <c r="Q2465" i="7"/>
  <c r="Q2462" i="7"/>
  <c r="Q2466" i="7"/>
  <c r="Q2463" i="7"/>
  <c r="Q2467" i="7"/>
  <c r="F509" i="8"/>
  <c r="E510" i="8"/>
  <c r="F508" i="11"/>
  <c r="E509" i="11"/>
  <c r="Q2132" i="7" l="1"/>
  <c r="Q2134" i="7"/>
  <c r="Q2136" i="7"/>
  <c r="Q2135" i="7"/>
  <c r="Q2133" i="7"/>
  <c r="Q2137" i="7"/>
  <c r="Q854" i="7"/>
  <c r="Q858" i="7"/>
  <c r="Q856" i="7"/>
  <c r="Q855" i="7"/>
  <c r="Q857" i="7"/>
  <c r="Q859" i="7"/>
  <c r="Q1811" i="7"/>
  <c r="Q1808" i="7"/>
  <c r="Q1812" i="7"/>
  <c r="Q1809" i="7"/>
  <c r="Q1813" i="7"/>
  <c r="Q1810" i="7"/>
  <c r="F510" i="8"/>
  <c r="E511" i="8"/>
  <c r="F509" i="11"/>
  <c r="E510" i="11"/>
  <c r="P2446" i="7" l="1"/>
  <c r="P2447" i="7"/>
  <c r="P2449" i="7"/>
  <c r="P2444" i="7"/>
  <c r="P2448" i="7"/>
  <c r="P2445" i="7"/>
  <c r="P1478" i="7"/>
  <c r="P1482" i="7"/>
  <c r="P1483" i="7"/>
  <c r="P1480" i="7"/>
  <c r="P1479" i="7"/>
  <c r="P1481" i="7"/>
  <c r="Q2933" i="7"/>
  <c r="Q2930" i="7"/>
  <c r="Q2934" i="7"/>
  <c r="Q2931" i="7"/>
  <c r="Q2935" i="7"/>
  <c r="Q2932" i="7"/>
  <c r="P338" i="7"/>
  <c r="P342" i="7"/>
  <c r="P339" i="7"/>
  <c r="P343" i="7"/>
  <c r="P340" i="7"/>
  <c r="P341" i="7"/>
  <c r="F510" i="11"/>
  <c r="E511" i="11"/>
  <c r="F511" i="8"/>
  <c r="E512" i="8"/>
  <c r="P3333" i="7" l="1"/>
  <c r="P3337" i="7"/>
  <c r="P3332" i="7"/>
  <c r="P3334" i="7"/>
  <c r="P3336" i="7"/>
  <c r="P3335" i="7"/>
  <c r="P2120" i="7"/>
  <c r="P2124" i="7"/>
  <c r="P2121" i="7"/>
  <c r="P2125" i="7"/>
  <c r="P2122" i="7"/>
  <c r="P2123" i="7"/>
  <c r="Q275" i="7"/>
  <c r="Q272" i="7"/>
  <c r="Q276" i="7"/>
  <c r="Q273" i="7"/>
  <c r="Q277" i="7"/>
  <c r="Q274" i="7"/>
  <c r="F512" i="8"/>
  <c r="E513" i="8"/>
  <c r="F511" i="11"/>
  <c r="E512" i="11"/>
  <c r="P1862" i="7" l="1"/>
  <c r="P1867" i="7"/>
  <c r="P1866" i="7"/>
  <c r="P1865" i="7"/>
  <c r="P1864" i="7"/>
  <c r="P1863" i="7"/>
  <c r="Q2242" i="7"/>
  <c r="Q2241" i="7"/>
  <c r="Q2243" i="7"/>
  <c r="Q2245" i="7"/>
  <c r="Q2240" i="7"/>
  <c r="Q2244" i="7"/>
  <c r="P191" i="7"/>
  <c r="P193" i="7"/>
  <c r="P188" i="7"/>
  <c r="P190" i="7"/>
  <c r="P192" i="7"/>
  <c r="P189" i="7"/>
  <c r="Q478" i="7"/>
  <c r="Q479" i="7"/>
  <c r="Q476" i="7"/>
  <c r="Q480" i="7"/>
  <c r="Q477" i="7"/>
  <c r="Q481" i="7"/>
  <c r="P2362" i="7"/>
  <c r="P2363" i="7"/>
  <c r="P2360" i="7"/>
  <c r="P2364" i="7"/>
  <c r="P2361" i="7"/>
  <c r="P2365" i="7"/>
  <c r="F512" i="11"/>
  <c r="E513" i="11"/>
  <c r="F513" i="8"/>
  <c r="E514" i="8"/>
  <c r="P1724" i="7" l="1"/>
  <c r="P1726" i="7"/>
  <c r="P1728" i="7"/>
  <c r="P1727" i="7"/>
  <c r="P1725" i="7"/>
  <c r="P1729" i="7"/>
  <c r="Q772" i="7"/>
  <c r="Q773" i="7"/>
  <c r="Q771" i="7"/>
  <c r="Q770" i="7"/>
  <c r="Q774" i="7"/>
  <c r="Q775" i="7"/>
  <c r="P3268" i="7"/>
  <c r="P3267" i="7"/>
  <c r="P3269" i="7"/>
  <c r="P3271" i="7"/>
  <c r="P3266" i="7"/>
  <c r="P3270" i="7"/>
  <c r="Q980" i="7"/>
  <c r="Q984" i="7"/>
  <c r="Q981" i="7"/>
  <c r="Q985" i="7"/>
  <c r="Q982" i="7"/>
  <c r="Q983" i="7"/>
  <c r="F514" i="8"/>
  <c r="E515" i="8"/>
  <c r="F513" i="11"/>
  <c r="E514" i="11"/>
  <c r="Q2115" i="7" l="1"/>
  <c r="Q2114" i="7"/>
  <c r="Q2119" i="7"/>
  <c r="Q2118" i="7"/>
  <c r="Q2116" i="7"/>
  <c r="Q2117" i="7"/>
  <c r="F514" i="11"/>
  <c r="E515" i="11"/>
  <c r="F515" i="8"/>
  <c r="E516" i="8"/>
  <c r="Q3354" i="7" l="1"/>
  <c r="Q3351" i="7"/>
  <c r="Q3353" i="7"/>
  <c r="Q3355" i="7"/>
  <c r="Q3350" i="7"/>
  <c r="Q3352" i="7"/>
  <c r="P2841" i="7"/>
  <c r="P2845" i="7"/>
  <c r="P2840" i="7"/>
  <c r="P2842" i="7"/>
  <c r="P2844" i="7"/>
  <c r="P2843" i="7"/>
  <c r="P459" i="7"/>
  <c r="P463" i="7"/>
  <c r="P458" i="7"/>
  <c r="P460" i="7"/>
  <c r="P462" i="7"/>
  <c r="P461" i="7"/>
  <c r="Q1194" i="7"/>
  <c r="Q1190" i="7"/>
  <c r="Q1192" i="7"/>
  <c r="Q1191" i="7"/>
  <c r="Q1193" i="7"/>
  <c r="Q1195" i="7"/>
  <c r="Q1424" i="7"/>
  <c r="Q1428" i="7"/>
  <c r="Q1425" i="7"/>
  <c r="Q1429" i="7"/>
  <c r="Q1426" i="7"/>
  <c r="Q1427" i="7"/>
  <c r="F516" i="8"/>
  <c r="E517" i="8"/>
  <c r="F515" i="11"/>
  <c r="E516" i="11"/>
  <c r="P1998" i="7" l="1"/>
  <c r="P1999" i="7"/>
  <c r="P1995" i="7"/>
  <c r="P1994" i="7"/>
  <c r="P1996" i="7"/>
  <c r="P1997" i="7"/>
  <c r="Q1864" i="7"/>
  <c r="Q1865" i="7"/>
  <c r="Q1863" i="7"/>
  <c r="Q1862" i="7"/>
  <c r="Q1867" i="7"/>
  <c r="Q1866" i="7"/>
  <c r="Q2456" i="7"/>
  <c r="Q2458" i="7"/>
  <c r="Q2460" i="7"/>
  <c r="Q2459" i="7"/>
  <c r="Q2457" i="7"/>
  <c r="Q2461" i="7"/>
  <c r="P2877" i="7"/>
  <c r="P2881" i="7"/>
  <c r="P2876" i="7"/>
  <c r="P2878" i="7"/>
  <c r="P2880" i="7"/>
  <c r="P2879" i="7"/>
  <c r="Q3365" i="7"/>
  <c r="Q3362" i="7"/>
  <c r="Q3366" i="7"/>
  <c r="Q3363" i="7"/>
  <c r="Q3367" i="7"/>
  <c r="Q3364" i="7"/>
  <c r="F516" i="11"/>
  <c r="E517" i="11"/>
  <c r="F517" i="8"/>
  <c r="E518" i="8"/>
  <c r="Q2645" i="7" l="1"/>
  <c r="Q2647" i="7"/>
  <c r="Q2642" i="7"/>
  <c r="Q2644" i="7"/>
  <c r="Q2646" i="7"/>
  <c r="Q2643" i="7"/>
  <c r="P2733" i="7"/>
  <c r="P2737" i="7"/>
  <c r="P2732" i="7"/>
  <c r="P2734" i="7"/>
  <c r="P2736" i="7"/>
  <c r="P2735" i="7"/>
  <c r="P346" i="7"/>
  <c r="P347" i="7"/>
  <c r="P344" i="7"/>
  <c r="P348" i="7"/>
  <c r="P345" i="7"/>
  <c r="P349" i="7"/>
  <c r="Q1940" i="7"/>
  <c r="Q1942" i="7"/>
  <c r="Q1943" i="7"/>
  <c r="Q1945" i="7"/>
  <c r="Q1941" i="7"/>
  <c r="Q1944" i="7"/>
  <c r="F518" i="8"/>
  <c r="E519" i="8"/>
  <c r="F517" i="11"/>
  <c r="E518" i="11"/>
  <c r="P2022" i="7" l="1"/>
  <c r="P2019" i="7"/>
  <c r="P2021" i="7"/>
  <c r="P2020" i="7"/>
  <c r="P2018" i="7"/>
  <c r="P2023" i="7"/>
  <c r="Q2709" i="7"/>
  <c r="Q2708" i="7"/>
  <c r="Q2713" i="7"/>
  <c r="Q2712" i="7"/>
  <c r="Q2710" i="7"/>
  <c r="Q2711" i="7"/>
  <c r="Q1076" i="7"/>
  <c r="Q1080" i="7"/>
  <c r="Q1077" i="7"/>
  <c r="Q1081" i="7"/>
  <c r="Q1078" i="7"/>
  <c r="Q1079" i="7"/>
  <c r="P1720" i="7"/>
  <c r="P1721" i="7"/>
  <c r="P1718" i="7"/>
  <c r="P1722" i="7"/>
  <c r="P1719" i="7"/>
  <c r="P1723" i="7"/>
  <c r="F518" i="11"/>
  <c r="E519" i="11"/>
  <c r="F519" i="8"/>
  <c r="E520" i="8"/>
  <c r="Q597" i="7" l="1"/>
  <c r="Q601" i="7"/>
  <c r="Q600" i="7"/>
  <c r="Q596" i="7"/>
  <c r="Q598" i="7"/>
  <c r="Q599" i="7"/>
  <c r="P2678" i="7"/>
  <c r="P2682" i="7"/>
  <c r="P2680" i="7"/>
  <c r="P2679" i="7"/>
  <c r="P2681" i="7"/>
  <c r="P2683" i="7"/>
  <c r="P857" i="7"/>
  <c r="P854" i="7"/>
  <c r="P858" i="7"/>
  <c r="P855" i="7"/>
  <c r="P856" i="7"/>
  <c r="P859" i="7"/>
  <c r="Q1352" i="7"/>
  <c r="Q1356" i="7"/>
  <c r="Q1353" i="7"/>
  <c r="Q1357" i="7"/>
  <c r="Q1354" i="7"/>
  <c r="Q1355" i="7"/>
  <c r="F520" i="8"/>
  <c r="E521" i="8"/>
  <c r="F519" i="11"/>
  <c r="E520" i="11"/>
  <c r="P1310" i="7" l="1"/>
  <c r="P1314" i="7"/>
  <c r="P1312" i="7"/>
  <c r="P1311" i="7"/>
  <c r="P1313" i="7"/>
  <c r="P1315" i="7"/>
  <c r="P951" i="7"/>
  <c r="P953" i="7"/>
  <c r="P955" i="7"/>
  <c r="P952" i="7"/>
  <c r="P950" i="7"/>
  <c r="P954" i="7"/>
  <c r="P1736" i="7"/>
  <c r="P1740" i="7"/>
  <c r="P1737" i="7"/>
  <c r="P1741" i="7"/>
  <c r="P1738" i="7"/>
  <c r="P1739" i="7"/>
  <c r="F520" i="11"/>
  <c r="E521" i="11"/>
  <c r="F521" i="8"/>
  <c r="E522" i="8"/>
  <c r="P608" i="7" l="1"/>
  <c r="P610" i="7"/>
  <c r="P612" i="7"/>
  <c r="P611" i="7"/>
  <c r="P609" i="7"/>
  <c r="P613" i="7"/>
  <c r="Q760" i="7"/>
  <c r="Q759" i="7"/>
  <c r="Q761" i="7"/>
  <c r="Q763" i="7"/>
  <c r="Q758" i="7"/>
  <c r="Q762" i="7"/>
  <c r="P442" i="7"/>
  <c r="P443" i="7"/>
  <c r="P440" i="7"/>
  <c r="P444" i="7"/>
  <c r="P441" i="7"/>
  <c r="P445" i="7"/>
  <c r="F522" i="8"/>
  <c r="E523" i="8"/>
  <c r="F521" i="11"/>
  <c r="E522" i="11"/>
  <c r="Q2438" i="7" l="1"/>
  <c r="Q2442" i="7"/>
  <c r="Q2440" i="7"/>
  <c r="Q2439" i="7"/>
  <c r="Q2441" i="7"/>
  <c r="Q2443" i="7"/>
  <c r="P1598" i="7"/>
  <c r="P1602" i="7"/>
  <c r="P1600" i="7"/>
  <c r="P1599" i="7"/>
  <c r="P1601" i="7"/>
  <c r="P1603" i="7"/>
  <c r="Q204" i="7"/>
  <c r="Q201" i="7"/>
  <c r="Q203" i="7"/>
  <c r="Q205" i="7"/>
  <c r="Q200" i="7"/>
  <c r="Q202" i="7"/>
  <c r="P2961" i="7"/>
  <c r="P2965" i="7"/>
  <c r="P2960" i="7"/>
  <c r="P2962" i="7"/>
  <c r="P2964" i="7"/>
  <c r="P2963" i="7"/>
  <c r="Q2741" i="7"/>
  <c r="Q2738" i="7"/>
  <c r="Q2742" i="7"/>
  <c r="Q2739" i="7"/>
  <c r="Q2743" i="7"/>
  <c r="Q2740" i="7"/>
  <c r="P3166" i="7"/>
  <c r="P3167" i="7"/>
  <c r="P3164" i="7"/>
  <c r="P3168" i="7"/>
  <c r="P3165" i="7"/>
  <c r="P3169" i="7"/>
  <c r="F522" i="11"/>
  <c r="E523" i="11"/>
  <c r="F523" i="8"/>
  <c r="E524" i="8"/>
  <c r="Q1973" i="7" l="1"/>
  <c r="Q1972" i="7"/>
  <c r="Q1970" i="7"/>
  <c r="Q1974" i="7"/>
  <c r="Q1971" i="7"/>
  <c r="Q1975" i="7"/>
  <c r="P1538" i="7"/>
  <c r="P1542" i="7"/>
  <c r="P1540" i="7"/>
  <c r="P1539" i="7"/>
  <c r="P1541" i="7"/>
  <c r="P1543" i="7"/>
  <c r="Q2354" i="7"/>
  <c r="Q2356" i="7"/>
  <c r="Q2358" i="7"/>
  <c r="Q2357" i="7"/>
  <c r="Q2355" i="7"/>
  <c r="Q2359" i="7"/>
  <c r="Q740" i="7"/>
  <c r="Q744" i="7"/>
  <c r="Q741" i="7"/>
  <c r="Q745" i="7"/>
  <c r="Q742" i="7"/>
  <c r="Q743" i="7"/>
  <c r="P704" i="7"/>
  <c r="P708" i="7"/>
  <c r="P705" i="7"/>
  <c r="P709" i="7"/>
  <c r="P706" i="7"/>
  <c r="P707" i="7"/>
  <c r="F524" i="8"/>
  <c r="E525" i="8"/>
  <c r="F523" i="11"/>
  <c r="E524" i="11"/>
  <c r="Q1883" i="7" l="1"/>
  <c r="Q1885" i="7"/>
  <c r="Q1880" i="7"/>
  <c r="Q1882" i="7"/>
  <c r="Q1884" i="7"/>
  <c r="Q1881" i="7"/>
  <c r="P3326" i="7"/>
  <c r="P3330" i="7"/>
  <c r="P3328" i="7"/>
  <c r="P3327" i="7"/>
  <c r="P3329" i="7"/>
  <c r="P3331" i="7"/>
  <c r="P813" i="7"/>
  <c r="P815" i="7"/>
  <c r="P817" i="7"/>
  <c r="P816" i="7"/>
  <c r="P814" i="7"/>
  <c r="P812" i="7"/>
  <c r="Q2853" i="7"/>
  <c r="Q2857" i="7"/>
  <c r="Q2854" i="7"/>
  <c r="Q2855" i="7"/>
  <c r="Q2852" i="7"/>
  <c r="Q2856" i="7"/>
  <c r="F524" i="11"/>
  <c r="E525" i="11"/>
  <c r="F525" i="8"/>
  <c r="E526" i="8"/>
  <c r="P3290" i="7" l="1"/>
  <c r="P3294" i="7"/>
  <c r="P3292" i="7"/>
  <c r="P3291" i="7"/>
  <c r="P3293" i="7"/>
  <c r="P3295" i="7"/>
  <c r="P512" i="7"/>
  <c r="P516" i="7"/>
  <c r="P514" i="7"/>
  <c r="P513" i="7"/>
  <c r="P515" i="7"/>
  <c r="P517" i="7"/>
  <c r="Q2782" i="7"/>
  <c r="Q2783" i="7"/>
  <c r="Q2781" i="7"/>
  <c r="Q2780" i="7"/>
  <c r="Q2785" i="7"/>
  <c r="Q2784" i="7"/>
  <c r="P28" i="7"/>
  <c r="P29" i="7"/>
  <c r="P26" i="7"/>
  <c r="P30" i="7"/>
  <c r="P27" i="7"/>
  <c r="P31" i="7"/>
  <c r="F526" i="8"/>
  <c r="E527" i="8"/>
  <c r="F525" i="11"/>
  <c r="E526" i="11"/>
  <c r="Q782" i="7" l="1"/>
  <c r="Q786" i="7"/>
  <c r="Q784" i="7"/>
  <c r="Q783" i="7"/>
  <c r="Q785" i="7"/>
  <c r="Q787" i="7"/>
  <c r="P3046" i="7"/>
  <c r="P3045" i="7"/>
  <c r="P3047" i="7"/>
  <c r="P3049" i="7"/>
  <c r="P3044" i="7"/>
  <c r="P3048" i="7"/>
  <c r="Q1280" i="7"/>
  <c r="Q1284" i="7"/>
  <c r="Q1281" i="7"/>
  <c r="Q1285" i="7"/>
  <c r="Q1282" i="7"/>
  <c r="Q1283" i="7"/>
  <c r="P3154" i="7"/>
  <c r="P3155" i="7"/>
  <c r="P3152" i="7"/>
  <c r="P3156" i="7"/>
  <c r="P3153" i="7"/>
  <c r="P3157" i="7"/>
  <c r="F526" i="11"/>
  <c r="E527" i="11"/>
  <c r="F527" i="8"/>
  <c r="E528" i="8"/>
  <c r="P540" i="7" l="1"/>
  <c r="P541" i="7"/>
  <c r="P539" i="7"/>
  <c r="P537" i="7"/>
  <c r="P536" i="7"/>
  <c r="P538" i="7"/>
  <c r="Q2486" i="7"/>
  <c r="Q2490" i="7"/>
  <c r="Q2488" i="7"/>
  <c r="Q2487" i="7"/>
  <c r="Q2489" i="7"/>
  <c r="Q2491" i="7"/>
  <c r="Q2128" i="7"/>
  <c r="Q2127" i="7"/>
  <c r="Q2129" i="7"/>
  <c r="Q2131" i="7"/>
  <c r="Q2126" i="7"/>
  <c r="Q2130" i="7"/>
  <c r="P2366" i="7"/>
  <c r="P2368" i="7"/>
  <c r="P2370" i="7"/>
  <c r="P2369" i="7"/>
  <c r="P2367" i="7"/>
  <c r="P2371" i="7"/>
  <c r="Q243" i="7"/>
  <c r="Q247" i="7"/>
  <c r="Q244" i="7"/>
  <c r="Q245" i="7"/>
  <c r="Q242" i="7"/>
  <c r="Q246" i="7"/>
  <c r="P995" i="7"/>
  <c r="P992" i="7"/>
  <c r="P996" i="7"/>
  <c r="P993" i="7"/>
  <c r="P994" i="7"/>
  <c r="P997" i="7"/>
  <c r="F528" i="8"/>
  <c r="E529" i="8"/>
  <c r="F527" i="11"/>
  <c r="E528" i="11"/>
  <c r="Q1955" i="7" l="1"/>
  <c r="Q1952" i="7"/>
  <c r="Q1954" i="7"/>
  <c r="Q1956" i="7"/>
  <c r="Q1953" i="7"/>
  <c r="Q1957" i="7"/>
  <c r="P2312" i="7"/>
  <c r="P2316" i="7"/>
  <c r="P2314" i="7"/>
  <c r="P2313" i="7"/>
  <c r="P2315" i="7"/>
  <c r="P2317" i="7"/>
  <c r="P2222" i="7"/>
  <c r="P2224" i="7"/>
  <c r="P2226" i="7"/>
  <c r="P2225" i="7"/>
  <c r="P2223" i="7"/>
  <c r="P2227" i="7"/>
  <c r="Q1360" i="7"/>
  <c r="Q1361" i="7"/>
  <c r="Q1363" i="7"/>
  <c r="Q1358" i="7"/>
  <c r="Q1362" i="7"/>
  <c r="Q1359" i="7"/>
  <c r="F528" i="11"/>
  <c r="E529" i="11"/>
  <c r="F529" i="8"/>
  <c r="E530" i="8"/>
  <c r="Q2598" i="7" l="1"/>
  <c r="Q2595" i="7"/>
  <c r="Q2599" i="7"/>
  <c r="Q2597" i="7"/>
  <c r="Q2594" i="7"/>
  <c r="Q2596" i="7"/>
  <c r="P802" i="7"/>
  <c r="P804" i="7"/>
  <c r="P801" i="7"/>
  <c r="P800" i="7"/>
  <c r="P805" i="7"/>
  <c r="P803" i="7"/>
  <c r="Q2504" i="7"/>
  <c r="Q2506" i="7"/>
  <c r="Q2508" i="7"/>
  <c r="Q2507" i="7"/>
  <c r="Q2505" i="7"/>
  <c r="Q2509" i="7"/>
  <c r="P363" i="7"/>
  <c r="P367" i="7"/>
  <c r="P362" i="7"/>
  <c r="P364" i="7"/>
  <c r="P366" i="7"/>
  <c r="P365" i="7"/>
  <c r="Q207" i="7"/>
  <c r="Q211" i="7"/>
  <c r="Q208" i="7"/>
  <c r="Q209" i="7"/>
  <c r="Q206" i="7"/>
  <c r="Q210" i="7"/>
  <c r="P1055" i="7"/>
  <c r="P1052" i="7"/>
  <c r="P1056" i="7"/>
  <c r="P1054" i="7"/>
  <c r="P1057" i="7"/>
  <c r="P1053" i="7"/>
  <c r="F530" i="8"/>
  <c r="E531" i="8"/>
  <c r="F529" i="11"/>
  <c r="E530" i="11"/>
  <c r="Q3190" i="7" l="1"/>
  <c r="Q3191" i="7"/>
  <c r="Q3189" i="7"/>
  <c r="Q3188" i="7"/>
  <c r="Q3193" i="7"/>
  <c r="Q3192" i="7"/>
  <c r="P2319" i="7"/>
  <c r="P2323" i="7"/>
  <c r="P2318" i="7"/>
  <c r="P2320" i="7"/>
  <c r="P2322" i="7"/>
  <c r="P2321" i="7"/>
  <c r="Q3174" i="7"/>
  <c r="Q3171" i="7"/>
  <c r="Q3173" i="7"/>
  <c r="Q3175" i="7"/>
  <c r="Q3170" i="7"/>
  <c r="Q3172" i="7"/>
  <c r="P2522" i="7"/>
  <c r="P2526" i="7"/>
  <c r="P2523" i="7"/>
  <c r="P2527" i="7"/>
  <c r="P2524" i="7"/>
  <c r="P2525" i="7"/>
  <c r="F530" i="11"/>
  <c r="E531" i="11"/>
  <c r="F531" i="8"/>
  <c r="E532" i="8"/>
  <c r="P1100" i="7" l="1"/>
  <c r="P1101" i="7"/>
  <c r="P1104" i="7"/>
  <c r="P1102" i="7"/>
  <c r="P1103" i="7"/>
  <c r="P1105" i="7"/>
  <c r="P410" i="7"/>
  <c r="P412" i="7"/>
  <c r="P414" i="7"/>
  <c r="P413" i="7"/>
  <c r="P411" i="7"/>
  <c r="P415" i="7"/>
  <c r="Q1636" i="7"/>
  <c r="Q1637" i="7"/>
  <c r="Q1635" i="7"/>
  <c r="Q1634" i="7"/>
  <c r="Q1639" i="7"/>
  <c r="Q1638" i="7"/>
  <c r="P712" i="7"/>
  <c r="P713" i="7"/>
  <c r="P710" i="7"/>
  <c r="P714" i="7"/>
  <c r="P711" i="7"/>
  <c r="P715" i="7"/>
  <c r="Q1791" i="7"/>
  <c r="Q1795" i="7"/>
  <c r="Q1792" i="7"/>
  <c r="Q1793" i="7"/>
  <c r="Q1790" i="7"/>
  <c r="Q1794" i="7"/>
  <c r="F532" i="8"/>
  <c r="E533" i="8"/>
  <c r="F531" i="11"/>
  <c r="E532" i="11"/>
  <c r="Q3370" i="7" l="1"/>
  <c r="Q3372" i="7"/>
  <c r="Q3371" i="7"/>
  <c r="Q3373" i="7"/>
  <c r="Q3369" i="7"/>
  <c r="Q3368" i="7"/>
  <c r="P834" i="7"/>
  <c r="P831" i="7"/>
  <c r="P833" i="7"/>
  <c r="P832" i="7"/>
  <c r="P830" i="7"/>
  <c r="P835" i="7"/>
  <c r="Q470" i="7"/>
  <c r="Q474" i="7"/>
  <c r="Q471" i="7"/>
  <c r="Q475" i="7"/>
  <c r="Q472" i="7"/>
  <c r="Q473" i="7"/>
  <c r="P280" i="7"/>
  <c r="P281" i="7"/>
  <c r="P278" i="7"/>
  <c r="P282" i="7"/>
  <c r="P279" i="7"/>
  <c r="P283" i="7"/>
  <c r="F532" i="11"/>
  <c r="E533" i="11"/>
  <c r="F533" i="8"/>
  <c r="E534" i="8"/>
  <c r="Q215" i="7" l="1"/>
  <c r="Q217" i="7"/>
  <c r="Q212" i="7"/>
  <c r="Q214" i="7"/>
  <c r="Q216" i="7"/>
  <c r="Q213" i="7"/>
  <c r="P2456" i="7"/>
  <c r="P2460" i="7"/>
  <c r="P2458" i="7"/>
  <c r="P2457" i="7"/>
  <c r="P2459" i="7"/>
  <c r="P2461" i="7"/>
  <c r="Q459" i="7"/>
  <c r="Q463" i="7"/>
  <c r="Q462" i="7"/>
  <c r="Q458" i="7"/>
  <c r="Q460" i="7"/>
  <c r="Q461" i="7"/>
  <c r="Q2681" i="7"/>
  <c r="Q2678" i="7"/>
  <c r="Q2682" i="7"/>
  <c r="Q2679" i="7"/>
  <c r="Q2683" i="7"/>
  <c r="Q2680" i="7"/>
  <c r="F534" i="8"/>
  <c r="E535" i="8"/>
  <c r="F533" i="11"/>
  <c r="E534" i="11"/>
  <c r="Q2913" i="7" l="1"/>
  <c r="Q2912" i="7"/>
  <c r="Q2917" i="7"/>
  <c r="Q2916" i="7"/>
  <c r="Q2914" i="7"/>
  <c r="Q2915" i="7"/>
  <c r="P482" i="7"/>
  <c r="P484" i="7"/>
  <c r="P486" i="7"/>
  <c r="P485" i="7"/>
  <c r="P483" i="7"/>
  <c r="P487" i="7"/>
  <c r="P207" i="7"/>
  <c r="P206" i="7"/>
  <c r="P211" i="7"/>
  <c r="P208" i="7"/>
  <c r="P209" i="7"/>
  <c r="P210" i="7"/>
  <c r="Q2087" i="7"/>
  <c r="Q2085" i="7"/>
  <c r="Q2089" i="7"/>
  <c r="Q2086" i="7"/>
  <c r="Q2088" i="7"/>
  <c r="Q2084" i="7"/>
  <c r="Q562" i="7"/>
  <c r="Q563" i="7"/>
  <c r="Q560" i="7"/>
  <c r="Q564" i="7"/>
  <c r="Q561" i="7"/>
  <c r="Q565" i="7"/>
  <c r="P2728" i="7"/>
  <c r="P2729" i="7"/>
  <c r="P2726" i="7"/>
  <c r="P2730" i="7"/>
  <c r="P2727" i="7"/>
  <c r="P2731" i="7"/>
  <c r="F534" i="11"/>
  <c r="E535" i="11"/>
  <c r="F535" i="8"/>
  <c r="E536" i="8"/>
  <c r="P2716" i="7" l="1"/>
  <c r="P2715" i="7"/>
  <c r="P2717" i="7"/>
  <c r="P2719" i="7"/>
  <c r="P2714" i="7"/>
  <c r="P2718" i="7"/>
  <c r="Q1918" i="7"/>
  <c r="Q1919" i="7"/>
  <c r="Q1917" i="7"/>
  <c r="Q1920" i="7"/>
  <c r="Q1916" i="7"/>
  <c r="Q1921" i="7"/>
  <c r="Q604" i="7"/>
  <c r="Q603" i="7"/>
  <c r="Q605" i="7"/>
  <c r="Q607" i="7"/>
  <c r="Q602" i="7"/>
  <c r="Q606" i="7"/>
  <c r="P1604" i="7"/>
  <c r="P1606" i="7"/>
  <c r="P1608" i="7"/>
  <c r="P1607" i="7"/>
  <c r="P1605" i="7"/>
  <c r="P1609" i="7"/>
  <c r="P885" i="7"/>
  <c r="P889" i="7"/>
  <c r="P886" i="7"/>
  <c r="P884" i="7"/>
  <c r="P887" i="7"/>
  <c r="P888" i="7"/>
  <c r="Q1586" i="7"/>
  <c r="Q1590" i="7"/>
  <c r="Q1587" i="7"/>
  <c r="Q1591" i="7"/>
  <c r="Q1588" i="7"/>
  <c r="Q1589" i="7"/>
  <c r="F536" i="8"/>
  <c r="E537" i="8"/>
  <c r="F535" i="11"/>
  <c r="E536" i="11"/>
  <c r="Q1715" i="7" l="1"/>
  <c r="Q1717" i="7"/>
  <c r="Q1712" i="7"/>
  <c r="Q1714" i="7"/>
  <c r="Q1716" i="7"/>
  <c r="Q1713" i="7"/>
  <c r="P1851" i="7"/>
  <c r="P1853" i="7"/>
  <c r="P1855" i="7"/>
  <c r="P1850" i="7"/>
  <c r="P1854" i="7"/>
  <c r="P1852" i="7"/>
  <c r="Q2549" i="7"/>
  <c r="Q2551" i="7"/>
  <c r="Q2546" i="7"/>
  <c r="Q2548" i="7"/>
  <c r="Q2550" i="7"/>
  <c r="Q2547" i="7"/>
  <c r="P2038" i="7"/>
  <c r="P2036" i="7"/>
  <c r="P2037" i="7"/>
  <c r="P2039" i="7"/>
  <c r="P2040" i="7"/>
  <c r="P2041" i="7"/>
  <c r="Q800" i="7"/>
  <c r="Q804" i="7"/>
  <c r="Q801" i="7"/>
  <c r="Q805" i="7"/>
  <c r="Q802" i="7"/>
  <c r="Q803" i="7"/>
  <c r="P1780" i="7"/>
  <c r="P1781" i="7"/>
  <c r="P1778" i="7"/>
  <c r="P1782" i="7"/>
  <c r="P1779" i="7"/>
  <c r="P1783" i="7"/>
  <c r="F536" i="11"/>
  <c r="E537" i="11"/>
  <c r="F537" i="8"/>
  <c r="E538" i="8"/>
  <c r="P1973" i="7" l="1"/>
  <c r="P1972" i="7"/>
  <c r="P1970" i="7"/>
  <c r="P1974" i="7"/>
  <c r="P1971" i="7"/>
  <c r="P1975" i="7"/>
  <c r="Q3309" i="7"/>
  <c r="Q3308" i="7"/>
  <c r="Q3311" i="7"/>
  <c r="Q3313" i="7"/>
  <c r="Q3312" i="7"/>
  <c r="Q3310" i="7"/>
  <c r="P1983" i="7"/>
  <c r="P1985" i="7"/>
  <c r="P1984" i="7"/>
  <c r="P1986" i="7"/>
  <c r="P1982" i="7"/>
  <c r="P1987" i="7"/>
  <c r="Q1479" i="7"/>
  <c r="Q1480" i="7"/>
  <c r="Q1482" i="7"/>
  <c r="Q1483" i="7"/>
  <c r="Q1478" i="7"/>
  <c r="Q1481" i="7"/>
  <c r="F538" i="8"/>
  <c r="E539" i="8"/>
  <c r="F537" i="11"/>
  <c r="E538" i="11"/>
  <c r="P772" i="7" l="1"/>
  <c r="P775" i="7"/>
  <c r="P773" i="7"/>
  <c r="P771" i="7"/>
  <c r="P770" i="7"/>
  <c r="P774" i="7"/>
  <c r="Q398" i="7"/>
  <c r="Q400" i="7"/>
  <c r="Q402" i="7"/>
  <c r="Q401" i="7"/>
  <c r="Q399" i="7"/>
  <c r="Q403" i="7"/>
  <c r="P2584" i="7"/>
  <c r="P2585" i="7"/>
  <c r="P2582" i="7"/>
  <c r="P2587" i="7"/>
  <c r="P2586" i="7"/>
  <c r="P2583" i="7"/>
  <c r="P195" i="7"/>
  <c r="P199" i="7"/>
  <c r="P196" i="7"/>
  <c r="P197" i="7"/>
  <c r="P194" i="7"/>
  <c r="P198" i="7"/>
  <c r="Q860" i="7"/>
  <c r="Q864" i="7"/>
  <c r="Q861" i="7"/>
  <c r="Q865" i="7"/>
  <c r="Q862" i="7"/>
  <c r="Q863" i="7"/>
  <c r="F538" i="11"/>
  <c r="E539" i="11"/>
  <c r="F539" i="8"/>
  <c r="E540" i="8"/>
  <c r="P2942" i="7" l="1"/>
  <c r="P2946" i="7"/>
  <c r="P2944" i="7"/>
  <c r="P2943" i="7"/>
  <c r="P2945" i="7"/>
  <c r="P2947" i="7"/>
  <c r="Q1850" i="7"/>
  <c r="Q1855" i="7"/>
  <c r="Q1854" i="7"/>
  <c r="Q1852" i="7"/>
  <c r="Q1853" i="7"/>
  <c r="Q1851" i="7"/>
  <c r="Q2307" i="7"/>
  <c r="Q2311" i="7"/>
  <c r="Q2306" i="7"/>
  <c r="Q2308" i="7"/>
  <c r="Q2310" i="7"/>
  <c r="Q2309" i="7"/>
  <c r="Q3293" i="7"/>
  <c r="Q3290" i="7"/>
  <c r="Q3294" i="7"/>
  <c r="Q3291" i="7"/>
  <c r="Q3295" i="7"/>
  <c r="Q3292" i="7"/>
  <c r="P1083" i="7"/>
  <c r="P1087" i="7"/>
  <c r="P1084" i="7"/>
  <c r="P1086" i="7"/>
  <c r="P1082" i="7"/>
  <c r="P1085" i="7"/>
  <c r="F540" i="8"/>
  <c r="E541" i="8"/>
  <c r="F539" i="11"/>
  <c r="E540" i="11"/>
  <c r="Q184" i="7" l="1"/>
  <c r="Q185" i="7"/>
  <c r="Q183" i="7"/>
  <c r="Q182" i="7"/>
  <c r="Q187" i="7"/>
  <c r="Q186" i="7"/>
  <c r="P1856" i="7"/>
  <c r="P1858" i="7"/>
  <c r="P1860" i="7"/>
  <c r="P1859" i="7"/>
  <c r="P1857" i="7"/>
  <c r="P1861" i="7"/>
  <c r="Q2937" i="7"/>
  <c r="Q2936" i="7"/>
  <c r="Q2941" i="7"/>
  <c r="Q2940" i="7"/>
  <c r="Q2938" i="7"/>
  <c r="Q2939" i="7"/>
  <c r="P2816" i="7"/>
  <c r="P2818" i="7"/>
  <c r="P2820" i="7"/>
  <c r="P2819" i="7"/>
  <c r="P2817" i="7"/>
  <c r="P2821" i="7"/>
  <c r="P1432" i="7"/>
  <c r="P1433" i="7"/>
  <c r="P1430" i="7"/>
  <c r="P1434" i="7"/>
  <c r="P1431" i="7"/>
  <c r="P1435" i="7"/>
  <c r="F540" i="11"/>
  <c r="E541" i="11"/>
  <c r="F541" i="8"/>
  <c r="E542" i="8"/>
  <c r="P2644" i="7" l="1"/>
  <c r="P2643" i="7"/>
  <c r="P2645" i="7"/>
  <c r="P2647" i="7"/>
  <c r="P2642" i="7"/>
  <c r="P2646" i="7"/>
  <c r="Q2168" i="7"/>
  <c r="Q2172" i="7"/>
  <c r="Q2170" i="7"/>
  <c r="Q2169" i="7"/>
  <c r="Q2171" i="7"/>
  <c r="Q2173" i="7"/>
  <c r="P2128" i="7"/>
  <c r="P2127" i="7"/>
  <c r="P2129" i="7"/>
  <c r="P2131" i="7"/>
  <c r="P2126" i="7"/>
  <c r="P2130" i="7"/>
  <c r="Q1108" i="7"/>
  <c r="Q1107" i="7"/>
  <c r="Q1109" i="7"/>
  <c r="Q1111" i="7"/>
  <c r="Q1110" i="7"/>
  <c r="Q1106" i="7"/>
  <c r="Q1064" i="7"/>
  <c r="Q1068" i="7"/>
  <c r="Q1065" i="7"/>
  <c r="Q1069" i="7"/>
  <c r="Q1066" i="7"/>
  <c r="Q1067" i="7"/>
  <c r="F542" i="8"/>
  <c r="E543" i="8"/>
  <c r="F541" i="11"/>
  <c r="E542" i="11"/>
  <c r="P628" i="7" l="1"/>
  <c r="P631" i="7"/>
  <c r="P629" i="7"/>
  <c r="P627" i="7"/>
  <c r="P626" i="7"/>
  <c r="P630" i="7"/>
  <c r="Q621" i="7"/>
  <c r="Q625" i="7"/>
  <c r="Q620" i="7"/>
  <c r="Q622" i="7"/>
  <c r="Q624" i="7"/>
  <c r="Q623" i="7"/>
  <c r="P1230" i="7"/>
  <c r="P1228" i="7"/>
  <c r="P1231" i="7"/>
  <c r="P1229" i="7"/>
  <c r="P1227" i="7"/>
  <c r="P1226" i="7"/>
  <c r="P2212" i="7"/>
  <c r="P2213" i="7"/>
  <c r="P2210" i="7"/>
  <c r="P2214" i="7"/>
  <c r="P2211" i="7"/>
  <c r="P2215" i="7"/>
  <c r="Q3261" i="7"/>
  <c r="Q3265" i="7"/>
  <c r="Q3262" i="7"/>
  <c r="Q3263" i="7"/>
  <c r="Q3260" i="7"/>
  <c r="Q3264" i="7"/>
  <c r="F542" i="11"/>
  <c r="E543" i="11"/>
  <c r="F543" i="8"/>
  <c r="E544" i="8"/>
  <c r="Q252" i="7" l="1"/>
  <c r="Q249" i="7"/>
  <c r="Q251" i="7"/>
  <c r="Q253" i="7"/>
  <c r="Q248" i="7"/>
  <c r="Q250" i="7"/>
  <c r="P2081" i="7"/>
  <c r="P2082" i="7"/>
  <c r="P2079" i="7"/>
  <c r="P2078" i="7"/>
  <c r="P2080" i="7"/>
  <c r="P2083" i="7"/>
  <c r="P3093" i="7"/>
  <c r="P3097" i="7"/>
  <c r="P3092" i="7"/>
  <c r="P3094" i="7"/>
  <c r="P3095" i="7"/>
  <c r="P3096" i="7"/>
  <c r="Q1551" i="7"/>
  <c r="Q1555" i="7"/>
  <c r="Q1550" i="7"/>
  <c r="Q1552" i="7"/>
  <c r="Q1554" i="7"/>
  <c r="Q1553" i="7"/>
  <c r="Q712" i="7"/>
  <c r="Q713" i="7"/>
  <c r="Q710" i="7"/>
  <c r="Q714" i="7"/>
  <c r="Q711" i="7"/>
  <c r="Q715" i="7"/>
  <c r="P983" i="7"/>
  <c r="P980" i="7"/>
  <c r="P984" i="7"/>
  <c r="P982" i="7"/>
  <c r="P985" i="7"/>
  <c r="P981" i="7"/>
  <c r="F544" i="8"/>
  <c r="E545" i="8"/>
  <c r="F543" i="11"/>
  <c r="E544" i="11"/>
  <c r="Q1946" i="7" l="1"/>
  <c r="Q1949" i="7"/>
  <c r="Q1947" i="7"/>
  <c r="Q1950" i="7"/>
  <c r="Q1951" i="7"/>
  <c r="Q1948" i="7"/>
  <c r="P3298" i="7"/>
  <c r="P3300" i="7"/>
  <c r="P3299" i="7"/>
  <c r="P3297" i="7"/>
  <c r="P3301" i="7"/>
  <c r="P3296" i="7"/>
  <c r="Q1180" i="7"/>
  <c r="Q1179" i="7"/>
  <c r="Q1181" i="7"/>
  <c r="Q1183" i="7"/>
  <c r="Q1178" i="7"/>
  <c r="Q1182" i="7"/>
  <c r="P605" i="7"/>
  <c r="P602" i="7"/>
  <c r="P603" i="7"/>
  <c r="P606" i="7"/>
  <c r="P604" i="7"/>
  <c r="P607" i="7"/>
  <c r="P3190" i="7"/>
  <c r="P3191" i="7"/>
  <c r="P3188" i="7"/>
  <c r="P3192" i="7"/>
  <c r="P3189" i="7"/>
  <c r="P3193" i="7"/>
  <c r="Q1803" i="7"/>
  <c r="Q1807" i="7"/>
  <c r="Q1804" i="7"/>
  <c r="Q1805" i="7"/>
  <c r="Q1802" i="7"/>
  <c r="Q1806" i="7"/>
  <c r="F544" i="11"/>
  <c r="E545" i="11"/>
  <c r="F545" i="8"/>
  <c r="E546" i="8"/>
  <c r="P446" i="7" l="1"/>
  <c r="P448" i="7"/>
  <c r="P450" i="7"/>
  <c r="P449" i="7"/>
  <c r="P447" i="7"/>
  <c r="P451" i="7"/>
  <c r="Q746" i="7"/>
  <c r="Q750" i="7"/>
  <c r="Q748" i="7"/>
  <c r="Q747" i="7"/>
  <c r="Q749" i="7"/>
  <c r="Q751" i="7"/>
  <c r="P3314" i="7"/>
  <c r="P3318" i="7"/>
  <c r="P3316" i="7"/>
  <c r="P3315" i="7"/>
  <c r="P3317" i="7"/>
  <c r="P3319" i="7"/>
  <c r="Q554" i="7"/>
  <c r="Q556" i="7"/>
  <c r="Q558" i="7"/>
  <c r="Q557" i="7"/>
  <c r="Q555" i="7"/>
  <c r="Q559" i="7"/>
  <c r="P92" i="7"/>
  <c r="P96" i="7"/>
  <c r="P93" i="7"/>
  <c r="P97" i="7"/>
  <c r="P94" i="7"/>
  <c r="P95" i="7"/>
  <c r="Q2609" i="7"/>
  <c r="Q2606" i="7"/>
  <c r="Q2610" i="7"/>
  <c r="Q2607" i="7"/>
  <c r="Q2611" i="7"/>
  <c r="Q2608" i="7"/>
  <c r="F546" i="8"/>
  <c r="E547" i="8"/>
  <c r="F545" i="11"/>
  <c r="E546" i="11"/>
  <c r="P1640" i="7" l="1"/>
  <c r="P1642" i="7"/>
  <c r="P1644" i="7"/>
  <c r="P1643" i="7"/>
  <c r="P1641" i="7"/>
  <c r="P1645" i="7"/>
  <c r="Q1539" i="7"/>
  <c r="Q1543" i="7"/>
  <c r="Q1538" i="7"/>
  <c r="Q1540" i="7"/>
  <c r="Q1542" i="7"/>
  <c r="Q1541" i="7"/>
  <c r="Q1226" i="7"/>
  <c r="Q1230" i="7"/>
  <c r="Q1228" i="7"/>
  <c r="Q1227" i="7"/>
  <c r="Q1229" i="7"/>
  <c r="Q1231" i="7"/>
  <c r="P874" i="7"/>
  <c r="P876" i="7"/>
  <c r="P873" i="7"/>
  <c r="P872" i="7"/>
  <c r="P877" i="7"/>
  <c r="P875" i="7"/>
  <c r="Q2182" i="7"/>
  <c r="Q2183" i="7"/>
  <c r="Q2180" i="7"/>
  <c r="Q2184" i="7"/>
  <c r="Q2181" i="7"/>
  <c r="Q2185" i="7"/>
  <c r="P1071" i="7"/>
  <c r="P1075" i="7"/>
  <c r="P1072" i="7"/>
  <c r="P1070" i="7"/>
  <c r="P1073" i="7"/>
  <c r="P1074" i="7"/>
  <c r="F546" i="11"/>
  <c r="E547" i="11"/>
  <c r="F547" i="8"/>
  <c r="E548" i="8"/>
  <c r="P1088" i="7" l="1"/>
  <c r="P1090" i="7"/>
  <c r="P1092" i="7"/>
  <c r="P1091" i="7"/>
  <c r="P1093" i="7"/>
  <c r="P1089" i="7"/>
  <c r="Q2733" i="7"/>
  <c r="Q2737" i="7"/>
  <c r="Q2736" i="7"/>
  <c r="Q2734" i="7"/>
  <c r="Q2735" i="7"/>
  <c r="Q2732" i="7"/>
  <c r="Q2367" i="7"/>
  <c r="Q2371" i="7"/>
  <c r="Q2366" i="7"/>
  <c r="Q2368" i="7"/>
  <c r="Q2370" i="7"/>
  <c r="Q2369" i="7"/>
  <c r="Q3068" i="7"/>
  <c r="Q3072" i="7"/>
  <c r="Q3069" i="7"/>
  <c r="Q3073" i="7"/>
  <c r="Q3070" i="7"/>
  <c r="Q3071" i="7"/>
  <c r="P2756" i="7"/>
  <c r="P2760" i="7"/>
  <c r="P2757" i="7"/>
  <c r="P2761" i="7"/>
  <c r="P2758" i="7"/>
  <c r="P2759" i="7"/>
  <c r="F548" i="8"/>
  <c r="E549" i="8"/>
  <c r="F547" i="11"/>
  <c r="E548" i="11"/>
  <c r="Q2360" i="7" l="1"/>
  <c r="Q2364" i="7"/>
  <c r="Q2362" i="7"/>
  <c r="Q2361" i="7"/>
  <c r="Q2363" i="7"/>
  <c r="Q2365" i="7"/>
  <c r="P248" i="7"/>
  <c r="P250" i="7"/>
  <c r="P252" i="7"/>
  <c r="P251" i="7"/>
  <c r="P249" i="7"/>
  <c r="P253" i="7"/>
  <c r="Q2163" i="7"/>
  <c r="Q2167" i="7"/>
  <c r="Q2162" i="7"/>
  <c r="Q2164" i="7"/>
  <c r="Q2166" i="7"/>
  <c r="Q2165" i="7"/>
  <c r="P1742" i="7"/>
  <c r="P1746" i="7"/>
  <c r="P1744" i="7"/>
  <c r="P1743" i="7"/>
  <c r="P1745" i="7"/>
  <c r="P1747" i="7"/>
  <c r="Q1871" i="7"/>
  <c r="Q1868" i="7"/>
  <c r="Q1872" i="7"/>
  <c r="Q1869" i="7"/>
  <c r="Q1873" i="7"/>
  <c r="Q1870" i="7"/>
  <c r="F548" i="11"/>
  <c r="E549" i="11"/>
  <c r="F549" i="8"/>
  <c r="E550" i="8"/>
  <c r="P215" i="7" l="1"/>
  <c r="P213" i="7"/>
  <c r="P217" i="7"/>
  <c r="P216" i="7"/>
  <c r="P212" i="7"/>
  <c r="P214" i="7"/>
  <c r="Q2994" i="7"/>
  <c r="Q2991" i="7"/>
  <c r="Q2995" i="7"/>
  <c r="Q2993" i="7"/>
  <c r="Q2990" i="7"/>
  <c r="Q2992" i="7"/>
  <c r="Q3318" i="7"/>
  <c r="Q3315" i="7"/>
  <c r="Q3317" i="7"/>
  <c r="Q3319" i="7"/>
  <c r="Q3314" i="7"/>
  <c r="Q3316" i="7"/>
  <c r="P2145" i="7"/>
  <c r="P2149" i="7"/>
  <c r="P2144" i="7"/>
  <c r="P2146" i="7"/>
  <c r="P2148" i="7"/>
  <c r="P2147" i="7"/>
  <c r="P244" i="7"/>
  <c r="P245" i="7"/>
  <c r="P242" i="7"/>
  <c r="P246" i="7"/>
  <c r="P243" i="7"/>
  <c r="P247" i="7"/>
  <c r="F550" i="8"/>
  <c r="E551" i="8"/>
  <c r="F549" i="11"/>
  <c r="E550" i="11"/>
  <c r="P620" i="7" l="1"/>
  <c r="P622" i="7"/>
  <c r="P624" i="7"/>
  <c r="P623" i="7"/>
  <c r="P621" i="7"/>
  <c r="P625" i="7"/>
  <c r="Q2444" i="7"/>
  <c r="Q2446" i="7"/>
  <c r="Q2448" i="7"/>
  <c r="Q2447" i="7"/>
  <c r="Q2445" i="7"/>
  <c r="Q2449" i="7"/>
  <c r="Q722" i="7"/>
  <c r="Q724" i="7"/>
  <c r="Q727" i="7"/>
  <c r="Q726" i="7"/>
  <c r="Q725" i="7"/>
  <c r="Q723" i="7"/>
  <c r="P3171" i="7"/>
  <c r="P3175" i="7"/>
  <c r="P3170" i="7"/>
  <c r="P3172" i="7"/>
  <c r="P3174" i="7"/>
  <c r="P3173" i="7"/>
  <c r="P1688" i="7"/>
  <c r="P1692" i="7"/>
  <c r="P1689" i="7"/>
  <c r="P1693" i="7"/>
  <c r="P1690" i="7"/>
  <c r="P1691" i="7"/>
  <c r="F550" i="11"/>
  <c r="E551" i="11"/>
  <c r="F551" i="8"/>
  <c r="E552" i="8"/>
  <c r="Q380" i="7" l="1"/>
  <c r="Q384" i="7"/>
  <c r="Q382" i="7"/>
  <c r="Q381" i="7"/>
  <c r="Q383" i="7"/>
  <c r="Q385" i="7"/>
  <c r="P1712" i="7"/>
  <c r="P1714" i="7"/>
  <c r="P1716" i="7"/>
  <c r="P1715" i="7"/>
  <c r="P1713" i="7"/>
  <c r="P1717" i="7"/>
  <c r="Q1242" i="7"/>
  <c r="Q1240" i="7"/>
  <c r="Q1239" i="7"/>
  <c r="Q1241" i="7"/>
  <c r="Q1243" i="7"/>
  <c r="Q1238" i="7"/>
  <c r="P2612" i="7"/>
  <c r="P2614" i="7"/>
  <c r="P2616" i="7"/>
  <c r="P2615" i="7"/>
  <c r="P2613" i="7"/>
  <c r="P2617" i="7"/>
  <c r="P893" i="7"/>
  <c r="P890" i="7"/>
  <c r="P894" i="7"/>
  <c r="P892" i="7"/>
  <c r="P895" i="7"/>
  <c r="P891" i="7"/>
  <c r="Q868" i="7"/>
  <c r="Q869" i="7"/>
  <c r="Q866" i="7"/>
  <c r="Q870" i="7"/>
  <c r="Q871" i="7"/>
  <c r="Q867" i="7"/>
  <c r="F552" i="8"/>
  <c r="E553" i="8"/>
  <c r="F551" i="11"/>
  <c r="E552" i="11"/>
  <c r="P2694" i="7" l="1"/>
  <c r="P2692" i="7"/>
  <c r="P2691" i="7"/>
  <c r="P2693" i="7"/>
  <c r="P2695" i="7"/>
  <c r="P2690" i="7"/>
  <c r="Q2228" i="7"/>
  <c r="Q2232" i="7"/>
  <c r="Q2230" i="7"/>
  <c r="Q2229" i="7"/>
  <c r="Q2231" i="7"/>
  <c r="Q2233" i="7"/>
  <c r="Q1684" i="7"/>
  <c r="Q1685" i="7"/>
  <c r="Q1683" i="7"/>
  <c r="Q1682" i="7"/>
  <c r="Q1687" i="7"/>
  <c r="Q1686" i="7"/>
  <c r="P2164" i="7"/>
  <c r="P2163" i="7"/>
  <c r="P2165" i="7"/>
  <c r="P2167" i="7"/>
  <c r="P2162" i="7"/>
  <c r="P2166" i="7"/>
  <c r="Q2561" i="7"/>
  <c r="Q2558" i="7"/>
  <c r="Q2562" i="7"/>
  <c r="Q2559" i="7"/>
  <c r="Q2563" i="7"/>
  <c r="Q2560" i="7"/>
  <c r="P2354" i="7"/>
  <c r="P2358" i="7"/>
  <c r="P2355" i="7"/>
  <c r="P2359" i="7"/>
  <c r="P2356" i="7"/>
  <c r="P2357" i="7"/>
  <c r="F552" i="11"/>
  <c r="E553" i="11"/>
  <c r="F553" i="8"/>
  <c r="E554" i="8"/>
  <c r="P591" i="7" l="1"/>
  <c r="P595" i="7"/>
  <c r="P594" i="7"/>
  <c r="P592" i="7"/>
  <c r="P590" i="7"/>
  <c r="P593" i="7"/>
  <c r="Q3074" i="7"/>
  <c r="Q3078" i="7"/>
  <c r="Q3076" i="7"/>
  <c r="Q3075" i="7"/>
  <c r="Q3077" i="7"/>
  <c r="Q3079" i="7"/>
  <c r="P1358" i="7"/>
  <c r="P1362" i="7"/>
  <c r="P1360" i="7"/>
  <c r="P1359" i="7"/>
  <c r="P1361" i="7"/>
  <c r="P1363" i="7"/>
  <c r="Q335" i="7"/>
  <c r="Q337" i="7"/>
  <c r="Q332" i="7"/>
  <c r="Q334" i="7"/>
  <c r="Q336" i="7"/>
  <c r="Q333" i="7"/>
  <c r="P320" i="7"/>
  <c r="P324" i="7"/>
  <c r="P321" i="7"/>
  <c r="P325" i="7"/>
  <c r="P322" i="7"/>
  <c r="P323" i="7"/>
  <c r="Q1898" i="7"/>
  <c r="Q1900" i="7"/>
  <c r="Q1902" i="7"/>
  <c r="Q1903" i="7"/>
  <c r="Q1899" i="7"/>
  <c r="Q1901" i="7"/>
  <c r="F554" i="8"/>
  <c r="E555" i="8"/>
  <c r="F553" i="11"/>
  <c r="E554" i="11"/>
  <c r="Q435" i="7" l="1"/>
  <c r="Q439" i="7"/>
  <c r="Q434" i="7"/>
  <c r="Q436" i="7"/>
  <c r="Q438" i="7"/>
  <c r="Q437" i="7"/>
  <c r="P1956" i="7"/>
  <c r="P1953" i="7"/>
  <c r="P1955" i="7"/>
  <c r="P1957" i="7"/>
  <c r="P1952" i="7"/>
  <c r="P1954" i="7"/>
  <c r="Q3092" i="7"/>
  <c r="Q3095" i="7"/>
  <c r="Q3093" i="7"/>
  <c r="Q3094" i="7"/>
  <c r="Q3096" i="7"/>
  <c r="Q3097" i="7"/>
  <c r="Q1827" i="7"/>
  <c r="Q1831" i="7"/>
  <c r="Q1828" i="7"/>
  <c r="Q1829" i="7"/>
  <c r="Q1826" i="7"/>
  <c r="Q1830" i="7"/>
  <c r="P1664" i="7"/>
  <c r="P1668" i="7"/>
  <c r="P1665" i="7"/>
  <c r="P1669" i="7"/>
  <c r="P1666" i="7"/>
  <c r="P1667" i="7"/>
  <c r="F554" i="11"/>
  <c r="E555" i="11"/>
  <c r="F555" i="8"/>
  <c r="E556" i="8"/>
  <c r="P1079" i="7" l="1"/>
  <c r="P1076" i="7"/>
  <c r="P1077" i="7"/>
  <c r="P1080" i="7"/>
  <c r="P1078" i="7"/>
  <c r="P1081" i="7"/>
  <c r="Q1506" i="7"/>
  <c r="Q1505" i="7"/>
  <c r="Q1503" i="7"/>
  <c r="Q1507" i="7"/>
  <c r="Q1502" i="7"/>
  <c r="Q1504" i="7"/>
  <c r="Q179" i="7"/>
  <c r="Q181" i="7"/>
  <c r="Q176" i="7"/>
  <c r="Q178" i="7"/>
  <c r="Q180" i="7"/>
  <c r="Q177" i="7"/>
  <c r="P2069" i="7"/>
  <c r="P2070" i="7"/>
  <c r="P2067" i="7"/>
  <c r="P2071" i="7"/>
  <c r="P2068" i="7"/>
  <c r="P2066" i="7"/>
  <c r="Q3153" i="7"/>
  <c r="Q3157" i="7"/>
  <c r="Q3154" i="7"/>
  <c r="Q3155" i="7"/>
  <c r="Q3152" i="7"/>
  <c r="Q3156" i="7"/>
  <c r="P1155" i="7"/>
  <c r="P1159" i="7"/>
  <c r="P1156" i="7"/>
  <c r="P1157" i="7"/>
  <c r="P1154" i="7"/>
  <c r="P1158" i="7"/>
  <c r="F556" i="8"/>
  <c r="E557" i="8"/>
  <c r="F555" i="11"/>
  <c r="E556" i="11"/>
  <c r="P1917" i="7" l="1"/>
  <c r="P1920" i="7"/>
  <c r="P1916" i="7"/>
  <c r="P1921" i="7"/>
  <c r="P1918" i="7"/>
  <c r="P1919" i="7"/>
  <c r="Q1082" i="7"/>
  <c r="Q1086" i="7"/>
  <c r="Q1084" i="7"/>
  <c r="Q1083" i="7"/>
  <c r="Q1085" i="7"/>
  <c r="Q1087" i="7"/>
  <c r="P1634" i="7"/>
  <c r="P1638" i="7"/>
  <c r="P1636" i="7"/>
  <c r="P1635" i="7"/>
  <c r="P1637" i="7"/>
  <c r="P1639" i="7"/>
  <c r="Q2158" i="7"/>
  <c r="Q2159" i="7"/>
  <c r="Q2156" i="7"/>
  <c r="Q2160" i="7"/>
  <c r="Q2157" i="7"/>
  <c r="Q2161" i="7"/>
  <c r="P1120" i="7"/>
  <c r="P1119" i="7"/>
  <c r="P1121" i="7"/>
  <c r="P1122" i="7"/>
  <c r="P1118" i="7"/>
  <c r="P1123" i="7"/>
  <c r="F556" i="11"/>
  <c r="E557" i="11"/>
  <c r="F557" i="8"/>
  <c r="E558" i="8"/>
  <c r="P2132" i="7" l="1"/>
  <c r="P2136" i="7"/>
  <c r="P2135" i="7"/>
  <c r="P2133" i="7"/>
  <c r="P2137" i="7"/>
  <c r="P2134" i="7"/>
  <c r="Q1860" i="7"/>
  <c r="Q1857" i="7"/>
  <c r="Q1859" i="7"/>
  <c r="Q1861" i="7"/>
  <c r="Q1856" i="7"/>
  <c r="Q1858" i="7"/>
  <c r="P2530" i="7"/>
  <c r="P2529" i="7"/>
  <c r="P2531" i="7"/>
  <c r="P2533" i="7"/>
  <c r="P2528" i="7"/>
  <c r="P2532" i="7"/>
  <c r="Q1094" i="7"/>
  <c r="Q1098" i="7"/>
  <c r="Q1096" i="7"/>
  <c r="Q1095" i="7"/>
  <c r="Q1097" i="7"/>
  <c r="Q1099" i="7"/>
  <c r="P1484" i="7"/>
  <c r="P1488" i="7"/>
  <c r="P1485" i="7"/>
  <c r="P1489" i="7"/>
  <c r="P1486" i="7"/>
  <c r="P1487" i="7"/>
  <c r="Q3269" i="7"/>
  <c r="Q3266" i="7"/>
  <c r="Q3270" i="7"/>
  <c r="Q3267" i="7"/>
  <c r="Q3271" i="7"/>
  <c r="Q3268" i="7"/>
  <c r="F558" i="8"/>
  <c r="E559" i="8"/>
  <c r="F557" i="11"/>
  <c r="E558" i="11"/>
  <c r="Q264" i="7" l="1"/>
  <c r="Q261" i="7"/>
  <c r="Q263" i="7"/>
  <c r="Q265" i="7"/>
  <c r="Q260" i="7"/>
  <c r="Q262" i="7"/>
  <c r="P1841" i="7"/>
  <c r="P1843" i="7"/>
  <c r="P1838" i="7"/>
  <c r="P1842" i="7"/>
  <c r="P1840" i="7"/>
  <c r="P1839" i="7"/>
  <c r="Q608" i="7"/>
  <c r="Q610" i="7"/>
  <c r="Q612" i="7"/>
  <c r="Q611" i="7"/>
  <c r="Q609" i="7"/>
  <c r="Q613" i="7"/>
  <c r="P1784" i="7"/>
  <c r="P1786" i="7"/>
  <c r="P1788" i="7"/>
  <c r="P1787" i="7"/>
  <c r="P1785" i="7"/>
  <c r="P1789" i="7"/>
  <c r="P668" i="7"/>
  <c r="P672" i="7"/>
  <c r="P669" i="7"/>
  <c r="P673" i="7"/>
  <c r="P670" i="7"/>
  <c r="P671" i="7"/>
  <c r="Q3008" i="7"/>
  <c r="Q3012" i="7"/>
  <c r="Q3009" i="7"/>
  <c r="Q3013" i="7"/>
  <c r="Q3010" i="7"/>
  <c r="Q3011" i="7"/>
  <c r="F558" i="11"/>
  <c r="E559" i="11"/>
  <c r="F559" i="8"/>
  <c r="E560" i="8"/>
  <c r="P825" i="7" l="1"/>
  <c r="P829" i="7"/>
  <c r="P827" i="7"/>
  <c r="P826" i="7"/>
  <c r="P828" i="7"/>
  <c r="P824" i="7"/>
  <c r="Q830" i="7"/>
  <c r="Q834" i="7"/>
  <c r="Q832" i="7"/>
  <c r="Q831" i="7"/>
  <c r="Q833" i="7"/>
  <c r="Q835" i="7"/>
  <c r="Q191" i="7"/>
  <c r="Q193" i="7"/>
  <c r="Q188" i="7"/>
  <c r="Q190" i="7"/>
  <c r="Q192" i="7"/>
  <c r="Q189" i="7"/>
  <c r="P2740" i="7"/>
  <c r="P2741" i="7"/>
  <c r="P2738" i="7"/>
  <c r="P2742" i="7"/>
  <c r="P2739" i="7"/>
  <c r="P2743" i="7"/>
  <c r="Q2174" i="7"/>
  <c r="Q2178" i="7"/>
  <c r="Q2175" i="7"/>
  <c r="Q2179" i="7"/>
  <c r="Q2176" i="7"/>
  <c r="Q2177" i="7"/>
  <c r="F560" i="8"/>
  <c r="E561" i="8"/>
  <c r="F559" i="11"/>
  <c r="E560" i="11"/>
  <c r="Q3057" i="7" l="1"/>
  <c r="Q3061" i="7"/>
  <c r="Q3058" i="7"/>
  <c r="Q3056" i="7"/>
  <c r="Q3060" i="7"/>
  <c r="Q3059" i="7"/>
  <c r="Q60" i="7"/>
  <c r="Q57" i="7"/>
  <c r="Q59" i="7"/>
  <c r="Q61" i="7"/>
  <c r="Q56" i="7"/>
  <c r="Q58" i="7"/>
  <c r="P1324" i="7"/>
  <c r="P1325" i="7"/>
  <c r="P1322" i="7"/>
  <c r="P1326" i="7"/>
  <c r="P1327" i="7"/>
  <c r="P1323" i="7"/>
  <c r="Q374" i="7"/>
  <c r="Q378" i="7"/>
  <c r="Q375" i="7"/>
  <c r="Q379" i="7"/>
  <c r="Q376" i="7"/>
  <c r="Q377" i="7"/>
  <c r="F560" i="11"/>
  <c r="E561" i="11"/>
  <c r="F561" i="8"/>
  <c r="E562" i="8"/>
  <c r="Q1991" i="7" l="1"/>
  <c r="Q1992" i="7"/>
  <c r="Q1990" i="7"/>
  <c r="Q1988" i="7"/>
  <c r="Q1989" i="7"/>
  <c r="Q1993" i="7"/>
  <c r="P3022" i="7"/>
  <c r="P3023" i="7"/>
  <c r="P3020" i="7"/>
  <c r="P3024" i="7"/>
  <c r="P3021" i="7"/>
  <c r="P3025" i="7"/>
  <c r="Q1490" i="7"/>
  <c r="Q1494" i="7"/>
  <c r="Q1491" i="7"/>
  <c r="Q1495" i="7"/>
  <c r="Q1492" i="7"/>
  <c r="Q1493" i="7"/>
  <c r="F561" i="11"/>
  <c r="E562" i="11"/>
  <c r="F562" i="8"/>
  <c r="E563" i="8"/>
  <c r="P692" i="7" l="1"/>
  <c r="P696" i="7"/>
  <c r="P693" i="7"/>
  <c r="P697" i="7"/>
  <c r="P694" i="7"/>
  <c r="P695" i="7"/>
  <c r="Q71" i="7"/>
  <c r="Q68" i="7"/>
  <c r="Q72" i="7"/>
  <c r="Q69" i="7"/>
  <c r="Q73" i="7"/>
  <c r="Q70" i="7"/>
  <c r="F563" i="8"/>
  <c r="E564" i="8"/>
  <c r="F564" i="8" s="1"/>
  <c r="F562" i="11"/>
  <c r="E563" i="11"/>
  <c r="Q2841" i="7" l="1"/>
  <c r="Q2845" i="7"/>
  <c r="Q2842" i="7"/>
  <c r="Q2843" i="7"/>
  <c r="Q2840" i="7"/>
  <c r="Q2844" i="7"/>
  <c r="P2306" i="7"/>
  <c r="P2310" i="7"/>
  <c r="P2307" i="7"/>
  <c r="P2311" i="7"/>
  <c r="P2308" i="7"/>
  <c r="P2309" i="7"/>
  <c r="P1940" i="7"/>
  <c r="P1943" i="7"/>
  <c r="P1941" i="7"/>
  <c r="P1944" i="7"/>
  <c r="P1942" i="7"/>
  <c r="P1945" i="7"/>
  <c r="F563" i="11"/>
  <c r="E564" i="11"/>
  <c r="Q3104" i="7" l="1"/>
  <c r="Q3105" i="7"/>
  <c r="Q3109" i="7"/>
  <c r="Q3106" i="7"/>
  <c r="Q3107" i="7"/>
  <c r="Q3108" i="7"/>
  <c r="F564" i="11"/>
  <c r="E565" i="11"/>
  <c r="F565" i="11" s="1"/>
  <c r="Q1256" i="7" l="1"/>
  <c r="Q1260" i="7"/>
  <c r="Q1257" i="7"/>
  <c r="Q1261" i="7"/>
  <c r="Q1258" i="7"/>
  <c r="Q1259" i="7"/>
  <c r="Q2198" i="7"/>
  <c r="Q2202" i="7"/>
  <c r="Q2199" i="7"/>
  <c r="Q2203" i="7"/>
  <c r="Q2200" i="7"/>
  <c r="Q2201" i="7"/>
</calcChain>
</file>

<file path=xl/connections.xml><?xml version="1.0" encoding="utf-8"?>
<connections xmlns="http://schemas.openxmlformats.org/spreadsheetml/2006/main">
  <connection id="1" odcFile="C:\Users\USER\Documents\Mis archivos de origen de datos\DESKTOP-UITBDUS HANGAR_DIM Varias tablas.odc" name="DESKTOP-UITBDUS HANGAR_DIM Varias tablas" type="100" refreshedVersion="6" minRefreshableVersion="5">
    <extLst>
      <ext xmlns:x15="http://schemas.microsoft.com/office/spreadsheetml/2010/11/main" uri="{DE250136-89BD-433C-8126-D09CA5730AF9}">
        <x15:connection id="d8fe3c33-0d11-4907-9de6-8d6e55270d66" autoDelete="1"/>
      </ext>
    </extLst>
  </connection>
  <connection id="2" keepAlive="1" name="ModelConnection_DIM_ALMACEN" description="Modelo de datos" type="5" refreshedVersion="6" minRefreshableVersion="5" saveData="1">
    <dbPr connection="Data Model Connection" command="DIM_ALMACEN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DIM_FAMILIA" description="Modelo de datos" type="5" refreshedVersion="6" minRefreshableVersion="5" saveData="1">
    <dbPr connection="Data Model Connection" command="DIM_FAMILIA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ModelConnection_DIM_FECHA" description="Modelo de datos" type="5" refreshedVersion="6" minRefreshableVersion="5" saveData="1">
    <dbPr connection="Data Model Connection" command="DIM_FECHA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ModelConnection_DIM_PRODUCTO" description="Modelo de datos" type="5" refreshedVersion="6" minRefreshableVersion="5" saveData="1">
    <dbPr connection="Data Model Connection" command="DIM_PRODUCTO" commandType="3"/>
    <extLst>
      <ext xmlns:x15="http://schemas.microsoft.com/office/spreadsheetml/2010/11/main" uri="{DE250136-89BD-433C-8126-D09CA5730AF9}">
        <x15:connection id="" model="1"/>
      </ext>
    </extLst>
  </connection>
  <connection id="6" keepAlive="1" name="ModelConnection_DIM_PROVEEDOR" description="Modelo de datos" type="5" refreshedVersion="6" minRefreshableVersion="5" saveData="1">
    <dbPr connection="Data Model Connection" command="DIM_PROVEEDOR" commandType="3"/>
    <extLst>
      <ext xmlns:x15="http://schemas.microsoft.com/office/spreadsheetml/2010/11/main" uri="{DE250136-89BD-433C-8126-D09CA5730AF9}">
        <x15:connection id="" model="1"/>
      </ext>
    </extLst>
  </connection>
  <connection id="7" keepAlive="1" name="ModelConnection_STOCKENALMACEN" description="Modelo de datos" type="5" refreshedVersion="6" minRefreshableVersion="5" saveData="1">
    <dbPr connection="Data Model Connection" command="STOCKENALMACEN" commandType="3"/>
    <extLst>
      <ext xmlns:x15="http://schemas.microsoft.com/office/spreadsheetml/2010/11/main" uri="{DE250136-89BD-433C-8126-D09CA5730AF9}">
        <x15:connection id="" model="1"/>
      </ext>
    </extLst>
  </connection>
  <connection id="8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name="WorksheetConnection_INFORME 4_SQL SERVER BI.xlsx!Tabla_DIM_FAMILIA" type="102" refreshedVersion="6" minRefreshableVersion="5">
    <extLst>
      <ext xmlns:x15="http://schemas.microsoft.com/office/spreadsheetml/2010/11/main" uri="{DE250136-89BD-433C-8126-D09CA5730AF9}">
        <x15:connection id="Tabla_DIM_FAMILIA">
          <x15:rangePr sourceName="_xlcn.WorksheetConnection_INFORME4_SQLSERVERBI.xlsxTabla_DIM_FAMILIA1"/>
        </x15:connection>
      </ext>
    </extLst>
  </connection>
  <connection id="10" name="WorksheetConnection_INFORME 4_SQL SERVER BI.xlsx!Tabla_DIM_FECHA" type="102" refreshedVersion="6" minRefreshableVersion="5">
    <extLst>
      <ext xmlns:x15="http://schemas.microsoft.com/office/spreadsheetml/2010/11/main" uri="{DE250136-89BD-433C-8126-D09CA5730AF9}">
        <x15:connection id="Tabla_DIM_FECHA">
          <x15:rangePr sourceName="_xlcn.WorksheetConnection_INFORME4_SQLSERVERBI.xlsxTabla_DIM_FECHA1"/>
        </x15:connection>
      </ext>
    </extLst>
  </connection>
  <connection id="11" name="WorksheetConnection_INFORME 4_SQL SERVER BI.xlsx!Tabla_DIM_PRODUCTO" type="102" refreshedVersion="6" minRefreshableVersion="5">
    <extLst>
      <ext xmlns:x15="http://schemas.microsoft.com/office/spreadsheetml/2010/11/main" uri="{DE250136-89BD-433C-8126-D09CA5730AF9}">
        <x15:connection id="Tabla_DIM_PRODUCTO">
          <x15:rangePr sourceName="_xlcn.WorksheetConnection_INFORME4_SQLSERVERBI.xlsxTabla_DIM_PRODUCTO1"/>
        </x15:connection>
      </ext>
    </extLst>
  </connection>
  <connection id="12" name="WorksheetConnection_INFORME 4_SQL SERVER BI.xlsx!Tabla_DIM_PROVEEDOR" type="102" refreshedVersion="6" minRefreshableVersion="5">
    <extLst>
      <ext xmlns:x15="http://schemas.microsoft.com/office/spreadsheetml/2010/11/main" uri="{DE250136-89BD-433C-8126-D09CA5730AF9}">
        <x15:connection id="Tabla_DIM_PROVEEDOR">
          <x15:rangePr sourceName="_xlcn.WorksheetConnection_INFORME4_SQLSERVERBI.xlsxTabla_DIM_PROVEEDOR1"/>
        </x15:connection>
      </ext>
    </extLst>
  </connection>
  <connection id="13" name="WorksheetConnection_Libro1!Tabla_STOCKENALMACEN" type="102" refreshedVersion="6" minRefreshableVersion="5">
    <extLst>
      <ext xmlns:x15="http://schemas.microsoft.com/office/spreadsheetml/2010/11/main" uri="{DE250136-89BD-433C-8126-D09CA5730AF9}">
        <x15:connection id="Tabla_STOCKENALMACEN">
          <x15:rangePr sourceName="_xlcn.WorksheetConnection_Libro1Tabla_STOCKENALMACEN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a_DIM_FECHA].[AÑO].[All]}"/>
    <s v="{[Tabla_DIM_FECHA].[MES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<sst xmlns="http://schemas.openxmlformats.org/spreadsheetml/2006/main" count="822" uniqueCount="647">
  <si>
    <t>ID_ALMACEN</t>
  </si>
  <si>
    <t>DIR_ALMACEN</t>
  </si>
  <si>
    <t>Av. Argentina 5799, Carmen de La Legua - Reynoso 07006</t>
  </si>
  <si>
    <t>Jr.Cerro Azul 341, Santiago de Surco 15803</t>
  </si>
  <si>
    <t>Calle Alfonso Ugarte 370, Miraflores 15074</t>
  </si>
  <si>
    <t>ID_FAMILIA</t>
  </si>
  <si>
    <t>NOM_FAMILIA</t>
  </si>
  <si>
    <t>BATERIAS</t>
  </si>
  <si>
    <t>BUJIAS</t>
  </si>
  <si>
    <t>FILTROS</t>
  </si>
  <si>
    <t>FRENOS Y EMBRAGUES</t>
  </si>
  <si>
    <t>COLISION</t>
  </si>
  <si>
    <t>AMORTIGUADORES</t>
  </si>
  <si>
    <t>PEDALES Y POSAPIES</t>
  </si>
  <si>
    <t>ELECTRICO</t>
  </si>
  <si>
    <t>PARTES DE MOTOR</t>
  </si>
  <si>
    <t>PALANCAS Y CHICOTES</t>
  </si>
  <si>
    <t>ID_FECHA</t>
  </si>
  <si>
    <t>MES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</si>
  <si>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</si>
  <si>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</si>
  <si>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</si>
  <si>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</si>
  <si>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</si>
  <si>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</si>
  <si>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</si>
  <si>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</si>
  <si>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</si>
  <si>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</si>
  <si>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</si>
  <si>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</si>
  <si>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</si>
  <si>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ID_PRODUCTO</t>
  </si>
  <si>
    <t>NOM_PRODUCTO</t>
  </si>
  <si>
    <t>BATERIA DIABOLO</t>
  </si>
  <si>
    <t>BATERIA CITY</t>
  </si>
  <si>
    <t>BATERIA ARGENTA</t>
  </si>
  <si>
    <t>BATERIA FORZA</t>
  </si>
  <si>
    <t>BATERIA YUASA</t>
  </si>
  <si>
    <t>BATERIA</t>
  </si>
  <si>
    <t>BUJIA</t>
  </si>
  <si>
    <t>FILTRO DE COMBUSTIBLE</t>
  </si>
  <si>
    <t>LLAVE DE GASOLINA</t>
  </si>
  <si>
    <t>CONJUNTO DE FILTRO DE AIRE</t>
  </si>
  <si>
    <t>SENSOR DE COMBUSTIBLE</t>
  </si>
  <si>
    <t>ELEMENTO DEL FILTRO DE AIRE</t>
  </si>
  <si>
    <t>PANTALLA DE PARTICULAS FILTRO</t>
  </si>
  <si>
    <t>COMPONENTE INTERNO DE EMBRAGUE</t>
  </si>
  <si>
    <t>CARCASA DEL FILTRO DE AIRE</t>
  </si>
  <si>
    <t>BOMBA DE ACEITE</t>
  </si>
  <si>
    <t>CONJUNTO FILTRO DE AIRE</t>
  </si>
  <si>
    <t>ENGRANAJE IMPULSOR BOMBA DE AC</t>
  </si>
  <si>
    <t>FILTRO DE ACEITE</t>
  </si>
  <si>
    <t>EMPAQUETADURA CUERPO BOMBA AC</t>
  </si>
  <si>
    <t>PANTALLA PARTICULAS FILTRO AC</t>
  </si>
  <si>
    <t>CONJUNTO DE BOMBA DE ACEITE</t>
  </si>
  <si>
    <t>CUBIERTA FILTRO DE AIRE</t>
  </si>
  <si>
    <t>MANGUERA CONEXON DEL FILTRO</t>
  </si>
  <si>
    <t>EMPAQUETADURA FILTRO DE ACEITE</t>
  </si>
  <si>
    <t>ZAPATAS DE FRENO</t>
  </si>
  <si>
    <t>JUEGO DE ZAPATAS DE FRENO</t>
  </si>
  <si>
    <t>PASTILLAS DE FRENO DEL</t>
  </si>
  <si>
    <t>JUEGO DE ZAPATA DE FRENO TRASE</t>
  </si>
  <si>
    <t>CONJUNTO DE FRENO TRASERO COMP</t>
  </si>
  <si>
    <t>DISCO DE FRICCION DE EMBRAGUE</t>
  </si>
  <si>
    <t>DISCO DE PRESION DE EMBRAGUE</t>
  </si>
  <si>
    <t>DISCO DE FRENO</t>
  </si>
  <si>
    <t>DISCO DE EMBRAGUE</t>
  </si>
  <si>
    <t>CONJUNTO DE EMBRAGUE</t>
  </si>
  <si>
    <t>TAMBOR DE EMBRAGUE</t>
  </si>
  <si>
    <t>CONTRAPESO DE EMBRAGUE</t>
  </si>
  <si>
    <t>BOMBA DE FRENO DELANTERO</t>
  </si>
  <si>
    <t>CONJUNTO DE CALIPER</t>
  </si>
  <si>
    <t>INTERRUPTOR DE FRENO TRASERO</t>
  </si>
  <si>
    <t>SISTEMA COMPLETO DE FRENO DELA</t>
  </si>
  <si>
    <t>RESORTE DE EMBRAGUE</t>
  </si>
  <si>
    <t>PANEL DE FRENO TRASERO GRIS</t>
  </si>
  <si>
    <t>ACTUADOR DE FRENO TRASERO</t>
  </si>
  <si>
    <t>ACCIONADOR DE FRENO</t>
  </si>
  <si>
    <t>CONJUNTO DE DISCOS DE CLUTCH</t>
  </si>
  <si>
    <t>SISTEMA DE FRENO DEL ABS</t>
  </si>
  <si>
    <t>DISCO DE FRENO ABS</t>
  </si>
  <si>
    <t>INTERRUPTOR DE FRENO DERECHO</t>
  </si>
  <si>
    <t>VENTILADOR</t>
  </si>
  <si>
    <t>PANEL DE FRENO TRASERO</t>
  </si>
  <si>
    <t>ACTUADOR DE FRENO</t>
  </si>
  <si>
    <t>BALATAS DEL</t>
  </si>
  <si>
    <t>BALERO RADIAL BOLA,6001</t>
  </si>
  <si>
    <t>ROLDANA DE PRESION,20*37*26(D1</t>
  </si>
  <si>
    <t>VARILLA SEPARADORA</t>
  </si>
  <si>
    <t>TIMON</t>
  </si>
  <si>
    <t>CUBIERTA MANDO FRONTAL AZUL</t>
  </si>
  <si>
    <t>RETROVISOR IZQUIER/AMARI/.</t>
  </si>
  <si>
    <t>RETROVISOR DERECHO/AMARI/.</t>
  </si>
  <si>
    <t>CUBIERTA TRASERA IZQ AMARILLO</t>
  </si>
  <si>
    <t>CUBIERTA TRASERA IZQ PLATA</t>
  </si>
  <si>
    <t>CUBIERTA FRONTAL SUP NEGRO</t>
  </si>
  <si>
    <t>CUBIERTA DE INDICADORES</t>
  </si>
  <si>
    <t>CAJA GUANTERA</t>
  </si>
  <si>
    <t>ESPEJO RETROVISOR IZQ</t>
  </si>
  <si>
    <t>ESPEJO RETROVISOR DER</t>
  </si>
  <si>
    <t>TAPABARRO DEL GRIS</t>
  </si>
  <si>
    <t>CAJA UTILITARIA</t>
  </si>
  <si>
    <t>CUBIERTA DE CAJA GUANTERA</t>
  </si>
  <si>
    <t>TAPABARRO DEL AZUL</t>
  </si>
  <si>
    <t>TAPABARRO INTERNO DEL PLATA</t>
  </si>
  <si>
    <t>RETROVISOR IZQUIER/PLATA/.</t>
  </si>
  <si>
    <t>RETROVISOR DERECHO/PLATA/.</t>
  </si>
  <si>
    <t>CUBIERTA FRONTAL INF PLATA</t>
  </si>
  <si>
    <t>CUBIERTA IZQ AMARILLO</t>
  </si>
  <si>
    <t>TAPABARRO DEL AMARILLO</t>
  </si>
  <si>
    <t>CUBIERTA MANDO FRONTAL PLATA</t>
  </si>
  <si>
    <t>CUBIERTA FRONTAL INF AMARILLO</t>
  </si>
  <si>
    <t>CUBIERTA FRONTAL SUP AMARILLO</t>
  </si>
  <si>
    <t>CUBIERTA IZQ AZUL</t>
  </si>
  <si>
    <t>TAPABARRO</t>
  </si>
  <si>
    <t>TAPABARRO TRASERO</t>
  </si>
  <si>
    <t>CUBIERTA DECORATIV/AMARI/.</t>
  </si>
  <si>
    <t>CUBIERTA TRASERA PLATA</t>
  </si>
  <si>
    <t>TAPON DE COMBUSTIBLE</t>
  </si>
  <si>
    <t>TAPABARRO INTERNO DEL AMARILLO</t>
  </si>
  <si>
    <t>CUBIERTA MANDO FRONTAL NEGRO</t>
  </si>
  <si>
    <t>TAPABARRO DEL BLANCO</t>
  </si>
  <si>
    <t>TAPABARRO DEL ROJO</t>
  </si>
  <si>
    <t>CUBIERTA DE TIMON IZQ</t>
  </si>
  <si>
    <t>CUBIERTA DE TIMON DER</t>
  </si>
  <si>
    <t>CUBIERTA CILINDRO MAESTRO</t>
  </si>
  <si>
    <t>RETROVISOR DERECHO/NEGRO/.</t>
  </si>
  <si>
    <t>RETROVISOR IZQUIER/NEGRO/.</t>
  </si>
  <si>
    <t>RECIPIENTE DE CAJUELA (NEGRO)</t>
  </si>
  <si>
    <t>PLACA IZQ PORTA EQUIPAJE</t>
  </si>
  <si>
    <t>PLACA DER PORTA EQUIPAJE</t>
  </si>
  <si>
    <t>BASE PLATAFORMA POSAPIES</t>
  </si>
  <si>
    <t>CUBIERTA TOPE POSAPIE DER</t>
  </si>
  <si>
    <t>CUBIERTA TOPE POSAPIE IZQ</t>
  </si>
  <si>
    <t>TAPABARRO DEL PLATA</t>
  </si>
  <si>
    <t>CUBIERTA IZQ BLANCO</t>
  </si>
  <si>
    <t>CUBIERTA DER AZUL</t>
  </si>
  <si>
    <t>TANQUE DE COMBUSTI/AZUL/.</t>
  </si>
  <si>
    <t>VISOR DE FARO/PLATA/.</t>
  </si>
  <si>
    <t>CUBIERTA FRONTAL SUP NE/PL</t>
  </si>
  <si>
    <t>CUBIERTA IZQ NEGRO</t>
  </si>
  <si>
    <t>CUB. PIERNA DELANTERA DER GRIS</t>
  </si>
  <si>
    <t>CUBIERTA IZQ ROJO</t>
  </si>
  <si>
    <t>CUBIERTA DER ROJO</t>
  </si>
  <si>
    <t>TANQUE DE COMBUSTI/ROJO/.</t>
  </si>
  <si>
    <t>PARRILLA/ NEGRO</t>
  </si>
  <si>
    <t>CUBIERTA TRASERA IZQ AZUL</t>
  </si>
  <si>
    <t>RETROVISOR DERECHO/AZUL/.</t>
  </si>
  <si>
    <t>RETROVISOR IZQUIER/AZUL/.</t>
  </si>
  <si>
    <t>CUBIERTA TRASERA C/AZUL/.</t>
  </si>
  <si>
    <t>TOPE POSAPIE IZQUIERDA</t>
  </si>
  <si>
    <t>TOPE POSAPIE DERECHA</t>
  </si>
  <si>
    <t>CUBIERTAS IZQ GRIS</t>
  </si>
  <si>
    <t>TAPABARRO DELANTERO</t>
  </si>
  <si>
    <t>CUBIERTA FRONTAL SUP AZUL</t>
  </si>
  <si>
    <t>CUBIERTA TRASERA DER PLATA</t>
  </si>
  <si>
    <t>TAPABARRO INTERNO DELANTERO</t>
  </si>
  <si>
    <t>TAPABARRO DEL. PIEZA TRASERA</t>
  </si>
  <si>
    <t>CUBIERTA DE NUMERO DE SERIE</t>
  </si>
  <si>
    <t>CUB. PIERNA DELANTERA DER ROJA</t>
  </si>
  <si>
    <t>CUB. PIERNA DELANTERA IZQ ROJA</t>
  </si>
  <si>
    <t>VISOR DE FARO/ROJO/.</t>
  </si>
  <si>
    <t>CUBIERTA DE PIERNA DER ROJO</t>
  </si>
  <si>
    <t>CUB. PIERNA DELANTERA IZQ GRIS</t>
  </si>
  <si>
    <t>PLACA CONECTORA DE/NEGRO/.</t>
  </si>
  <si>
    <t>TAPABARRO INT TRASERA (LODERA)</t>
  </si>
  <si>
    <t>CUBIERTA FRONTAL GUANTERA</t>
  </si>
  <si>
    <t>PLACA IZQUIERDA PORTA EQUIPAJE</t>
  </si>
  <si>
    <t>PLACA DERECHA PORTA EQUIPAJE</t>
  </si>
  <si>
    <t>PLACA CONECTORA DE CUB TRASERA</t>
  </si>
  <si>
    <t>CUBIERTA DERECHA PLATA</t>
  </si>
  <si>
    <t>CUB TIMON DER/ROJO/.</t>
  </si>
  <si>
    <t>CUB TIMON IZQUI/ROJO/.</t>
  </si>
  <si>
    <t>TAPABARRO INTERNO TRASERO</t>
  </si>
  <si>
    <t>TAPON DE GASOLINA</t>
  </si>
  <si>
    <t>CUB TIMON DER/GRIS/.</t>
  </si>
  <si>
    <t>CUB TIMON IZQUI/GRIS/.</t>
  </si>
  <si>
    <t>CUBIERTA DER NEGRO</t>
  </si>
  <si>
    <t>CUBIERTA TRASERA C/ROJO/.</t>
  </si>
  <si>
    <t>CUBIERTA DE BATERIA</t>
  </si>
  <si>
    <t>PLACA PROTECTORA DE MOTOR</t>
  </si>
  <si>
    <t>CUBIERTA IZQ DE HORQUILLA</t>
  </si>
  <si>
    <t>CUBIERTA DER DE HORQUILLA</t>
  </si>
  <si>
    <t>CUBIERTA TRASERA DER AMARILLO</t>
  </si>
  <si>
    <t>CUBIERTA DECORATIV/PLATA/.</t>
  </si>
  <si>
    <t>CUBIERTA DEL CUERPO IZQUIERDA</t>
  </si>
  <si>
    <t>CUBIERTA DE COLA PLATA</t>
  </si>
  <si>
    <t>PLATAFORMA POSAPIES</t>
  </si>
  <si>
    <t>CUBIERTA FRONTAL SUP GRIS</t>
  </si>
  <si>
    <t>CUBIERTA DEL CUERP/ROJO/.</t>
  </si>
  <si>
    <t>GANCHO PARA CASCO</t>
  </si>
  <si>
    <t>CUBIERTA DE CAJUELA (NEGRO)</t>
  </si>
  <si>
    <t>TAPA DE GUANTERA</t>
  </si>
  <si>
    <t>CUBIERTA DE PIERNA DER GRIS</t>
  </si>
  <si>
    <t>CUBIERTA DE PIERNA IZQ GRIS</t>
  </si>
  <si>
    <t>CUBIERTA FRONTAL SUP ROJO</t>
  </si>
  <si>
    <t>CUBIERTA FRONTAL INF AMARILLA</t>
  </si>
  <si>
    <t>CUBIERTA MANDO FRONTAL NARA</t>
  </si>
  <si>
    <t>CUBIERTA LATERAL IZQ ROJA</t>
  </si>
  <si>
    <t>CUBIERTA LATERAL DERECHA ROJA</t>
  </si>
  <si>
    <t>CUBIERTA FRONTAL INF NARANJA</t>
  </si>
  <si>
    <t>COMPONENTE INTERNO TAPABARRO</t>
  </si>
  <si>
    <t>CUBIERTA MANDO FRONTAL AMAR</t>
  </si>
  <si>
    <t>CUBIERTA FRONT SUP AMARILLA</t>
  </si>
  <si>
    <t>CUBIERTA FRONT SUP NARANJA</t>
  </si>
  <si>
    <t>CUBIERTA IZQUIERDA NARANJA</t>
  </si>
  <si>
    <t>CUBIERTA DERECHA NARANJA</t>
  </si>
  <si>
    <t>CUBIERTA DER SUP AMARILLA</t>
  </si>
  <si>
    <t>CUBIERTA TRASERA IZQ NEGRO</t>
  </si>
  <si>
    <t>CUBIERTA TRASERA DER AZUL</t>
  </si>
  <si>
    <t>CUBIERTA TRASERA DER NEGRO</t>
  </si>
  <si>
    <t>CUBIERTA IZQUIERDA AMARILLA</t>
  </si>
  <si>
    <t>CUBIERTA DERECHA AMARILLA</t>
  </si>
  <si>
    <t>CUBIERTA DER AMARILLO</t>
  </si>
  <si>
    <t>CUBIERTA DE COLA IZQ AZUL</t>
  </si>
  <si>
    <t>CUBIERTA DE COLA DER AZUL</t>
  </si>
  <si>
    <t>TANQUE DE COMBUSTIBLE</t>
  </si>
  <si>
    <t>PARRILLA/PLATA/.</t>
  </si>
  <si>
    <t>CUBIERTA MEDIA/GRIS/.</t>
  </si>
  <si>
    <t>TAPABARRO DEL ROJA</t>
  </si>
  <si>
    <t>CUBIERTA FRONTAL INFERIOR ROJO</t>
  </si>
  <si>
    <t>PLACA DE VENTILACION IZQUIERDA</t>
  </si>
  <si>
    <t>PLACA DE VENTILACION DERECHA</t>
  </si>
  <si>
    <t>CUBIERTA TRASERA NARANJA</t>
  </si>
  <si>
    <t>CUBIERTA LATERAL IZQ AZUL</t>
  </si>
  <si>
    <t>CUBIERTA LATERAL DERECHA AZUL</t>
  </si>
  <si>
    <t>CUBIERTA TRASERA AZUL</t>
  </si>
  <si>
    <t>CUBIERTA DE COLA IZQ ROJA</t>
  </si>
  <si>
    <t>CUBIERTA IZQ SUP AMARILLA</t>
  </si>
  <si>
    <t>CUBIERTA DECORATIVA DELANTERA</t>
  </si>
  <si>
    <t>CUBIERTA MEDIA/ROJO/.</t>
  </si>
  <si>
    <t>CUBIERTA DER SUP NARANJA</t>
  </si>
  <si>
    <t>CUBIERTA IZQ SUP NARANJA</t>
  </si>
  <si>
    <t>TAPA TANQUE DE GASOLINA</t>
  </si>
  <si>
    <t>PARRILLA</t>
  </si>
  <si>
    <t>CUBIERTA FRONTAL INFERIOR AZUL</t>
  </si>
  <si>
    <t>PARILLA DE CARGA COMBINADA</t>
  </si>
  <si>
    <t>CUBIERTA MANDO FRONTAL ROJA</t>
  </si>
  <si>
    <t>PARABRISAS</t>
  </si>
  <si>
    <t>PLACA DECORATIVA</t>
  </si>
  <si>
    <t>PORTA OBJETOS</t>
  </si>
  <si>
    <t>CUBIERTA CILINDRO ROJO</t>
  </si>
  <si>
    <t>CUBIERTA DE COLA DER ROJA</t>
  </si>
  <si>
    <t>CUBIERTA TRASERA ROJO</t>
  </si>
  <si>
    <t>PLACA CONECTORA TRASERA ROJA</t>
  </si>
  <si>
    <t>TAPABARRO INTERNO DEL ROJO</t>
  </si>
  <si>
    <t>CUBIERTA DE MASTER AZUL</t>
  </si>
  <si>
    <t>TAPABARRO INTERNO DEL AZUL</t>
  </si>
  <si>
    <t>PLACA CONECTORA TRASERA AZUL</t>
  </si>
  <si>
    <t>PLACA CONECTORA DE/AZUL/.</t>
  </si>
  <si>
    <t>MANGUERA DE COMBUSTIBLE</t>
  </si>
  <si>
    <t>CUBIERTA DEL CUERP/GRIS/.</t>
  </si>
  <si>
    <t>CUBIERTA LATERAL DER GRIS</t>
  </si>
  <si>
    <t>SUJETADOR DE ASIENTO</t>
  </si>
  <si>
    <t>CUBIERTA LATERAL DER ROJO</t>
  </si>
  <si>
    <t>RETROVISOR IZQUIERDO VINO</t>
  </si>
  <si>
    <t>CUBIERTA DEL DER ROJO Y NEGRO</t>
  </si>
  <si>
    <t>CUBIERTAS DE TANQUE IZQU AMAR</t>
  </si>
  <si>
    <t>AGARRADERA COPILOTO</t>
  </si>
  <si>
    <t>CALCOMANIA LATERAL</t>
  </si>
  <si>
    <t>TANQUE COMBUSTIBLE GRIS</t>
  </si>
  <si>
    <t>CUBIERTA DELANTERA IZQ. ROJO Y NEGRO</t>
  </si>
  <si>
    <t>RETROVISOR IZQUIERDO ROJO</t>
  </si>
  <si>
    <t>CUBIERTA DELANTERA DERECHA VERDE Y NEGRO</t>
  </si>
  <si>
    <t>RETROVISOR IZQUIERDO VERDE</t>
  </si>
  <si>
    <t>CUBIERTAS DE TANQUE DER AZUL</t>
  </si>
  <si>
    <t>CUBIERTAS DE TANQUE IZQU AZUL</t>
  </si>
  <si>
    <t>SUJETADOR DE TIMON</t>
  </si>
  <si>
    <t>RETROVISOR DERECHO AMARILLO</t>
  </si>
  <si>
    <t>RETROVISOR IZQUIERDO AMARILLO</t>
  </si>
  <si>
    <t>CARCASA DE BATERIA</t>
  </si>
  <si>
    <t>CUBIERTA DE CAJUELA</t>
  </si>
  <si>
    <t>PLACA DER FIJACION TAPABARRO</t>
  </si>
  <si>
    <t>PLACA IZQ FIJACION TAPABARRO</t>
  </si>
  <si>
    <t>RETROVISOR DERECHO ROJO</t>
  </si>
  <si>
    <t>TANQUE DE COMBUSTIBLE  ROJO</t>
  </si>
  <si>
    <t>RETROVISOR DERECHO VERDE</t>
  </si>
  <si>
    <t>BASE CALABERA TRASERA</t>
  </si>
  <si>
    <t>CUBIERTA IZQUIERDA ROJA</t>
  </si>
  <si>
    <t>CUBIERTA DERECHA</t>
  </si>
  <si>
    <t>CUBIERTA DER ROJA</t>
  </si>
  <si>
    <t>CUBIERTA IZQ</t>
  </si>
  <si>
    <t>MANUBRIO CROMADO</t>
  </si>
  <si>
    <t>RETROVISOR DERECHO AZUL</t>
  </si>
  <si>
    <t>RETROVISOR DERECHO VINO</t>
  </si>
  <si>
    <t>RETROVISOR IZQUIERDO AZUL</t>
  </si>
  <si>
    <t>CUBIERTA DE CALAVER NEGRO</t>
  </si>
  <si>
    <t>CUBIERTA DER</t>
  </si>
  <si>
    <t>CUBIERTA DERECHA ROJA</t>
  </si>
  <si>
    <t>LAPABARRO DEL. PIEZA TRASERA</t>
  </si>
  <si>
    <t>COVERTOR LATERAL IZQ/DER ROJO</t>
  </si>
  <si>
    <t>CUBIERTA DEL DER VERDE Y NEGRO</t>
  </si>
  <si>
    <t>CUBIERTA DE COLA/ROJO/.</t>
  </si>
  <si>
    <t>LAPABARRO INT TRASERA (LODERA)</t>
  </si>
  <si>
    <t>MICA PARABRISAS DER</t>
  </si>
  <si>
    <t>VIDRIO CENTRAL TEMPLADO</t>
  </si>
  <si>
    <t>RETROVISOR DERECHO</t>
  </si>
  <si>
    <t>RETROVISOR IZQUIERDO</t>
  </si>
  <si>
    <t>TOLDO DE TECHO ROJO</t>
  </si>
  <si>
    <t>CUBIERTA DEL IZQ. ROJO Y NEGRO</t>
  </si>
  <si>
    <t>CUBIERTA PLASTICA</t>
  </si>
  <si>
    <t>SALPICADERA TRAS ROJO</t>
  </si>
  <si>
    <t>MANUBRIO</t>
  </si>
  <si>
    <t>LODERA</t>
  </si>
  <si>
    <t>HORQUILLA TRASERA (BRAZO OCCI</t>
  </si>
  <si>
    <t>EJE DE HORQUILLA TRASERA</t>
  </si>
  <si>
    <t>AMORTIGUADOR DELANTERO IZQUIER</t>
  </si>
  <si>
    <t>AMORTIGUADOR DELANTERO DERECHO</t>
  </si>
  <si>
    <t>TELESCOPIO DE DIRECCION</t>
  </si>
  <si>
    <t>CONJUNTO DE AMORTIGUADOR TRASE</t>
  </si>
  <si>
    <t>RETEN DE ACEITE AMORTIGUADOR D</t>
  </si>
  <si>
    <t>HORQUILLA DELANTERA IZQUIERDA</t>
  </si>
  <si>
    <t>HORQUILLA DELANTERA DERECHA</t>
  </si>
  <si>
    <t>GUARDAPOLVO</t>
  </si>
  <si>
    <t>CARRERA DE COPA SUP E INF</t>
  </si>
  <si>
    <t>AMORTIGUADOR TRASERO COMPLETO</t>
  </si>
  <si>
    <t>AMORTIGUADOR TRASERO CROMADO</t>
  </si>
  <si>
    <t>PIEZA DE AJUSTE DE CADENA</t>
  </si>
  <si>
    <t>AMORTIGUADOR TRASERO AMARILLO</t>
  </si>
  <si>
    <t>COMPUESTO DE LA BOTA</t>
  </si>
  <si>
    <t>HORQUILLA DELANTERA</t>
  </si>
  <si>
    <t>GUARDA CADENA SUPERIOR</t>
  </si>
  <si>
    <t>AMORTIGUADOR DELANTERO IZQ</t>
  </si>
  <si>
    <t>AMORTIGUADOR DELANTERO DER</t>
  </si>
  <si>
    <t>AMORTIGUADOR DELANTERO</t>
  </si>
  <si>
    <t>JUEGO DE RODAJES DE TELESCOPIO</t>
  </si>
  <si>
    <t>BASE DE FARO DERECHO</t>
  </si>
  <si>
    <t>BASE DE FARO IZQUIERDO</t>
  </si>
  <si>
    <t>BASE INF MANUBRIO Y DIRECCION</t>
  </si>
  <si>
    <t>AMORTIGUADOR TRASERO</t>
  </si>
  <si>
    <t>AMORTIGUADOR TRASERO ROJO</t>
  </si>
  <si>
    <t>AMORTIGUADOR TRASERO AZUL</t>
  </si>
  <si>
    <t>BLOQUEADOR DE TELESCOPIO</t>
  </si>
  <si>
    <t>CARRERA DE COPA SUPERIOR</t>
  </si>
  <si>
    <t>CARRERA DE COPA INFERIOR</t>
  </si>
  <si>
    <t>BRAZO HORQUILLA DERECHA</t>
  </si>
  <si>
    <t>BRAZO HORQUILLA IZQUIERDA</t>
  </si>
  <si>
    <t>SET DE BALEROS</t>
  </si>
  <si>
    <t>BUJE DE HORQUILLA TRASERA</t>
  </si>
  <si>
    <t>GUARDA CADENA INFERIOR</t>
  </si>
  <si>
    <t>BOTA INFERIOR DERECHA</t>
  </si>
  <si>
    <t>BOTA INFERIOR IZQUIERDA</t>
  </si>
  <si>
    <t>TUBO DE AMORTIGUADOR DELANTERO</t>
  </si>
  <si>
    <t>RETEN DE HORQUILLA</t>
  </si>
  <si>
    <t>AMORTIGUADOR DELANTERO IZQUIERDO</t>
  </si>
  <si>
    <t>RODAJE 6302ZZE</t>
  </si>
  <si>
    <t>BASE DE MANUBRIO/HORQUILLA</t>
  </si>
  <si>
    <t>AMORTIGUADOR DEL IZQUIERDO</t>
  </si>
  <si>
    <t>AMORTIGUADOR 115 (TRAS)</t>
  </si>
  <si>
    <t>CONJUNTO DE TUBO DE ESCAPE</t>
  </si>
  <si>
    <t>PARADOR CENTRAL</t>
  </si>
  <si>
    <t>EMPAQUETADURA DE ESCAPE</t>
  </si>
  <si>
    <t>PEDAL DE FRENO</t>
  </si>
  <si>
    <t>PEDAL DE CAMBIOS</t>
  </si>
  <si>
    <t>PARADOR LATERAL</t>
  </si>
  <si>
    <t>CONJ. COMPLETO PATADA ARRANQUE</t>
  </si>
  <si>
    <t>SUJETADOR BASE DE POSAPIES IZQ</t>
  </si>
  <si>
    <t>BARRA DE POSAPIES</t>
  </si>
  <si>
    <t>RESORTE PARADOR LATERAL</t>
  </si>
  <si>
    <t>RESORTE PARADOR CENTRAL</t>
  </si>
  <si>
    <t>ESCAPE ROJO</t>
  </si>
  <si>
    <t>ESCAPE AMARILLO</t>
  </si>
  <si>
    <t>BASE DE POSAPIES IZQUIERDO</t>
  </si>
  <si>
    <t>BASE DE POSAPIES DERECHO</t>
  </si>
  <si>
    <t>ESCAPE AZUL</t>
  </si>
  <si>
    <t>JUEGO DE ABRAZADERAS</t>
  </si>
  <si>
    <t>EJE DEL PARADOR CENTRAL</t>
  </si>
  <si>
    <t>RESORTE DE PEDAL DE FRENO</t>
  </si>
  <si>
    <t>VARILLA DE FRENO TRASERO</t>
  </si>
  <si>
    <t>PARADOR</t>
  </si>
  <si>
    <t>GANCHO RESORTE DEL PARADOR</t>
  </si>
  <si>
    <t>RESORTE DEL INTERRUPTOR DE FRE</t>
  </si>
  <si>
    <t>CONJ POSAPIES FT 08</t>
  </si>
  <si>
    <t>BASE POSAPIES DERECHO</t>
  </si>
  <si>
    <t>BASE POSAPIES IZQUIERDO</t>
  </si>
  <si>
    <t>DEFENSA TACONERA</t>
  </si>
  <si>
    <t>TORNILLO FIJACION PARADOR LATE</t>
  </si>
  <si>
    <t>PLACA DE COLOCACION DE ESCAPES</t>
  </si>
  <si>
    <t>CONJUNTO PEDALES Y POSPIE IZQ</t>
  </si>
  <si>
    <t>CONJUNTO PEDALES Y POSPIE DER</t>
  </si>
  <si>
    <t>PEDAL DE ARRANQUE</t>
  </si>
  <si>
    <t>RESORTE INTERRUPTOR DE FRENO</t>
  </si>
  <si>
    <t>BARRA POSAPIES FT 08</t>
  </si>
  <si>
    <t>ALTERNADOR</t>
  </si>
  <si>
    <t>REGULADOR RECTIFICADOR</t>
  </si>
  <si>
    <t>MOTOR DE ARRANQUE COMPLETO</t>
  </si>
  <si>
    <t>UNIDAD CDI</t>
  </si>
  <si>
    <t>UNIDAD C.D.I</t>
  </si>
  <si>
    <t>CUBIERTA SUPERIOR DE MEDIDORES</t>
  </si>
  <si>
    <t>CUBIERTA INFERIOR</t>
  </si>
  <si>
    <t>RELE DE ENCENDIDO</t>
  </si>
  <si>
    <t>BOBINA DE IGNICION</t>
  </si>
  <si>
    <t>ARNES DE CABLES</t>
  </si>
  <si>
    <t>ARNES PRINCIPAL</t>
  </si>
  <si>
    <t>ARNES SUPLEMENTARIO</t>
  </si>
  <si>
    <t>CONJUNTO DE IGNICION</t>
  </si>
  <si>
    <t>CONJUNTO VELOCIMETRO</t>
  </si>
  <si>
    <t>RECTIFICADOR/REGULADOR DE CORR</t>
  </si>
  <si>
    <t>RELE DE DIRECCIONALES</t>
  </si>
  <si>
    <t>CLAXON</t>
  </si>
  <si>
    <t>ALTERNADOR / ESTATOR</t>
  </si>
  <si>
    <t>FUSIBLE</t>
  </si>
  <si>
    <t>PORTA FUSIBLE</t>
  </si>
  <si>
    <t>JUEGO COMPLETO DE DISCO DE ARR</t>
  </si>
  <si>
    <t>INTERRUPTOR DE ENCENDIDO</t>
  </si>
  <si>
    <t>CLAXON DOBLE CON BASE</t>
  </si>
  <si>
    <t>CHUPON DE BUJIA</t>
  </si>
  <si>
    <t>CONTRA PESO</t>
  </si>
  <si>
    <t>DISCO DE TRACCION</t>
  </si>
  <si>
    <t>BASE DE VELOCIMETRO</t>
  </si>
  <si>
    <t>PROTECTOR DE CORRIENTE</t>
  </si>
  <si>
    <t>IMPULSOR ARRANQUE DE EMBRAGUE</t>
  </si>
  <si>
    <t>SISTEMA COMPLETO DE GENERADOR</t>
  </si>
  <si>
    <t>BOBINA DE ENCENDIDO</t>
  </si>
  <si>
    <t>KIT DE CERRADURAS</t>
  </si>
  <si>
    <t>KIT DE CERRADURA</t>
  </si>
  <si>
    <t>VOLANTE</t>
  </si>
  <si>
    <t>ROTOR (VOLANTE)</t>
  </si>
  <si>
    <t>LENTE DE VELOCIMETRO</t>
  </si>
  <si>
    <t>RECTIFICADOR CONJUNTO</t>
  </si>
  <si>
    <t>FOCO LUZ NEUTRAL 12V/3W</t>
  </si>
  <si>
    <t>FOCO VELOCIMETRO 12V 3W</t>
  </si>
  <si>
    <t>FOCO VELOCIMETRO 12V/1.7W</t>
  </si>
  <si>
    <t>GENERADOR</t>
  </si>
  <si>
    <t>JUEGO DE CERRADURA</t>
  </si>
  <si>
    <t>COMPONENTE MOBIL DEL DISCO DE</t>
  </si>
  <si>
    <t>PIEZAS INCRUSTABLES</t>
  </si>
  <si>
    <t>BUJE DEL EJE DEL DISCO DE TRAC</t>
  </si>
  <si>
    <t>ELEVADOR DE PLACA</t>
  </si>
  <si>
    <t>PISTON (STANDARD)</t>
  </si>
  <si>
    <t>PIN DE PISTON</t>
  </si>
  <si>
    <t>BALANCIN</t>
  </si>
  <si>
    <t>JUEGO DE ANILLOS DE PISTON</t>
  </si>
  <si>
    <t>MARTILLO IMPULSOR DE VALVULA</t>
  </si>
  <si>
    <t>CADENA IMPULSORA BOMBA DE ACEI</t>
  </si>
  <si>
    <t>ENGRANAJE SECUNDARIO DE TERCER</t>
  </si>
  <si>
    <t>EMPAQUETADURA CABEZA CILINDRO</t>
  </si>
  <si>
    <t>VALVULA DE ADMISION</t>
  </si>
  <si>
    <t>VALVULA DE ESCAPE</t>
  </si>
  <si>
    <t>EMPAQUETADURA CUB DER CABEZA</t>
  </si>
  <si>
    <t>EMPAQUETADURA CUBIERTA CABEZA</t>
  </si>
  <si>
    <t>MULTIPLE</t>
  </si>
  <si>
    <t>ENGRANE DE TRACCION (PIÑON)</t>
  </si>
  <si>
    <t>O-RING,27.4*2.4</t>
  </si>
  <si>
    <t>SEGURO DE PIN DE PISTON</t>
  </si>
  <si>
    <t>CUÑA 25*14*4</t>
  </si>
  <si>
    <t>PIN DE SUJECION 10*16</t>
  </si>
  <si>
    <t>EMPAQUETADURA DE CILINDRO</t>
  </si>
  <si>
    <t>CILINDRO</t>
  </si>
  <si>
    <t>PISTON</t>
  </si>
  <si>
    <t>MEDIDOR DE ACEITE</t>
  </si>
  <si>
    <t>BIELA</t>
  </si>
  <si>
    <t>RODAJE RADIAL 63/28LUA</t>
  </si>
  <si>
    <t>PIN DE CIGÜEÑAL</t>
  </si>
  <si>
    <t>RODAJE DE BIELA</t>
  </si>
  <si>
    <t>CONJUNTO DE CIGÜEÑAL</t>
  </si>
  <si>
    <t>EMPAQUETADURA CUBIERTA IZQ</t>
  </si>
  <si>
    <t>EJE MARTILLO IMPULSOR DE VAL</t>
  </si>
  <si>
    <t>ACCIONADOR DE EMBRAGUE</t>
  </si>
  <si>
    <t>CADENA DE CAMARA</t>
  </si>
  <si>
    <t>IMPULSOR DE TENSOR DE CADENA</t>
  </si>
  <si>
    <t>ENGRANE DE TIEMPO</t>
  </si>
  <si>
    <t>GUIA TENSORA DE CADENA</t>
  </si>
  <si>
    <t>PALANCA IMPULSORA DE BALANCIN</t>
  </si>
  <si>
    <t>BUZO IMPULSOR DE VALVULA</t>
  </si>
  <si>
    <t>SEGURO DE VALVULA</t>
  </si>
  <si>
    <t>CUBIERTA DE CABEZA DE CILINDRO</t>
  </si>
  <si>
    <t>MULTIPLE/PIPETA</t>
  </si>
  <si>
    <t>ENGRANAJE PRINCIPAL DE TERCERA</t>
  </si>
  <si>
    <t>TORNILLO GUIA 6M*32</t>
  </si>
  <si>
    <t>TORNILLO GUIA 6M*60</t>
  </si>
  <si>
    <t>CONJUNTO DE ENGRANE PRIMARIO D</t>
  </si>
  <si>
    <t>EJE SECUNDARIO DE TRANSMISION(</t>
  </si>
  <si>
    <t>EMPAQUETADURA CAJA TRANSMISION</t>
  </si>
  <si>
    <t>EMPAQUETADURA CUB IZQ CARTER</t>
  </si>
  <si>
    <t>CUBIERTA IZQUIERDA DE CARTER</t>
  </si>
  <si>
    <t>CONJUNTO DE CABEZA DE CILINDRO</t>
  </si>
  <si>
    <t>CONJUNTO CAJA DE TRANSMISION</t>
  </si>
  <si>
    <t>EJE DE ENGRANAJE DE TRACCION</t>
  </si>
  <si>
    <t>RODAJE BOLA RADIAL,6202</t>
  </si>
  <si>
    <t>RODAJE BOLA RADIAL,6203</t>
  </si>
  <si>
    <t>RODAJE BOLA RADIAL,6204</t>
  </si>
  <si>
    <t>EMPAQUETADURA CUB DER CARTER</t>
  </si>
  <si>
    <t>CUBIERTA IZQ DE CARTER  TRAS</t>
  </si>
  <si>
    <t>GUIA DE CADENA</t>
  </si>
  <si>
    <t>SOSTENEDOR DE TREN DE VALVULAS</t>
  </si>
  <si>
    <t>TORNILLO DE AJUSTE DE VALVULAS</t>
  </si>
  <si>
    <t>RETEN DE VALVULA</t>
  </si>
  <si>
    <t>ENGRANAJE PRINCIPAL DE SEGUNDA</t>
  </si>
  <si>
    <t>ENGRANAJE PRINCIPAL DE CUARTA</t>
  </si>
  <si>
    <t>ENGRANAJE PRINCIPAL DE QUINTA</t>
  </si>
  <si>
    <t>ENGRANE PRIMARIO DE TRACCION</t>
  </si>
  <si>
    <t>ENGRANAJE SECUNDARIO DE TRANSM</t>
  </si>
  <si>
    <t>ENGRANAJE SECUNDARIO DE SEGUND</t>
  </si>
  <si>
    <t>ENGRANAJE SECUNDARIO DE CUARTA</t>
  </si>
  <si>
    <t>ENGRANAJE SECUNDARIO DE QUINTA</t>
  </si>
  <si>
    <t>EJE PRIMARIO DE TRANSMISION (1</t>
  </si>
  <si>
    <t>RETEN DE RESORTE DE VAL SUP</t>
  </si>
  <si>
    <t>EMPAQUETADURA DE MULTIPLE</t>
  </si>
  <si>
    <t>PIN DE MARTILLO DE ESCAPE</t>
  </si>
  <si>
    <t>PIN DE MARTILLO DE ADMISION</t>
  </si>
  <si>
    <t>RESORTE EXTERNO DE VALVULA</t>
  </si>
  <si>
    <t>RESORTE INTERNO DE VALVULA</t>
  </si>
  <si>
    <t>EMPAQUETADURA TENSOR DE CADENA</t>
  </si>
  <si>
    <t>CUB. DECORATIVA DER DE CARTER</t>
  </si>
  <si>
    <t>IMPULSOR LEVANTADOR DE EMBRAG</t>
  </si>
  <si>
    <t>IMPULSOR DE BALANCIN</t>
  </si>
  <si>
    <t>RODAMIENTO DEL TENSIONADOR DE</t>
  </si>
  <si>
    <t>RESORTE TENSIONADOR DE CADENA</t>
  </si>
  <si>
    <t>VARILLA IMPULSORA DE BALANCIN</t>
  </si>
  <si>
    <t>RODAMIENTO GUIA DE CADENA</t>
  </si>
  <si>
    <t>ENGRANAJE GUIA DE CADENA</t>
  </si>
  <si>
    <t>CUBIERTA DERECHA DE CARTER</t>
  </si>
  <si>
    <t>RESORTE DE ACCIONADOR DE EMBRA</t>
  </si>
  <si>
    <t>CAMARA SEPARADORA DE EMBRAGUE</t>
  </si>
  <si>
    <t>TAPON DE INSPECCION</t>
  </si>
  <si>
    <t>RETEN DE RESORTE EXTERNO DE VA</t>
  </si>
  <si>
    <t>RETEN DE RESORTE INTERNO DE VA</t>
  </si>
  <si>
    <t>TORNILLO DE DRENADO</t>
  </si>
  <si>
    <t>RESORTE DE PANTALLA DEL FILTRO</t>
  </si>
  <si>
    <t>EJE GIRATORIO DE ARRANQUE</t>
  </si>
  <si>
    <t>EJE PRIMARIO DE TRANSMISION</t>
  </si>
  <si>
    <t>EJE SECUNDARIO DE TRANSMISION</t>
  </si>
  <si>
    <t>ENGRANE DE TRACCION</t>
  </si>
  <si>
    <t>PLACA SUJETADORA DE ENGRANE DE</t>
  </si>
  <si>
    <t>O-RING 3*33.5</t>
  </si>
  <si>
    <t>O-RING,13.8*2.5</t>
  </si>
  <si>
    <t>BLOQUE REDUCTOR DE VIBRACION A</t>
  </si>
  <si>
    <t>BLOQUE REDUCTOR DE VIBRACION B</t>
  </si>
  <si>
    <t>EMPAQUETADU CUB LAT CABEZA DER</t>
  </si>
  <si>
    <t>EMPAQUETADURA CUB LAT CABEZA</t>
  </si>
  <si>
    <t>TAPON A</t>
  </si>
  <si>
    <t>PLACA SUJETADORA DE ENGRANE</t>
  </si>
  <si>
    <t>EMPAQUETADURA DEL MULTIPLE</t>
  </si>
  <si>
    <t>RESORTE DE RETORNO DE ARRANQUE</t>
  </si>
  <si>
    <t>O-RING,18*3.5</t>
  </si>
  <si>
    <t>PIN DE MARTILLO</t>
  </si>
  <si>
    <t>TORNILLO PLANO 6M * 16</t>
  </si>
  <si>
    <t>ENGRANAJE CADENA CAMARA</t>
  </si>
  <si>
    <t>RUTEADOR DE CABLE</t>
  </si>
  <si>
    <t>ENGRANAJE DE TRANSMISION BAJA</t>
  </si>
  <si>
    <t>SEGURO DE PASADOR DE PISTON</t>
  </si>
  <si>
    <t>PIN DE BIELA EN CIGÜEÑAL</t>
  </si>
  <si>
    <t>RODAJE RADIAL DE BOLA,6203</t>
  </si>
  <si>
    <t>EMPAQUE CABEZA DE CILINDRO</t>
  </si>
  <si>
    <t>JUEGO DE ANILLOS</t>
  </si>
  <si>
    <t>EJE FIJADOR DE TENSOR</t>
  </si>
  <si>
    <t>BRAZO TENSOR DE CADENA</t>
  </si>
  <si>
    <t>UNIDAD MEDIDORA DE TACOMETRO</t>
  </si>
  <si>
    <t>CUBIERTA IZQ DE CABEZA CILINDR</t>
  </si>
  <si>
    <t>PASADOR GUIA 10*20</t>
  </si>
  <si>
    <t>ASIENTO DE RESORTE EXTERNO DE</t>
  </si>
  <si>
    <t>O-RING 9*1.6</t>
  </si>
  <si>
    <t>ABRAZADERA MULTIPLE</t>
  </si>
  <si>
    <t>CUBIERTA CABEZA DE CILINDRO</t>
  </si>
  <si>
    <t>POSICIONADOR FIJADOR DE TREN D</t>
  </si>
  <si>
    <t>TAPON DE INSPECCION NEGRO</t>
  </si>
  <si>
    <t>SET ANILLOS</t>
  </si>
  <si>
    <t>JUNTA DE CILINDRO</t>
  </si>
  <si>
    <t>PASADOR DE PISTON</t>
  </si>
  <si>
    <t>RESORTE DE PANTALLA DE PARTICU</t>
  </si>
  <si>
    <t>EMPAQUE CUBIERTA DERECHA DE CA</t>
  </si>
  <si>
    <t>EMPAQUE CUBIERTA IZQUIERDA DE</t>
  </si>
  <si>
    <t>EMPAQUE DE CABEZA DE CILINDRO</t>
  </si>
  <si>
    <t>ENGRANE DE ARRANQUE</t>
  </si>
  <si>
    <t>CUBIERTA DECORATIVA IZQUIERDA</t>
  </si>
  <si>
    <t>BOTON INTERRUPTOR DE LUZ BAJA/</t>
  </si>
  <si>
    <t>CABLE DE VELOCIMETRO</t>
  </si>
  <si>
    <t>MANIJA DE FRENO DELANTERO</t>
  </si>
  <si>
    <t>CABLE DE EMBRAGUE</t>
  </si>
  <si>
    <t>CABLE DE ACELERADOR</t>
  </si>
  <si>
    <t>BOTON INTERRUPTOR FARO/LUCES</t>
  </si>
  <si>
    <t>CONJUNTO DE MANDO IZQUIERDO</t>
  </si>
  <si>
    <t>CONJUNTO DE MANDO DERECHO</t>
  </si>
  <si>
    <t>BOTON INTERRUPTOR EMERGENCIA</t>
  </si>
  <si>
    <t>CONJ. DE INTERRUPTOR Y MANIJA</t>
  </si>
  <si>
    <t>BOTON INTERRUPTOR DE DIRECCION</t>
  </si>
  <si>
    <t>BOTON INTERRUPTOR DE CLAXON</t>
  </si>
  <si>
    <t>BOTON INTERRUPTOR DE ARRANQUE</t>
  </si>
  <si>
    <t>PALANCA DERECHA DE FRENO</t>
  </si>
  <si>
    <t>PALANCA IZQUIERDA DE EMBRAGUE</t>
  </si>
  <si>
    <t>CONJ. ENCENDIDO E INTER IZQ</t>
  </si>
  <si>
    <t>CONJ. ENCENDIDO E INTER DER</t>
  </si>
  <si>
    <t>BOTON INTERRUPTOR DE FARO/LUCE</t>
  </si>
  <si>
    <t>PALANCA IZQUIERDA DE FRENO</t>
  </si>
  <si>
    <t>CABLE DE ESTRANGULADOR</t>
  </si>
  <si>
    <t>PALANCA DE FRENO DELANTERO</t>
  </si>
  <si>
    <t>CABLE DE FRENO TRASERO</t>
  </si>
  <si>
    <t>CABLE DE ASIENTO</t>
  </si>
  <si>
    <t>TORNILLO EJE DE MANIJAS</t>
  </si>
  <si>
    <t>CHICOTE DE TACOMETRO</t>
  </si>
  <si>
    <t>SUJETADOR DE PUÑO ACELERADOR</t>
  </si>
  <si>
    <t>PALANCA DE ESTRANGULADOR</t>
  </si>
  <si>
    <t>RESORTE DE CHICOTE DE FRENO</t>
  </si>
  <si>
    <t>CHICOTE DE ACELERADOR</t>
  </si>
  <si>
    <t>ID_PROVEEDOR</t>
  </si>
  <si>
    <t>NOM_PROVEEDOR</t>
  </si>
  <si>
    <t>RENUSA Corporación Automotriz</t>
  </si>
  <si>
    <t>ACDelco</t>
  </si>
  <si>
    <t>Detroit Diesel MTU</t>
  </si>
  <si>
    <t>Veritrade - MTU Perú SAC</t>
  </si>
  <si>
    <t>Horizonte Automotriz SAC</t>
  </si>
  <si>
    <t>Motores Peruana SA</t>
  </si>
  <si>
    <t>Importaciones Peruvian SA</t>
  </si>
  <si>
    <t>Refax Perú SA</t>
  </si>
  <si>
    <t>Fanauto SAS</t>
  </si>
  <si>
    <t>Davalos Import  SA</t>
  </si>
  <si>
    <t>CANT_STOCK</t>
  </si>
  <si>
    <t>COSTO_UNIT</t>
  </si>
  <si>
    <t>COSTO_TOTAL</t>
  </si>
  <si>
    <t>COSTO_VENTAPROM</t>
  </si>
  <si>
    <t>VENTA_PROM12MESES_UN</t>
  </si>
  <si>
    <t>VENTA_PROM12MESES_MONTO</t>
  </si>
  <si>
    <t>STOCK_VALORIZADO</t>
  </si>
  <si>
    <t>MESES DE INVENTARIO</t>
  </si>
  <si>
    <t>ROTACIÓN</t>
  </si>
  <si>
    <t>PORCENTAJE_STOCK</t>
  </si>
  <si>
    <t>ABC_VENTAS</t>
  </si>
  <si>
    <t>Total general</t>
  </si>
  <si>
    <t>Suma de VENTA_PROM12MESES_MONTO</t>
  </si>
  <si>
    <t>%</t>
  </si>
  <si>
    <t>% Acumulado</t>
  </si>
  <si>
    <t>ABC</t>
  </si>
  <si>
    <t>ABC STOCK</t>
  </si>
  <si>
    <t>DESDE</t>
  </si>
  <si>
    <t>HASTA</t>
  </si>
  <si>
    <t>B</t>
  </si>
  <si>
    <t>A</t>
  </si>
  <si>
    <t>C</t>
  </si>
  <si>
    <t>Suma de STOCK_VALORIZADO</t>
  </si>
  <si>
    <t>ABC_STOCK</t>
  </si>
  <si>
    <t>ANTIGÜEDAD_STOCK</t>
  </si>
  <si>
    <t>ANTIGÜEDAD DEL STOCK</t>
  </si>
  <si>
    <t>TIPO</t>
  </si>
  <si>
    <t>1. Sin movimiento</t>
  </si>
  <si>
    <t>2. Menos de 3 meses</t>
  </si>
  <si>
    <t>3. Entre 3 y 6 meses</t>
  </si>
  <si>
    <t>a más</t>
  </si>
  <si>
    <t>Total 2019</t>
  </si>
  <si>
    <t>Total 2020</t>
  </si>
  <si>
    <t>Recuento de CANT_STOCK</t>
  </si>
  <si>
    <t>Promedio de MESES DE INVENTARIO</t>
  </si>
  <si>
    <t>Promedio de ROTACIÓN</t>
  </si>
  <si>
    <t>All</t>
  </si>
  <si>
    <t>4. Entre 6 y 12 meses</t>
  </si>
  <si>
    <t>5.12 a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</si>
</sst>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%"/>
    <numFmt numFmtId="165" formatCode="#,000"/>
    <numFmt numFmtId="166" formatCode="#,#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2" fillId="3" borderId="0" xfId="0" applyFont="1" applyFill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/>
    <xf numFmtId="4" fontId="0" fillId="0" borderId="0" xfId="0" applyNumberFormat="1"/>
    <xf numFmtId="0" fontId="0" fillId="4" borderId="0" xfId="0" applyFill="1"/>
    <xf numFmtId="0" fontId="0" fillId="5" borderId="0" xfId="0" applyFill="1"/>
    <xf numFmtId="164" fontId="0" fillId="5" borderId="0" xfId="1" applyNumberFormat="1" applyFont="1" applyFill="1"/>
    <xf numFmtId="0" fontId="2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16">
    <dxf>
      <numFmt numFmtId="166" formatCode="#,#00"/>
    </dxf>
    <dxf>
      <numFmt numFmtId="166" formatCode="#,#00"/>
    </dxf>
    <dxf>
      <numFmt numFmtId="166" formatCode="#,#00"/>
    </dxf>
    <dxf>
      <numFmt numFmtId="168" formatCode="#,#00.0"/>
    </dxf>
    <dxf>
      <numFmt numFmtId="167" formatCode="#,#00.00"/>
    </dxf>
    <dxf>
      <numFmt numFmtId="4" formatCode="#,##0.00"/>
    </dxf>
    <dxf>
      <numFmt numFmtId="4" formatCode="#,##0.00"/>
    </dxf>
    <dxf>
      <numFmt numFmtId="166" formatCode="#,#00"/>
    </dxf>
    <dxf>
      <numFmt numFmtId="4" formatCode="#,##0.00"/>
    </dxf>
    <dxf>
      <numFmt numFmtId="166" formatCode="#,#00"/>
    </dxf>
    <dxf>
      <numFmt numFmtId="168" formatCode="#,#00.0"/>
    </dxf>
    <dxf>
      <numFmt numFmtId="167" formatCode="#,#00.00"/>
    </dxf>
    <dxf>
      <numFmt numFmtId="4" formatCode="#,##0.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2" formatCode="0.00"/>
    </dxf>
    <dxf>
      <numFmt numFmtId="166" formatCode="#,#00"/>
    </dxf>
    <dxf>
      <numFmt numFmtId="166" formatCode="#,#00"/>
    </dxf>
    <dxf>
      <numFmt numFmtId="166" formatCode="#,#00"/>
    </dxf>
    <dxf>
      <numFmt numFmtId="4" formatCode="#,##0.00"/>
    </dxf>
    <dxf>
      <numFmt numFmtId="166" formatCode="#,#00"/>
    </dxf>
    <dxf>
      <numFmt numFmtId="168" formatCode="#,#00.0"/>
    </dxf>
    <dxf>
      <numFmt numFmtId="167" formatCode="#,#00.00"/>
    </dxf>
    <dxf>
      <numFmt numFmtId="4" formatCode="#,##0.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2" formatCode="0.00"/>
    </dxf>
    <dxf>
      <numFmt numFmtId="166" formatCode="#,#00"/>
    </dxf>
    <dxf>
      <numFmt numFmtId="166" formatCode="#,#00"/>
    </dxf>
    <dxf>
      <numFmt numFmtId="166" formatCode="#,#00"/>
    </dxf>
    <dxf>
      <numFmt numFmtId="4" formatCode="#,##0.00"/>
    </dxf>
    <dxf>
      <numFmt numFmtId="166" formatCode="#,#00"/>
    </dxf>
    <dxf>
      <numFmt numFmtId="168" formatCode="#,#00.0"/>
    </dxf>
    <dxf>
      <numFmt numFmtId="167" formatCode="#,#00.00"/>
    </dxf>
    <dxf>
      <numFmt numFmtId="4" formatCode="#,##0.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2" formatCode="0.00"/>
    </dxf>
    <dxf>
      <numFmt numFmtId="166" formatCode="#,#00"/>
    </dxf>
    <dxf>
      <numFmt numFmtId="166" formatCode="#,#00"/>
    </dxf>
    <dxf>
      <numFmt numFmtId="4" formatCode="#,##0.00"/>
    </dxf>
    <dxf>
      <numFmt numFmtId="166" formatCode="#,#00"/>
    </dxf>
    <dxf>
      <numFmt numFmtId="168" formatCode="#,#00.0"/>
    </dxf>
    <dxf>
      <numFmt numFmtId="167" formatCode="#,#00.00"/>
    </dxf>
    <dxf>
      <numFmt numFmtId="4" formatCode="#,##0.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2" formatCode="0.00"/>
    </dxf>
    <dxf>
      <numFmt numFmtId="166" formatCode="#,#00"/>
    </dxf>
    <dxf>
      <numFmt numFmtId="166" formatCode="#,#00"/>
    </dxf>
    <dxf>
      <numFmt numFmtId="4" formatCode="#,##0.00"/>
    </dxf>
    <dxf>
      <numFmt numFmtId="166" formatCode="#,#00"/>
    </dxf>
    <dxf>
      <numFmt numFmtId="168" formatCode="#,#00.0"/>
    </dxf>
    <dxf>
      <numFmt numFmtId="167" formatCode="#,#00.00"/>
    </dxf>
    <dxf>
      <numFmt numFmtId="4" formatCode="#,##0.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2" formatCode="0.00"/>
    </dxf>
    <dxf>
      <numFmt numFmtId="166" formatCode="#,#00"/>
    </dxf>
    <dxf>
      <numFmt numFmtId="166" formatCode="#,#00"/>
    </dxf>
    <dxf>
      <numFmt numFmtId="4" formatCode="#,##0.00"/>
    </dxf>
    <dxf>
      <numFmt numFmtId="166" formatCode="#,#00"/>
    </dxf>
    <dxf>
      <numFmt numFmtId="168" formatCode="#,#00.0"/>
    </dxf>
    <dxf>
      <numFmt numFmtId="167" formatCode="#,#00.00"/>
    </dxf>
    <dxf>
      <numFmt numFmtId="4" formatCode="#,##0.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2" formatCode="0.00"/>
    </dxf>
    <dxf>
      <numFmt numFmtId="166" formatCode="#,#00"/>
    </dxf>
    <dxf>
      <numFmt numFmtId="166" formatCode="#,#00"/>
    </dxf>
    <dxf>
      <numFmt numFmtId="4" formatCode="#,##0.00"/>
    </dxf>
    <dxf>
      <numFmt numFmtId="166" formatCode="#,#00"/>
    </dxf>
    <dxf>
      <numFmt numFmtId="168" formatCode="#,#00.0"/>
    </dxf>
    <dxf>
      <numFmt numFmtId="167" formatCode="#,#00.00"/>
    </dxf>
    <dxf>
      <numFmt numFmtId="4" formatCode="#,##0.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2" formatCode="0.00"/>
    </dxf>
    <dxf>
      <numFmt numFmtId="166" formatCode="#,#00"/>
    </dxf>
    <dxf>
      <numFmt numFmtId="166" formatCode="#,#00"/>
    </dxf>
    <dxf>
      <numFmt numFmtId="166" formatCode="#,#00"/>
    </dxf>
    <dxf>
      <numFmt numFmtId="4" formatCode="#,##0.00"/>
    </dxf>
    <dxf>
      <numFmt numFmtId="166" formatCode="#,#00"/>
    </dxf>
    <dxf>
      <numFmt numFmtId="168" formatCode="#,#00.0"/>
    </dxf>
    <dxf>
      <numFmt numFmtId="167" formatCode="#,#00.00"/>
    </dxf>
    <dxf>
      <numFmt numFmtId="4" formatCode="#,##0.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2" formatCode="0.00"/>
    </dxf>
    <dxf>
      <numFmt numFmtId="166" formatCode="#,#00"/>
    </dxf>
    <dxf>
      <numFmt numFmtId="166" formatCode="#,#00"/>
    </dxf>
    <dxf>
      <numFmt numFmtId="166" formatCode="#,#00"/>
    </dxf>
    <dxf>
      <numFmt numFmtId="4" formatCode="#,##0.00"/>
    </dxf>
    <dxf>
      <numFmt numFmtId="166" formatCode="#,#00"/>
    </dxf>
    <dxf>
      <numFmt numFmtId="168" formatCode="#,#00.0"/>
    </dxf>
    <dxf>
      <numFmt numFmtId="167" formatCode="#,#00.00"/>
    </dxf>
    <dxf>
      <numFmt numFmtId="4" formatCode="#,##0.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2" formatCode="0.00"/>
    </dxf>
    <dxf>
      <numFmt numFmtId="166" formatCode="#,#00"/>
    </dxf>
    <dxf>
      <numFmt numFmtId="166" formatCode="#,#00"/>
    </dxf>
    <dxf>
      <numFmt numFmtId="166" formatCode="#,#00"/>
    </dxf>
    <dxf>
      <numFmt numFmtId="4" formatCode="#,##0.00"/>
    </dxf>
    <dxf>
      <numFmt numFmtId="166" formatCode="#,#00"/>
    </dxf>
    <dxf>
      <numFmt numFmtId="168" formatCode="#,#00.0"/>
    </dxf>
    <dxf>
      <numFmt numFmtId="167" formatCode="#,#00.00"/>
    </dxf>
    <dxf>
      <numFmt numFmtId="4" formatCode="#,##0.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2" formatCode="0.00"/>
    </dxf>
    <dxf>
      <numFmt numFmtId="166" formatCode="#,#00"/>
    </dxf>
    <dxf>
      <numFmt numFmtId="166" formatCode="#,#00"/>
    </dxf>
    <dxf>
      <numFmt numFmtId="166" formatCode="#,#00"/>
    </dxf>
    <dxf>
      <numFmt numFmtId="4" formatCode="#,##0.00"/>
    </dxf>
    <dxf>
      <numFmt numFmtId="166" formatCode="#,#00"/>
    </dxf>
    <dxf>
      <numFmt numFmtId="168" formatCode="#,#00.0"/>
    </dxf>
    <dxf>
      <numFmt numFmtId="167" formatCode="#,#00.00"/>
    </dxf>
    <dxf>
      <numFmt numFmtId="4" formatCode="#,##0.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2" formatCode="0.00"/>
    </dxf>
    <dxf>
      <numFmt numFmtId="166" formatCode="#,#00"/>
    </dxf>
    <dxf>
      <numFmt numFmtId="166" formatCode="#,#00"/>
    </dxf>
    <dxf>
      <numFmt numFmtId="166" formatCode="#,#00"/>
    </dxf>
    <dxf>
      <numFmt numFmtId="4" formatCode="#,##0.00"/>
    </dxf>
    <dxf>
      <numFmt numFmtId="166" formatCode="#,#00"/>
    </dxf>
    <dxf>
      <numFmt numFmtId="168" formatCode="#,#00.0"/>
    </dxf>
    <dxf>
      <numFmt numFmtId="167" formatCode="#,#00.00"/>
    </dxf>
    <dxf>
      <numFmt numFmtId="4" formatCode="#,##0.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2" formatCode="0.00"/>
    </dxf>
    <dxf>
      <numFmt numFmtId="166" formatCode="#,#00"/>
    </dxf>
    <dxf>
      <numFmt numFmtId="166" formatCode="#,#00"/>
    </dxf>
    <dxf>
      <numFmt numFmtId="166" formatCode="#,#00"/>
    </dxf>
    <dxf>
      <numFmt numFmtId="4" formatCode="#,##0.00"/>
    </dxf>
    <dxf>
      <numFmt numFmtId="166" formatCode="#,#00"/>
    </dxf>
    <dxf>
      <numFmt numFmtId="168" formatCode="#,#00.0"/>
    </dxf>
    <dxf>
      <numFmt numFmtId="167" formatCode="#,#00.00"/>
    </dxf>
    <dxf>
      <numFmt numFmtId="4" formatCode="#,##0.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2" formatCode="0.00"/>
    </dxf>
    <dxf>
      <numFmt numFmtId="166" formatCode="#,#00"/>
    </dxf>
    <dxf>
      <numFmt numFmtId="166" formatCode="#,#00"/>
    </dxf>
    <dxf>
      <numFmt numFmtId="166" formatCode="#,#00"/>
    </dxf>
    <dxf>
      <numFmt numFmtId="4" formatCode="#,##0.00"/>
    </dxf>
    <dxf>
      <numFmt numFmtId="167" formatCode="#,#00.00"/>
    </dxf>
    <dxf>
      <numFmt numFmtId="168" formatCode="#,#00.0"/>
    </dxf>
    <dxf>
      <numFmt numFmtId="166" formatCode="#,#00"/>
    </dxf>
    <dxf>
      <numFmt numFmtId="4" formatCode="#,##0.00"/>
    </dxf>
    <dxf>
      <numFmt numFmtId="166" formatCode="#,#00"/>
    </dxf>
    <dxf>
      <numFmt numFmtId="166" formatCode="#,#00"/>
    </dxf>
    <dxf>
      <numFmt numFmtId="166" formatCode="#,#00"/>
    </dxf>
    <dxf>
      <numFmt numFmtId="166" formatCode="#,#00"/>
    </dxf>
    <dxf>
      <numFmt numFmtId="2" formatCode="0.00"/>
    </dxf>
    <dxf>
      <numFmt numFmtId="166" formatCode="#,#00"/>
    </dxf>
    <dxf>
      <numFmt numFmtId="166" formatCode="#,#00"/>
    </dxf>
    <dxf>
      <numFmt numFmtId="166" formatCode="#,#00"/>
    </dxf>
    <dxf>
      <numFmt numFmtId="165" formatCode="#,000"/>
    </dxf>
    <dxf>
      <numFmt numFmtId="165" formatCode="#,000"/>
    </dxf>
    <dxf>
      <numFmt numFmtId="165" formatCode="#,000"/>
    </dxf>
    <dxf>
      <numFmt numFmtId="165" formatCode="#,000"/>
    </dxf>
    <dxf>
      <numFmt numFmtId="165" formatCode="#,0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26" Type="http://schemas.microsoft.com/office/2007/relationships/slicerCache" Target="slicerCaches/slicerCache3.xml"/><Relationship Id="rId21" Type="http://schemas.openxmlformats.org/officeDocument/2006/relationships/pivotCacheDefinition" Target="pivotCache/pivotCacheDefinition1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microsoft.com/office/2007/relationships/slicerCache" Target="slicerCaches/slicerCache2.xml"/><Relationship Id="rId33" Type="http://schemas.openxmlformats.org/officeDocument/2006/relationships/connections" Target="connections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29" Type="http://schemas.microsoft.com/office/2007/relationships/slicerCache" Target="slicerCaches/slicerCache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microsoft.com/office/2007/relationships/slicerCache" Target="slicerCaches/slicerCache1.xml"/><Relationship Id="rId32" Type="http://schemas.openxmlformats.org/officeDocument/2006/relationships/theme" Target="theme/theme1.xml"/><Relationship Id="rId37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pivotCacheDefinition" Target="pivotCache/pivotCacheDefinition13.xml"/><Relationship Id="rId28" Type="http://schemas.microsoft.com/office/2007/relationships/slicerCache" Target="slicerCaches/slicerCache5.xml"/><Relationship Id="rId36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31" Type="http://schemas.microsoft.com/office/2007/relationships/slicerCache" Target="slicerCaches/slicerCache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pivotCacheDefinition" Target="pivotCache/pivotCacheDefinition12.xml"/><Relationship Id="rId27" Type="http://schemas.microsoft.com/office/2007/relationships/slicerCache" Target="slicerCaches/slicerCache4.xml"/><Relationship Id="rId30" Type="http://schemas.microsoft.com/office/2007/relationships/slicerCache" Target="slicerCaches/slicerCache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4_SQL SERVER BI NUEVO.xlsx]PIVOTS!TablaDinámica1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Stock</a:t>
            </a:r>
            <a:r>
              <a:rPr lang="en-US" sz="1400" baseline="0"/>
              <a:t> valorizado y n° de items por mes y año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8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ln w="2222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PIVOTS!$D$2</c:f>
              <c:strCache>
                <c:ptCount val="1"/>
                <c:pt idx="0">
                  <c:v>Suma de STOCK_VALORIZADO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PIVOTS!$B$3:$C$20</c:f>
              <c:multiLvlStrCache>
                <c:ptCount val="15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Ago</c:v>
                  </c:pt>
                  <c:pt idx="5">
                    <c:v>Dic</c:v>
                  </c:pt>
                  <c:pt idx="6">
                    <c:v>Jul</c:v>
                  </c:pt>
                  <c:pt idx="7">
                    <c:v>Jun</c:v>
                  </c:pt>
                  <c:pt idx="8">
                    <c:v>May</c:v>
                  </c:pt>
                  <c:pt idx="9">
                    <c:v>Nov</c:v>
                  </c:pt>
                  <c:pt idx="10">
                    <c:v>Oct</c:v>
                  </c:pt>
                  <c:pt idx="11">
                    <c:v>Set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PIVOTS!$D$3:$D$20</c:f>
              <c:numCache>
                <c:formatCode>#,#00</c:formatCode>
                <c:ptCount val="15"/>
                <c:pt idx="0">
                  <c:v>1394814.8900000001</c:v>
                </c:pt>
                <c:pt idx="1">
                  <c:v>1449177.73</c:v>
                </c:pt>
                <c:pt idx="2">
                  <c:v>1018784.3200000001</c:v>
                </c:pt>
                <c:pt idx="3">
                  <c:v>950402.95000000042</c:v>
                </c:pt>
                <c:pt idx="4">
                  <c:v>1159963.21</c:v>
                </c:pt>
                <c:pt idx="5">
                  <c:v>587627.21</c:v>
                </c:pt>
                <c:pt idx="6">
                  <c:v>959823.21999999951</c:v>
                </c:pt>
                <c:pt idx="7">
                  <c:v>1090190.1299999994</c:v>
                </c:pt>
                <c:pt idx="8">
                  <c:v>1578465.2399999988</c:v>
                </c:pt>
                <c:pt idx="9">
                  <c:v>854020.25</c:v>
                </c:pt>
                <c:pt idx="10">
                  <c:v>1299054.2800000005</c:v>
                </c:pt>
                <c:pt idx="11">
                  <c:v>1180067.33</c:v>
                </c:pt>
                <c:pt idx="12">
                  <c:v>3680989.0399999972</c:v>
                </c:pt>
                <c:pt idx="13">
                  <c:v>4617096.0099999988</c:v>
                </c:pt>
                <c:pt idx="14">
                  <c:v>4742854.4399999995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E-49CF-87CF-7FDA8E8B6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708715471"/>
        <c:axId val="1708712975"/>
      </c:barChart>
      <c:lineChart>
        <c:grouping val="standard"/>
        <c:varyColors val="0"/>
        <c:ser>
          <c:idx val="1"/>
          <c:order val="1"/>
          <c:tx>
            <c:strRef>
              <c:f>PIVOTS!$E$2</c:f>
              <c:strCache>
                <c:ptCount val="1"/>
                <c:pt idx="0">
                  <c:v>Recuento de CANT_STOCK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PIVOTS!$B$3:$C$20</c:f>
              <c:multiLvlStrCache>
                <c:ptCount val="15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Ago</c:v>
                  </c:pt>
                  <c:pt idx="5">
                    <c:v>Dic</c:v>
                  </c:pt>
                  <c:pt idx="6">
                    <c:v>Jul</c:v>
                  </c:pt>
                  <c:pt idx="7">
                    <c:v>Jun</c:v>
                  </c:pt>
                  <c:pt idx="8">
                    <c:v>May</c:v>
                  </c:pt>
                  <c:pt idx="9">
                    <c:v>Nov</c:v>
                  </c:pt>
                  <c:pt idx="10">
                    <c:v>Oct</c:v>
                  </c:pt>
                  <c:pt idx="11">
                    <c:v>Set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PIVOTS!$E$3:$E$20</c:f>
              <c:numCache>
                <c:formatCode>General</c:formatCode>
                <c:ptCount val="15"/>
                <c:pt idx="0">
                  <c:v>137</c:v>
                </c:pt>
                <c:pt idx="1">
                  <c:v>130</c:v>
                </c:pt>
                <c:pt idx="2">
                  <c:v>141</c:v>
                </c:pt>
                <c:pt idx="3">
                  <c:v>139</c:v>
                </c:pt>
                <c:pt idx="4">
                  <c:v>148</c:v>
                </c:pt>
                <c:pt idx="5">
                  <c:v>121</c:v>
                </c:pt>
                <c:pt idx="6">
                  <c:v>159</c:v>
                </c:pt>
                <c:pt idx="7">
                  <c:v>142</c:v>
                </c:pt>
                <c:pt idx="8">
                  <c:v>155</c:v>
                </c:pt>
                <c:pt idx="9">
                  <c:v>130</c:v>
                </c:pt>
                <c:pt idx="10">
                  <c:v>156</c:v>
                </c:pt>
                <c:pt idx="11">
                  <c:v>128</c:v>
                </c:pt>
                <c:pt idx="12">
                  <c:v>526</c:v>
                </c:pt>
                <c:pt idx="13">
                  <c:v>562</c:v>
                </c:pt>
                <c:pt idx="14">
                  <c:v>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E-49CF-87CF-7FDA8E8B6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058607"/>
        <c:axId val="2135057775"/>
      </c:lineChart>
      <c:catAx>
        <c:axId val="170871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12975"/>
        <c:crosses val="autoZero"/>
        <c:auto val="1"/>
        <c:lblAlgn val="ctr"/>
        <c:lblOffset val="100"/>
        <c:noMultiLvlLbl val="0"/>
      </c:catAx>
      <c:valAx>
        <c:axId val="17087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15471"/>
        <c:crosses val="autoZero"/>
        <c:crossBetween val="between"/>
      </c:valAx>
      <c:valAx>
        <c:axId val="2135057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58607"/>
        <c:crosses val="max"/>
        <c:crossBetween val="between"/>
      </c:valAx>
      <c:catAx>
        <c:axId val="2135058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5057775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4_SQL SERVER BI NUEVO.xlsx]PIVOTS!TablaDinámica8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Promedio</a:t>
            </a:r>
            <a:r>
              <a:rPr lang="en-US" sz="1400" baseline="0"/>
              <a:t> de</a:t>
            </a:r>
            <a:r>
              <a:rPr lang="en-US" sz="1400"/>
              <a:t> Meses de Inventario por</a:t>
            </a:r>
            <a:r>
              <a:rPr lang="en-US" sz="1400" baseline="0"/>
              <a:t> </a:t>
            </a:r>
            <a:r>
              <a:rPr lang="en-US" sz="1400"/>
              <a:t>Familia</a:t>
            </a:r>
          </a:p>
        </c:rich>
      </c:tx>
      <c:layout>
        <c:manualLayout>
          <c:xMode val="edge"/>
          <c:yMode val="edge"/>
          <c:x val="0.18144166666666664"/>
          <c:y val="3.0238095238095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6"/>
        <c:spPr>
          <a:ln w="34925" cap="rnd">
            <a:solidFill>
              <a:srgbClr val="FFC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ln w="34925" cap="rnd">
            <a:solidFill>
              <a:srgbClr val="FFC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35265393518518517"/>
          <c:y val="0.29291507936507938"/>
          <c:w val="0.33878935185185183"/>
          <c:h val="0.58078174603174604"/>
        </c:manualLayout>
      </c:layout>
      <c:radarChart>
        <c:radarStyle val="marker"/>
        <c:varyColors val="0"/>
        <c:ser>
          <c:idx val="0"/>
          <c:order val="0"/>
          <c:tx>
            <c:strRef>
              <c:f>PIVOTS!$AF$5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PIVOTS!$AE$6:$AE$16</c:f>
              <c:strCache>
                <c:ptCount val="10"/>
                <c:pt idx="0">
                  <c:v>AMORTIGUADORES</c:v>
                </c:pt>
                <c:pt idx="1">
                  <c:v>BATERIAS</c:v>
                </c:pt>
                <c:pt idx="2">
                  <c:v>BUJIAS</c:v>
                </c:pt>
                <c:pt idx="3">
                  <c:v>COLISION</c:v>
                </c:pt>
                <c:pt idx="4">
                  <c:v>ELECTRICO</c:v>
                </c:pt>
                <c:pt idx="5">
                  <c:v>FILTROS</c:v>
                </c:pt>
                <c:pt idx="6">
                  <c:v>FRENOS Y EMBRAGUES</c:v>
                </c:pt>
                <c:pt idx="7">
                  <c:v>PALANCAS Y CHICOTES</c:v>
                </c:pt>
                <c:pt idx="8">
                  <c:v>PARTES DE MOTOR</c:v>
                </c:pt>
                <c:pt idx="9">
                  <c:v>PEDALES Y POSAPIES</c:v>
                </c:pt>
              </c:strCache>
            </c:strRef>
          </c:cat>
          <c:val>
            <c:numRef>
              <c:f>PIVOTS!$AF$6:$AF$16</c:f>
              <c:numCache>
                <c:formatCode>#,##0.00</c:formatCode>
                <c:ptCount val="10"/>
                <c:pt idx="0">
                  <c:v>4.3732380657921279</c:v>
                </c:pt>
                <c:pt idx="1">
                  <c:v>4.6750784596141575</c:v>
                </c:pt>
                <c:pt idx="2">
                  <c:v>0.9314122441595768</c:v>
                </c:pt>
                <c:pt idx="3">
                  <c:v>4.6919319069153387</c:v>
                </c:pt>
                <c:pt idx="4">
                  <c:v>4.1874998449480811</c:v>
                </c:pt>
                <c:pt idx="5">
                  <c:v>4.5668645987360996</c:v>
                </c:pt>
                <c:pt idx="6">
                  <c:v>4.4968257611450664</c:v>
                </c:pt>
                <c:pt idx="7">
                  <c:v>5.0783602300458011</c:v>
                </c:pt>
                <c:pt idx="8">
                  <c:v>4.6380274261094057</c:v>
                </c:pt>
                <c:pt idx="9">
                  <c:v>5.3853533200396146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1-4C72-9656-2AE9319D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309071"/>
        <c:axId val="1766306159"/>
      </c:radarChart>
      <c:catAx>
        <c:axId val="176630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06159"/>
        <c:crosses val="autoZero"/>
        <c:auto val="1"/>
        <c:lblAlgn val="ctr"/>
        <c:lblOffset val="100"/>
        <c:noMultiLvlLbl val="0"/>
      </c:catAx>
      <c:valAx>
        <c:axId val="17663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0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4_SQL SERVER BI NUEVO.xlsx]PIVOTS!TablaDinámica2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</a:rPr>
              <a:t>% de Stock Valorizado por familias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9525" cap="flat" cmpd="sng" algn="ctr">
              <a:solidFill>
                <a:srgbClr val="ED7D31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699074074074073"/>
              <c:y val="7.559523809523809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186180555555555"/>
                  <c:h val="0.11465277777777778"/>
                </c:manualLayout>
              </c15:layout>
            </c:ext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90740740740731"/>
              <c:y val="-0.17134920634920636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rgbClr val="ED7D31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7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4388657407407408"/>
                  <c:h val="0.16281269841269841"/>
                </c:manualLayout>
              </c15:layout>
            </c:ext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5135416666666666"/>
              <c:y val="-9.071408730158729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66921296296297"/>
                  <c:h val="0.16434603174603171"/>
                </c:manualLayout>
              </c15:layout>
            </c:ext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395950231481481"/>
              <c:y val="-3.5277777777777769E-2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rgbClr val="ED7D31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7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2510763888888888"/>
                  <c:h val="0.11548253968253969"/>
                </c:manualLayout>
              </c15:layout>
            </c:ext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2342604166666666"/>
              <c:y val="7.0555555555555552E-2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rgbClr val="ED7D31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7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4994629629629625"/>
                  <c:h val="0.12556190476190476"/>
                </c:manualLayout>
              </c15:layout>
            </c:ext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1134259259259262E-2"/>
              <c:y val="0.1814285714285713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638888888888893"/>
              <c:y val="0.1713492063492062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132060185185187"/>
                  <c:h val="0.10223611111111111"/>
                </c:manualLayout>
              </c15:layout>
            </c:ext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523148148148137"/>
              <c:y val="0.1713492063492062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90763888888879"/>
              <c:y val="5.0396825396825398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066226851851851"/>
                  <c:h val="0.10223611111111111"/>
                </c:manualLayout>
              </c15:layout>
            </c:ext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725706018518519"/>
              <c:y val="-5.5436507936508027E-2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rgbClr val="ED7D31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7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3576018518518516"/>
                  <c:h val="0.14265396825396826"/>
                </c:manualLayout>
              </c15:layout>
            </c:ext>
          </c:extLst>
        </c:dLbl>
      </c:pivotFmt>
      <c:pivotFmt>
        <c:idx val="44"/>
        <c:dLbl>
          <c:idx val="0"/>
          <c:spPr>
            <a:solidFill>
              <a:srgbClr val="FFC000">
                <a:lumMod val="40000"/>
                <a:lumOff val="60000"/>
              </a:srgbClr>
            </a:solidFill>
            <a:ln w="9525" cap="flat" cmpd="sng" algn="ctr">
              <a:solidFill>
                <a:srgbClr val="ED7D31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7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5"/>
        <c:dLbl>
          <c:idx val="0"/>
          <c:spPr>
            <a:solidFill>
              <a:srgbClr val="FFC000">
                <a:lumMod val="40000"/>
                <a:lumOff val="60000"/>
              </a:srgbClr>
            </a:solidFill>
            <a:ln w="9525" cap="flat" cmpd="sng" algn="ctr">
              <a:solidFill>
                <a:srgbClr val="ED7D31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7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6"/>
        <c:dLbl>
          <c:idx val="0"/>
          <c:spPr>
            <a:solidFill>
              <a:srgbClr val="FFC000">
                <a:lumMod val="40000"/>
                <a:lumOff val="60000"/>
              </a:srgbClr>
            </a:solidFill>
            <a:ln w="9525" cap="flat" cmpd="sng" algn="ctr">
              <a:solidFill>
                <a:srgbClr val="ED7D31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7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7"/>
        <c:dLbl>
          <c:idx val="0"/>
          <c:spPr>
            <a:solidFill>
              <a:srgbClr val="FFC000">
                <a:lumMod val="40000"/>
                <a:lumOff val="60000"/>
              </a:srgbClr>
            </a:solidFill>
            <a:ln w="9525" cap="flat" cmpd="sng" algn="ctr">
              <a:solidFill>
                <a:srgbClr val="ED7D31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7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8"/>
        <c:dLbl>
          <c:idx val="0"/>
          <c:spPr>
            <a:solidFill>
              <a:srgbClr val="FFC000">
                <a:lumMod val="40000"/>
                <a:lumOff val="60000"/>
              </a:srgbClr>
            </a:solidFill>
            <a:ln w="9525" cap="flat" cmpd="sng" algn="ctr">
              <a:solidFill>
                <a:srgbClr val="ED7D31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9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0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1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2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3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4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5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6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7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8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9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1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462962962962951"/>
              <c:y val="-9.07142857142857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90740740740739"/>
              <c:y val="7.55952380952380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229166666666656"/>
              <c:y val="0.3527777777777776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2636574074074084"/>
              <c:y val="0.2116666666666666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5277777777777776E-2"/>
              <c:y val="0.131031746031746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287037037037038"/>
              <c:y val="0.1511904761904761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462962962962963"/>
              <c:y val="0.1058333333333332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111111111111108"/>
              <c:y val="-0.1511904761904762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9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462962962962963"/>
              <c:y val="-1.511904761904766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70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9976851851851904E-2"/>
              <c:y val="-9.071428571428573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3420439814814817"/>
          <c:y val="0.24120396825396825"/>
          <c:w val="0.36392939814814812"/>
          <c:h val="0.62387896825396816"/>
        </c:manualLayout>
      </c:layout>
      <c:doughnutChart>
        <c:varyColors val="1"/>
        <c:ser>
          <c:idx val="0"/>
          <c:order val="0"/>
          <c:tx>
            <c:strRef>
              <c:f>PIVOTS!$H$2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17-4AFA-8A9F-B822A45AD0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17-4AFA-8A9F-B822A45AD0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17-4AFA-8A9F-B822A45AD0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17-4AFA-8A9F-B822A45AD0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17-4AFA-8A9F-B822A45AD0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17-4AFA-8A9F-B822A45AD0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17-4AFA-8A9F-B822A45AD0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917-4AFA-8A9F-B822A45AD0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917-4AFA-8A9F-B822A45AD0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917-4AFA-8A9F-B822A45AD0C2}"/>
              </c:ext>
            </c:extLst>
          </c:dPt>
          <c:dLbls>
            <c:dLbl>
              <c:idx val="0"/>
              <c:layout>
                <c:manualLayout>
                  <c:x val="0.19990740740740739"/>
                  <c:y val="7.5595238095238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917-4AFA-8A9F-B822A45AD0C2}"/>
                </c:ext>
              </c:extLst>
            </c:dLbl>
            <c:dLbl>
              <c:idx val="1"/>
              <c:layout>
                <c:manualLayout>
                  <c:x val="0.22636574074074084"/>
                  <c:y val="0.211666666666666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917-4AFA-8A9F-B822A45AD0C2}"/>
                </c:ext>
              </c:extLst>
            </c:dLbl>
            <c:dLbl>
              <c:idx val="2"/>
              <c:layout>
                <c:manualLayout>
                  <c:x val="0.13229166666666656"/>
                  <c:y val="0.352777777777777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917-4AFA-8A9F-B822A45AD0C2}"/>
                </c:ext>
              </c:extLst>
            </c:dLbl>
            <c:dLbl>
              <c:idx val="3"/>
              <c:layout>
                <c:manualLayout>
                  <c:x val="3.5277777777777776E-2"/>
                  <c:y val="0.131031746031746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917-4AFA-8A9F-B822A45AD0C2}"/>
                </c:ext>
              </c:extLst>
            </c:dLbl>
            <c:dLbl>
              <c:idx val="4"/>
              <c:layout>
                <c:manualLayout>
                  <c:x val="-0.15287037037037038"/>
                  <c:y val="0.1511904761904761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0917-4AFA-8A9F-B822A45AD0C2}"/>
                </c:ext>
              </c:extLst>
            </c:dLbl>
            <c:dLbl>
              <c:idx val="5"/>
              <c:layout>
                <c:manualLayout>
                  <c:x val="-0.16462962962962963"/>
                  <c:y val="0.1058333333333332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917-4AFA-8A9F-B822A45AD0C2}"/>
                </c:ext>
              </c:extLst>
            </c:dLbl>
            <c:dLbl>
              <c:idx val="6"/>
              <c:layout>
                <c:manualLayout>
                  <c:x val="-0.16462962962962963"/>
                  <c:y val="-1.51190476190476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0917-4AFA-8A9F-B822A45AD0C2}"/>
                </c:ext>
              </c:extLst>
            </c:dLbl>
            <c:dLbl>
              <c:idx val="7"/>
              <c:layout>
                <c:manualLayout>
                  <c:x val="-0.14111111111111108"/>
                  <c:y val="-0.151190476190476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0917-4AFA-8A9F-B822A45AD0C2}"/>
                </c:ext>
              </c:extLst>
            </c:dLbl>
            <c:dLbl>
              <c:idx val="8"/>
              <c:layout>
                <c:manualLayout>
                  <c:x val="-4.9976851851851904E-2"/>
                  <c:y val="-9.07142857142857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0917-4AFA-8A9F-B822A45AD0C2}"/>
                </c:ext>
              </c:extLst>
            </c:dLbl>
            <c:dLbl>
              <c:idx val="9"/>
              <c:layout>
                <c:manualLayout>
                  <c:x val="0.16462962962962951"/>
                  <c:y val="-9.0714285714285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0917-4AFA-8A9F-B822A45AD0C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PIVOTS!$G$3:$G$13</c:f>
              <c:strCache>
                <c:ptCount val="10"/>
                <c:pt idx="0">
                  <c:v>AMORTIGUADORES</c:v>
                </c:pt>
                <c:pt idx="1">
                  <c:v>BATERIAS</c:v>
                </c:pt>
                <c:pt idx="2">
                  <c:v>BUJIAS</c:v>
                </c:pt>
                <c:pt idx="3">
                  <c:v>COLISION</c:v>
                </c:pt>
                <c:pt idx="4">
                  <c:v>ELECTRICO</c:v>
                </c:pt>
                <c:pt idx="5">
                  <c:v>FILTROS</c:v>
                </c:pt>
                <c:pt idx="6">
                  <c:v>FRENOS Y EMBRAGUES</c:v>
                </c:pt>
                <c:pt idx="7">
                  <c:v>PALANCAS Y CHICOTES</c:v>
                </c:pt>
                <c:pt idx="8">
                  <c:v>PARTES DE MOTOR</c:v>
                </c:pt>
                <c:pt idx="9">
                  <c:v>PEDALES Y POSAPIES</c:v>
                </c:pt>
              </c:strCache>
            </c:strRef>
          </c:cat>
          <c:val>
            <c:numRef>
              <c:f>PIVOTS!$H$3:$H$13</c:f>
              <c:numCache>
                <c:formatCode>#,#00</c:formatCode>
                <c:ptCount val="10"/>
                <c:pt idx="0">
                  <c:v>1649482.5999999994</c:v>
                </c:pt>
                <c:pt idx="1">
                  <c:v>403057.22</c:v>
                </c:pt>
                <c:pt idx="2">
                  <c:v>154212</c:v>
                </c:pt>
                <c:pt idx="3">
                  <c:v>10113819.229999986</c:v>
                </c:pt>
                <c:pt idx="4">
                  <c:v>2464511.8699999987</c:v>
                </c:pt>
                <c:pt idx="5">
                  <c:v>1270594.1000000001</c:v>
                </c:pt>
                <c:pt idx="6">
                  <c:v>1783538.0399999996</c:v>
                </c:pt>
                <c:pt idx="7">
                  <c:v>725116.40999999992</c:v>
                </c:pt>
                <c:pt idx="8">
                  <c:v>6746951.3899999959</c:v>
                </c:pt>
                <c:pt idx="9">
                  <c:v>1252047.3900000001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F80-4DA8-839C-B3FFE0905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6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4_SQL SERVER BI NUEVO.xlsx]PIVOTS!TablaDinámica3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Evolución del Stock por el ABC Stock</a:t>
            </a:r>
          </a:p>
        </c:rich>
      </c:tx>
      <c:layout>
        <c:manualLayout>
          <c:xMode val="edge"/>
          <c:yMode val="edge"/>
          <c:x val="0.18932777777777776"/>
          <c:y val="5.4325396825396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PIVOTS!$L$2:$L$3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multiLvlStrRef>
              <c:f>PIVOTS!$J$4:$K$21</c:f>
              <c:multiLvlStrCache>
                <c:ptCount val="15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Ago</c:v>
                  </c:pt>
                  <c:pt idx="5">
                    <c:v>Dic</c:v>
                  </c:pt>
                  <c:pt idx="6">
                    <c:v>Jul</c:v>
                  </c:pt>
                  <c:pt idx="7">
                    <c:v>Jun</c:v>
                  </c:pt>
                  <c:pt idx="8">
                    <c:v>May</c:v>
                  </c:pt>
                  <c:pt idx="9">
                    <c:v>Nov</c:v>
                  </c:pt>
                  <c:pt idx="10">
                    <c:v>Oct</c:v>
                  </c:pt>
                  <c:pt idx="11">
                    <c:v>Set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PIVOTS!$L$4:$L$21</c:f>
              <c:numCache>
                <c:formatCode>#,#00</c:formatCode>
                <c:ptCount val="15"/>
                <c:pt idx="0">
                  <c:v>440255</c:v>
                </c:pt>
                <c:pt idx="1">
                  <c:v>296987</c:v>
                </c:pt>
                <c:pt idx="2">
                  <c:v>431362</c:v>
                </c:pt>
                <c:pt idx="3">
                  <c:v>312288</c:v>
                </c:pt>
                <c:pt idx="4">
                  <c:v>551660</c:v>
                </c:pt>
                <c:pt idx="5">
                  <c:v>208085</c:v>
                </c:pt>
                <c:pt idx="6">
                  <c:v>374965</c:v>
                </c:pt>
                <c:pt idx="7">
                  <c:v>480262</c:v>
                </c:pt>
                <c:pt idx="8">
                  <c:v>695047</c:v>
                </c:pt>
                <c:pt idx="9">
                  <c:v>362081</c:v>
                </c:pt>
                <c:pt idx="10">
                  <c:v>278229</c:v>
                </c:pt>
                <c:pt idx="11">
                  <c:v>372408</c:v>
                </c:pt>
                <c:pt idx="12">
                  <c:v>1341928</c:v>
                </c:pt>
                <c:pt idx="13">
                  <c:v>1676908</c:v>
                </c:pt>
                <c:pt idx="14">
                  <c:v>1549236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5B-4A07-B525-1CDDB11AEE03}"/>
            </c:ext>
          </c:extLst>
        </c:ser>
        <c:ser>
          <c:idx val="1"/>
          <c:order val="1"/>
          <c:tx>
            <c:strRef>
              <c:f>PIVOTS!$M$2:$M$3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PIVOTS!$J$4:$K$21</c:f>
              <c:multiLvlStrCache>
                <c:ptCount val="15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Ago</c:v>
                  </c:pt>
                  <c:pt idx="5">
                    <c:v>Dic</c:v>
                  </c:pt>
                  <c:pt idx="6">
                    <c:v>Jul</c:v>
                  </c:pt>
                  <c:pt idx="7">
                    <c:v>Jun</c:v>
                  </c:pt>
                  <c:pt idx="8">
                    <c:v>May</c:v>
                  </c:pt>
                  <c:pt idx="9">
                    <c:v>Nov</c:v>
                  </c:pt>
                  <c:pt idx="10">
                    <c:v>Oct</c:v>
                  </c:pt>
                  <c:pt idx="11">
                    <c:v>Set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PIVOTS!$M$4:$M$21</c:f>
              <c:numCache>
                <c:formatCode>#,#00</c:formatCode>
                <c:ptCount val="15"/>
                <c:pt idx="0">
                  <c:v>425660</c:v>
                </c:pt>
                <c:pt idx="1">
                  <c:v>560983</c:v>
                </c:pt>
                <c:pt idx="2">
                  <c:v>330295</c:v>
                </c:pt>
                <c:pt idx="3">
                  <c:v>263073</c:v>
                </c:pt>
                <c:pt idx="4">
                  <c:v>209862</c:v>
                </c:pt>
                <c:pt idx="5">
                  <c:v>42808</c:v>
                </c:pt>
                <c:pt idx="6">
                  <c:v>249943</c:v>
                </c:pt>
                <c:pt idx="7">
                  <c:v>213656</c:v>
                </c:pt>
                <c:pt idx="8">
                  <c:v>406846</c:v>
                </c:pt>
                <c:pt idx="9">
                  <c:v>125560</c:v>
                </c:pt>
                <c:pt idx="10">
                  <c:v>474315</c:v>
                </c:pt>
                <c:pt idx="11">
                  <c:v>328423</c:v>
                </c:pt>
                <c:pt idx="12">
                  <c:v>648339</c:v>
                </c:pt>
                <c:pt idx="13">
                  <c:v>1174823</c:v>
                </c:pt>
                <c:pt idx="14">
                  <c:v>1698185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5B-4A07-B525-1CDDB11AEE03}"/>
            </c:ext>
          </c:extLst>
        </c:ser>
        <c:ser>
          <c:idx val="2"/>
          <c:order val="2"/>
          <c:tx>
            <c:strRef>
              <c:f>PIVOTS!$N$2:$N$3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PIVOTS!$J$4:$K$21</c:f>
              <c:multiLvlStrCache>
                <c:ptCount val="15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Ago</c:v>
                  </c:pt>
                  <c:pt idx="5">
                    <c:v>Dic</c:v>
                  </c:pt>
                  <c:pt idx="6">
                    <c:v>Jul</c:v>
                  </c:pt>
                  <c:pt idx="7">
                    <c:v>Jun</c:v>
                  </c:pt>
                  <c:pt idx="8">
                    <c:v>May</c:v>
                  </c:pt>
                  <c:pt idx="9">
                    <c:v>Nov</c:v>
                  </c:pt>
                  <c:pt idx="10">
                    <c:v>Oct</c:v>
                  </c:pt>
                  <c:pt idx="11">
                    <c:v>Set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PIVOTS!$N$4:$N$21</c:f>
              <c:numCache>
                <c:formatCode>#,#00</c:formatCode>
                <c:ptCount val="15"/>
                <c:pt idx="0">
                  <c:v>528899.89</c:v>
                </c:pt>
                <c:pt idx="1">
                  <c:v>591207.73</c:v>
                </c:pt>
                <c:pt idx="2">
                  <c:v>257127.32</c:v>
                </c:pt>
                <c:pt idx="3">
                  <c:v>375041.94999999995</c:v>
                </c:pt>
                <c:pt idx="4">
                  <c:v>398441.2100000002</c:v>
                </c:pt>
                <c:pt idx="5">
                  <c:v>336734.2099999999</c:v>
                </c:pt>
                <c:pt idx="6">
                  <c:v>334915.21999999986</c:v>
                </c:pt>
                <c:pt idx="7">
                  <c:v>396272.13000000018</c:v>
                </c:pt>
                <c:pt idx="8">
                  <c:v>476572.23999999993</c:v>
                </c:pt>
                <c:pt idx="9">
                  <c:v>366379.24999999988</c:v>
                </c:pt>
                <c:pt idx="10">
                  <c:v>546510.27999999991</c:v>
                </c:pt>
                <c:pt idx="11">
                  <c:v>479236.3299999999</c:v>
                </c:pt>
                <c:pt idx="12">
                  <c:v>1690722.0399999993</c:v>
                </c:pt>
                <c:pt idx="13">
                  <c:v>1765365.0099999998</c:v>
                </c:pt>
                <c:pt idx="14">
                  <c:v>1495433.4399999995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5B-4A07-B525-1CDDB11A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6460271"/>
        <c:axId val="1776461935"/>
      </c:barChart>
      <c:catAx>
        <c:axId val="1776460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20000"/>
                <a:lumOff val="8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61935"/>
        <c:crosses val="autoZero"/>
        <c:auto val="1"/>
        <c:lblAlgn val="ctr"/>
        <c:lblOffset val="100"/>
        <c:noMultiLvlLbl val="0"/>
      </c:catAx>
      <c:valAx>
        <c:axId val="17764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60271"/>
        <c:crosses val="autoZero"/>
        <c:crossBetween val="between"/>
      </c:valAx>
      <c:spPr>
        <a:pattFill prst="ltDnDiag">
          <a:fgClr>
            <a:schemeClr val="bg1">
              <a:lumMod val="8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4_SQL SERVER BI NUEVO.xlsx]PIVOTS!TablaDinámica4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Evolución del Stock por el ABC Ventas</a:t>
            </a:r>
          </a:p>
        </c:rich>
      </c:tx>
      <c:layout>
        <c:manualLayout>
          <c:xMode val="edge"/>
          <c:yMode val="edge"/>
          <c:x val="0.1842125"/>
          <c:y val="5.9365079365079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PIVOTS!$S$3:$S$4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PIVOTS!$Q$5:$R$22</c:f>
              <c:multiLvlStrCache>
                <c:ptCount val="15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Ago</c:v>
                  </c:pt>
                  <c:pt idx="5">
                    <c:v>Dic</c:v>
                  </c:pt>
                  <c:pt idx="6">
                    <c:v>Jul</c:v>
                  </c:pt>
                  <c:pt idx="7">
                    <c:v>Jun</c:v>
                  </c:pt>
                  <c:pt idx="8">
                    <c:v>May</c:v>
                  </c:pt>
                  <c:pt idx="9">
                    <c:v>Nov</c:v>
                  </c:pt>
                  <c:pt idx="10">
                    <c:v>Oct</c:v>
                  </c:pt>
                  <c:pt idx="11">
                    <c:v>Set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PIVOTS!$S$5:$S$22</c:f>
              <c:numCache>
                <c:formatCode>#,#00</c:formatCode>
                <c:ptCount val="15"/>
                <c:pt idx="0">
                  <c:v>993739</c:v>
                </c:pt>
                <c:pt idx="1">
                  <c:v>906328</c:v>
                </c:pt>
                <c:pt idx="2">
                  <c:v>446751</c:v>
                </c:pt>
                <c:pt idx="3">
                  <c:v>450917</c:v>
                </c:pt>
                <c:pt idx="4">
                  <c:v>613284</c:v>
                </c:pt>
                <c:pt idx="5">
                  <c:v>280604</c:v>
                </c:pt>
                <c:pt idx="6">
                  <c:v>155806</c:v>
                </c:pt>
                <c:pt idx="7">
                  <c:v>315664</c:v>
                </c:pt>
                <c:pt idx="8">
                  <c:v>938476</c:v>
                </c:pt>
                <c:pt idx="9">
                  <c:v>208403</c:v>
                </c:pt>
                <c:pt idx="10">
                  <c:v>437863</c:v>
                </c:pt>
                <c:pt idx="11">
                  <c:v>460825</c:v>
                </c:pt>
                <c:pt idx="12">
                  <c:v>1915706</c:v>
                </c:pt>
                <c:pt idx="13">
                  <c:v>2439685</c:v>
                </c:pt>
                <c:pt idx="14">
                  <c:v>2540808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DB-448D-AFEC-925078717BCF}"/>
            </c:ext>
          </c:extLst>
        </c:ser>
        <c:ser>
          <c:idx val="1"/>
          <c:order val="1"/>
          <c:tx>
            <c:strRef>
              <c:f>PIVOTS!$T$3:$T$4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PIVOTS!$Q$5:$R$22</c:f>
              <c:multiLvlStrCache>
                <c:ptCount val="15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Ago</c:v>
                  </c:pt>
                  <c:pt idx="5">
                    <c:v>Dic</c:v>
                  </c:pt>
                  <c:pt idx="6">
                    <c:v>Jul</c:v>
                  </c:pt>
                  <c:pt idx="7">
                    <c:v>Jun</c:v>
                  </c:pt>
                  <c:pt idx="8">
                    <c:v>May</c:v>
                  </c:pt>
                  <c:pt idx="9">
                    <c:v>Nov</c:v>
                  </c:pt>
                  <c:pt idx="10">
                    <c:v>Oct</c:v>
                  </c:pt>
                  <c:pt idx="11">
                    <c:v>Set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PIVOTS!$T$5:$T$22</c:f>
              <c:numCache>
                <c:formatCode>#,#00</c:formatCode>
                <c:ptCount val="15"/>
                <c:pt idx="0">
                  <c:v>218253.85000000003</c:v>
                </c:pt>
                <c:pt idx="1">
                  <c:v>350499.32</c:v>
                </c:pt>
                <c:pt idx="2">
                  <c:v>346926</c:v>
                </c:pt>
                <c:pt idx="3">
                  <c:v>231697</c:v>
                </c:pt>
                <c:pt idx="4">
                  <c:v>318670.23</c:v>
                </c:pt>
                <c:pt idx="5">
                  <c:v>138346</c:v>
                </c:pt>
                <c:pt idx="6">
                  <c:v>493279.58</c:v>
                </c:pt>
                <c:pt idx="7">
                  <c:v>529912</c:v>
                </c:pt>
                <c:pt idx="8">
                  <c:v>414593.29000000004</c:v>
                </c:pt>
                <c:pt idx="9">
                  <c:v>499320.39</c:v>
                </c:pt>
                <c:pt idx="10">
                  <c:v>633154</c:v>
                </c:pt>
                <c:pt idx="11">
                  <c:v>479755.4</c:v>
                </c:pt>
                <c:pt idx="12">
                  <c:v>915520.1</c:v>
                </c:pt>
                <c:pt idx="13">
                  <c:v>1227446.5599999998</c:v>
                </c:pt>
                <c:pt idx="14">
                  <c:v>1325322.7499999998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DB-448D-AFEC-925078717BCF}"/>
            </c:ext>
          </c:extLst>
        </c:ser>
        <c:ser>
          <c:idx val="2"/>
          <c:order val="2"/>
          <c:tx>
            <c:strRef>
              <c:f>PIVOTS!$U$3:$U$4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PIVOTS!$Q$5:$R$22</c:f>
              <c:multiLvlStrCache>
                <c:ptCount val="15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Ago</c:v>
                  </c:pt>
                  <c:pt idx="5">
                    <c:v>Dic</c:v>
                  </c:pt>
                  <c:pt idx="6">
                    <c:v>Jul</c:v>
                  </c:pt>
                  <c:pt idx="7">
                    <c:v>Jun</c:v>
                  </c:pt>
                  <c:pt idx="8">
                    <c:v>May</c:v>
                  </c:pt>
                  <c:pt idx="9">
                    <c:v>Nov</c:v>
                  </c:pt>
                  <c:pt idx="10">
                    <c:v>Oct</c:v>
                  </c:pt>
                  <c:pt idx="11">
                    <c:v>Set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PIVOTS!$U$5:$U$22</c:f>
              <c:numCache>
                <c:formatCode>#,#00</c:formatCode>
                <c:ptCount val="15"/>
                <c:pt idx="0">
                  <c:v>182822.03999999998</c:v>
                </c:pt>
                <c:pt idx="1">
                  <c:v>192350.40999999997</c:v>
                </c:pt>
                <c:pt idx="2">
                  <c:v>225107.31999999998</c:v>
                </c:pt>
                <c:pt idx="3">
                  <c:v>267788.95000000007</c:v>
                </c:pt>
                <c:pt idx="4">
                  <c:v>228008.97999999998</c:v>
                </c:pt>
                <c:pt idx="5">
                  <c:v>168677.2099999999</c:v>
                </c:pt>
                <c:pt idx="6">
                  <c:v>310737.63999999984</c:v>
                </c:pt>
                <c:pt idx="7">
                  <c:v>244614.13000000006</c:v>
                </c:pt>
                <c:pt idx="8">
                  <c:v>225395.95000000004</c:v>
                </c:pt>
                <c:pt idx="9">
                  <c:v>146296.86000000002</c:v>
                </c:pt>
                <c:pt idx="10">
                  <c:v>228037.28</c:v>
                </c:pt>
                <c:pt idx="11">
                  <c:v>239486.93</c:v>
                </c:pt>
                <c:pt idx="12">
                  <c:v>849762.94000000111</c:v>
                </c:pt>
                <c:pt idx="13">
                  <c:v>949964.44999999984</c:v>
                </c:pt>
                <c:pt idx="14">
                  <c:v>876723.69000000018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DB-448D-AFEC-925078717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6456111"/>
        <c:axId val="1776462767"/>
      </c:barChart>
      <c:catAx>
        <c:axId val="177645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62767"/>
        <c:crosses val="autoZero"/>
        <c:auto val="1"/>
        <c:lblAlgn val="ctr"/>
        <c:lblOffset val="100"/>
        <c:noMultiLvlLbl val="0"/>
      </c:catAx>
      <c:valAx>
        <c:axId val="177646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56111"/>
        <c:crosses val="autoZero"/>
        <c:crossBetween val="between"/>
      </c:valAx>
      <c:spPr>
        <a:pattFill prst="pct5">
          <a:fgClr>
            <a:schemeClr val="bg1">
              <a:lumMod val="7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4_SQL SERVER BI NUEVO.xlsx]PIVOTS!TablaDinámica5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 Stock según su antiguedad </a:t>
            </a:r>
          </a:p>
        </c:rich>
      </c:tx>
      <c:layout>
        <c:manualLayout>
          <c:xMode val="edge"/>
          <c:yMode val="edge"/>
          <c:x val="0.13907152777777779"/>
          <c:y val="3.920634920634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dLbl>
          <c:idx val="0"/>
          <c:layout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layout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dLbl>
          <c:idx val="0"/>
          <c:layout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8705740740740737"/>
                  <c:h val="0.16434603174603171"/>
                </c:manualLayout>
              </c15:layout>
            </c:ext>
          </c:extLst>
        </c:dLbl>
      </c:pivotFmt>
      <c:pivotFmt>
        <c:idx val="27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dLbl>
          <c:idx val="0"/>
          <c:layout>
            <c:manualLayout>
              <c:x val="-7.3495370370371266E-3"/>
              <c:y val="-0.1864680555555556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1190092592592596"/>
                  <c:h val="0.16434603174603171"/>
                </c:manualLayout>
              </c15:layout>
            </c:ext>
          </c:extLst>
        </c:dLbl>
      </c:pivotFmt>
      <c:pivotFmt>
        <c:idx val="28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dLbl>
          <c:idx val="0"/>
          <c:layout>
            <c:manualLayout>
              <c:x val="4.7037037037037037E-2"/>
              <c:y val="-0.20662698412698419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9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dLbl>
          <c:idx val="0"/>
          <c:layout>
            <c:manualLayout>
              <c:x val="8.5254629629629528E-2"/>
              <c:y val="-0.1411111111111111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dLbl>
          <c:idx val="0"/>
          <c:layout>
            <c:manualLayout>
              <c:x val="0.10877314814814815"/>
              <c:y val="-5.5436507936507846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view3D>
      <c:rotX val="50"/>
      <c:rotY val="153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1759259259259259E-2"/>
          <c:y val="0.2065011904761905"/>
          <c:w val="0.93532407407407403"/>
          <c:h val="0.73302261904761901"/>
        </c:manualLayout>
      </c:layout>
      <c:pie3DChart>
        <c:varyColors val="1"/>
        <c:ser>
          <c:idx val="0"/>
          <c:order val="0"/>
          <c:tx>
            <c:strRef>
              <c:f>PIVOTS!$Y$2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14D-4BA0-881D-25C186C8F5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14D-4BA0-881D-25C186C8F5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14D-4BA0-881D-25C186C8F5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14D-4BA0-881D-25C186C8F5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514D-4BA0-881D-25C186C8F5B2}"/>
              </c:ext>
            </c:extLst>
          </c:dPt>
          <c:dLbls>
            <c:dLbl>
              <c:idx val="0"/>
              <c:layout>
                <c:manualLayout>
                  <c:x val="0.10877314814814815"/>
                  <c:y val="-5.54365079365078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14D-4BA0-881D-25C186C8F5B2}"/>
                </c:ext>
              </c:extLst>
            </c:dLbl>
            <c:dLbl>
              <c:idx val="1"/>
              <c:layout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05740740740737"/>
                      <c:h val="0.164346031746031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14D-4BA0-881D-25C186C8F5B2}"/>
                </c:ext>
              </c:extLst>
            </c:dLbl>
            <c:dLbl>
              <c:idx val="2"/>
              <c:layout>
                <c:manualLayout>
                  <c:x val="-7.3495370370371266E-3"/>
                  <c:y val="-0.1864680555555556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190092592592596"/>
                      <c:h val="0.164346031746031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14D-4BA0-881D-25C186C8F5B2}"/>
                </c:ext>
              </c:extLst>
            </c:dLbl>
            <c:dLbl>
              <c:idx val="3"/>
              <c:layout>
                <c:manualLayout>
                  <c:x val="4.7037037037037037E-2"/>
                  <c:y val="-0.2066269841269841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14D-4BA0-881D-25C186C8F5B2}"/>
                </c:ext>
              </c:extLst>
            </c:dLbl>
            <c:dLbl>
              <c:idx val="4"/>
              <c:layout>
                <c:manualLayout>
                  <c:x val="8.5254629629629528E-2"/>
                  <c:y val="-0.14111111111111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14D-4BA0-881D-25C186C8F5B2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PIVOTS!$X$3:$X$8</c:f>
              <c:strCache>
                <c:ptCount val="5"/>
                <c:pt idx="0">
                  <c:v>1. Sin movimiento</c:v>
                </c:pt>
                <c:pt idx="1">
                  <c:v>2. Menos de 3 meses</c:v>
                </c:pt>
                <c:pt idx="2">
                  <c:v>3. Entre 3 y 6 meses</c:v>
                </c:pt>
                <c:pt idx="3">
                  <c:v>4. Entre 6 y 12 meses</c:v>
                </c:pt>
                <c:pt idx="4">
                  <c:v>5.12 a mas</c:v>
                </c:pt>
              </c:strCache>
            </c:strRef>
          </c:cat>
          <c:val>
            <c:numRef>
              <c:f>PIVOTS!$Y$3:$Y$8</c:f>
              <c:numCache>
                <c:formatCode>#,#00</c:formatCode>
                <c:ptCount val="5"/>
                <c:pt idx="0">
                  <c:v>895524.53999999992</c:v>
                </c:pt>
                <c:pt idx="1">
                  <c:v>19401057.359999973</c:v>
                </c:pt>
                <c:pt idx="2">
                  <c:v>2638163.6900000032</c:v>
                </c:pt>
                <c:pt idx="3">
                  <c:v>1401978.1300000008</c:v>
                </c:pt>
                <c:pt idx="4">
                  <c:v>2226606.5299999984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04-4E47-AC02-8BFCEB9335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4_SQL SERVER BI NUEVO.xlsx]PIVOTS!TablaDinámica6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</a:rPr>
              <a:t>Top 10 productos sin movimiento</a:t>
            </a:r>
          </a:p>
        </c:rich>
      </c:tx>
      <c:layout>
        <c:manualLayout>
          <c:xMode val="edge"/>
          <c:yMode val="edge"/>
          <c:x val="0.11877592592592591"/>
          <c:y val="3.3055555555555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PIVOTS!$AB$4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5400" cap="flat" cmpd="sng" algn="ctr">
              <a:solidFill>
                <a:schemeClr val="accent6">
                  <a:lumMod val="75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PIVOTS!$AA$5:$AA$15</c:f>
              <c:strCache>
                <c:ptCount val="10"/>
                <c:pt idx="0">
                  <c:v>ROLDANA DE PRESION,20*37*26(D1</c:v>
                </c:pt>
                <c:pt idx="1">
                  <c:v>CONJUNTO DE FILTRO DE AIRE</c:v>
                </c:pt>
                <c:pt idx="2">
                  <c:v>BRAZO HORQUILLA DERECHA</c:v>
                </c:pt>
                <c:pt idx="3">
                  <c:v>ENGRANAJE GUIA DE CADENA</c:v>
                </c:pt>
                <c:pt idx="4">
                  <c:v>CONJUNTO DE CALIPER</c:v>
                </c:pt>
                <c:pt idx="5">
                  <c:v>O-RING,18*3.5</c:v>
                </c:pt>
                <c:pt idx="6">
                  <c:v>CUBIERTA TRASERA AZUL</c:v>
                </c:pt>
                <c:pt idx="7">
                  <c:v>RETEN DE RESORTE DE VAL SUP</c:v>
                </c:pt>
                <c:pt idx="8">
                  <c:v>MARTILLO IMPULSOR DE VALVULA</c:v>
                </c:pt>
                <c:pt idx="9">
                  <c:v>EJE DE ENGRANAJE DE TRACCION</c:v>
                </c:pt>
              </c:strCache>
            </c:strRef>
          </c:cat>
          <c:val>
            <c:numRef>
              <c:f>PIVOTS!$AB$5:$AB$15</c:f>
              <c:numCache>
                <c:formatCode>#,#00</c:formatCode>
                <c:ptCount val="10"/>
                <c:pt idx="0">
                  <c:v>274488</c:v>
                </c:pt>
                <c:pt idx="1">
                  <c:v>278437</c:v>
                </c:pt>
                <c:pt idx="2">
                  <c:v>282149</c:v>
                </c:pt>
                <c:pt idx="3">
                  <c:v>282296</c:v>
                </c:pt>
                <c:pt idx="4">
                  <c:v>293966</c:v>
                </c:pt>
                <c:pt idx="5">
                  <c:v>294239</c:v>
                </c:pt>
                <c:pt idx="6">
                  <c:v>301828</c:v>
                </c:pt>
                <c:pt idx="7">
                  <c:v>318146</c:v>
                </c:pt>
                <c:pt idx="8">
                  <c:v>319113</c:v>
                </c:pt>
                <c:pt idx="9">
                  <c:v>357022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C-4EC9-8454-B0D5811AC2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770687567"/>
        <c:axId val="1770685071"/>
      </c:barChart>
      <c:catAx>
        <c:axId val="17706875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85071"/>
        <c:crosses val="autoZero"/>
        <c:auto val="1"/>
        <c:lblAlgn val="ctr"/>
        <c:lblOffset val="100"/>
        <c:noMultiLvlLbl val="0"/>
      </c:catAx>
      <c:valAx>
        <c:axId val="1770685071"/>
        <c:scaling>
          <c:orientation val="minMax"/>
        </c:scaling>
        <c:delete val="0"/>
        <c:axPos val="b"/>
        <c:numFmt formatCode="#,#00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87567"/>
        <c:crosses val="autoZero"/>
        <c:crossBetween val="between"/>
      </c:valAx>
      <c:spPr>
        <a:solidFill>
          <a:schemeClr val="bg1"/>
        </a:solidFill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4_SQL SERVER BI NUEVO.xlsx]PIVOTS!TablaDinámica9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Cantidad de Stock Valorizado por Almacén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6942083333333333"/>
          <c:y val="0.23707738095238096"/>
          <c:w val="0.38597106481481475"/>
          <c:h val="0.66166468253968247"/>
        </c:manualLayout>
      </c:layout>
      <c:doughnutChart>
        <c:varyColors val="1"/>
        <c:ser>
          <c:idx val="0"/>
          <c:order val="0"/>
          <c:tx>
            <c:strRef>
              <c:f>PIVOTS!$AL$5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4C-4787-8794-499A66ABFC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4C-4787-8794-499A66ABFC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B4C-4787-8794-499A66ABFC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PIVOTS!$AK$6:$AK$9</c:f>
              <c:strCache>
                <c:ptCount val="3"/>
                <c:pt idx="0">
                  <c:v>Av. Argentina 5799, Carmen de La Legua - Reynoso 07006</c:v>
                </c:pt>
                <c:pt idx="1">
                  <c:v>Calle Alfonso Ugarte 370, Miraflores 15074</c:v>
                </c:pt>
                <c:pt idx="2">
                  <c:v>Jr.Cerro Azul 341, Santiago de Surco 15803</c:v>
                </c:pt>
              </c:strCache>
            </c:strRef>
          </c:cat>
          <c:val>
            <c:numRef>
              <c:f>PIVOTS!$AL$6:$AL$9</c:f>
              <c:numCache>
                <c:formatCode>#,#00</c:formatCode>
                <c:ptCount val="3"/>
                <c:pt idx="0">
                  <c:v>8883824.5199999996</c:v>
                </c:pt>
                <c:pt idx="1">
                  <c:v>8691583.7400000077</c:v>
                </c:pt>
                <c:pt idx="2">
                  <c:v>8987921.9899999928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24-4501-B33D-DC9376DE3A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97939814814817"/>
          <c:y val="0.27375317460317461"/>
          <c:w val="0.33398356481481484"/>
          <c:h val="0.58397857142857146"/>
        </c:manualLayout>
      </c:layout>
      <c:overlay val="0"/>
      <c:spPr>
        <a:solidFill>
          <a:schemeClr val="bg1">
            <a:lumMod val="95000"/>
          </a:schemeClr>
        </a:solidFill>
        <a:ln w="19050">
          <a:solidFill>
            <a:schemeClr val="tx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4_SQL SERVER BI NUEVO.xlsx]PIVOTS!TablaDinámica10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Stock Valorizado por Familias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PIVOTS!$AO$5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>
                  <a:alpha val="97000"/>
                </a:schemeClr>
              </a:solidFill>
            </a:ln>
            <a:effectLst/>
          </c:spPr>
          <c:cat>
            <c:strRef>
              <c:f>PIVOTS!$AN$6:$AN$16</c:f>
              <c:strCache>
                <c:ptCount val="10"/>
                <c:pt idx="0">
                  <c:v>AMORTIGUADORES</c:v>
                </c:pt>
                <c:pt idx="1">
                  <c:v>BATERIAS</c:v>
                </c:pt>
                <c:pt idx="2">
                  <c:v>BUJIAS</c:v>
                </c:pt>
                <c:pt idx="3">
                  <c:v>COLISION</c:v>
                </c:pt>
                <c:pt idx="4">
                  <c:v>ELECTRICO</c:v>
                </c:pt>
                <c:pt idx="5">
                  <c:v>FILTROS</c:v>
                </c:pt>
                <c:pt idx="6">
                  <c:v>FRENOS Y EMBRAGUES</c:v>
                </c:pt>
                <c:pt idx="7">
                  <c:v>PALANCAS Y CHICOTES</c:v>
                </c:pt>
                <c:pt idx="8">
                  <c:v>PARTES DE MOTOR</c:v>
                </c:pt>
                <c:pt idx="9">
                  <c:v>PEDALES Y POSAPIES</c:v>
                </c:pt>
              </c:strCache>
            </c:strRef>
          </c:cat>
          <c:val>
            <c:numRef>
              <c:f>PIVOTS!$AO$6:$AO$16</c:f>
              <c:numCache>
                <c:formatCode>#,#00</c:formatCode>
                <c:ptCount val="10"/>
                <c:pt idx="0">
                  <c:v>1649482.5999999994</c:v>
                </c:pt>
                <c:pt idx="1">
                  <c:v>403057.22</c:v>
                </c:pt>
                <c:pt idx="2">
                  <c:v>154212</c:v>
                </c:pt>
                <c:pt idx="3">
                  <c:v>10113819.229999986</c:v>
                </c:pt>
                <c:pt idx="4">
                  <c:v>2464511.8699999987</c:v>
                </c:pt>
                <c:pt idx="5">
                  <c:v>1270594.1000000001</c:v>
                </c:pt>
                <c:pt idx="6">
                  <c:v>1783538.0399999996</c:v>
                </c:pt>
                <c:pt idx="7">
                  <c:v>725116.40999999992</c:v>
                </c:pt>
                <c:pt idx="8">
                  <c:v>6746951.3899999959</c:v>
                </c:pt>
                <c:pt idx="9">
                  <c:v>1252047.3900000001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6-45F9-9780-57045D981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687151"/>
        <c:axId val="1770679247"/>
      </c:areaChart>
      <c:catAx>
        <c:axId val="177068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79247"/>
        <c:crosses val="autoZero"/>
        <c:auto val="1"/>
        <c:lblAlgn val="ctr"/>
        <c:lblOffset val="100"/>
        <c:noMultiLvlLbl val="0"/>
      </c:catAx>
      <c:valAx>
        <c:axId val="17706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8715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4_SQL SERVER BI NUEVO.xlsx]PIVOTS!TablaDinámica7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spc="0" normalizeH="0" baseline="0">
                <a:solidFill>
                  <a:schemeClr val="tx2"/>
                </a:solidFill>
                <a:latin typeface="+mj-lt"/>
                <a:ea typeface="+mj-ea"/>
                <a:cs typeface="+mj-cs"/>
              </a:rPr>
              <a:t>Promedio de Rotación de Inventario por Familia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PIVOTS!$AI$5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PIVOTS!$AH$6:$AH$16</c:f>
              <c:strCache>
                <c:ptCount val="10"/>
                <c:pt idx="0">
                  <c:v>AMORTIGUADORES</c:v>
                </c:pt>
                <c:pt idx="1">
                  <c:v>BATERIAS</c:v>
                </c:pt>
                <c:pt idx="2">
                  <c:v>BUJIAS</c:v>
                </c:pt>
                <c:pt idx="3">
                  <c:v>COLISION</c:v>
                </c:pt>
                <c:pt idx="4">
                  <c:v>ELECTRICO</c:v>
                </c:pt>
                <c:pt idx="5">
                  <c:v>FILTROS</c:v>
                </c:pt>
                <c:pt idx="6">
                  <c:v>FRENOS Y EMBRAGUES</c:v>
                </c:pt>
                <c:pt idx="7">
                  <c:v>PALANCAS Y CHICOTES</c:v>
                </c:pt>
                <c:pt idx="8">
                  <c:v>PARTES DE MOTOR</c:v>
                </c:pt>
                <c:pt idx="9">
                  <c:v>PEDALES Y POSAPIES</c:v>
                </c:pt>
              </c:strCache>
            </c:strRef>
          </c:cat>
          <c:val>
            <c:numRef>
              <c:f>PIVOTS!$AI$6:$AI$16</c:f>
              <c:numCache>
                <c:formatCode>#,##0.00</c:formatCode>
                <c:ptCount val="10"/>
                <c:pt idx="0">
                  <c:v>12.855966181455804</c:v>
                </c:pt>
                <c:pt idx="1">
                  <c:v>7.7128033569772434</c:v>
                </c:pt>
                <c:pt idx="2">
                  <c:v>14.524467015943427</c:v>
                </c:pt>
                <c:pt idx="3">
                  <c:v>35.905569449180234</c:v>
                </c:pt>
                <c:pt idx="4">
                  <c:v>21.681774354730518</c:v>
                </c:pt>
                <c:pt idx="5">
                  <c:v>21.767400304604607</c:v>
                </c:pt>
                <c:pt idx="6">
                  <c:v>22.7368159462313</c:v>
                </c:pt>
                <c:pt idx="7">
                  <c:v>11.292406168515692</c:v>
                </c:pt>
                <c:pt idx="8">
                  <c:v>19.676604189102605</c:v>
                </c:pt>
                <c:pt idx="9">
                  <c:v>16.034861488834153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6-411E-9B89-5205ED13A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430735"/>
        <c:axId val="1765428655"/>
      </c:radarChart>
      <c:catAx>
        <c:axId val="176543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28655"/>
        <c:crosses val="autoZero"/>
        <c:auto val="1"/>
        <c:lblAlgn val="ctr"/>
        <c:lblOffset val="100"/>
        <c:noMultiLvlLbl val="0"/>
      </c:catAx>
      <c:valAx>
        <c:axId val="17654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3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410934</xdr:colOff>
      <xdr:row>10</xdr:row>
      <xdr:rowOff>99331</xdr:rowOff>
    </xdr:from>
    <xdr:to>
      <xdr:col>9</xdr:col>
      <xdr:colOff>158934</xdr:colOff>
      <xdr:row>23</xdr:row>
      <xdr:rowOff>142831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216013</xdr:colOff>
      <xdr:row>10</xdr:row>
      <xdr:rowOff>95250</xdr:rowOff>
    </xdr:from>
    <xdr:to>
      <xdr:col>14</xdr:col>
      <xdr:colOff>726013</xdr:colOff>
      <xdr:row>23</xdr:row>
      <xdr:rowOff>138750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51026</xdr:colOff>
      <xdr:row>24</xdr:row>
      <xdr:rowOff>37761</xdr:rowOff>
    </xdr:from>
    <xdr:to>
      <xdr:col>20</xdr:col>
      <xdr:colOff>561026</xdr:colOff>
      <xdr:row>37</xdr:row>
      <xdr:rowOff>81261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45244</xdr:colOff>
      <xdr:row>10</xdr:row>
      <xdr:rowOff>100693</xdr:rowOff>
    </xdr:from>
    <xdr:to>
      <xdr:col>20</xdr:col>
      <xdr:colOff>555244</xdr:colOff>
      <xdr:row>23</xdr:row>
      <xdr:rowOff>144193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412296</xdr:colOff>
      <xdr:row>24</xdr:row>
      <xdr:rowOff>21772</xdr:rowOff>
    </xdr:from>
    <xdr:to>
      <xdr:col>9</xdr:col>
      <xdr:colOff>160296</xdr:colOff>
      <xdr:row>37</xdr:row>
      <xdr:rowOff>65272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222947</xdr:colOff>
      <xdr:row>24</xdr:row>
      <xdr:rowOff>36635</xdr:rowOff>
    </xdr:from>
    <xdr:to>
      <xdr:col>14</xdr:col>
      <xdr:colOff>732947</xdr:colOff>
      <xdr:row>37</xdr:row>
      <xdr:rowOff>80135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230300</xdr:colOff>
      <xdr:row>51</xdr:row>
      <xdr:rowOff>35719</xdr:rowOff>
    </xdr:from>
    <xdr:to>
      <xdr:col>14</xdr:col>
      <xdr:colOff>740300</xdr:colOff>
      <xdr:row>64</xdr:row>
      <xdr:rowOff>79219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416719</xdr:colOff>
      <xdr:row>37</xdr:row>
      <xdr:rowOff>133010</xdr:rowOff>
    </xdr:from>
    <xdr:to>
      <xdr:col>9</xdr:col>
      <xdr:colOff>164719</xdr:colOff>
      <xdr:row>50</xdr:row>
      <xdr:rowOff>176510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28575</xdr:colOff>
      <xdr:row>17</xdr:row>
      <xdr:rowOff>114300</xdr:rowOff>
    </xdr:from>
    <xdr:to>
      <xdr:col>3</xdr:col>
      <xdr:colOff>333375</xdr:colOff>
      <xdr:row>23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ABC_STOCK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BC_STOC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575" y="3352800"/>
              <a:ext cx="1828800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28575</xdr:colOff>
      <xdr:row>24</xdr:row>
      <xdr:rowOff>38100</xdr:rowOff>
    </xdr:from>
    <xdr:to>
      <xdr:col>3</xdr:col>
      <xdr:colOff>333375</xdr:colOff>
      <xdr:row>30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ABC_VENTA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BC_VENTA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575" y="4610100"/>
              <a:ext cx="18288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447675</xdr:colOff>
      <xdr:row>0</xdr:row>
      <xdr:rowOff>180974</xdr:rowOff>
    </xdr:from>
    <xdr:to>
      <xdr:col>6</xdr:col>
      <xdr:colOff>352425</xdr:colOff>
      <xdr:row>10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ANTIGÜEDAD_STOCK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TIGÜEDAD_STOC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675" y="180974"/>
              <a:ext cx="2190750" cy="1743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419100</xdr:colOff>
      <xdr:row>0</xdr:row>
      <xdr:rowOff>161925</xdr:rowOff>
    </xdr:from>
    <xdr:to>
      <xdr:col>10</xdr:col>
      <xdr:colOff>285750</xdr:colOff>
      <xdr:row>10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NOM_FAMIL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_FAMIL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1100" y="161925"/>
              <a:ext cx="2914650" cy="177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19050</xdr:colOff>
      <xdr:row>1</xdr:row>
      <xdr:rowOff>19051</xdr:rowOff>
    </xdr:from>
    <xdr:to>
      <xdr:col>3</xdr:col>
      <xdr:colOff>323850</xdr:colOff>
      <xdr:row>6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AÑ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050" y="209551"/>
              <a:ext cx="182880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28575</xdr:colOff>
      <xdr:row>6</xdr:row>
      <xdr:rowOff>85725</xdr:rowOff>
    </xdr:from>
    <xdr:to>
      <xdr:col>3</xdr:col>
      <xdr:colOff>314325</xdr:colOff>
      <xdr:row>17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575" y="1228725"/>
              <a:ext cx="1809750" cy="2047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571499</xdr:colOff>
      <xdr:row>0</xdr:row>
      <xdr:rowOff>161925</xdr:rowOff>
    </xdr:from>
    <xdr:to>
      <xdr:col>19</xdr:col>
      <xdr:colOff>333375</xdr:colOff>
      <xdr:row>7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DIR_ALMACE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R_ALMAC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1499" y="161925"/>
              <a:ext cx="2809876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361948</xdr:colOff>
      <xdr:row>0</xdr:row>
      <xdr:rowOff>161925</xdr:rowOff>
    </xdr:from>
    <xdr:to>
      <xdr:col>15</xdr:col>
      <xdr:colOff>523875</xdr:colOff>
      <xdr:row>10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NOM_PROVE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_PROVE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1948" y="161925"/>
              <a:ext cx="3971927" cy="176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59531</xdr:colOff>
      <xdr:row>37</xdr:row>
      <xdr:rowOff>142875</xdr:rowOff>
    </xdr:from>
    <xdr:to>
      <xdr:col>20</xdr:col>
      <xdr:colOff>569531</xdr:colOff>
      <xdr:row>50</xdr:row>
      <xdr:rowOff>186375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238125</xdr:colOff>
      <xdr:row>37</xdr:row>
      <xdr:rowOff>123825</xdr:rowOff>
    </xdr:from>
    <xdr:to>
      <xdr:col>14</xdr:col>
      <xdr:colOff>748125</xdr:colOff>
      <xdr:row>50</xdr:row>
      <xdr:rowOff>167325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4334.785186458335" backgroundQuery="1" createdVersion="6" refreshedVersion="6" minRefreshableVersion="3" recordCount="0" supportSubquery="1" supportAdvancedDrill="1">
  <cacheSource type="external" connectionId="8"/>
  <cacheFields count="2">
    <cacheField name="[Measures].[Suma de VENTA_PROM12MESES_MONTO]" caption="Suma de VENTA_PROM12MESES_MONTO" numFmtId="0" hierarchy="63" level="32767"/>
    <cacheField name="[Tabla_STOCKENALMACEN].[ID_PRODUCTO].[ID_PRODUCTO]" caption="ID_PRODUCTO" numFmtId="0" hierarchy="32" level="1">
      <sharedItems containsSemiMixedTypes="0" containsString="0" containsNumber="1" containsInteger="1" minValue="1001" maxValue="1562" count="562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</sharedItems>
      <extLst>
        <ext xmlns:x15="http://schemas.microsoft.com/office/spreadsheetml/2010/11/main" uri="{4F2E5C28-24EA-4eb8-9CBF-B6C8F9C3D259}">
          <x15:cachedUniqueNames>
            <x15:cachedUniqueName index="0" name="[Tabla_STOCKENALMACEN].[ID_PRODUCTO].&amp;[1001]"/>
            <x15:cachedUniqueName index="1" name="[Tabla_STOCKENALMACEN].[ID_PRODUCTO].&amp;[1002]"/>
            <x15:cachedUniqueName index="2" name="[Tabla_STOCKENALMACEN].[ID_PRODUCTO].&amp;[1003]"/>
            <x15:cachedUniqueName index="3" name="[Tabla_STOCKENALMACEN].[ID_PRODUCTO].&amp;[1004]"/>
            <x15:cachedUniqueName index="4" name="[Tabla_STOCKENALMACEN].[ID_PRODUCTO].&amp;[1005]"/>
            <x15:cachedUniqueName index="5" name="[Tabla_STOCKENALMACEN].[ID_PRODUCTO].&amp;[1006]"/>
            <x15:cachedUniqueName index="6" name="[Tabla_STOCKENALMACEN].[ID_PRODUCTO].&amp;[1007]"/>
            <x15:cachedUniqueName index="7" name="[Tabla_STOCKENALMACEN].[ID_PRODUCTO].&amp;[1008]"/>
            <x15:cachedUniqueName index="8" name="[Tabla_STOCKENALMACEN].[ID_PRODUCTO].&amp;[1009]"/>
            <x15:cachedUniqueName index="9" name="[Tabla_STOCKENALMACEN].[ID_PRODUCTO].&amp;[1010]"/>
            <x15:cachedUniqueName index="10" name="[Tabla_STOCKENALMACEN].[ID_PRODUCTO].&amp;[1011]"/>
            <x15:cachedUniqueName index="11" name="[Tabla_STOCKENALMACEN].[ID_PRODUCTO].&amp;[1012]"/>
            <x15:cachedUniqueName index="12" name="[Tabla_STOCKENALMACEN].[ID_PRODUCTO].&amp;[1013]"/>
            <x15:cachedUniqueName index="13" name="[Tabla_STOCKENALMACEN].[ID_PRODUCTO].&amp;[1014]"/>
            <x15:cachedUniqueName index="14" name="[Tabla_STOCKENALMACEN].[ID_PRODUCTO].&amp;[1015]"/>
            <x15:cachedUniqueName index="15" name="[Tabla_STOCKENALMACEN].[ID_PRODUCTO].&amp;[1016]"/>
            <x15:cachedUniqueName index="16" name="[Tabla_STOCKENALMACEN].[ID_PRODUCTO].&amp;[1017]"/>
            <x15:cachedUniqueName index="17" name="[Tabla_STOCKENALMACEN].[ID_PRODUCTO].&amp;[1018]"/>
            <x15:cachedUniqueName index="18" name="[Tabla_STOCKENALMACEN].[ID_PRODUCTO].&amp;[1019]"/>
            <x15:cachedUniqueName index="19" name="[Tabla_STOCKENALMACEN].[ID_PRODUCTO].&amp;[1020]"/>
            <x15:cachedUniqueName index="20" name="[Tabla_STOCKENALMACEN].[ID_PRODUCTO].&amp;[1021]"/>
            <x15:cachedUniqueName index="21" name="[Tabla_STOCKENALMACEN].[ID_PRODUCTO].&amp;[1022]"/>
            <x15:cachedUniqueName index="22" name="[Tabla_STOCKENALMACEN].[ID_PRODUCTO].&amp;[1023]"/>
            <x15:cachedUniqueName index="23" name="[Tabla_STOCKENALMACEN].[ID_PRODUCTO].&amp;[1024]"/>
            <x15:cachedUniqueName index="24" name="[Tabla_STOCKENALMACEN].[ID_PRODUCTO].&amp;[1025]"/>
            <x15:cachedUniqueName index="25" name="[Tabla_STOCKENALMACEN].[ID_PRODUCTO].&amp;[1026]"/>
            <x15:cachedUniqueName index="26" name="[Tabla_STOCKENALMACEN].[ID_PRODUCTO].&amp;[1027]"/>
            <x15:cachedUniqueName index="27" name="[Tabla_STOCKENALMACEN].[ID_PRODUCTO].&amp;[1028]"/>
            <x15:cachedUniqueName index="28" name="[Tabla_STOCKENALMACEN].[ID_PRODUCTO].&amp;[1029]"/>
            <x15:cachedUniqueName index="29" name="[Tabla_STOCKENALMACEN].[ID_PRODUCTO].&amp;[1030]"/>
            <x15:cachedUniqueName index="30" name="[Tabla_STOCKENALMACEN].[ID_PRODUCTO].&amp;[1031]"/>
            <x15:cachedUniqueName index="31" name="[Tabla_STOCKENALMACEN].[ID_PRODUCTO].&amp;[1032]"/>
            <x15:cachedUniqueName index="32" name="[Tabla_STOCKENALMACEN].[ID_PRODUCTO].&amp;[1033]"/>
            <x15:cachedUniqueName index="33" name="[Tabla_STOCKENALMACEN].[ID_PRODUCTO].&amp;[1034]"/>
            <x15:cachedUniqueName index="34" name="[Tabla_STOCKENALMACEN].[ID_PRODUCTO].&amp;[1035]"/>
            <x15:cachedUniqueName index="35" name="[Tabla_STOCKENALMACEN].[ID_PRODUCTO].&amp;[1036]"/>
            <x15:cachedUniqueName index="36" name="[Tabla_STOCKENALMACEN].[ID_PRODUCTO].&amp;[1037]"/>
            <x15:cachedUniqueName index="37" name="[Tabla_STOCKENALMACEN].[ID_PRODUCTO].&amp;[1038]"/>
            <x15:cachedUniqueName index="38" name="[Tabla_STOCKENALMACEN].[ID_PRODUCTO].&amp;[1039]"/>
            <x15:cachedUniqueName index="39" name="[Tabla_STOCKENALMACEN].[ID_PRODUCTO].&amp;[1040]"/>
            <x15:cachedUniqueName index="40" name="[Tabla_STOCKENALMACEN].[ID_PRODUCTO].&amp;[1041]"/>
            <x15:cachedUniqueName index="41" name="[Tabla_STOCKENALMACEN].[ID_PRODUCTO].&amp;[1042]"/>
            <x15:cachedUniqueName index="42" name="[Tabla_STOCKENALMACEN].[ID_PRODUCTO].&amp;[1043]"/>
            <x15:cachedUniqueName index="43" name="[Tabla_STOCKENALMACEN].[ID_PRODUCTO].&amp;[1044]"/>
            <x15:cachedUniqueName index="44" name="[Tabla_STOCKENALMACEN].[ID_PRODUCTO].&amp;[1045]"/>
            <x15:cachedUniqueName index="45" name="[Tabla_STOCKENALMACEN].[ID_PRODUCTO].&amp;[1046]"/>
            <x15:cachedUniqueName index="46" name="[Tabla_STOCKENALMACEN].[ID_PRODUCTO].&amp;[1047]"/>
            <x15:cachedUniqueName index="47" name="[Tabla_STOCKENALMACEN].[ID_PRODUCTO].&amp;[1048]"/>
            <x15:cachedUniqueName index="48" name="[Tabla_STOCKENALMACEN].[ID_PRODUCTO].&amp;[1049]"/>
            <x15:cachedUniqueName index="49" name="[Tabla_STOCKENALMACEN].[ID_PRODUCTO].&amp;[1050]"/>
            <x15:cachedUniqueName index="50" name="[Tabla_STOCKENALMACEN].[ID_PRODUCTO].&amp;[1051]"/>
            <x15:cachedUniqueName index="51" name="[Tabla_STOCKENALMACEN].[ID_PRODUCTO].&amp;[1052]"/>
            <x15:cachedUniqueName index="52" name="[Tabla_STOCKENALMACEN].[ID_PRODUCTO].&amp;[1053]"/>
            <x15:cachedUniqueName index="53" name="[Tabla_STOCKENALMACEN].[ID_PRODUCTO].&amp;[1054]"/>
            <x15:cachedUniqueName index="54" name="[Tabla_STOCKENALMACEN].[ID_PRODUCTO].&amp;[1055]"/>
            <x15:cachedUniqueName index="55" name="[Tabla_STOCKENALMACEN].[ID_PRODUCTO].&amp;[1056]"/>
            <x15:cachedUniqueName index="56" name="[Tabla_STOCKENALMACEN].[ID_PRODUCTO].&amp;[1057]"/>
            <x15:cachedUniqueName index="57" name="[Tabla_STOCKENALMACEN].[ID_PRODUCTO].&amp;[1058]"/>
            <x15:cachedUniqueName index="58" name="[Tabla_STOCKENALMACEN].[ID_PRODUCTO].&amp;[1059]"/>
            <x15:cachedUniqueName index="59" name="[Tabla_STOCKENALMACEN].[ID_PRODUCTO].&amp;[1060]"/>
            <x15:cachedUniqueName index="60" name="[Tabla_STOCKENALMACEN].[ID_PRODUCTO].&amp;[1061]"/>
            <x15:cachedUniqueName index="61" name="[Tabla_STOCKENALMACEN].[ID_PRODUCTO].&amp;[1062]"/>
            <x15:cachedUniqueName index="62" name="[Tabla_STOCKENALMACEN].[ID_PRODUCTO].&amp;[1063]"/>
            <x15:cachedUniqueName index="63" name="[Tabla_STOCKENALMACEN].[ID_PRODUCTO].&amp;[1064]"/>
            <x15:cachedUniqueName index="64" name="[Tabla_STOCKENALMACEN].[ID_PRODUCTO].&amp;[1065]"/>
            <x15:cachedUniqueName index="65" name="[Tabla_STOCKENALMACEN].[ID_PRODUCTO].&amp;[1066]"/>
            <x15:cachedUniqueName index="66" name="[Tabla_STOCKENALMACEN].[ID_PRODUCTO].&amp;[1067]"/>
            <x15:cachedUniqueName index="67" name="[Tabla_STOCKENALMACEN].[ID_PRODUCTO].&amp;[1068]"/>
            <x15:cachedUniqueName index="68" name="[Tabla_STOCKENALMACEN].[ID_PRODUCTO].&amp;[1069]"/>
            <x15:cachedUniqueName index="69" name="[Tabla_STOCKENALMACEN].[ID_PRODUCTO].&amp;[1070]"/>
            <x15:cachedUniqueName index="70" name="[Tabla_STOCKENALMACEN].[ID_PRODUCTO].&amp;[1071]"/>
            <x15:cachedUniqueName index="71" name="[Tabla_STOCKENALMACEN].[ID_PRODUCTO].&amp;[1072]"/>
            <x15:cachedUniqueName index="72" name="[Tabla_STOCKENALMACEN].[ID_PRODUCTO].&amp;[1073]"/>
            <x15:cachedUniqueName index="73" name="[Tabla_STOCKENALMACEN].[ID_PRODUCTO].&amp;[1074]"/>
            <x15:cachedUniqueName index="74" name="[Tabla_STOCKENALMACEN].[ID_PRODUCTO].&amp;[1075]"/>
            <x15:cachedUniqueName index="75" name="[Tabla_STOCKENALMACEN].[ID_PRODUCTO].&amp;[1076]"/>
            <x15:cachedUniqueName index="76" name="[Tabla_STOCKENALMACEN].[ID_PRODUCTO].&amp;[1077]"/>
            <x15:cachedUniqueName index="77" name="[Tabla_STOCKENALMACEN].[ID_PRODUCTO].&amp;[1078]"/>
            <x15:cachedUniqueName index="78" name="[Tabla_STOCKENALMACEN].[ID_PRODUCTO].&amp;[1079]"/>
            <x15:cachedUniqueName index="79" name="[Tabla_STOCKENALMACEN].[ID_PRODUCTO].&amp;[1080]"/>
            <x15:cachedUniqueName index="80" name="[Tabla_STOCKENALMACEN].[ID_PRODUCTO].&amp;[1081]"/>
            <x15:cachedUniqueName index="81" name="[Tabla_STOCKENALMACEN].[ID_PRODUCTO].&amp;[1082]"/>
            <x15:cachedUniqueName index="82" name="[Tabla_STOCKENALMACEN].[ID_PRODUCTO].&amp;[1083]"/>
            <x15:cachedUniqueName index="83" name="[Tabla_STOCKENALMACEN].[ID_PRODUCTO].&amp;[1084]"/>
            <x15:cachedUniqueName index="84" name="[Tabla_STOCKENALMACEN].[ID_PRODUCTO].&amp;[1085]"/>
            <x15:cachedUniqueName index="85" name="[Tabla_STOCKENALMACEN].[ID_PRODUCTO].&amp;[1086]"/>
            <x15:cachedUniqueName index="86" name="[Tabla_STOCKENALMACEN].[ID_PRODUCTO].&amp;[1087]"/>
            <x15:cachedUniqueName index="87" name="[Tabla_STOCKENALMACEN].[ID_PRODUCTO].&amp;[1088]"/>
            <x15:cachedUniqueName index="88" name="[Tabla_STOCKENALMACEN].[ID_PRODUCTO].&amp;[1089]"/>
            <x15:cachedUniqueName index="89" name="[Tabla_STOCKENALMACEN].[ID_PRODUCTO].&amp;[1090]"/>
            <x15:cachedUniqueName index="90" name="[Tabla_STOCKENALMACEN].[ID_PRODUCTO].&amp;[1091]"/>
            <x15:cachedUniqueName index="91" name="[Tabla_STOCKENALMACEN].[ID_PRODUCTO].&amp;[1092]"/>
            <x15:cachedUniqueName index="92" name="[Tabla_STOCKENALMACEN].[ID_PRODUCTO].&amp;[1093]"/>
            <x15:cachedUniqueName index="93" name="[Tabla_STOCKENALMACEN].[ID_PRODUCTO].&amp;[1094]"/>
            <x15:cachedUniqueName index="94" name="[Tabla_STOCKENALMACEN].[ID_PRODUCTO].&amp;[1095]"/>
            <x15:cachedUniqueName index="95" name="[Tabla_STOCKENALMACEN].[ID_PRODUCTO].&amp;[1096]"/>
            <x15:cachedUniqueName index="96" name="[Tabla_STOCKENALMACEN].[ID_PRODUCTO].&amp;[1097]"/>
            <x15:cachedUniqueName index="97" name="[Tabla_STOCKENALMACEN].[ID_PRODUCTO].&amp;[1098]"/>
            <x15:cachedUniqueName index="98" name="[Tabla_STOCKENALMACEN].[ID_PRODUCTO].&amp;[1099]"/>
            <x15:cachedUniqueName index="99" name="[Tabla_STOCKENALMACEN].[ID_PRODUCTO].&amp;[1100]"/>
            <x15:cachedUniqueName index="100" name="[Tabla_STOCKENALMACEN].[ID_PRODUCTO].&amp;[1101]"/>
            <x15:cachedUniqueName index="101" name="[Tabla_STOCKENALMACEN].[ID_PRODUCTO].&amp;[1102]"/>
            <x15:cachedUniqueName index="102" name="[Tabla_STOCKENALMACEN].[ID_PRODUCTO].&amp;[1103]"/>
            <x15:cachedUniqueName index="103" name="[Tabla_STOCKENALMACEN].[ID_PRODUCTO].&amp;[1104]"/>
            <x15:cachedUniqueName index="104" name="[Tabla_STOCKENALMACEN].[ID_PRODUCTO].&amp;[1105]"/>
            <x15:cachedUniqueName index="105" name="[Tabla_STOCKENALMACEN].[ID_PRODUCTO].&amp;[1106]"/>
            <x15:cachedUniqueName index="106" name="[Tabla_STOCKENALMACEN].[ID_PRODUCTO].&amp;[1107]"/>
            <x15:cachedUniqueName index="107" name="[Tabla_STOCKENALMACEN].[ID_PRODUCTO].&amp;[1108]"/>
            <x15:cachedUniqueName index="108" name="[Tabla_STOCKENALMACEN].[ID_PRODUCTO].&amp;[1109]"/>
            <x15:cachedUniqueName index="109" name="[Tabla_STOCKENALMACEN].[ID_PRODUCTO].&amp;[1110]"/>
            <x15:cachedUniqueName index="110" name="[Tabla_STOCKENALMACEN].[ID_PRODUCTO].&amp;[1111]"/>
            <x15:cachedUniqueName index="111" name="[Tabla_STOCKENALMACEN].[ID_PRODUCTO].&amp;[1112]"/>
            <x15:cachedUniqueName index="112" name="[Tabla_STOCKENALMACEN].[ID_PRODUCTO].&amp;[1113]"/>
            <x15:cachedUniqueName index="113" name="[Tabla_STOCKENALMACEN].[ID_PRODUCTO].&amp;[1114]"/>
            <x15:cachedUniqueName index="114" name="[Tabla_STOCKENALMACEN].[ID_PRODUCTO].&amp;[1115]"/>
            <x15:cachedUniqueName index="115" name="[Tabla_STOCKENALMACEN].[ID_PRODUCTO].&amp;[1116]"/>
            <x15:cachedUniqueName index="116" name="[Tabla_STOCKENALMACEN].[ID_PRODUCTO].&amp;[1117]"/>
            <x15:cachedUniqueName index="117" name="[Tabla_STOCKENALMACEN].[ID_PRODUCTO].&amp;[1118]"/>
            <x15:cachedUniqueName index="118" name="[Tabla_STOCKENALMACEN].[ID_PRODUCTO].&amp;[1119]"/>
            <x15:cachedUniqueName index="119" name="[Tabla_STOCKENALMACEN].[ID_PRODUCTO].&amp;[1120]"/>
            <x15:cachedUniqueName index="120" name="[Tabla_STOCKENALMACEN].[ID_PRODUCTO].&amp;[1121]"/>
            <x15:cachedUniqueName index="121" name="[Tabla_STOCKENALMACEN].[ID_PRODUCTO].&amp;[1122]"/>
            <x15:cachedUniqueName index="122" name="[Tabla_STOCKENALMACEN].[ID_PRODUCTO].&amp;[1123]"/>
            <x15:cachedUniqueName index="123" name="[Tabla_STOCKENALMACEN].[ID_PRODUCTO].&amp;[1124]"/>
            <x15:cachedUniqueName index="124" name="[Tabla_STOCKENALMACEN].[ID_PRODUCTO].&amp;[1125]"/>
            <x15:cachedUniqueName index="125" name="[Tabla_STOCKENALMACEN].[ID_PRODUCTO].&amp;[1126]"/>
            <x15:cachedUniqueName index="126" name="[Tabla_STOCKENALMACEN].[ID_PRODUCTO].&amp;[1127]"/>
            <x15:cachedUniqueName index="127" name="[Tabla_STOCKENALMACEN].[ID_PRODUCTO].&amp;[1128]"/>
            <x15:cachedUniqueName index="128" name="[Tabla_STOCKENALMACEN].[ID_PRODUCTO].&amp;[1129]"/>
            <x15:cachedUniqueName index="129" name="[Tabla_STOCKENALMACEN].[ID_PRODUCTO].&amp;[1130]"/>
            <x15:cachedUniqueName index="130" name="[Tabla_STOCKENALMACEN].[ID_PRODUCTO].&amp;[1131]"/>
            <x15:cachedUniqueName index="131" name="[Tabla_STOCKENALMACEN].[ID_PRODUCTO].&amp;[1132]"/>
            <x15:cachedUniqueName index="132" name="[Tabla_STOCKENALMACEN].[ID_PRODUCTO].&amp;[1133]"/>
            <x15:cachedUniqueName index="133" name="[Tabla_STOCKENALMACEN].[ID_PRODUCTO].&amp;[1134]"/>
            <x15:cachedUniqueName index="134" name="[Tabla_STOCKENALMACEN].[ID_PRODUCTO].&amp;[1135]"/>
            <x15:cachedUniqueName index="135" name="[Tabla_STOCKENALMACEN].[ID_PRODUCTO].&amp;[1136]"/>
            <x15:cachedUniqueName index="136" name="[Tabla_STOCKENALMACEN].[ID_PRODUCTO].&amp;[1137]"/>
            <x15:cachedUniqueName index="137" name="[Tabla_STOCKENALMACEN].[ID_PRODUCTO].&amp;[1138]"/>
            <x15:cachedUniqueName index="138" name="[Tabla_STOCKENALMACEN].[ID_PRODUCTO].&amp;[1139]"/>
            <x15:cachedUniqueName index="139" name="[Tabla_STOCKENALMACEN].[ID_PRODUCTO].&amp;[1140]"/>
            <x15:cachedUniqueName index="140" name="[Tabla_STOCKENALMACEN].[ID_PRODUCTO].&amp;[1141]"/>
            <x15:cachedUniqueName index="141" name="[Tabla_STOCKENALMACEN].[ID_PRODUCTO].&amp;[1142]"/>
            <x15:cachedUniqueName index="142" name="[Tabla_STOCKENALMACEN].[ID_PRODUCTO].&amp;[1143]"/>
            <x15:cachedUniqueName index="143" name="[Tabla_STOCKENALMACEN].[ID_PRODUCTO].&amp;[1144]"/>
            <x15:cachedUniqueName index="144" name="[Tabla_STOCKENALMACEN].[ID_PRODUCTO].&amp;[1145]"/>
            <x15:cachedUniqueName index="145" name="[Tabla_STOCKENALMACEN].[ID_PRODUCTO].&amp;[1146]"/>
            <x15:cachedUniqueName index="146" name="[Tabla_STOCKENALMACEN].[ID_PRODUCTO].&amp;[1147]"/>
            <x15:cachedUniqueName index="147" name="[Tabla_STOCKENALMACEN].[ID_PRODUCTO].&amp;[1148]"/>
            <x15:cachedUniqueName index="148" name="[Tabla_STOCKENALMACEN].[ID_PRODUCTO].&amp;[1149]"/>
            <x15:cachedUniqueName index="149" name="[Tabla_STOCKENALMACEN].[ID_PRODUCTO].&amp;[1150]"/>
            <x15:cachedUniqueName index="150" name="[Tabla_STOCKENALMACEN].[ID_PRODUCTO].&amp;[1151]"/>
            <x15:cachedUniqueName index="151" name="[Tabla_STOCKENALMACEN].[ID_PRODUCTO].&amp;[1152]"/>
            <x15:cachedUniqueName index="152" name="[Tabla_STOCKENALMACEN].[ID_PRODUCTO].&amp;[1153]"/>
            <x15:cachedUniqueName index="153" name="[Tabla_STOCKENALMACEN].[ID_PRODUCTO].&amp;[1154]"/>
            <x15:cachedUniqueName index="154" name="[Tabla_STOCKENALMACEN].[ID_PRODUCTO].&amp;[1155]"/>
            <x15:cachedUniqueName index="155" name="[Tabla_STOCKENALMACEN].[ID_PRODUCTO].&amp;[1156]"/>
            <x15:cachedUniqueName index="156" name="[Tabla_STOCKENALMACEN].[ID_PRODUCTO].&amp;[1157]"/>
            <x15:cachedUniqueName index="157" name="[Tabla_STOCKENALMACEN].[ID_PRODUCTO].&amp;[1158]"/>
            <x15:cachedUniqueName index="158" name="[Tabla_STOCKENALMACEN].[ID_PRODUCTO].&amp;[1159]"/>
            <x15:cachedUniqueName index="159" name="[Tabla_STOCKENALMACEN].[ID_PRODUCTO].&amp;[1160]"/>
            <x15:cachedUniqueName index="160" name="[Tabla_STOCKENALMACEN].[ID_PRODUCTO].&amp;[1161]"/>
            <x15:cachedUniqueName index="161" name="[Tabla_STOCKENALMACEN].[ID_PRODUCTO].&amp;[1162]"/>
            <x15:cachedUniqueName index="162" name="[Tabla_STOCKENALMACEN].[ID_PRODUCTO].&amp;[1163]"/>
            <x15:cachedUniqueName index="163" name="[Tabla_STOCKENALMACEN].[ID_PRODUCTO].&amp;[1164]"/>
            <x15:cachedUniqueName index="164" name="[Tabla_STOCKENALMACEN].[ID_PRODUCTO].&amp;[1165]"/>
            <x15:cachedUniqueName index="165" name="[Tabla_STOCKENALMACEN].[ID_PRODUCTO].&amp;[1166]"/>
            <x15:cachedUniqueName index="166" name="[Tabla_STOCKENALMACEN].[ID_PRODUCTO].&amp;[1167]"/>
            <x15:cachedUniqueName index="167" name="[Tabla_STOCKENALMACEN].[ID_PRODUCTO].&amp;[1168]"/>
            <x15:cachedUniqueName index="168" name="[Tabla_STOCKENALMACEN].[ID_PRODUCTO].&amp;[1169]"/>
            <x15:cachedUniqueName index="169" name="[Tabla_STOCKENALMACEN].[ID_PRODUCTO].&amp;[1170]"/>
            <x15:cachedUniqueName index="170" name="[Tabla_STOCKENALMACEN].[ID_PRODUCTO].&amp;[1171]"/>
            <x15:cachedUniqueName index="171" name="[Tabla_STOCKENALMACEN].[ID_PRODUCTO].&amp;[1172]"/>
            <x15:cachedUniqueName index="172" name="[Tabla_STOCKENALMACEN].[ID_PRODUCTO].&amp;[1173]"/>
            <x15:cachedUniqueName index="173" name="[Tabla_STOCKENALMACEN].[ID_PRODUCTO].&amp;[1174]"/>
            <x15:cachedUniqueName index="174" name="[Tabla_STOCKENALMACEN].[ID_PRODUCTO].&amp;[1175]"/>
            <x15:cachedUniqueName index="175" name="[Tabla_STOCKENALMACEN].[ID_PRODUCTO].&amp;[1176]"/>
            <x15:cachedUniqueName index="176" name="[Tabla_STOCKENALMACEN].[ID_PRODUCTO].&amp;[1177]"/>
            <x15:cachedUniqueName index="177" name="[Tabla_STOCKENALMACEN].[ID_PRODUCTO].&amp;[1178]"/>
            <x15:cachedUniqueName index="178" name="[Tabla_STOCKENALMACEN].[ID_PRODUCTO].&amp;[1179]"/>
            <x15:cachedUniqueName index="179" name="[Tabla_STOCKENALMACEN].[ID_PRODUCTO].&amp;[1180]"/>
            <x15:cachedUniqueName index="180" name="[Tabla_STOCKENALMACEN].[ID_PRODUCTO].&amp;[1181]"/>
            <x15:cachedUniqueName index="181" name="[Tabla_STOCKENALMACEN].[ID_PRODUCTO].&amp;[1182]"/>
            <x15:cachedUniqueName index="182" name="[Tabla_STOCKENALMACEN].[ID_PRODUCTO].&amp;[1183]"/>
            <x15:cachedUniqueName index="183" name="[Tabla_STOCKENALMACEN].[ID_PRODUCTO].&amp;[1184]"/>
            <x15:cachedUniqueName index="184" name="[Tabla_STOCKENALMACEN].[ID_PRODUCTO].&amp;[1185]"/>
            <x15:cachedUniqueName index="185" name="[Tabla_STOCKENALMACEN].[ID_PRODUCTO].&amp;[1186]"/>
            <x15:cachedUniqueName index="186" name="[Tabla_STOCKENALMACEN].[ID_PRODUCTO].&amp;[1187]"/>
            <x15:cachedUniqueName index="187" name="[Tabla_STOCKENALMACEN].[ID_PRODUCTO].&amp;[1188]"/>
            <x15:cachedUniqueName index="188" name="[Tabla_STOCKENALMACEN].[ID_PRODUCTO].&amp;[1189]"/>
            <x15:cachedUniqueName index="189" name="[Tabla_STOCKENALMACEN].[ID_PRODUCTO].&amp;[1190]"/>
            <x15:cachedUniqueName index="190" name="[Tabla_STOCKENALMACEN].[ID_PRODUCTO].&amp;[1191]"/>
            <x15:cachedUniqueName index="191" name="[Tabla_STOCKENALMACEN].[ID_PRODUCTO].&amp;[1192]"/>
            <x15:cachedUniqueName index="192" name="[Tabla_STOCKENALMACEN].[ID_PRODUCTO].&amp;[1193]"/>
            <x15:cachedUniqueName index="193" name="[Tabla_STOCKENALMACEN].[ID_PRODUCTO].&amp;[1194]"/>
            <x15:cachedUniqueName index="194" name="[Tabla_STOCKENALMACEN].[ID_PRODUCTO].&amp;[1195]"/>
            <x15:cachedUniqueName index="195" name="[Tabla_STOCKENALMACEN].[ID_PRODUCTO].&amp;[1196]"/>
            <x15:cachedUniqueName index="196" name="[Tabla_STOCKENALMACEN].[ID_PRODUCTO].&amp;[1197]"/>
            <x15:cachedUniqueName index="197" name="[Tabla_STOCKENALMACEN].[ID_PRODUCTO].&amp;[1198]"/>
            <x15:cachedUniqueName index="198" name="[Tabla_STOCKENALMACEN].[ID_PRODUCTO].&amp;[1199]"/>
            <x15:cachedUniqueName index="199" name="[Tabla_STOCKENALMACEN].[ID_PRODUCTO].&amp;[1200]"/>
            <x15:cachedUniqueName index="200" name="[Tabla_STOCKENALMACEN].[ID_PRODUCTO].&amp;[1201]"/>
            <x15:cachedUniqueName index="201" name="[Tabla_STOCKENALMACEN].[ID_PRODUCTO].&amp;[1202]"/>
            <x15:cachedUniqueName index="202" name="[Tabla_STOCKENALMACEN].[ID_PRODUCTO].&amp;[1203]"/>
            <x15:cachedUniqueName index="203" name="[Tabla_STOCKENALMACEN].[ID_PRODUCTO].&amp;[1204]"/>
            <x15:cachedUniqueName index="204" name="[Tabla_STOCKENALMACEN].[ID_PRODUCTO].&amp;[1205]"/>
            <x15:cachedUniqueName index="205" name="[Tabla_STOCKENALMACEN].[ID_PRODUCTO].&amp;[1206]"/>
            <x15:cachedUniqueName index="206" name="[Tabla_STOCKENALMACEN].[ID_PRODUCTO].&amp;[1207]"/>
            <x15:cachedUniqueName index="207" name="[Tabla_STOCKENALMACEN].[ID_PRODUCTO].&amp;[1208]"/>
            <x15:cachedUniqueName index="208" name="[Tabla_STOCKENALMACEN].[ID_PRODUCTO].&amp;[1209]"/>
            <x15:cachedUniqueName index="209" name="[Tabla_STOCKENALMACEN].[ID_PRODUCTO].&amp;[1210]"/>
            <x15:cachedUniqueName index="210" name="[Tabla_STOCKENALMACEN].[ID_PRODUCTO].&amp;[1211]"/>
            <x15:cachedUniqueName index="211" name="[Tabla_STOCKENALMACEN].[ID_PRODUCTO].&amp;[1212]"/>
            <x15:cachedUniqueName index="212" name="[Tabla_STOCKENALMACEN].[ID_PRODUCTO].&amp;[1213]"/>
            <x15:cachedUniqueName index="213" name="[Tabla_STOCKENALMACEN].[ID_PRODUCTO].&amp;[1214]"/>
            <x15:cachedUniqueName index="214" name="[Tabla_STOCKENALMACEN].[ID_PRODUCTO].&amp;[1215]"/>
            <x15:cachedUniqueName index="215" name="[Tabla_STOCKENALMACEN].[ID_PRODUCTO].&amp;[1216]"/>
            <x15:cachedUniqueName index="216" name="[Tabla_STOCKENALMACEN].[ID_PRODUCTO].&amp;[1217]"/>
            <x15:cachedUniqueName index="217" name="[Tabla_STOCKENALMACEN].[ID_PRODUCTO].&amp;[1218]"/>
            <x15:cachedUniqueName index="218" name="[Tabla_STOCKENALMACEN].[ID_PRODUCTO].&amp;[1219]"/>
            <x15:cachedUniqueName index="219" name="[Tabla_STOCKENALMACEN].[ID_PRODUCTO].&amp;[1220]"/>
            <x15:cachedUniqueName index="220" name="[Tabla_STOCKENALMACEN].[ID_PRODUCTO].&amp;[1221]"/>
            <x15:cachedUniqueName index="221" name="[Tabla_STOCKENALMACEN].[ID_PRODUCTO].&amp;[1222]"/>
            <x15:cachedUniqueName index="222" name="[Tabla_STOCKENALMACEN].[ID_PRODUCTO].&amp;[1223]"/>
            <x15:cachedUniqueName index="223" name="[Tabla_STOCKENALMACEN].[ID_PRODUCTO].&amp;[1224]"/>
            <x15:cachedUniqueName index="224" name="[Tabla_STOCKENALMACEN].[ID_PRODUCTO].&amp;[1225]"/>
            <x15:cachedUniqueName index="225" name="[Tabla_STOCKENALMACEN].[ID_PRODUCTO].&amp;[1226]"/>
            <x15:cachedUniqueName index="226" name="[Tabla_STOCKENALMACEN].[ID_PRODUCTO].&amp;[1227]"/>
            <x15:cachedUniqueName index="227" name="[Tabla_STOCKENALMACEN].[ID_PRODUCTO].&amp;[1228]"/>
            <x15:cachedUniqueName index="228" name="[Tabla_STOCKENALMACEN].[ID_PRODUCTO].&amp;[1229]"/>
            <x15:cachedUniqueName index="229" name="[Tabla_STOCKENALMACEN].[ID_PRODUCTO].&amp;[1230]"/>
            <x15:cachedUniqueName index="230" name="[Tabla_STOCKENALMACEN].[ID_PRODUCTO].&amp;[1231]"/>
            <x15:cachedUniqueName index="231" name="[Tabla_STOCKENALMACEN].[ID_PRODUCTO].&amp;[1232]"/>
            <x15:cachedUniqueName index="232" name="[Tabla_STOCKENALMACEN].[ID_PRODUCTO].&amp;[1233]"/>
            <x15:cachedUniqueName index="233" name="[Tabla_STOCKENALMACEN].[ID_PRODUCTO].&amp;[1234]"/>
            <x15:cachedUniqueName index="234" name="[Tabla_STOCKENALMACEN].[ID_PRODUCTO].&amp;[1235]"/>
            <x15:cachedUniqueName index="235" name="[Tabla_STOCKENALMACEN].[ID_PRODUCTO].&amp;[1236]"/>
            <x15:cachedUniqueName index="236" name="[Tabla_STOCKENALMACEN].[ID_PRODUCTO].&amp;[1237]"/>
            <x15:cachedUniqueName index="237" name="[Tabla_STOCKENALMACEN].[ID_PRODUCTO].&amp;[1238]"/>
            <x15:cachedUniqueName index="238" name="[Tabla_STOCKENALMACEN].[ID_PRODUCTO].&amp;[1239]"/>
            <x15:cachedUniqueName index="239" name="[Tabla_STOCKENALMACEN].[ID_PRODUCTO].&amp;[1240]"/>
            <x15:cachedUniqueName index="240" name="[Tabla_STOCKENALMACEN].[ID_PRODUCTO].&amp;[1241]"/>
            <x15:cachedUniqueName index="241" name="[Tabla_STOCKENALMACEN].[ID_PRODUCTO].&amp;[1242]"/>
            <x15:cachedUniqueName index="242" name="[Tabla_STOCKENALMACEN].[ID_PRODUCTO].&amp;[1243]"/>
            <x15:cachedUniqueName index="243" name="[Tabla_STOCKENALMACEN].[ID_PRODUCTO].&amp;[1244]"/>
            <x15:cachedUniqueName index="244" name="[Tabla_STOCKENALMACEN].[ID_PRODUCTO].&amp;[1245]"/>
            <x15:cachedUniqueName index="245" name="[Tabla_STOCKENALMACEN].[ID_PRODUCTO].&amp;[1246]"/>
            <x15:cachedUniqueName index="246" name="[Tabla_STOCKENALMACEN].[ID_PRODUCTO].&amp;[1247]"/>
            <x15:cachedUniqueName index="247" name="[Tabla_STOCKENALMACEN].[ID_PRODUCTO].&amp;[1248]"/>
            <x15:cachedUniqueName index="248" name="[Tabla_STOCKENALMACEN].[ID_PRODUCTO].&amp;[1249]"/>
            <x15:cachedUniqueName index="249" name="[Tabla_STOCKENALMACEN].[ID_PRODUCTO].&amp;[1250]"/>
            <x15:cachedUniqueName index="250" name="[Tabla_STOCKENALMACEN].[ID_PRODUCTO].&amp;[1251]"/>
            <x15:cachedUniqueName index="251" name="[Tabla_STOCKENALMACEN].[ID_PRODUCTO].&amp;[1252]"/>
            <x15:cachedUniqueName index="252" name="[Tabla_STOCKENALMACEN].[ID_PRODUCTO].&amp;[1253]"/>
            <x15:cachedUniqueName index="253" name="[Tabla_STOCKENALMACEN].[ID_PRODUCTO].&amp;[1254]"/>
            <x15:cachedUniqueName index="254" name="[Tabla_STOCKENALMACEN].[ID_PRODUCTO].&amp;[1255]"/>
            <x15:cachedUniqueName index="255" name="[Tabla_STOCKENALMACEN].[ID_PRODUCTO].&amp;[1256]"/>
            <x15:cachedUniqueName index="256" name="[Tabla_STOCKENALMACEN].[ID_PRODUCTO].&amp;[1257]"/>
            <x15:cachedUniqueName index="257" name="[Tabla_STOCKENALMACEN].[ID_PRODUCTO].&amp;[1258]"/>
            <x15:cachedUniqueName index="258" name="[Tabla_STOCKENALMACEN].[ID_PRODUCTO].&amp;[1259]"/>
            <x15:cachedUniqueName index="259" name="[Tabla_STOCKENALMACEN].[ID_PRODUCTO].&amp;[1260]"/>
            <x15:cachedUniqueName index="260" name="[Tabla_STOCKENALMACEN].[ID_PRODUCTO].&amp;[1261]"/>
            <x15:cachedUniqueName index="261" name="[Tabla_STOCKENALMACEN].[ID_PRODUCTO].&amp;[1262]"/>
            <x15:cachedUniqueName index="262" name="[Tabla_STOCKENALMACEN].[ID_PRODUCTO].&amp;[1263]"/>
            <x15:cachedUniqueName index="263" name="[Tabla_STOCKENALMACEN].[ID_PRODUCTO].&amp;[1264]"/>
            <x15:cachedUniqueName index="264" name="[Tabla_STOCKENALMACEN].[ID_PRODUCTO].&amp;[1265]"/>
            <x15:cachedUniqueName index="265" name="[Tabla_STOCKENALMACEN].[ID_PRODUCTO].&amp;[1266]"/>
            <x15:cachedUniqueName index="266" name="[Tabla_STOCKENALMACEN].[ID_PRODUCTO].&amp;[1267]"/>
            <x15:cachedUniqueName index="267" name="[Tabla_STOCKENALMACEN].[ID_PRODUCTO].&amp;[1268]"/>
            <x15:cachedUniqueName index="268" name="[Tabla_STOCKENALMACEN].[ID_PRODUCTO].&amp;[1269]"/>
            <x15:cachedUniqueName index="269" name="[Tabla_STOCKENALMACEN].[ID_PRODUCTO].&amp;[1270]"/>
            <x15:cachedUniqueName index="270" name="[Tabla_STOCKENALMACEN].[ID_PRODUCTO].&amp;[1271]"/>
            <x15:cachedUniqueName index="271" name="[Tabla_STOCKENALMACEN].[ID_PRODUCTO].&amp;[1272]"/>
            <x15:cachedUniqueName index="272" name="[Tabla_STOCKENALMACEN].[ID_PRODUCTO].&amp;[1273]"/>
            <x15:cachedUniqueName index="273" name="[Tabla_STOCKENALMACEN].[ID_PRODUCTO].&amp;[1274]"/>
            <x15:cachedUniqueName index="274" name="[Tabla_STOCKENALMACEN].[ID_PRODUCTO].&amp;[1275]"/>
            <x15:cachedUniqueName index="275" name="[Tabla_STOCKENALMACEN].[ID_PRODUCTO].&amp;[1276]"/>
            <x15:cachedUniqueName index="276" name="[Tabla_STOCKENALMACEN].[ID_PRODUCTO].&amp;[1277]"/>
            <x15:cachedUniqueName index="277" name="[Tabla_STOCKENALMACEN].[ID_PRODUCTO].&amp;[1278]"/>
            <x15:cachedUniqueName index="278" name="[Tabla_STOCKENALMACEN].[ID_PRODUCTO].&amp;[1279]"/>
            <x15:cachedUniqueName index="279" name="[Tabla_STOCKENALMACEN].[ID_PRODUCTO].&amp;[1280]"/>
            <x15:cachedUniqueName index="280" name="[Tabla_STOCKENALMACEN].[ID_PRODUCTO].&amp;[1281]"/>
            <x15:cachedUniqueName index="281" name="[Tabla_STOCKENALMACEN].[ID_PRODUCTO].&amp;[1282]"/>
            <x15:cachedUniqueName index="282" name="[Tabla_STOCKENALMACEN].[ID_PRODUCTO].&amp;[1283]"/>
            <x15:cachedUniqueName index="283" name="[Tabla_STOCKENALMACEN].[ID_PRODUCTO].&amp;[1284]"/>
            <x15:cachedUniqueName index="284" name="[Tabla_STOCKENALMACEN].[ID_PRODUCTO].&amp;[1285]"/>
            <x15:cachedUniqueName index="285" name="[Tabla_STOCKENALMACEN].[ID_PRODUCTO].&amp;[1286]"/>
            <x15:cachedUniqueName index="286" name="[Tabla_STOCKENALMACEN].[ID_PRODUCTO].&amp;[1287]"/>
            <x15:cachedUniqueName index="287" name="[Tabla_STOCKENALMACEN].[ID_PRODUCTO].&amp;[1288]"/>
            <x15:cachedUniqueName index="288" name="[Tabla_STOCKENALMACEN].[ID_PRODUCTO].&amp;[1289]"/>
            <x15:cachedUniqueName index="289" name="[Tabla_STOCKENALMACEN].[ID_PRODUCTO].&amp;[1290]"/>
            <x15:cachedUniqueName index="290" name="[Tabla_STOCKENALMACEN].[ID_PRODUCTO].&amp;[1291]"/>
            <x15:cachedUniqueName index="291" name="[Tabla_STOCKENALMACEN].[ID_PRODUCTO].&amp;[1292]"/>
            <x15:cachedUniqueName index="292" name="[Tabla_STOCKENALMACEN].[ID_PRODUCTO].&amp;[1293]"/>
            <x15:cachedUniqueName index="293" name="[Tabla_STOCKENALMACEN].[ID_PRODUCTO].&amp;[1294]"/>
            <x15:cachedUniqueName index="294" name="[Tabla_STOCKENALMACEN].[ID_PRODUCTO].&amp;[1295]"/>
            <x15:cachedUniqueName index="295" name="[Tabla_STOCKENALMACEN].[ID_PRODUCTO].&amp;[1296]"/>
            <x15:cachedUniqueName index="296" name="[Tabla_STOCKENALMACEN].[ID_PRODUCTO].&amp;[1297]"/>
            <x15:cachedUniqueName index="297" name="[Tabla_STOCKENALMACEN].[ID_PRODUCTO].&amp;[1298]"/>
            <x15:cachedUniqueName index="298" name="[Tabla_STOCKENALMACEN].[ID_PRODUCTO].&amp;[1299]"/>
            <x15:cachedUniqueName index="299" name="[Tabla_STOCKENALMACEN].[ID_PRODUCTO].&amp;[1300]"/>
            <x15:cachedUniqueName index="300" name="[Tabla_STOCKENALMACEN].[ID_PRODUCTO].&amp;[1301]"/>
            <x15:cachedUniqueName index="301" name="[Tabla_STOCKENALMACEN].[ID_PRODUCTO].&amp;[1302]"/>
            <x15:cachedUniqueName index="302" name="[Tabla_STOCKENALMACEN].[ID_PRODUCTO].&amp;[1303]"/>
            <x15:cachedUniqueName index="303" name="[Tabla_STOCKENALMACEN].[ID_PRODUCTO].&amp;[1304]"/>
            <x15:cachedUniqueName index="304" name="[Tabla_STOCKENALMACEN].[ID_PRODUCTO].&amp;[1305]"/>
            <x15:cachedUniqueName index="305" name="[Tabla_STOCKENALMACEN].[ID_PRODUCTO].&amp;[1306]"/>
            <x15:cachedUniqueName index="306" name="[Tabla_STOCKENALMACEN].[ID_PRODUCTO].&amp;[1307]"/>
            <x15:cachedUniqueName index="307" name="[Tabla_STOCKENALMACEN].[ID_PRODUCTO].&amp;[1308]"/>
            <x15:cachedUniqueName index="308" name="[Tabla_STOCKENALMACEN].[ID_PRODUCTO].&amp;[1309]"/>
            <x15:cachedUniqueName index="309" name="[Tabla_STOCKENALMACEN].[ID_PRODUCTO].&amp;[1310]"/>
            <x15:cachedUniqueName index="310" name="[Tabla_STOCKENALMACEN].[ID_PRODUCTO].&amp;[1311]"/>
            <x15:cachedUniqueName index="311" name="[Tabla_STOCKENALMACEN].[ID_PRODUCTO].&amp;[1312]"/>
            <x15:cachedUniqueName index="312" name="[Tabla_STOCKENALMACEN].[ID_PRODUCTO].&amp;[1313]"/>
            <x15:cachedUniqueName index="313" name="[Tabla_STOCKENALMACEN].[ID_PRODUCTO].&amp;[1314]"/>
            <x15:cachedUniqueName index="314" name="[Tabla_STOCKENALMACEN].[ID_PRODUCTO].&amp;[1315]"/>
            <x15:cachedUniqueName index="315" name="[Tabla_STOCKENALMACEN].[ID_PRODUCTO].&amp;[1316]"/>
            <x15:cachedUniqueName index="316" name="[Tabla_STOCKENALMACEN].[ID_PRODUCTO].&amp;[1317]"/>
            <x15:cachedUniqueName index="317" name="[Tabla_STOCKENALMACEN].[ID_PRODUCTO].&amp;[1318]"/>
            <x15:cachedUniqueName index="318" name="[Tabla_STOCKENALMACEN].[ID_PRODUCTO].&amp;[1319]"/>
            <x15:cachedUniqueName index="319" name="[Tabla_STOCKENALMACEN].[ID_PRODUCTO].&amp;[1320]"/>
            <x15:cachedUniqueName index="320" name="[Tabla_STOCKENALMACEN].[ID_PRODUCTO].&amp;[1321]"/>
            <x15:cachedUniqueName index="321" name="[Tabla_STOCKENALMACEN].[ID_PRODUCTO].&amp;[1322]"/>
            <x15:cachedUniqueName index="322" name="[Tabla_STOCKENALMACEN].[ID_PRODUCTO].&amp;[1323]"/>
            <x15:cachedUniqueName index="323" name="[Tabla_STOCKENALMACEN].[ID_PRODUCTO].&amp;[1324]"/>
            <x15:cachedUniqueName index="324" name="[Tabla_STOCKENALMACEN].[ID_PRODUCTO].&amp;[1325]"/>
            <x15:cachedUniqueName index="325" name="[Tabla_STOCKENALMACEN].[ID_PRODUCTO].&amp;[1326]"/>
            <x15:cachedUniqueName index="326" name="[Tabla_STOCKENALMACEN].[ID_PRODUCTO].&amp;[1327]"/>
            <x15:cachedUniqueName index="327" name="[Tabla_STOCKENALMACEN].[ID_PRODUCTO].&amp;[1328]"/>
            <x15:cachedUniqueName index="328" name="[Tabla_STOCKENALMACEN].[ID_PRODUCTO].&amp;[1329]"/>
            <x15:cachedUniqueName index="329" name="[Tabla_STOCKENALMACEN].[ID_PRODUCTO].&amp;[1330]"/>
            <x15:cachedUniqueName index="330" name="[Tabla_STOCKENALMACEN].[ID_PRODUCTO].&amp;[1331]"/>
            <x15:cachedUniqueName index="331" name="[Tabla_STOCKENALMACEN].[ID_PRODUCTO].&amp;[1332]"/>
            <x15:cachedUniqueName index="332" name="[Tabla_STOCKENALMACEN].[ID_PRODUCTO].&amp;[1333]"/>
            <x15:cachedUniqueName index="333" name="[Tabla_STOCKENALMACEN].[ID_PRODUCTO].&amp;[1334]"/>
            <x15:cachedUniqueName index="334" name="[Tabla_STOCKENALMACEN].[ID_PRODUCTO].&amp;[1335]"/>
            <x15:cachedUniqueName index="335" name="[Tabla_STOCKENALMACEN].[ID_PRODUCTO].&amp;[1336]"/>
            <x15:cachedUniqueName index="336" name="[Tabla_STOCKENALMACEN].[ID_PRODUCTO].&amp;[1337]"/>
            <x15:cachedUniqueName index="337" name="[Tabla_STOCKENALMACEN].[ID_PRODUCTO].&amp;[1338]"/>
            <x15:cachedUniqueName index="338" name="[Tabla_STOCKENALMACEN].[ID_PRODUCTO].&amp;[1339]"/>
            <x15:cachedUniqueName index="339" name="[Tabla_STOCKENALMACEN].[ID_PRODUCTO].&amp;[1340]"/>
            <x15:cachedUniqueName index="340" name="[Tabla_STOCKENALMACEN].[ID_PRODUCTO].&amp;[1341]"/>
            <x15:cachedUniqueName index="341" name="[Tabla_STOCKENALMACEN].[ID_PRODUCTO].&amp;[1342]"/>
            <x15:cachedUniqueName index="342" name="[Tabla_STOCKENALMACEN].[ID_PRODUCTO].&amp;[1343]"/>
            <x15:cachedUniqueName index="343" name="[Tabla_STOCKENALMACEN].[ID_PRODUCTO].&amp;[1344]"/>
            <x15:cachedUniqueName index="344" name="[Tabla_STOCKENALMACEN].[ID_PRODUCTO].&amp;[1345]"/>
            <x15:cachedUniqueName index="345" name="[Tabla_STOCKENALMACEN].[ID_PRODUCTO].&amp;[1346]"/>
            <x15:cachedUniqueName index="346" name="[Tabla_STOCKENALMACEN].[ID_PRODUCTO].&amp;[1347]"/>
            <x15:cachedUniqueName index="347" name="[Tabla_STOCKENALMACEN].[ID_PRODUCTO].&amp;[1348]"/>
            <x15:cachedUniqueName index="348" name="[Tabla_STOCKENALMACEN].[ID_PRODUCTO].&amp;[1349]"/>
            <x15:cachedUniqueName index="349" name="[Tabla_STOCKENALMACEN].[ID_PRODUCTO].&amp;[1350]"/>
            <x15:cachedUniqueName index="350" name="[Tabla_STOCKENALMACEN].[ID_PRODUCTO].&amp;[1351]"/>
            <x15:cachedUniqueName index="351" name="[Tabla_STOCKENALMACEN].[ID_PRODUCTO].&amp;[1352]"/>
            <x15:cachedUniqueName index="352" name="[Tabla_STOCKENALMACEN].[ID_PRODUCTO].&amp;[1353]"/>
            <x15:cachedUniqueName index="353" name="[Tabla_STOCKENALMACEN].[ID_PRODUCTO].&amp;[1354]"/>
            <x15:cachedUniqueName index="354" name="[Tabla_STOCKENALMACEN].[ID_PRODUCTO].&amp;[1355]"/>
            <x15:cachedUniqueName index="355" name="[Tabla_STOCKENALMACEN].[ID_PRODUCTO].&amp;[1356]"/>
            <x15:cachedUniqueName index="356" name="[Tabla_STOCKENALMACEN].[ID_PRODUCTO].&amp;[1357]"/>
            <x15:cachedUniqueName index="357" name="[Tabla_STOCKENALMACEN].[ID_PRODUCTO].&amp;[1358]"/>
            <x15:cachedUniqueName index="358" name="[Tabla_STOCKENALMACEN].[ID_PRODUCTO].&amp;[1359]"/>
            <x15:cachedUniqueName index="359" name="[Tabla_STOCKENALMACEN].[ID_PRODUCTO].&amp;[1360]"/>
            <x15:cachedUniqueName index="360" name="[Tabla_STOCKENALMACEN].[ID_PRODUCTO].&amp;[1361]"/>
            <x15:cachedUniqueName index="361" name="[Tabla_STOCKENALMACEN].[ID_PRODUCTO].&amp;[1362]"/>
            <x15:cachedUniqueName index="362" name="[Tabla_STOCKENALMACEN].[ID_PRODUCTO].&amp;[1363]"/>
            <x15:cachedUniqueName index="363" name="[Tabla_STOCKENALMACEN].[ID_PRODUCTO].&amp;[1364]"/>
            <x15:cachedUniqueName index="364" name="[Tabla_STOCKENALMACEN].[ID_PRODUCTO].&amp;[1365]"/>
            <x15:cachedUniqueName index="365" name="[Tabla_STOCKENALMACEN].[ID_PRODUCTO].&amp;[1366]"/>
            <x15:cachedUniqueName index="366" name="[Tabla_STOCKENALMACEN].[ID_PRODUCTO].&amp;[1367]"/>
            <x15:cachedUniqueName index="367" name="[Tabla_STOCKENALMACEN].[ID_PRODUCTO].&amp;[1368]"/>
            <x15:cachedUniqueName index="368" name="[Tabla_STOCKENALMACEN].[ID_PRODUCTO].&amp;[1369]"/>
            <x15:cachedUniqueName index="369" name="[Tabla_STOCKENALMACEN].[ID_PRODUCTO].&amp;[1370]"/>
            <x15:cachedUniqueName index="370" name="[Tabla_STOCKENALMACEN].[ID_PRODUCTO].&amp;[1371]"/>
            <x15:cachedUniqueName index="371" name="[Tabla_STOCKENALMACEN].[ID_PRODUCTO].&amp;[1372]"/>
            <x15:cachedUniqueName index="372" name="[Tabla_STOCKENALMACEN].[ID_PRODUCTO].&amp;[1373]"/>
            <x15:cachedUniqueName index="373" name="[Tabla_STOCKENALMACEN].[ID_PRODUCTO].&amp;[1374]"/>
            <x15:cachedUniqueName index="374" name="[Tabla_STOCKENALMACEN].[ID_PRODUCTO].&amp;[1375]"/>
            <x15:cachedUniqueName index="375" name="[Tabla_STOCKENALMACEN].[ID_PRODUCTO].&amp;[1376]"/>
            <x15:cachedUniqueName index="376" name="[Tabla_STOCKENALMACEN].[ID_PRODUCTO].&amp;[1377]"/>
            <x15:cachedUniqueName index="377" name="[Tabla_STOCKENALMACEN].[ID_PRODUCTO].&amp;[1378]"/>
            <x15:cachedUniqueName index="378" name="[Tabla_STOCKENALMACEN].[ID_PRODUCTO].&amp;[1379]"/>
            <x15:cachedUniqueName index="379" name="[Tabla_STOCKENALMACEN].[ID_PRODUCTO].&amp;[1380]"/>
            <x15:cachedUniqueName index="380" name="[Tabla_STOCKENALMACEN].[ID_PRODUCTO].&amp;[1381]"/>
            <x15:cachedUniqueName index="381" name="[Tabla_STOCKENALMACEN].[ID_PRODUCTO].&amp;[1382]"/>
            <x15:cachedUniqueName index="382" name="[Tabla_STOCKENALMACEN].[ID_PRODUCTO].&amp;[1383]"/>
            <x15:cachedUniqueName index="383" name="[Tabla_STOCKENALMACEN].[ID_PRODUCTO].&amp;[1384]"/>
            <x15:cachedUniqueName index="384" name="[Tabla_STOCKENALMACEN].[ID_PRODUCTO].&amp;[1385]"/>
            <x15:cachedUniqueName index="385" name="[Tabla_STOCKENALMACEN].[ID_PRODUCTO].&amp;[1386]"/>
            <x15:cachedUniqueName index="386" name="[Tabla_STOCKENALMACEN].[ID_PRODUCTO].&amp;[1387]"/>
            <x15:cachedUniqueName index="387" name="[Tabla_STOCKENALMACEN].[ID_PRODUCTO].&amp;[1388]"/>
            <x15:cachedUniqueName index="388" name="[Tabla_STOCKENALMACEN].[ID_PRODUCTO].&amp;[1389]"/>
            <x15:cachedUniqueName index="389" name="[Tabla_STOCKENALMACEN].[ID_PRODUCTO].&amp;[1390]"/>
            <x15:cachedUniqueName index="390" name="[Tabla_STOCKENALMACEN].[ID_PRODUCTO].&amp;[1391]"/>
            <x15:cachedUniqueName index="391" name="[Tabla_STOCKENALMACEN].[ID_PRODUCTO].&amp;[1392]"/>
            <x15:cachedUniqueName index="392" name="[Tabla_STOCKENALMACEN].[ID_PRODUCTO].&amp;[1393]"/>
            <x15:cachedUniqueName index="393" name="[Tabla_STOCKENALMACEN].[ID_PRODUCTO].&amp;[1394]"/>
            <x15:cachedUniqueName index="394" name="[Tabla_STOCKENALMACEN].[ID_PRODUCTO].&amp;[1395]"/>
            <x15:cachedUniqueName index="395" name="[Tabla_STOCKENALMACEN].[ID_PRODUCTO].&amp;[1396]"/>
            <x15:cachedUniqueName index="396" name="[Tabla_STOCKENALMACEN].[ID_PRODUCTO].&amp;[1397]"/>
            <x15:cachedUniqueName index="397" name="[Tabla_STOCKENALMACEN].[ID_PRODUCTO].&amp;[1398]"/>
            <x15:cachedUniqueName index="398" name="[Tabla_STOCKENALMACEN].[ID_PRODUCTO].&amp;[1399]"/>
            <x15:cachedUniqueName index="399" name="[Tabla_STOCKENALMACEN].[ID_PRODUCTO].&amp;[1400]"/>
            <x15:cachedUniqueName index="400" name="[Tabla_STOCKENALMACEN].[ID_PRODUCTO].&amp;[1401]"/>
            <x15:cachedUniqueName index="401" name="[Tabla_STOCKENALMACEN].[ID_PRODUCTO].&amp;[1402]"/>
            <x15:cachedUniqueName index="402" name="[Tabla_STOCKENALMACEN].[ID_PRODUCTO].&amp;[1403]"/>
            <x15:cachedUniqueName index="403" name="[Tabla_STOCKENALMACEN].[ID_PRODUCTO].&amp;[1404]"/>
            <x15:cachedUniqueName index="404" name="[Tabla_STOCKENALMACEN].[ID_PRODUCTO].&amp;[1405]"/>
            <x15:cachedUniqueName index="405" name="[Tabla_STOCKENALMACEN].[ID_PRODUCTO].&amp;[1406]"/>
            <x15:cachedUniqueName index="406" name="[Tabla_STOCKENALMACEN].[ID_PRODUCTO].&amp;[1407]"/>
            <x15:cachedUniqueName index="407" name="[Tabla_STOCKENALMACEN].[ID_PRODUCTO].&amp;[1408]"/>
            <x15:cachedUniqueName index="408" name="[Tabla_STOCKENALMACEN].[ID_PRODUCTO].&amp;[1409]"/>
            <x15:cachedUniqueName index="409" name="[Tabla_STOCKENALMACEN].[ID_PRODUCTO].&amp;[1410]"/>
            <x15:cachedUniqueName index="410" name="[Tabla_STOCKENALMACEN].[ID_PRODUCTO].&amp;[1411]"/>
            <x15:cachedUniqueName index="411" name="[Tabla_STOCKENALMACEN].[ID_PRODUCTO].&amp;[1412]"/>
            <x15:cachedUniqueName index="412" name="[Tabla_STOCKENALMACEN].[ID_PRODUCTO].&amp;[1413]"/>
            <x15:cachedUniqueName index="413" name="[Tabla_STOCKENALMACEN].[ID_PRODUCTO].&amp;[1414]"/>
            <x15:cachedUniqueName index="414" name="[Tabla_STOCKENALMACEN].[ID_PRODUCTO].&amp;[1415]"/>
            <x15:cachedUniqueName index="415" name="[Tabla_STOCKENALMACEN].[ID_PRODUCTO].&amp;[1416]"/>
            <x15:cachedUniqueName index="416" name="[Tabla_STOCKENALMACEN].[ID_PRODUCTO].&amp;[1417]"/>
            <x15:cachedUniqueName index="417" name="[Tabla_STOCKENALMACEN].[ID_PRODUCTO].&amp;[1418]"/>
            <x15:cachedUniqueName index="418" name="[Tabla_STOCKENALMACEN].[ID_PRODUCTO].&amp;[1419]"/>
            <x15:cachedUniqueName index="419" name="[Tabla_STOCKENALMACEN].[ID_PRODUCTO].&amp;[1420]"/>
            <x15:cachedUniqueName index="420" name="[Tabla_STOCKENALMACEN].[ID_PRODUCTO].&amp;[1421]"/>
            <x15:cachedUniqueName index="421" name="[Tabla_STOCKENALMACEN].[ID_PRODUCTO].&amp;[1422]"/>
            <x15:cachedUniqueName index="422" name="[Tabla_STOCKENALMACEN].[ID_PRODUCTO].&amp;[1423]"/>
            <x15:cachedUniqueName index="423" name="[Tabla_STOCKENALMACEN].[ID_PRODUCTO].&amp;[1424]"/>
            <x15:cachedUniqueName index="424" name="[Tabla_STOCKENALMACEN].[ID_PRODUCTO].&amp;[1425]"/>
            <x15:cachedUniqueName index="425" name="[Tabla_STOCKENALMACEN].[ID_PRODUCTO].&amp;[1426]"/>
            <x15:cachedUniqueName index="426" name="[Tabla_STOCKENALMACEN].[ID_PRODUCTO].&amp;[1427]"/>
            <x15:cachedUniqueName index="427" name="[Tabla_STOCKENALMACEN].[ID_PRODUCTO].&amp;[1428]"/>
            <x15:cachedUniqueName index="428" name="[Tabla_STOCKENALMACEN].[ID_PRODUCTO].&amp;[1429]"/>
            <x15:cachedUniqueName index="429" name="[Tabla_STOCKENALMACEN].[ID_PRODUCTO].&amp;[1430]"/>
            <x15:cachedUniqueName index="430" name="[Tabla_STOCKENALMACEN].[ID_PRODUCTO].&amp;[1431]"/>
            <x15:cachedUniqueName index="431" name="[Tabla_STOCKENALMACEN].[ID_PRODUCTO].&amp;[1432]"/>
            <x15:cachedUniqueName index="432" name="[Tabla_STOCKENALMACEN].[ID_PRODUCTO].&amp;[1433]"/>
            <x15:cachedUniqueName index="433" name="[Tabla_STOCKENALMACEN].[ID_PRODUCTO].&amp;[1434]"/>
            <x15:cachedUniqueName index="434" name="[Tabla_STOCKENALMACEN].[ID_PRODUCTO].&amp;[1435]"/>
            <x15:cachedUniqueName index="435" name="[Tabla_STOCKENALMACEN].[ID_PRODUCTO].&amp;[1436]"/>
            <x15:cachedUniqueName index="436" name="[Tabla_STOCKENALMACEN].[ID_PRODUCTO].&amp;[1437]"/>
            <x15:cachedUniqueName index="437" name="[Tabla_STOCKENALMACEN].[ID_PRODUCTO].&amp;[1438]"/>
            <x15:cachedUniqueName index="438" name="[Tabla_STOCKENALMACEN].[ID_PRODUCTO].&amp;[1439]"/>
            <x15:cachedUniqueName index="439" name="[Tabla_STOCKENALMACEN].[ID_PRODUCTO].&amp;[1440]"/>
            <x15:cachedUniqueName index="440" name="[Tabla_STOCKENALMACEN].[ID_PRODUCTO].&amp;[1441]"/>
            <x15:cachedUniqueName index="441" name="[Tabla_STOCKENALMACEN].[ID_PRODUCTO].&amp;[1442]"/>
            <x15:cachedUniqueName index="442" name="[Tabla_STOCKENALMACEN].[ID_PRODUCTO].&amp;[1443]"/>
            <x15:cachedUniqueName index="443" name="[Tabla_STOCKENALMACEN].[ID_PRODUCTO].&amp;[1444]"/>
            <x15:cachedUniqueName index="444" name="[Tabla_STOCKENALMACEN].[ID_PRODUCTO].&amp;[1445]"/>
            <x15:cachedUniqueName index="445" name="[Tabla_STOCKENALMACEN].[ID_PRODUCTO].&amp;[1446]"/>
            <x15:cachedUniqueName index="446" name="[Tabla_STOCKENALMACEN].[ID_PRODUCTO].&amp;[1447]"/>
            <x15:cachedUniqueName index="447" name="[Tabla_STOCKENALMACEN].[ID_PRODUCTO].&amp;[1448]"/>
            <x15:cachedUniqueName index="448" name="[Tabla_STOCKENALMACEN].[ID_PRODUCTO].&amp;[1449]"/>
            <x15:cachedUniqueName index="449" name="[Tabla_STOCKENALMACEN].[ID_PRODUCTO].&amp;[1450]"/>
            <x15:cachedUniqueName index="450" name="[Tabla_STOCKENALMACEN].[ID_PRODUCTO].&amp;[1451]"/>
            <x15:cachedUniqueName index="451" name="[Tabla_STOCKENALMACEN].[ID_PRODUCTO].&amp;[1452]"/>
            <x15:cachedUniqueName index="452" name="[Tabla_STOCKENALMACEN].[ID_PRODUCTO].&amp;[1453]"/>
            <x15:cachedUniqueName index="453" name="[Tabla_STOCKENALMACEN].[ID_PRODUCTO].&amp;[1454]"/>
            <x15:cachedUniqueName index="454" name="[Tabla_STOCKENALMACEN].[ID_PRODUCTO].&amp;[1455]"/>
            <x15:cachedUniqueName index="455" name="[Tabla_STOCKENALMACEN].[ID_PRODUCTO].&amp;[1456]"/>
            <x15:cachedUniqueName index="456" name="[Tabla_STOCKENALMACEN].[ID_PRODUCTO].&amp;[1457]"/>
            <x15:cachedUniqueName index="457" name="[Tabla_STOCKENALMACEN].[ID_PRODUCTO].&amp;[1458]"/>
            <x15:cachedUniqueName index="458" name="[Tabla_STOCKENALMACEN].[ID_PRODUCTO].&amp;[1459]"/>
            <x15:cachedUniqueName index="459" name="[Tabla_STOCKENALMACEN].[ID_PRODUCTO].&amp;[1460]"/>
            <x15:cachedUniqueName index="460" name="[Tabla_STOCKENALMACEN].[ID_PRODUCTO].&amp;[1461]"/>
            <x15:cachedUniqueName index="461" name="[Tabla_STOCKENALMACEN].[ID_PRODUCTO].&amp;[1462]"/>
            <x15:cachedUniqueName index="462" name="[Tabla_STOCKENALMACEN].[ID_PRODUCTO].&amp;[1463]"/>
            <x15:cachedUniqueName index="463" name="[Tabla_STOCKENALMACEN].[ID_PRODUCTO].&amp;[1464]"/>
            <x15:cachedUniqueName index="464" name="[Tabla_STOCKENALMACEN].[ID_PRODUCTO].&amp;[1465]"/>
            <x15:cachedUniqueName index="465" name="[Tabla_STOCKENALMACEN].[ID_PRODUCTO].&amp;[1466]"/>
            <x15:cachedUniqueName index="466" name="[Tabla_STOCKENALMACEN].[ID_PRODUCTO].&amp;[1467]"/>
            <x15:cachedUniqueName index="467" name="[Tabla_STOCKENALMACEN].[ID_PRODUCTO].&amp;[1468]"/>
            <x15:cachedUniqueName index="468" name="[Tabla_STOCKENALMACEN].[ID_PRODUCTO].&amp;[1469]"/>
            <x15:cachedUniqueName index="469" name="[Tabla_STOCKENALMACEN].[ID_PRODUCTO].&amp;[1470]"/>
            <x15:cachedUniqueName index="470" name="[Tabla_STOCKENALMACEN].[ID_PRODUCTO].&amp;[1471]"/>
            <x15:cachedUniqueName index="471" name="[Tabla_STOCKENALMACEN].[ID_PRODUCTO].&amp;[1472]"/>
            <x15:cachedUniqueName index="472" name="[Tabla_STOCKENALMACEN].[ID_PRODUCTO].&amp;[1473]"/>
            <x15:cachedUniqueName index="473" name="[Tabla_STOCKENALMACEN].[ID_PRODUCTO].&amp;[1474]"/>
            <x15:cachedUniqueName index="474" name="[Tabla_STOCKENALMACEN].[ID_PRODUCTO].&amp;[1475]"/>
            <x15:cachedUniqueName index="475" name="[Tabla_STOCKENALMACEN].[ID_PRODUCTO].&amp;[1476]"/>
            <x15:cachedUniqueName index="476" name="[Tabla_STOCKENALMACEN].[ID_PRODUCTO].&amp;[1477]"/>
            <x15:cachedUniqueName index="477" name="[Tabla_STOCKENALMACEN].[ID_PRODUCTO].&amp;[1478]"/>
            <x15:cachedUniqueName index="478" name="[Tabla_STOCKENALMACEN].[ID_PRODUCTO].&amp;[1479]"/>
            <x15:cachedUniqueName index="479" name="[Tabla_STOCKENALMACEN].[ID_PRODUCTO].&amp;[1480]"/>
            <x15:cachedUniqueName index="480" name="[Tabla_STOCKENALMACEN].[ID_PRODUCTO].&amp;[1481]"/>
            <x15:cachedUniqueName index="481" name="[Tabla_STOCKENALMACEN].[ID_PRODUCTO].&amp;[1482]"/>
            <x15:cachedUniqueName index="482" name="[Tabla_STOCKENALMACEN].[ID_PRODUCTO].&amp;[1483]"/>
            <x15:cachedUniqueName index="483" name="[Tabla_STOCKENALMACEN].[ID_PRODUCTO].&amp;[1484]"/>
            <x15:cachedUniqueName index="484" name="[Tabla_STOCKENALMACEN].[ID_PRODUCTO].&amp;[1485]"/>
            <x15:cachedUniqueName index="485" name="[Tabla_STOCKENALMACEN].[ID_PRODUCTO].&amp;[1486]"/>
            <x15:cachedUniqueName index="486" name="[Tabla_STOCKENALMACEN].[ID_PRODUCTO].&amp;[1487]"/>
            <x15:cachedUniqueName index="487" name="[Tabla_STOCKENALMACEN].[ID_PRODUCTO].&amp;[1488]"/>
            <x15:cachedUniqueName index="488" name="[Tabla_STOCKENALMACEN].[ID_PRODUCTO].&amp;[1489]"/>
            <x15:cachedUniqueName index="489" name="[Tabla_STOCKENALMACEN].[ID_PRODUCTO].&amp;[1490]"/>
            <x15:cachedUniqueName index="490" name="[Tabla_STOCKENALMACEN].[ID_PRODUCTO].&amp;[1491]"/>
            <x15:cachedUniqueName index="491" name="[Tabla_STOCKENALMACEN].[ID_PRODUCTO].&amp;[1492]"/>
            <x15:cachedUniqueName index="492" name="[Tabla_STOCKENALMACEN].[ID_PRODUCTO].&amp;[1493]"/>
            <x15:cachedUniqueName index="493" name="[Tabla_STOCKENALMACEN].[ID_PRODUCTO].&amp;[1494]"/>
            <x15:cachedUniqueName index="494" name="[Tabla_STOCKENALMACEN].[ID_PRODUCTO].&amp;[1495]"/>
            <x15:cachedUniqueName index="495" name="[Tabla_STOCKENALMACEN].[ID_PRODUCTO].&amp;[1496]"/>
            <x15:cachedUniqueName index="496" name="[Tabla_STOCKENALMACEN].[ID_PRODUCTO].&amp;[1497]"/>
            <x15:cachedUniqueName index="497" name="[Tabla_STOCKENALMACEN].[ID_PRODUCTO].&amp;[1498]"/>
            <x15:cachedUniqueName index="498" name="[Tabla_STOCKENALMACEN].[ID_PRODUCTO].&amp;[1499]"/>
            <x15:cachedUniqueName index="499" name="[Tabla_STOCKENALMACEN].[ID_PRODUCTO].&amp;[1500]"/>
            <x15:cachedUniqueName index="500" name="[Tabla_STOCKENALMACEN].[ID_PRODUCTO].&amp;[1501]"/>
            <x15:cachedUniqueName index="501" name="[Tabla_STOCKENALMACEN].[ID_PRODUCTO].&amp;[1502]"/>
            <x15:cachedUniqueName index="502" name="[Tabla_STOCKENALMACEN].[ID_PRODUCTO].&amp;[1503]"/>
            <x15:cachedUniqueName index="503" name="[Tabla_STOCKENALMACEN].[ID_PRODUCTO].&amp;[1504]"/>
            <x15:cachedUniqueName index="504" name="[Tabla_STOCKENALMACEN].[ID_PRODUCTO].&amp;[1505]"/>
            <x15:cachedUniqueName index="505" name="[Tabla_STOCKENALMACEN].[ID_PRODUCTO].&amp;[1506]"/>
            <x15:cachedUniqueName index="506" name="[Tabla_STOCKENALMACEN].[ID_PRODUCTO].&amp;[1507]"/>
            <x15:cachedUniqueName index="507" name="[Tabla_STOCKENALMACEN].[ID_PRODUCTO].&amp;[1508]"/>
            <x15:cachedUniqueName index="508" name="[Tabla_STOCKENALMACEN].[ID_PRODUCTO].&amp;[1509]"/>
            <x15:cachedUniqueName index="509" name="[Tabla_STOCKENALMACEN].[ID_PRODUCTO].&amp;[1510]"/>
            <x15:cachedUniqueName index="510" name="[Tabla_STOCKENALMACEN].[ID_PRODUCTO].&amp;[1511]"/>
            <x15:cachedUniqueName index="511" name="[Tabla_STOCKENALMACEN].[ID_PRODUCTO].&amp;[1512]"/>
            <x15:cachedUniqueName index="512" name="[Tabla_STOCKENALMACEN].[ID_PRODUCTO].&amp;[1513]"/>
            <x15:cachedUniqueName index="513" name="[Tabla_STOCKENALMACEN].[ID_PRODUCTO].&amp;[1514]"/>
            <x15:cachedUniqueName index="514" name="[Tabla_STOCKENALMACEN].[ID_PRODUCTO].&amp;[1515]"/>
            <x15:cachedUniqueName index="515" name="[Tabla_STOCKENALMACEN].[ID_PRODUCTO].&amp;[1516]"/>
            <x15:cachedUniqueName index="516" name="[Tabla_STOCKENALMACEN].[ID_PRODUCTO].&amp;[1517]"/>
            <x15:cachedUniqueName index="517" name="[Tabla_STOCKENALMACEN].[ID_PRODUCTO].&amp;[1518]"/>
            <x15:cachedUniqueName index="518" name="[Tabla_STOCKENALMACEN].[ID_PRODUCTO].&amp;[1519]"/>
            <x15:cachedUniqueName index="519" name="[Tabla_STOCKENALMACEN].[ID_PRODUCTO].&amp;[1520]"/>
            <x15:cachedUniqueName index="520" name="[Tabla_STOCKENALMACEN].[ID_PRODUCTO].&amp;[1521]"/>
            <x15:cachedUniqueName index="521" name="[Tabla_STOCKENALMACEN].[ID_PRODUCTO].&amp;[1522]"/>
            <x15:cachedUniqueName index="522" name="[Tabla_STOCKENALMACEN].[ID_PRODUCTO].&amp;[1523]"/>
            <x15:cachedUniqueName index="523" name="[Tabla_STOCKENALMACEN].[ID_PRODUCTO].&amp;[1524]"/>
            <x15:cachedUniqueName index="524" name="[Tabla_STOCKENALMACEN].[ID_PRODUCTO].&amp;[1525]"/>
            <x15:cachedUniqueName index="525" name="[Tabla_STOCKENALMACEN].[ID_PRODUCTO].&amp;[1526]"/>
            <x15:cachedUniqueName index="526" name="[Tabla_STOCKENALMACEN].[ID_PRODUCTO].&amp;[1527]"/>
            <x15:cachedUniqueName index="527" name="[Tabla_STOCKENALMACEN].[ID_PRODUCTO].&amp;[1528]"/>
            <x15:cachedUniqueName index="528" name="[Tabla_STOCKENALMACEN].[ID_PRODUCTO].&amp;[1529]"/>
            <x15:cachedUniqueName index="529" name="[Tabla_STOCKENALMACEN].[ID_PRODUCTO].&amp;[1530]"/>
            <x15:cachedUniqueName index="530" name="[Tabla_STOCKENALMACEN].[ID_PRODUCTO].&amp;[1531]"/>
            <x15:cachedUniqueName index="531" name="[Tabla_STOCKENALMACEN].[ID_PRODUCTO].&amp;[1532]"/>
            <x15:cachedUniqueName index="532" name="[Tabla_STOCKENALMACEN].[ID_PRODUCTO].&amp;[1533]"/>
            <x15:cachedUniqueName index="533" name="[Tabla_STOCKENALMACEN].[ID_PRODUCTO].&amp;[1534]"/>
            <x15:cachedUniqueName index="534" name="[Tabla_STOCKENALMACEN].[ID_PRODUCTO].&amp;[1535]"/>
            <x15:cachedUniqueName index="535" name="[Tabla_STOCKENALMACEN].[ID_PRODUCTO].&amp;[1536]"/>
            <x15:cachedUniqueName index="536" name="[Tabla_STOCKENALMACEN].[ID_PRODUCTO].&amp;[1537]"/>
            <x15:cachedUniqueName index="537" name="[Tabla_STOCKENALMACEN].[ID_PRODUCTO].&amp;[1538]"/>
            <x15:cachedUniqueName index="538" name="[Tabla_STOCKENALMACEN].[ID_PRODUCTO].&amp;[1539]"/>
            <x15:cachedUniqueName index="539" name="[Tabla_STOCKENALMACEN].[ID_PRODUCTO].&amp;[1540]"/>
            <x15:cachedUniqueName index="540" name="[Tabla_STOCKENALMACEN].[ID_PRODUCTO].&amp;[1541]"/>
            <x15:cachedUniqueName index="541" name="[Tabla_STOCKENALMACEN].[ID_PRODUCTO].&amp;[1542]"/>
            <x15:cachedUniqueName index="542" name="[Tabla_STOCKENALMACEN].[ID_PRODUCTO].&amp;[1543]"/>
            <x15:cachedUniqueName index="543" name="[Tabla_STOCKENALMACEN].[ID_PRODUCTO].&amp;[1544]"/>
            <x15:cachedUniqueName index="544" name="[Tabla_STOCKENALMACEN].[ID_PRODUCTO].&amp;[1545]"/>
            <x15:cachedUniqueName index="545" name="[Tabla_STOCKENALMACEN].[ID_PRODUCTO].&amp;[1546]"/>
            <x15:cachedUniqueName index="546" name="[Tabla_STOCKENALMACEN].[ID_PRODUCTO].&amp;[1547]"/>
            <x15:cachedUniqueName index="547" name="[Tabla_STOCKENALMACEN].[ID_PRODUCTO].&amp;[1548]"/>
            <x15:cachedUniqueName index="548" name="[Tabla_STOCKENALMACEN].[ID_PRODUCTO].&amp;[1549]"/>
            <x15:cachedUniqueName index="549" name="[Tabla_STOCKENALMACEN].[ID_PRODUCTO].&amp;[1550]"/>
            <x15:cachedUniqueName index="550" name="[Tabla_STOCKENALMACEN].[ID_PRODUCTO].&amp;[1551]"/>
            <x15:cachedUniqueName index="551" name="[Tabla_STOCKENALMACEN].[ID_PRODUCTO].&amp;[1552]"/>
            <x15:cachedUniqueName index="552" name="[Tabla_STOCKENALMACEN].[ID_PRODUCTO].&amp;[1553]"/>
            <x15:cachedUniqueName index="553" name="[Tabla_STOCKENALMACEN].[ID_PRODUCTO].&amp;[1554]"/>
            <x15:cachedUniqueName index="554" name="[Tabla_STOCKENALMACEN].[ID_PRODUCTO].&amp;[1555]"/>
            <x15:cachedUniqueName index="555" name="[Tabla_STOCKENALMACEN].[ID_PRODUCTO].&amp;[1556]"/>
            <x15:cachedUniqueName index="556" name="[Tabla_STOCKENALMACEN].[ID_PRODUCTO].&amp;[1557]"/>
            <x15:cachedUniqueName index="557" name="[Tabla_STOCKENALMACEN].[ID_PRODUCTO].&amp;[1558]"/>
            <x15:cachedUniqueName index="558" name="[Tabla_STOCKENALMACEN].[ID_PRODUCTO].&amp;[1559]"/>
            <x15:cachedUniqueName index="559" name="[Tabla_STOCKENALMACEN].[ID_PRODUCTO].&amp;[1560]"/>
            <x15:cachedUniqueName index="560" name="[Tabla_STOCKENALMACEN].[ID_PRODUCTO].&amp;[1561]"/>
            <x15:cachedUniqueName index="561" name="[Tabla_STOCKENALMACEN].[ID_PRODUCTO].&amp;[1562]"/>
          </x15:cachedUniqueNames>
        </ext>
      </extLst>
    </cacheField>
  </cacheFields>
  <cacheHierarchies count="76">
    <cacheHierarchy uniqueName="[DIM_ALMACEN].[ID_ALMACEN]" caption="ID_ALMACEN" attribute="1" defaultMemberUniqueName="[DIM_ALMACEN].[ID_ALMACEN].[All]" allUniqueName="[DIM_ALMACEN].[ID_ALMACEN].[All]" dimensionUniqueName="[DIM_ALMACEN]" displayFolder="" count="0" memberValueDatatype="20" unbalanced="0"/>
    <cacheHierarchy uniqueName="[DIM_ALMACEN].[DIR_ALMACEN]" caption="DIR_ALMACEN" attribute="1" defaultMemberUniqueName="[DIM_ALMACEN].[DIR_ALMACEN].[All]" allUniqueName="[DIM_ALMACEN].[DIR_ALMACEN].[All]" dimensionUniqueName="[DIM_ALMACEN]" displayFolder="" count="0" memberValueDatatype="130" unbalanced="0"/>
    <cacheHierarchy uniqueName="[DIM_FAMILIA].[ID_FAMILIA]" caption="ID_FAMILIA" attribute="1" defaultMemberUniqueName="[DIM_FAMILIA].[ID_FAMILIA].[All]" allUniqueName="[DIM_FAMILIA].[ID_FAMILIA].[All]" dimensionUniqueName="[DIM_FAMILIA]" displayFolder="" count="0" memberValueDatatype="20" unbalanced="0"/>
    <cacheHierarchy uniqueName="[DIM_FAMILIA].[NOM_FAMILIA]" caption="NOM_FAMILIA" attribute="1" defaultMemberUniqueName="[DIM_FAMILIA].[NOM_FAMILIA].[All]" allUniqueName="[DIM_FAMILIA].[NOM_FAMILIA].[All]" dimensionUniqueName="[DIM_FAMILIA]" displayFolder="" count="0" memberValueDatatype="130" unbalanced="0"/>
    <cacheHierarchy uniqueName="[DIM_FECHA].[ID_FECHA]" caption="ID_FECHA" attribute="1" defaultMemberUniqueName="[DIM_FECHA].[ID_FECHA].[All]" allUniqueName="[DIM_FECHA].[ID_FECHA].[All]" dimensionUniqueName="[DIM_FECHA]" displayFolder="" count="0" memberValueDatatype="20" unbalanced="0"/>
    <cacheHierarchy uniqueName="[DIM_FECHA].[MES]" caption="MES" attribute="1" defaultMemberUniqueName="[DIM_FECHA].[MES].[All]" allUniqueName="[DIM_FECHA].[MES].[All]" dimensionUniqueName="[DIM_FECHA]" displayFolder="" count="0" memberValueDatatype="130" unbalanced="0"/>
    <cacheHierarchy uniqueName="[DIM_FECHA].[AÑO]" caption="AÑO" attribute="1" defaultMemberUniqueName="[DIM_FECHA].[AÑO].[All]" allUniqueName="[DIM_FECHA].[AÑO].[All]" dimensionUniqueName="[DIM_FECHA]" displayFolder="" count="0" memberValueDatatype="20" unbalanced="0"/>
    <cacheHierarchy uniqueName="[DIM_PRODUCTO].[ID_PRODUCTO]" caption="ID_PRODUCTO" attribute="1" defaultMemberUniqueName="[DIM_PRODUCTO].[ID_PRODUCTO].[All]" allUniqueName="[DIM_PRODUCTO].[ID_PRODUCTO].[All]" dimensionUniqueName="[DIM_PRODUCTO]" displayFolder="" count="0" memberValueDatatype="20" unbalanced="0"/>
    <cacheHierarchy uniqueName="[DIM_PRODUCTO].[NOM_PRODUCTO]" caption="NOM_PRODUCTO" attribute="1" defaultMemberUniqueName="[DIM_PRODUCTO].[NOM_PRODUCTO].[All]" allUniqueName="[DIM_PRODUCTO].[NOM_PRODUCTO].[All]" dimensionUniqueName="[DIM_PRODUCTO]" displayFolder="" count="0" memberValueDatatype="130" unbalanced="0"/>
    <cacheHierarchy uniqueName="[DIM_PROVEEDOR].[ID_PROVEEDOR]" caption="ID_PROVEEDOR" attribute="1" defaultMemberUniqueName="[DIM_PROVEEDOR].[ID_PROVEEDOR].[All]" allUniqueName="[DIM_PROVEEDOR].[ID_PROVEEDOR].[All]" dimensionUniqueName="[DIM_PROVEEDOR]" displayFolder="" count="0" memberValueDatatype="20" unbalanced="0"/>
    <cacheHierarchy uniqueName="[DIM_PROVEEDOR].[NOM_PROVEEDOR]" caption="NOM_PROVEEDOR" attribute="1" defaultMemberUniqueName="[DIM_PROVEEDOR].[NOM_PROVEEDOR].[All]" allUniqueName="[DIM_PROVEEDOR].[NOM_PROVEEDOR].[All]" dimensionUniqueName="[DIM_PROVEEDOR]" displayFolder="" count="0" memberValueDatatype="130" unbalanced="0"/>
    <cacheHierarchy uniqueName="[STOCKENALMACEN].[ID_ALMACEN]" caption="ID_ALMACEN" attribute="1" defaultMemberUniqueName="[STOCKENALMACEN].[ID_ALMACEN].[All]" allUniqueName="[STOCKENALMACEN].[ID_ALMACEN].[All]" dimensionUniqueName="[STOCKENALMACEN]" displayFolder="" count="0" memberValueDatatype="20" unbalanced="0"/>
    <cacheHierarchy uniqueName="[STOCKENALMACEN].[ID_PRODUCTO]" caption="ID_PRODUCTO" attribute="1" defaultMemberUniqueName="[STOCKENALMACEN].[ID_PRODUCTO].[All]" allUniqueName="[STOCKENALMACEN].[ID_PRODUCTO].[All]" dimensionUniqueName="[STOCKENALMACEN]" displayFolder="" count="0" memberValueDatatype="20" unbalanced="0"/>
    <cacheHierarchy uniqueName="[STOCKENALMACEN].[ID_FAMILIA]" caption="ID_FAMILIA" attribute="1" defaultMemberUniqueName="[STOCKENALMACEN].[ID_FAMILIA].[All]" allUniqueName="[STOCKENALMACEN].[ID_FAMILIA].[All]" dimensionUniqueName="[STOCKENALMACEN]" displayFolder="" count="0" memberValueDatatype="20" unbalanced="0"/>
    <cacheHierarchy uniqueName="[STOCKENALMACEN].[ID_PROVEEDOR]" caption="ID_PROVEEDOR" attribute="1" defaultMemberUniqueName="[STOCKENALMACEN].[ID_PROVEEDOR].[All]" allUniqueName="[STOCKENALMACEN].[ID_PROVEEDOR].[All]" dimensionUniqueName="[STOCKENALMACEN]" displayFolder="" count="0" memberValueDatatype="20" unbalanced="0"/>
    <cacheHierarchy uniqueName="[STOCKENALMACEN].[ID_FECHA]" caption="ID_FECHA" attribute="1" defaultMemberUniqueName="[STOCKENALMACEN].[ID_FECHA].[All]" allUniqueName="[STOCKENALMACEN].[ID_FECHA].[All]" dimensionUniqueName="[STOCKENALMACEN]" displayFolder="" count="0" memberValueDatatype="20" unbalanced="0"/>
    <cacheHierarchy uniqueName="[STOCKENALMACEN].[CANT_STOCK]" caption="CANT_STOCK" attribute="1" defaultMemberUniqueName="[STOCKENALMACEN].[CANT_STOCK].[All]" allUniqueName="[STOCKENALMACEN].[CANT_STOCK].[All]" dimensionUniqueName="[STOCKENALMACEN]" displayFolder="" count="0" memberValueDatatype="20" unbalanced="0"/>
    <cacheHierarchy uniqueName="[STOCKENALMACEN].[COSTO_UNIT]" caption="COSTO_UNIT" attribute="1" defaultMemberUniqueName="[STOCKENALMACEN].[COSTO_UNIT].[All]" allUniqueName="[STOCKENALMACEN].[COSTO_UNIT].[All]" dimensionUniqueName="[STOCKENALMACEN]" displayFolder="" count="0" memberValueDatatype="5" unbalanced="0"/>
    <cacheHierarchy uniqueName="[STOCKENALMACEN].[COSTO_TOTAL]" caption="COSTO_TOTAL" attribute="1" defaultMemberUniqueName="[STOCKENALMACEN].[COSTO_TOTAL].[All]" allUniqueName="[STOCKENALMACEN].[COSTO_TOTAL].[All]" dimensionUniqueName="[STOCKENALMACEN]" displayFolder="" count="0" memberValueDatatype="5" unbalanced="0"/>
    <cacheHierarchy uniqueName="[STOCKENALMACEN].[COSTO_VENTAPROM]" caption="COSTO_VENTAPROM" attribute="1" defaultMemberUniqueName="[STOCKENALMACEN].[COSTO_VENTAPROM].[All]" allUniqueName="[STOCKENALMACEN].[COSTO_VENTAPROM].[All]" dimensionUniqueName="[STOCKENALMACEN]" displayFolder="" count="0" memberValueDatatype="5" unbalanced="0"/>
    <cacheHierarchy uniqueName="[STOCKENALMACEN].[VENTA_PROM12MESES_UN]" caption="VENTA_PROM12MESES_UN" attribute="1" defaultMemberUniqueName="[STOCKENALMACEN].[VENTA_PROM12MESES_UN].[All]" allUniqueName="[STOCKENALMACEN].[VENTA_PROM12MESES_UN].[All]" dimensionUniqueName="[STOCKENALMACEN]" displayFolder="" count="0" memberValueDatatype="5" unbalanced="0"/>
    <cacheHierarchy uniqueName="[STOCKENALMACEN].[VENTA_PROM12MESES_MONTO]" caption="VENTA_PROM12MESES_MONTO" attribute="1" defaultMemberUniqueName="[STOCKENALMACEN].[VENTA_PROM12MESES_MONTO].[All]" allUniqueName="[STOCKENALMACEN].[VENTA_PROM12MESES_MONTO].[All]" dimensionUniqueName="[STOCKENALMACEN]" displayFolder="" count="0" memberValueDatatype="5" unbalanced="0"/>
    <cacheHierarchy uniqueName="[Tabla_DIM_FAMILIA].[ID_FAMILIA]" caption="ID_FAMILIA" attribute="1" defaultMemberUniqueName="[Tabla_DIM_FAMILIA].[ID_FAMILIA].[All]" allUniqueName="[Tabla_DIM_FAMILIA].[ID_FAMILIA].[All]" dimensionUniqueName="[Tabla_DIM_FAMILIA]" displayFolder="" count="0" memberValueDatatype="20" unbalanced="0"/>
    <cacheHierarchy uniqueName="[Tabla_DIM_FAMILIA].[NOM_FAMILIA]" caption="NOM_FAMILIA" attribute="1" defaultMemberUniqueName="[Tabla_DIM_FAMILIA].[NOM_FAMILIA].[All]" allUniqueName="[Tabla_DIM_FAMILIA].[NOM_FAMILIA].[All]" dimensionUniqueName="[Tabla_DIM_FAMILIA]" displayFolder="" count="0" memberValueDatatype="130" unbalanced="0"/>
    <cacheHierarchy uniqueName="[Tabla_DIM_FECHA].[ID_FECHA]" caption="ID_FECHA" attribute="1" defaultMemberUniqueName="[Tabla_DIM_FECHA].[ID_FECHA].[All]" allUniqueName="[Tabla_DIM_FECHA].[ID_FECHA].[All]" dimensionUniqueName="[Tabla_DIM_FECHA]" displayFolder="" count="0" memberValueDatatype="20" unbalanced="0"/>
    <cacheHierarchy uniqueName="[Tabla_DIM_FECHA].[MES]" caption="MES" attribute="1" defaultMemberUniqueName="[Tabla_DIM_FECHA].[MES].[All]" allUniqueName="[Tabla_DIM_FECHA].[MES].[All]" dimensionUniqueName="[Tabla_DIM_FECHA]" displayFolder="" count="0" memberValueDatatype="130" unbalanced="0"/>
    <cacheHierarchy uniqueName="[Tabla_DIM_FECHA].[AÑO]" caption="AÑO" attribute="1" defaultMemberUniqueName="[Tabla_DIM_FECHA].[AÑO].[All]" allUniqueName="[Tabla_DIM_FECHA].[AÑO].[All]" dimensionUniqueName="[Tabla_DIM_FECHA]" displayFolder="" count="0" memberValueDatatype="20" unbalanced="0"/>
    <cacheHierarchy uniqueName="[Tabla_DIM_PRODUCTO].[ID_PRODUCTO]" caption="ID_PRODUCTO" attribute="1" defaultMemberUniqueName="[Tabla_DIM_PRODUCTO].[ID_PRODUCTO].[All]" allUniqueName="[Tabla_DIM_PRODUCTO].[ID_PRODUCTO].[All]" dimensionUniqueName="[Tabla_DIM_PRODUCTO]" displayFolder="" count="0" memberValueDatatype="20" unbalanced="0"/>
    <cacheHierarchy uniqueName="[Tabla_DIM_PRODUCTO].[NOM_PRODUCTO]" caption="NOM_PRODUCTO" attribute="1" defaultMemberUniqueName="[Tabla_DIM_PRODUCTO].[NOM_PRODUCTO].[All]" allUniqueName="[Tabla_DIM_PRODUCTO].[NOM_PRODUCTO].[All]" dimensionUniqueName="[Tabla_DIM_PRODUCTO]" displayFolder="" count="0" memberValueDatatype="130" unbalanced="0"/>
    <cacheHierarchy uniqueName="[Tabla_DIM_PROVEEDOR].[ID_PROVEEDOR]" caption="ID_PROVEEDOR" attribute="1" defaultMemberUniqueName="[Tabla_DIM_PROVEEDOR].[ID_PROVEEDOR].[All]" allUniqueName="[Tabla_DIM_PROVEEDOR].[ID_PROVEEDOR].[All]" dimensionUniqueName="[Tabla_DIM_PROVEEDOR]" displayFolder="" count="0" memberValueDatatype="20" unbalanced="0"/>
    <cacheHierarchy uniqueName="[Tabla_DIM_PROVEEDOR].[NOM_PROVEEDOR]" caption="NOM_PROVEEDOR" attribute="1" defaultMemberUniqueName="[Tabla_DIM_PROVEEDOR].[NOM_PROVEEDOR].[All]" allUniqueName="[Tabla_DIM_PROVEEDOR].[NOM_PROVEEDOR].[All]" dimensionUniqueName="[Tabla_DIM_PROVEEDOR]" displayFolder="" count="0" memberValueDatatype="130" unbalanced="0"/>
    <cacheHierarchy uniqueName="[Tabla_STOCKENALMACEN].[ID_ALMACEN]" caption="ID_ALMACEN" attribute="1" defaultMemberUniqueName="[Tabla_STOCKENALMACEN].[ID_ALMACEN].[All]" allUniqueName="[Tabla_STOCKENALMACEN].[ID_ALMACEN].[All]" dimensionUniqueName="[Tabla_STOCKENALMACEN]" displayFolder="" count="0" memberValueDatatype="20" unbalanced="0"/>
    <cacheHierarchy uniqueName="[Tabla_STOCKENALMACEN].[ID_PRODUCTO]" caption="ID_PRODUCTO" attribute="1" defaultMemberUniqueName="[Tabla_STOCKENALMACEN].[ID_PRODUCTO].[All]" allUniqueName="[Tabla_STOCKENALMACEN].[ID_PRODUCTO].[All]" dimensionUniqueName="[Tabla_STOCKENALMACEN]" displayFolder="" count="2" memberValueDatatype="20" unbalanced="0">
      <fieldsUsage count="2">
        <fieldUsage x="-1"/>
        <fieldUsage x="1"/>
      </fieldsUsage>
    </cacheHierarchy>
    <cacheHierarchy uniqueName="[Tabla_STOCKENALMACEN].[ID_FAMILIA]" caption="ID_FAMILIA" attribute="1" defaultMemberUniqueName="[Tabla_STOCKENALMACEN].[ID_FAMILIA].[All]" allUniqueName="[Tabla_STOCKENALMACEN].[ID_FAMILIA].[All]" dimensionUniqueName="[Tabla_STOCKENALMACEN]" displayFolder="" count="0" memberValueDatatype="20" unbalanced="0"/>
    <cacheHierarchy uniqueName="[Tabla_STOCKENALMACEN].[ID_PROVEEDOR]" caption="ID_PROVEEDOR" attribute="1" defaultMemberUniqueName="[Tabla_STOCKENALMACEN].[ID_PROVEEDOR].[All]" allUniqueName="[Tabla_STOCKENALMACEN].[ID_PROVEEDOR].[All]" dimensionUniqueName="[Tabla_STOCKENALMACEN]" displayFolder="" count="0" memberValueDatatype="20" unbalanced="0"/>
    <cacheHierarchy uniqueName="[Tabla_STOCKENALMACEN].[ID_FECHA]" caption="ID_FECHA" attribute="1" defaultMemberUniqueName="[Tabla_STOCKENALMACEN].[ID_FECHA].[All]" allUniqueName="[Tabla_STOCKENALMACEN].[ID_FECHA].[All]" dimensionUniqueName="[Tabla_STOCKENALMACEN]" displayFolder="" count="0" memberValueDatatype="20" unbalanced="0"/>
    <cacheHierarchy uniqueName="[Tabla_STOCKENALMACEN].[CANT_STOCK]" caption="CANT_STOCK" attribute="1" defaultMemberUniqueName="[Tabla_STOCKENALMACEN].[CANT_STOCK].[All]" allUniqueName="[Tabla_STOCKENALMACEN].[CANT_STOCK].[All]" dimensionUniqueName="[Tabla_STOCKENALMACEN]" displayFolder="" count="0" memberValueDatatype="20" unbalanced="0"/>
    <cacheHierarchy uniqueName="[Tabla_STOCKENALMACEN].[COSTO_UNIT]" caption="COSTO_UNIT" attribute="1" defaultMemberUniqueName="[Tabla_STOCKENALMACEN].[COSTO_UNIT].[All]" allUniqueName="[Tabla_STOCKENALMACEN].[COSTO_UNIT].[All]" dimensionUniqueName="[Tabla_STOCKENALMACEN]" displayFolder="" count="0" memberValueDatatype="5" unbalanced="0"/>
    <cacheHierarchy uniqueName="[Tabla_STOCKENALMACEN].[COSTO_TOTAL]" caption="COSTO_TOTAL" attribute="1" defaultMemberUniqueName="[Tabla_STOCKENALMACEN].[COSTO_TOTAL].[All]" allUniqueName="[Tabla_STOCKENALMACEN].[COSTO_TOTAL].[All]" dimensionUniqueName="[Tabla_STOCKENALMACEN]" displayFolder="" count="0" memberValueDatatype="5" unbalanced="0"/>
    <cacheHierarchy uniqueName="[Tabla_STOCKENALMACEN].[COSTO_VENTAPROM]" caption="COSTO_VENTAPROM" attribute="1" defaultMemberUniqueName="[Tabla_STOCKENALMACEN].[COSTO_VENTAPROM].[All]" allUniqueName="[Tabla_STOCKENALMACEN].[COSTO_VENTAPROM].[All]" dimensionUniqueName="[Tabla_STOCKENALMACEN]" displayFolder="" count="0" memberValueDatatype="5" unbalanced="0"/>
    <cacheHierarchy uniqueName="[Tabla_STOCKENALMACEN].[VENTA_PROM12MESES_UN]" caption="VENTA_PROM12MESES_UN" attribute="1" defaultMemberUniqueName="[Tabla_STOCKENALMACEN].[VENTA_PROM12MESES_UN].[All]" allUniqueName="[Tabla_STOCKENALMACEN].[VENTA_PROM12MESES_UN].[All]" dimensionUniqueName="[Tabla_STOCKENALMACEN]" displayFolder="" count="0" memberValueDatatype="5" unbalanced="0"/>
    <cacheHierarchy uniqueName="[Tabla_STOCKENALMACEN].[VENTA_PROM12MESES_MONTO]" caption="VENTA_PROM12MESES_MONTO" attribute="1" defaultMemberUniqueName="[Tabla_STOCKENALMACEN].[VENTA_PROM12MESES_MONTO].[All]" allUniqueName="[Tabla_STOCKENALMACEN].[VENTA_PROM12MESES_MONTO].[All]" dimensionUniqueName="[Tabla_STOCKENALMACEN]" displayFolder="" count="0" memberValueDatatype="5" unbalanced="0"/>
    <cacheHierarchy uniqueName="[Tabla_STOCKENALMACEN].[STOCK_VALORIZADO]" caption="STOCK_VALORIZADO" attribute="1" defaultMemberUniqueName="[Tabla_STOCKENALMACEN].[STOCK_VALORIZADO].[All]" allUniqueName="[Tabla_STOCKENALMACEN].[STOCK_VALORIZADO].[All]" dimensionUniqueName="[Tabla_STOCKENALMACEN]" displayFolder="" count="0" memberValueDatatype="5" unbalanced="0"/>
    <cacheHierarchy uniqueName="[Tabla_STOCKENALMACEN].[MESES DE INVENTARIO]" caption="MESES DE INVENTARIO" attribute="1" defaultMemberUniqueName="[Tabla_STOCKENALMACEN].[MESES DE INVENTARIO].[All]" allUniqueName="[Tabla_STOCKENALMACEN].[MESES DE INVENTARIO].[All]" dimensionUniqueName="[Tabla_STOCKENALMACEN]" displayFolder="" count="0" memberValueDatatype="5" unbalanced="0"/>
    <cacheHierarchy uniqueName="[Tabla_STOCKENALMACEN].[ROTACIÓN]" caption="ROTACIÓN" attribute="1" defaultMemberUniqueName="[Tabla_STOCKENALMACEN].[ROTACIÓN].[All]" allUniqueName="[Tabla_STOCKENALMACEN].[ROTACIÓN].[All]" dimensionUniqueName="[Tabla_STOCKENALMACEN]" displayFolder="" count="0" memberValueDatatype="5" unbalanced="0"/>
    <cacheHierarchy uniqueName="[Tabla_STOCKENALMACEN].[PORCENTAJE_STOCK]" caption="PORCENTAJE_STOCK" attribute="1" defaultMemberUniqueName="[Tabla_STOCKENALMACEN].[PORCENTAJE_STOCK].[All]" allUniqueName="[Tabla_STOCKENALMACEN].[PORCENTAJE_STOCK].[All]" dimensionUniqueName="[Tabla_STOCKENALMACEN]" displayFolder="" count="0" memberValueDatatype="5" unbalanced="0"/>
    <cacheHierarchy uniqueName="[Tabla_STOCKENALMACEN].[ABC_VENTAS]" caption="ABC_VENTAS" attribute="1" defaultMemberUniqueName="[Tabla_STOCKENALMACEN].[ABC_VENTAS].[All]" allUniqueName="[Tabla_STOCKENALMACEN].[ABC_VENTAS].[All]" dimensionUniqueName="[Tabla_STOCKENALMACEN]" displayFolder="" count="0" memberValueDatatype="130" unbalanced="0"/>
    <cacheHierarchy uniqueName="[Tabla_STOCKENALMACEN].[ABC_STOCK]" caption="ABC_STOCK" attribute="1" defaultMemberUniqueName="[Tabla_STOCKENALMACEN].[ABC_STOCK].[All]" allUniqueName="[Tabla_STOCKENALMACEN].[ABC_STOCK].[All]" dimensionUniqueName="[Tabla_STOCKENALMACEN]" displayFolder="" count="0" memberValueDatatype="130" unbalanced="0"/>
    <cacheHierarchy uniqueName="[Tabla_STOCKENALMACEN].[ANTIGÜEDAD_STOCK]" caption="ANTIGÜEDAD_STOCK" attribute="1" defaultMemberUniqueName="[Tabla_STOCKENALMACEN].[ANTIGÜEDAD_STOCK].[All]" allUniqueName="[Tabla_STOCKENALMACEN].[ANTIGÜEDAD_STOCK].[All]" dimensionUniqueName="[Tabla_STOCKENALMACEN]" displayFolder="" count="0" memberValueDatatype="130" unbalanced="0"/>
    <cacheHierarchy uniqueName="[Measures].[__XL_Count DIM_ALMACEN]" caption="__XL_Count DIM_ALMACEN" measure="1" displayFolder="" measureGroup="DIM_ALMACEN" count="0" hidden="1"/>
    <cacheHierarchy uniqueName="[Measures].[__XL_Count DIM_FAMILIA]" caption="__XL_Count DIM_FAMILIA" measure="1" displayFolder="" measureGroup="DIM_FAMILIA" count="0" hidden="1"/>
    <cacheHierarchy uniqueName="[Measures].[__XL_Count DIM_FECHA]" caption="__XL_Count DIM_FECHA" measure="1" displayFolder="" measureGroup="DIM_FECHA" count="0" hidden="1"/>
    <cacheHierarchy uniqueName="[Measures].[__XL_Count DIM_PRODUCTO]" caption="__XL_Count DIM_PRODUCTO" measure="1" displayFolder="" measureGroup="DIM_PRODUCTO" count="0" hidden="1"/>
    <cacheHierarchy uniqueName="[Measures].[__XL_Count DIM_PROVEEDOR]" caption="__XL_Count DIM_PROVEEDOR" measure="1" displayFolder="" measureGroup="DIM_PROVEEDOR" count="0" hidden="1"/>
    <cacheHierarchy uniqueName="[Measures].[__XL_Count STOCKENALMACEN]" caption="__XL_Count STOCKENALMACEN" measure="1" displayFolder="" measureGroup="STOCKENALMACEN" count="0" hidden="1"/>
    <cacheHierarchy uniqueName="[Measures].[__XL_Count Tabla_STOCKENALMACEN]" caption="__XL_Count Tabla_STOCKENALMACEN" measure="1" displayFolder="" measureGroup="Tabla_STOCKENALMACEN" count="0" hidden="1"/>
    <cacheHierarchy uniqueName="[Measures].[__XL_Count Tabla_DIM_FECHA]" caption="__XL_Count Tabla_DIM_FECHA" measure="1" displayFolder="" measureGroup="Tabla_DIM_FECHA" count="0" hidden="1"/>
    <cacheHierarchy uniqueName="[Measures].[__XL_Count Tabla_DIM_FAMILIA]" caption="__XL_Count Tabla_DIM_FAMILIA" measure="1" displayFolder="" measureGroup="Tabla_DIM_FAMILIA" count="0" hidden="1"/>
    <cacheHierarchy uniqueName="[Measures].[__XL_Count Tabla_DIM_PRODUCTO]" caption="__XL_Count Tabla_DIM_PRODUCTO" measure="1" displayFolder="" measureGroup="Tabla_DIM_PRODUCTO" count="0" hidden="1"/>
    <cacheHierarchy uniqueName="[Measures].[__XL_Count Tabla_DIM_PROVEEDOR]" caption="__XL_Count Tabla_DIM_PROVEEDOR" measure="1" displayFolder="" measureGroup="Tabla_DIM_PROVEEDOR" count="0" hidden="1"/>
    <cacheHierarchy uniqueName="[Measures].[__No measures defined]" caption="__No measures defined" measure="1" displayFolder="" count="0" hidden="1"/>
    <cacheHierarchy uniqueName="[Measures].[Suma de VENTA_PROM12MESES_UN]" caption="Suma de VENTA_PROM12MESES_U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VENTA_PROM12MESES_UN 2]" caption="Suma de VENTA_PROM12MESES_UN 2" measure="1" displayFolder="" measureGroup="STOCKENALMACEN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VENTA_PROM12MESES_MONTO]" caption="Suma de VENTA_PROM12MESES_MONTO" measure="1" displayFolder="" measureGroup="Tabla_STOCKENALMAC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ID_ALMACEN]" caption="Suma de ID_ALMACE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STOCK_VALORIZADO]" caption="Suma de STOCK_VALORIZAD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CANT_STOCK]" caption="Suma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CANT_STOCK]" caption="Recuento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MES]" caption="Recuento de MES" measure="1" displayFolder="" measureGroup="Tabla_DIM_FECH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ABC_VENTAS]" caption="Recuento de ABC_VENTAS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ID_PRODUCTO]" caption="Suma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e ID_PRODUCTO]" caption="Recuento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ROTACIÓN]" caption="Suma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MESES DE INVENTARIO]" caption="Suma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MESES DE INVENTARIO]" caption="Promedio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ROTACIÓN]" caption="Promedio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12">
    <dimension name="DIM_ALMACEN" uniqueName="[DIM_ALMACEN]" caption="DIM_ALMACEN"/>
    <dimension name="DIM_FAMILIA" uniqueName="[DIM_FAMILIA]" caption="DIM_FAMILIA"/>
    <dimension name="DIM_FECHA" uniqueName="[DIM_FECHA]" caption="DIM_FECHA"/>
    <dimension name="DIM_PRODUCTO" uniqueName="[DIM_PRODUCTO]" caption="DIM_PRODUCTO"/>
    <dimension name="DIM_PROVEEDOR" uniqueName="[DIM_PROVEEDOR]" caption="DIM_PROVEEDOR"/>
    <dimension measure="1" name="Measures" uniqueName="[Measures]" caption="Measures"/>
    <dimension name="STOCKENALMACEN" uniqueName="[STOCKENALMACEN]" caption="STOCKENALMACEN"/>
    <dimension name="Tabla_DIM_FAMILIA" uniqueName="[Tabla_DIM_FAMILIA]" caption="Tabla_DIM_FAMILIA"/>
    <dimension name="Tabla_DIM_FECHA" uniqueName="[Tabla_DIM_FECHA]" caption="Tabla_DIM_FECHA"/>
    <dimension name="Tabla_DIM_PRODUCTO" uniqueName="[Tabla_DIM_PRODUCTO]" caption="Tabla_DIM_PRODUCTO"/>
    <dimension name="Tabla_DIM_PROVEEDOR" uniqueName="[Tabla_DIM_PROVEEDOR]" caption="Tabla_DIM_PROVEEDOR"/>
    <dimension name="Tabla_STOCKENALMACEN" uniqueName="[Tabla_STOCKENALMACEN]" caption="Tabla_STOCKENALMACEN"/>
  </dimensions>
  <measureGroups count="11">
    <measureGroup name="DIM_ALMACEN" caption="DIM_ALMACEN"/>
    <measureGroup name="DIM_FAMILIA" caption="DIM_FAMILIA"/>
    <measureGroup name="DIM_FECHA" caption="DIM_FECHA"/>
    <measureGroup name="DIM_PRODUCTO" caption="DIM_PRODUCTO"/>
    <measureGroup name="DIM_PROVEEDOR" caption="DIM_PROVEEDOR"/>
    <measureGroup name="STOCKENALMACEN" caption="STOCKENALMACEN"/>
    <measureGroup name="Tabla_DIM_FAMILIA" caption="Tabla_DIM_FAMILIA"/>
    <measureGroup name="Tabla_DIM_FECHA" caption="Tabla_DIM_FECHA"/>
    <measureGroup name="Tabla_DIM_PRODUCTO" caption="Tabla_DIM_PRODUCTO"/>
    <measureGroup name="Tabla_DIM_PROVEEDOR" caption="Tabla_DIM_PROVEEDOR"/>
    <measureGroup name="Tabla_STOCKENALMACEN" caption="Tabla_STOCKENALMACEN"/>
  </measureGroups>
  <maps count="33">
    <map measureGroup="0" dimension="0"/>
    <map measureGroup="1" dimension="1"/>
    <map measureGroup="1" dimension="7"/>
    <map measureGroup="2" dimension="2"/>
    <map measureGroup="2" dimension="8"/>
    <map measureGroup="3" dimension="3"/>
    <map measureGroup="3" dimension="9"/>
    <map measureGroup="4" dimension="4"/>
    <map measureGroup="4" dimension="10"/>
    <map measureGroup="5" dimension="0"/>
    <map measureGroup="5" dimension="1"/>
    <map measureGroup="5" dimension="2"/>
    <map measureGroup="5" dimension="3"/>
    <map measureGroup="5" dimension="4"/>
    <map measureGroup="5" dimension="6"/>
    <map measureGroup="5" dimension="7"/>
    <map measureGroup="5" dimension="8"/>
    <map measureGroup="5" dimension="9"/>
    <map measureGroup="5" dimension="10"/>
    <map measureGroup="6" dimension="7"/>
    <map measureGroup="7" dimension="8"/>
    <map measureGroup="8" dimension="9"/>
    <map measureGroup="9" dimension="10"/>
    <map measureGroup="10" dimension="0"/>
    <map measureGroup="10" dimension="1"/>
    <map measureGroup="10" dimension="2"/>
    <map measureGroup="10" dimension="3"/>
    <map measureGroup="10" dimension="4"/>
    <map measureGroup="10" dimension="7"/>
    <map measureGroup="10" dimension="8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USER" refreshedDate="44334.838538425924" backgroundQuery="1" createdVersion="6" refreshedVersion="6" minRefreshableVersion="3" recordCount="0" supportSubquery="1" supportAdvancedDrill="1">
  <cacheSource type="external" connectionId="8"/>
  <cacheFields count="2">
    <cacheField name="[Measures].[Promedio de ROTACIÓN]" caption="Promedio de ROTACIÓN" numFmtId="0" hierarchy="75" level="32767"/>
    <cacheField name="[DIM_FAMILIA].[NOM_FAMILIA].[NOM_FAMILIA]" caption="NOM_FAMILIA" numFmtId="0" hierarchy="3" level="1">
      <sharedItems count="10">
        <s v="AMORTIGUADORES"/>
        <s v="BATERIAS"/>
        <s v="BUJIAS"/>
        <s v="COLISION"/>
        <s v="ELECTRICO"/>
        <s v="FILTROS"/>
        <s v="FRENOS Y EMBRAGUES"/>
        <s v="PALANCAS Y CHICOTES"/>
        <s v="PARTES DE MOTOR"/>
        <s v="PEDALES Y POSAPIES"/>
      </sharedItems>
    </cacheField>
  </cacheFields>
  <cacheHierarchies count="76">
    <cacheHierarchy uniqueName="[DIM_ALMACEN].[ID_ALMACEN]" caption="ID_ALMACEN" attribute="1" defaultMemberUniqueName="[DIM_ALMACEN].[ID_ALMACEN].[All]" allUniqueName="[DIM_ALMACEN].[ID_ALMACEN].[All]" dimensionUniqueName="[DIM_ALMACEN]" displayFolder="" count="0" memberValueDatatype="20" unbalanced="0"/>
    <cacheHierarchy uniqueName="[DIM_ALMACEN].[DIR_ALMACEN]" caption="DIR_ALMACEN" attribute="1" defaultMemberUniqueName="[DIM_ALMACEN].[DIR_ALMACEN].[All]" allUniqueName="[DIM_ALMACEN].[DIR_ALMACEN].[All]" dimensionUniqueName="[DIM_ALMACEN]" displayFolder="" count="2" memberValueDatatype="130" unbalanced="0"/>
    <cacheHierarchy uniqueName="[DIM_FAMILIA].[ID_FAMILIA]" caption="ID_FAMILIA" attribute="1" defaultMemberUniqueName="[DIM_FAMILIA].[ID_FAMILIA].[All]" allUniqueName="[DIM_FAMILIA].[ID_FAMILIA].[All]" dimensionUniqueName="[DIM_FAMILIA]" displayFolder="" count="0" memberValueDatatype="20" unbalanced="0"/>
    <cacheHierarchy uniqueName="[DIM_FAMILIA].[NOM_FAMILIA]" caption="NOM_FAMILIA" attribute="1" defaultMemberUniqueName="[DIM_FAMILIA].[NOM_FAMILIA].[All]" allUniqueName="[DIM_FAMILIA].[NOM_FAMILIA].[All]" dimensionUniqueName="[DIM_FAMILIA]" displayFolder="" count="2" memberValueDatatype="130" unbalanced="0">
      <fieldsUsage count="2">
        <fieldUsage x="-1"/>
        <fieldUsage x="1"/>
      </fieldsUsage>
    </cacheHierarchy>
    <cacheHierarchy uniqueName="[DIM_FECHA].[ID_FECHA]" caption="ID_FECHA" attribute="1" defaultMemberUniqueName="[DIM_FECHA].[ID_FECHA].[All]" allUniqueName="[DIM_FECHA].[ID_FECHA].[All]" dimensionUniqueName="[DIM_FECHA]" displayFolder="" count="0" memberValueDatatype="20" unbalanced="0"/>
    <cacheHierarchy uniqueName="[DIM_FECHA].[MES]" caption="MES" attribute="1" defaultMemberUniqueName="[DIM_FECHA].[MES].[All]" allUniqueName="[DIM_FECHA].[MES].[All]" dimensionUniqueName="[DIM_FECHA]" displayFolder="" count="0" memberValueDatatype="130" unbalanced="0"/>
    <cacheHierarchy uniqueName="[DIM_FECHA].[AÑO]" caption="AÑO" attribute="1" defaultMemberUniqueName="[DIM_FECHA].[AÑO].[All]" allUniqueName="[DIM_FECHA].[AÑO].[All]" dimensionUniqueName="[DIM_FECHA]" displayFolder="" count="0" memberValueDatatype="20" unbalanced="0"/>
    <cacheHierarchy uniqueName="[DIM_PRODUCTO].[ID_PRODUCTO]" caption="ID_PRODUCTO" attribute="1" defaultMemberUniqueName="[DIM_PRODUCTO].[ID_PRODUCTO].[All]" allUniqueName="[DIM_PRODUCTO].[ID_PRODUCTO].[All]" dimensionUniqueName="[DIM_PRODUCTO]" displayFolder="" count="0" memberValueDatatype="20" unbalanced="0"/>
    <cacheHierarchy uniqueName="[DIM_PRODUCTO].[NOM_PRODUCTO]" caption="NOM_PRODUCTO" attribute="1" defaultMemberUniqueName="[DIM_PRODUCTO].[NOM_PRODUCTO].[All]" allUniqueName="[DIM_PRODUCTO].[NOM_PRODUCTO].[All]" dimensionUniqueName="[DIM_PRODUCTO]" displayFolder="" count="0" memberValueDatatype="130" unbalanced="0"/>
    <cacheHierarchy uniqueName="[DIM_PROVEEDOR].[ID_PROVEEDOR]" caption="ID_PROVEEDOR" attribute="1" defaultMemberUniqueName="[DIM_PROVEEDOR].[ID_PROVEEDOR].[All]" allUniqueName="[DIM_PROVEEDOR].[ID_PROVEEDOR].[All]" dimensionUniqueName="[DIM_PROVEEDOR]" displayFolder="" count="0" memberValueDatatype="20" unbalanced="0"/>
    <cacheHierarchy uniqueName="[DIM_PROVEEDOR].[NOM_PROVEEDOR]" caption="NOM_PROVEEDOR" attribute="1" defaultMemberUniqueName="[DIM_PROVEEDOR].[NOM_PROVEEDOR].[All]" allUniqueName="[DIM_PROVEEDOR].[NOM_PROVEEDOR].[All]" dimensionUniqueName="[DIM_PROVEEDOR]" displayFolder="" count="0" memberValueDatatype="130" unbalanced="0"/>
    <cacheHierarchy uniqueName="[STOCKENALMACEN].[ID_ALMACEN]" caption="ID_ALMACEN" attribute="1" defaultMemberUniqueName="[STOCKENALMACEN].[ID_ALMACEN].[All]" allUniqueName="[STOCKENALMACEN].[ID_ALMACEN].[All]" dimensionUniqueName="[STOCKENALMACEN]" displayFolder="" count="0" memberValueDatatype="20" unbalanced="0"/>
    <cacheHierarchy uniqueName="[STOCKENALMACEN].[ID_PRODUCTO]" caption="ID_PRODUCTO" attribute="1" defaultMemberUniqueName="[STOCKENALMACEN].[ID_PRODUCTO].[All]" allUniqueName="[STOCKENALMACEN].[ID_PRODUCTO].[All]" dimensionUniqueName="[STOCKENALMACEN]" displayFolder="" count="0" memberValueDatatype="20" unbalanced="0"/>
    <cacheHierarchy uniqueName="[STOCKENALMACEN].[ID_FAMILIA]" caption="ID_FAMILIA" attribute="1" defaultMemberUniqueName="[STOCKENALMACEN].[ID_FAMILIA].[All]" allUniqueName="[STOCKENALMACEN].[ID_FAMILIA].[All]" dimensionUniqueName="[STOCKENALMACEN]" displayFolder="" count="0" memberValueDatatype="20" unbalanced="0"/>
    <cacheHierarchy uniqueName="[STOCKENALMACEN].[ID_PROVEEDOR]" caption="ID_PROVEEDOR" attribute="1" defaultMemberUniqueName="[STOCKENALMACEN].[ID_PROVEEDOR].[All]" allUniqueName="[STOCKENALMACEN].[ID_PROVEEDOR].[All]" dimensionUniqueName="[STOCKENALMACEN]" displayFolder="" count="0" memberValueDatatype="20" unbalanced="0"/>
    <cacheHierarchy uniqueName="[STOCKENALMACEN].[ID_FECHA]" caption="ID_FECHA" attribute="1" defaultMemberUniqueName="[STOCKENALMACEN].[ID_FECHA].[All]" allUniqueName="[STOCKENALMACEN].[ID_FECHA].[All]" dimensionUniqueName="[STOCKENALMACEN]" displayFolder="" count="0" memberValueDatatype="20" unbalanced="0"/>
    <cacheHierarchy uniqueName="[STOCKENALMACEN].[CANT_STOCK]" caption="CANT_STOCK" attribute="1" defaultMemberUniqueName="[STOCKENALMACEN].[CANT_STOCK].[All]" allUniqueName="[STOCKENALMACEN].[CANT_STOCK].[All]" dimensionUniqueName="[STOCKENALMACEN]" displayFolder="" count="0" memberValueDatatype="20" unbalanced="0"/>
    <cacheHierarchy uniqueName="[STOCKENALMACEN].[COSTO_UNIT]" caption="COSTO_UNIT" attribute="1" defaultMemberUniqueName="[STOCKENALMACEN].[COSTO_UNIT].[All]" allUniqueName="[STOCKENALMACEN].[COSTO_UNIT].[All]" dimensionUniqueName="[STOCKENALMACEN]" displayFolder="" count="0" memberValueDatatype="5" unbalanced="0"/>
    <cacheHierarchy uniqueName="[STOCKENALMACEN].[COSTO_TOTAL]" caption="COSTO_TOTAL" attribute="1" defaultMemberUniqueName="[STOCKENALMACEN].[COSTO_TOTAL].[All]" allUniqueName="[STOCKENALMACEN].[COSTO_TOTAL].[All]" dimensionUniqueName="[STOCKENALMACEN]" displayFolder="" count="0" memberValueDatatype="5" unbalanced="0"/>
    <cacheHierarchy uniqueName="[STOCKENALMACEN].[COSTO_VENTAPROM]" caption="COSTO_VENTAPROM" attribute="1" defaultMemberUniqueName="[STOCKENALMACEN].[COSTO_VENTAPROM].[All]" allUniqueName="[STOCKENALMACEN].[COSTO_VENTAPROM].[All]" dimensionUniqueName="[STOCKENALMACEN]" displayFolder="" count="0" memberValueDatatype="5" unbalanced="0"/>
    <cacheHierarchy uniqueName="[STOCKENALMACEN].[VENTA_PROM12MESES_UN]" caption="VENTA_PROM12MESES_UN" attribute="1" defaultMemberUniqueName="[STOCKENALMACEN].[VENTA_PROM12MESES_UN].[All]" allUniqueName="[STOCKENALMACEN].[VENTA_PROM12MESES_UN].[All]" dimensionUniqueName="[STOCKENALMACEN]" displayFolder="" count="0" memberValueDatatype="5" unbalanced="0"/>
    <cacheHierarchy uniqueName="[STOCKENALMACEN].[VENTA_PROM12MESES_MONTO]" caption="VENTA_PROM12MESES_MONTO" attribute="1" defaultMemberUniqueName="[STOCKENALMACEN].[VENTA_PROM12MESES_MONTO].[All]" allUniqueName="[STOCKENALMACEN].[VENTA_PROM12MESES_MONTO].[All]" dimensionUniqueName="[STOCKENALMACEN]" displayFolder="" count="0" memberValueDatatype="5" unbalanced="0"/>
    <cacheHierarchy uniqueName="[Tabla_DIM_FAMILIA].[ID_FAMILIA]" caption="ID_FAMILIA" attribute="1" defaultMemberUniqueName="[Tabla_DIM_FAMILIA].[ID_FAMILIA].[All]" allUniqueName="[Tabla_DIM_FAMILIA].[ID_FAMILIA].[All]" dimensionUniqueName="[Tabla_DIM_FAMILIA]" displayFolder="" count="0" memberValueDatatype="20" unbalanced="0"/>
    <cacheHierarchy uniqueName="[Tabla_DIM_FAMILIA].[NOM_FAMILIA]" caption="NOM_FAMILIA" attribute="1" defaultMemberUniqueName="[Tabla_DIM_FAMILIA].[NOM_FAMILIA].[All]" allUniqueName="[Tabla_DIM_FAMILIA].[NOM_FAMILIA].[All]" dimensionUniqueName="[Tabla_DIM_FAMILIA]" displayFolder="" count="2" memberValueDatatype="130" unbalanced="0"/>
    <cacheHierarchy uniqueName="[Tabla_DIM_FECHA].[ID_FECHA]" caption="ID_FECHA" attribute="1" defaultMemberUniqueName="[Tabla_DIM_FECHA].[ID_FECHA].[All]" allUniqueName="[Tabla_DIM_FECHA].[ID_FECHA].[All]" dimensionUniqueName="[Tabla_DIM_FECHA]" displayFolder="" count="0" memberValueDatatype="20" unbalanced="0"/>
    <cacheHierarchy uniqueName="[Tabla_DIM_FECHA].[MES]" caption="MES" attribute="1" defaultMemberUniqueName="[Tabla_DIM_FECHA].[MES].[All]" allUniqueName="[Tabla_DIM_FECHA].[MES].[All]" dimensionUniqueName="[Tabla_DIM_FECHA]" displayFolder="" count="2" memberValueDatatype="130" unbalanced="0"/>
    <cacheHierarchy uniqueName="[Tabla_DIM_FECHA].[AÑO]" caption="AÑO" attribute="1" defaultMemberUniqueName="[Tabla_DIM_FECHA].[AÑO].[All]" allUniqueName="[Tabla_DIM_FECHA].[AÑO].[All]" dimensionUniqueName="[Tabla_DIM_FECHA]" displayFolder="" count="2" memberValueDatatype="20" unbalanced="0"/>
    <cacheHierarchy uniqueName="[Tabla_DIM_PRODUCTO].[ID_PRODUCTO]" caption="ID_PRODUCTO" attribute="1" defaultMemberUniqueName="[Tabla_DIM_PRODUCTO].[ID_PRODUCTO].[All]" allUniqueName="[Tabla_DIM_PRODUCTO].[ID_PRODUCTO].[All]" dimensionUniqueName="[Tabla_DIM_PRODUCTO]" displayFolder="" count="0" memberValueDatatype="20" unbalanced="0"/>
    <cacheHierarchy uniqueName="[Tabla_DIM_PRODUCTO].[NOM_PRODUCTO]" caption="NOM_PRODUCTO" attribute="1" defaultMemberUniqueName="[Tabla_DIM_PRODUCTO].[NOM_PRODUCTO].[All]" allUniqueName="[Tabla_DIM_PRODUCTO].[NOM_PRODUCTO].[All]" dimensionUniqueName="[Tabla_DIM_PRODUCTO]" displayFolder="" count="0" memberValueDatatype="130" unbalanced="0"/>
    <cacheHierarchy uniqueName="[Tabla_DIM_PROVEEDOR].[ID_PROVEEDOR]" caption="ID_PROVEEDOR" attribute="1" defaultMemberUniqueName="[Tabla_DIM_PROVEEDOR].[ID_PROVEEDOR].[All]" allUniqueName="[Tabla_DIM_PROVEEDOR].[ID_PROVEEDOR].[All]" dimensionUniqueName="[Tabla_DIM_PROVEEDOR]" displayFolder="" count="0" memberValueDatatype="20" unbalanced="0"/>
    <cacheHierarchy uniqueName="[Tabla_DIM_PROVEEDOR].[NOM_PROVEEDOR]" caption="NOM_PROVEEDOR" attribute="1" defaultMemberUniqueName="[Tabla_DIM_PROVEEDOR].[NOM_PROVEEDOR].[All]" allUniqueName="[Tabla_DIM_PROVEEDOR].[NOM_PROVEEDOR].[All]" dimensionUniqueName="[Tabla_DIM_PROVEEDOR]" displayFolder="" count="2" memberValueDatatype="130" unbalanced="0"/>
    <cacheHierarchy uniqueName="[Tabla_STOCKENALMACEN].[ID_ALMACEN]" caption="ID_ALMACEN" attribute="1" defaultMemberUniqueName="[Tabla_STOCKENALMACEN].[ID_ALMACEN].[All]" allUniqueName="[Tabla_STOCKENALMACEN].[ID_ALMACEN].[All]" dimensionUniqueName="[Tabla_STOCKENALMACEN]" displayFolder="" count="0" memberValueDatatype="20" unbalanced="0"/>
    <cacheHierarchy uniqueName="[Tabla_STOCKENALMACEN].[ID_PRODUCTO]" caption="ID_PRODUCTO" attribute="1" defaultMemberUniqueName="[Tabla_STOCKENALMACEN].[ID_PRODUCTO].[All]" allUniqueName="[Tabla_STOCKENALMACEN].[ID_PRODUCTO].[All]" dimensionUniqueName="[Tabla_STOCKENALMACEN]" displayFolder="" count="0" memberValueDatatype="20" unbalanced="0"/>
    <cacheHierarchy uniqueName="[Tabla_STOCKENALMACEN].[ID_FAMILIA]" caption="ID_FAMILIA" attribute="1" defaultMemberUniqueName="[Tabla_STOCKENALMACEN].[ID_FAMILIA].[All]" allUniqueName="[Tabla_STOCKENALMACEN].[ID_FAMILIA].[All]" dimensionUniqueName="[Tabla_STOCKENALMACEN]" displayFolder="" count="0" memberValueDatatype="20" unbalanced="0"/>
    <cacheHierarchy uniqueName="[Tabla_STOCKENALMACEN].[ID_PROVEEDOR]" caption="ID_PROVEEDOR" attribute="1" defaultMemberUniqueName="[Tabla_STOCKENALMACEN].[ID_PROVEEDOR].[All]" allUniqueName="[Tabla_STOCKENALMACEN].[ID_PROVEEDOR].[All]" dimensionUniqueName="[Tabla_STOCKENALMACEN]" displayFolder="" count="0" memberValueDatatype="20" unbalanced="0"/>
    <cacheHierarchy uniqueName="[Tabla_STOCKENALMACEN].[ID_FECHA]" caption="ID_FECHA" attribute="1" defaultMemberUniqueName="[Tabla_STOCKENALMACEN].[ID_FECHA].[All]" allUniqueName="[Tabla_STOCKENALMACEN].[ID_FECHA].[All]" dimensionUniqueName="[Tabla_STOCKENALMACEN]" displayFolder="" count="0" memberValueDatatype="20" unbalanced="0"/>
    <cacheHierarchy uniqueName="[Tabla_STOCKENALMACEN].[CANT_STOCK]" caption="CANT_STOCK" attribute="1" defaultMemberUniqueName="[Tabla_STOCKENALMACEN].[CANT_STOCK].[All]" allUniqueName="[Tabla_STOCKENALMACEN].[CANT_STOCK].[All]" dimensionUniqueName="[Tabla_STOCKENALMACEN]" displayFolder="" count="0" memberValueDatatype="20" unbalanced="0"/>
    <cacheHierarchy uniqueName="[Tabla_STOCKENALMACEN].[COSTO_UNIT]" caption="COSTO_UNIT" attribute="1" defaultMemberUniqueName="[Tabla_STOCKENALMACEN].[COSTO_UNIT].[All]" allUniqueName="[Tabla_STOCKENALMACEN].[COSTO_UNIT].[All]" dimensionUniqueName="[Tabla_STOCKENALMACEN]" displayFolder="" count="0" memberValueDatatype="5" unbalanced="0"/>
    <cacheHierarchy uniqueName="[Tabla_STOCKENALMACEN].[COSTO_TOTAL]" caption="COSTO_TOTAL" attribute="1" defaultMemberUniqueName="[Tabla_STOCKENALMACEN].[COSTO_TOTAL].[All]" allUniqueName="[Tabla_STOCKENALMACEN].[COSTO_TOTAL].[All]" dimensionUniqueName="[Tabla_STOCKENALMACEN]" displayFolder="" count="0" memberValueDatatype="5" unbalanced="0"/>
    <cacheHierarchy uniqueName="[Tabla_STOCKENALMACEN].[COSTO_VENTAPROM]" caption="COSTO_VENTAPROM" attribute="1" defaultMemberUniqueName="[Tabla_STOCKENALMACEN].[COSTO_VENTAPROM].[All]" allUniqueName="[Tabla_STOCKENALMACEN].[COSTO_VENTAPROM].[All]" dimensionUniqueName="[Tabla_STOCKENALMACEN]" displayFolder="" count="0" memberValueDatatype="5" unbalanced="0"/>
    <cacheHierarchy uniqueName="[Tabla_STOCKENALMACEN].[VENTA_PROM12MESES_UN]" caption="VENTA_PROM12MESES_UN" attribute="1" defaultMemberUniqueName="[Tabla_STOCKENALMACEN].[VENTA_PROM12MESES_UN].[All]" allUniqueName="[Tabla_STOCKENALMACEN].[VENTA_PROM12MESES_UN].[All]" dimensionUniqueName="[Tabla_STOCKENALMACEN]" displayFolder="" count="0" memberValueDatatype="5" unbalanced="0"/>
    <cacheHierarchy uniqueName="[Tabla_STOCKENALMACEN].[VENTA_PROM12MESES_MONTO]" caption="VENTA_PROM12MESES_MONTO" attribute="1" defaultMemberUniqueName="[Tabla_STOCKENALMACEN].[VENTA_PROM12MESES_MONTO].[All]" allUniqueName="[Tabla_STOCKENALMACEN].[VENTA_PROM12MESES_MONTO].[All]" dimensionUniqueName="[Tabla_STOCKENALMACEN]" displayFolder="" count="0" memberValueDatatype="5" unbalanced="0"/>
    <cacheHierarchy uniqueName="[Tabla_STOCKENALMACEN].[STOCK_VALORIZADO]" caption="STOCK_VALORIZADO" attribute="1" defaultMemberUniqueName="[Tabla_STOCKENALMACEN].[STOCK_VALORIZADO].[All]" allUniqueName="[Tabla_STOCKENALMACEN].[STOCK_VALORIZADO].[All]" dimensionUniqueName="[Tabla_STOCKENALMACEN]" displayFolder="" count="0" memberValueDatatype="5" unbalanced="0"/>
    <cacheHierarchy uniqueName="[Tabla_STOCKENALMACEN].[MESES DE INVENTARIO]" caption="MESES DE INVENTARIO" attribute="1" defaultMemberUniqueName="[Tabla_STOCKENALMACEN].[MESES DE INVENTARIO].[All]" allUniqueName="[Tabla_STOCKENALMACEN].[MESES DE INVENTARIO].[All]" dimensionUniqueName="[Tabla_STOCKENALMACEN]" displayFolder="" count="0" memberValueDatatype="5" unbalanced="0"/>
    <cacheHierarchy uniqueName="[Tabla_STOCKENALMACEN].[ROTACIÓN]" caption="ROTACIÓN" attribute="1" defaultMemberUniqueName="[Tabla_STOCKENALMACEN].[ROTACIÓN].[All]" allUniqueName="[Tabla_STOCKENALMACEN].[ROTACIÓN].[All]" dimensionUniqueName="[Tabla_STOCKENALMACEN]" displayFolder="" count="0" memberValueDatatype="5" unbalanced="0"/>
    <cacheHierarchy uniqueName="[Tabla_STOCKENALMACEN].[PORCENTAJE_STOCK]" caption="PORCENTAJE_STOCK" attribute="1" defaultMemberUniqueName="[Tabla_STOCKENALMACEN].[PORCENTAJE_STOCK].[All]" allUniqueName="[Tabla_STOCKENALMACEN].[PORCENTAJE_STOCK].[All]" dimensionUniqueName="[Tabla_STOCKENALMACEN]" displayFolder="" count="0" memberValueDatatype="5" unbalanced="0"/>
    <cacheHierarchy uniqueName="[Tabla_STOCKENALMACEN].[ABC_VENTAS]" caption="ABC_VENTAS" attribute="1" defaultMemberUniqueName="[Tabla_STOCKENALMACEN].[ABC_VENTAS].[All]" allUniqueName="[Tabla_STOCKENALMACEN].[ABC_VENTAS].[All]" dimensionUniqueName="[Tabla_STOCKENALMACEN]" displayFolder="" count="2" memberValueDatatype="130" unbalanced="0"/>
    <cacheHierarchy uniqueName="[Tabla_STOCKENALMACEN].[ABC_STOCK]" caption="ABC_STOCK" attribute="1" defaultMemberUniqueName="[Tabla_STOCKENALMACEN].[ABC_STOCK].[All]" allUniqueName="[Tabla_STOCKENALMACEN].[ABC_STOCK].[All]" dimensionUniqueName="[Tabla_STOCKENALMACEN]" displayFolder="" count="2" memberValueDatatype="130" unbalanced="0"/>
    <cacheHierarchy uniqueName="[Tabla_STOCKENALMACEN].[ANTIGÜEDAD_STOCK]" caption="ANTIGÜEDAD_STOCK" attribute="1" defaultMemberUniqueName="[Tabla_STOCKENALMACEN].[ANTIGÜEDAD_STOCK].[All]" allUniqueName="[Tabla_STOCKENALMACEN].[ANTIGÜEDAD_STOCK].[All]" dimensionUniqueName="[Tabla_STOCKENALMACEN]" displayFolder="" count="2" memberValueDatatype="130" unbalanced="0"/>
    <cacheHierarchy uniqueName="[Measures].[__XL_Count DIM_ALMACEN]" caption="__XL_Count DIM_ALMACEN" measure="1" displayFolder="" measureGroup="DIM_ALMACEN" count="0" hidden="1"/>
    <cacheHierarchy uniqueName="[Measures].[__XL_Count DIM_FAMILIA]" caption="__XL_Count DIM_FAMILIA" measure="1" displayFolder="" measureGroup="DIM_FAMILIA" count="0" hidden="1"/>
    <cacheHierarchy uniqueName="[Measures].[__XL_Count DIM_FECHA]" caption="__XL_Count DIM_FECHA" measure="1" displayFolder="" measureGroup="DIM_FECHA" count="0" hidden="1"/>
    <cacheHierarchy uniqueName="[Measures].[__XL_Count DIM_PRODUCTO]" caption="__XL_Count DIM_PRODUCTO" measure="1" displayFolder="" measureGroup="DIM_PRODUCTO" count="0" hidden="1"/>
    <cacheHierarchy uniqueName="[Measures].[__XL_Count DIM_PROVEEDOR]" caption="__XL_Count DIM_PROVEEDOR" measure="1" displayFolder="" measureGroup="DIM_PROVEEDOR" count="0" hidden="1"/>
    <cacheHierarchy uniqueName="[Measures].[__XL_Count STOCKENALMACEN]" caption="__XL_Count STOCKENALMACEN" measure="1" displayFolder="" measureGroup="STOCKENALMACEN" count="0" hidden="1"/>
    <cacheHierarchy uniqueName="[Measures].[__XL_Count Tabla_STOCKENALMACEN]" caption="__XL_Count Tabla_STOCKENALMACEN" measure="1" displayFolder="" measureGroup="Tabla_STOCKENALMACEN" count="0" hidden="1"/>
    <cacheHierarchy uniqueName="[Measures].[__XL_Count Tabla_DIM_FECHA]" caption="__XL_Count Tabla_DIM_FECHA" measure="1" displayFolder="" measureGroup="Tabla_DIM_FECHA" count="0" hidden="1"/>
    <cacheHierarchy uniqueName="[Measures].[__XL_Count Tabla_DIM_FAMILIA]" caption="__XL_Count Tabla_DIM_FAMILIA" measure="1" displayFolder="" measureGroup="Tabla_DIM_FAMILIA" count="0" hidden="1"/>
    <cacheHierarchy uniqueName="[Measures].[__XL_Count Tabla_DIM_PRODUCTO]" caption="__XL_Count Tabla_DIM_PRODUCTO" measure="1" displayFolder="" measureGroup="Tabla_DIM_PRODUCTO" count="0" hidden="1"/>
    <cacheHierarchy uniqueName="[Measures].[__XL_Count Tabla_DIM_PROVEEDOR]" caption="__XL_Count Tabla_DIM_PROVEEDOR" measure="1" displayFolder="" measureGroup="Tabla_DIM_PROVEEDOR" count="0" hidden="1"/>
    <cacheHierarchy uniqueName="[Measures].[__No measures defined]" caption="__No measures defined" measure="1" displayFolder="" count="0" hidden="1"/>
    <cacheHierarchy uniqueName="[Measures].[Suma de VENTA_PROM12MESES_UN]" caption="Suma de VENTA_PROM12MESES_U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VENTA_PROM12MESES_UN 2]" caption="Suma de VENTA_PROM12MESES_UN 2" measure="1" displayFolder="" measureGroup="STOCKENALMACEN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VENTA_PROM12MESES_MONTO]" caption="Suma de VENTA_PROM12MESES_MON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ID_ALMACEN]" caption="Suma de ID_ALMACE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STOCK_VALORIZADO]" caption="Suma de STOCK_VALORIZAD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CANT_STOCK]" caption="Suma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CANT_STOCK]" caption="Recuento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MES]" caption="Recuento de MES" measure="1" displayFolder="" measureGroup="Tabla_DIM_FECH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ABC_VENTAS]" caption="Recuento de ABC_VENTAS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ID_PRODUCTO]" caption="Suma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e ID_PRODUCTO]" caption="Recuento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ROTACIÓN]" caption="Suma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MESES DE INVENTARIO]" caption="Suma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MESES DE INVENTARIO]" caption="Promedio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ROTACIÓN]" caption="Promedio de ROTACIÓN" measure="1" displayFolder="" measureGroup="Tabla_STOCKENALMAC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12">
    <dimension name="DIM_ALMACEN" uniqueName="[DIM_ALMACEN]" caption="DIM_ALMACEN"/>
    <dimension name="DIM_FAMILIA" uniqueName="[DIM_FAMILIA]" caption="DIM_FAMILIA"/>
    <dimension name="DIM_FECHA" uniqueName="[DIM_FECHA]" caption="DIM_FECHA"/>
    <dimension name="DIM_PRODUCTO" uniqueName="[DIM_PRODUCTO]" caption="DIM_PRODUCTO"/>
    <dimension name="DIM_PROVEEDOR" uniqueName="[DIM_PROVEEDOR]" caption="DIM_PROVEEDOR"/>
    <dimension measure="1" name="Measures" uniqueName="[Measures]" caption="Measures"/>
    <dimension name="STOCKENALMACEN" uniqueName="[STOCKENALMACEN]" caption="STOCKENALMACEN"/>
    <dimension name="Tabla_DIM_FAMILIA" uniqueName="[Tabla_DIM_FAMILIA]" caption="Tabla_DIM_FAMILIA"/>
    <dimension name="Tabla_DIM_FECHA" uniqueName="[Tabla_DIM_FECHA]" caption="Tabla_DIM_FECHA"/>
    <dimension name="Tabla_DIM_PRODUCTO" uniqueName="[Tabla_DIM_PRODUCTO]" caption="Tabla_DIM_PRODUCTO"/>
    <dimension name="Tabla_DIM_PROVEEDOR" uniqueName="[Tabla_DIM_PROVEEDOR]" caption="Tabla_DIM_PROVEEDOR"/>
    <dimension name="Tabla_STOCKENALMACEN" uniqueName="[Tabla_STOCKENALMACEN]" caption="Tabla_STOCKENALMACEN"/>
  </dimensions>
  <measureGroups count="11">
    <measureGroup name="DIM_ALMACEN" caption="DIM_ALMACEN"/>
    <measureGroup name="DIM_FAMILIA" caption="DIM_FAMILIA"/>
    <measureGroup name="DIM_FECHA" caption="DIM_FECHA"/>
    <measureGroup name="DIM_PRODUCTO" caption="DIM_PRODUCTO"/>
    <measureGroup name="DIM_PROVEEDOR" caption="DIM_PROVEEDOR"/>
    <measureGroup name="STOCKENALMACEN" caption="STOCKENALMACEN"/>
    <measureGroup name="Tabla_DIM_FAMILIA" caption="Tabla_DIM_FAMILIA"/>
    <measureGroup name="Tabla_DIM_FECHA" caption="Tabla_DIM_FECHA"/>
    <measureGroup name="Tabla_DIM_PRODUCTO" caption="Tabla_DIM_PRODUCTO"/>
    <measureGroup name="Tabla_DIM_PROVEEDOR" caption="Tabla_DIM_PROVEEDOR"/>
    <measureGroup name="Tabla_STOCKENALMACEN" caption="Tabla_STOCKENALMACEN"/>
  </measureGroups>
  <maps count="33">
    <map measureGroup="0" dimension="0"/>
    <map measureGroup="1" dimension="1"/>
    <map measureGroup="1" dimension="7"/>
    <map measureGroup="2" dimension="2"/>
    <map measureGroup="2" dimension="8"/>
    <map measureGroup="3" dimension="3"/>
    <map measureGroup="3" dimension="9"/>
    <map measureGroup="4" dimension="4"/>
    <map measureGroup="4" dimension="10"/>
    <map measureGroup="5" dimension="0"/>
    <map measureGroup="5" dimension="1"/>
    <map measureGroup="5" dimension="2"/>
    <map measureGroup="5" dimension="3"/>
    <map measureGroup="5" dimension="4"/>
    <map measureGroup="5" dimension="6"/>
    <map measureGroup="5" dimension="7"/>
    <map measureGroup="5" dimension="8"/>
    <map measureGroup="5" dimension="9"/>
    <map measureGroup="5" dimension="10"/>
    <map measureGroup="6" dimension="7"/>
    <map measureGroup="7" dimension="8"/>
    <map measureGroup="8" dimension="9"/>
    <map measureGroup="9" dimension="10"/>
    <map measureGroup="10" dimension="0"/>
    <map measureGroup="10" dimension="1"/>
    <map measureGroup="10" dimension="2"/>
    <map measureGroup="10" dimension="3"/>
    <map measureGroup="10" dimension="4"/>
    <map measureGroup="10" dimension="7"/>
    <map measureGroup="10" dimension="8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USER" refreshedDate="44334.838596412039" backgroundQuery="1" createdVersion="6" refreshedVersion="6" minRefreshableVersion="3" recordCount="0" supportSubquery="1" supportAdvancedDrill="1">
  <cacheSource type="external" connectionId="8"/>
  <cacheFields count="2">
    <cacheField name="[DIM_ALMACEN].[DIR_ALMACEN].[DIR_ALMACEN]" caption="DIR_ALMACEN" numFmtId="0" hierarchy="1" level="1">
      <sharedItems count="3">
        <s v="Av. Argentina 5799, Carmen de La Legua - Reynoso 07006"/>
        <s v="Calle Alfonso Ugarte 370, Miraflores 15074"/>
        <s v="Jr.Cerro Azul 341, Santiago de Surco 15803"/>
      </sharedItems>
    </cacheField>
    <cacheField name="[Measures].[Suma de STOCK_VALORIZADO]" caption="Suma de STOCK_VALORIZADO" numFmtId="0" hierarchy="65" level="32767"/>
  </cacheFields>
  <cacheHierarchies count="76">
    <cacheHierarchy uniqueName="[DIM_ALMACEN].[ID_ALMACEN]" caption="ID_ALMACEN" attribute="1" defaultMemberUniqueName="[DIM_ALMACEN].[ID_ALMACEN].[All]" allUniqueName="[DIM_ALMACEN].[ID_ALMACEN].[All]" dimensionUniqueName="[DIM_ALMACEN]" displayFolder="" count="0" memberValueDatatype="20" unbalanced="0"/>
    <cacheHierarchy uniqueName="[DIM_ALMACEN].[DIR_ALMACEN]" caption="DIR_ALMACEN" attribute="1" defaultMemberUniqueName="[DIM_ALMACEN].[DIR_ALMACEN].[All]" allUniqueName="[DIM_ALMACEN].[DIR_ALMACEN].[All]" dimensionUniqueName="[DIM_ALMACEN]" displayFolder="" count="2" memberValueDatatype="130" unbalanced="0">
      <fieldsUsage count="2">
        <fieldUsage x="-1"/>
        <fieldUsage x="0"/>
      </fieldsUsage>
    </cacheHierarchy>
    <cacheHierarchy uniqueName="[DIM_FAMILIA].[ID_FAMILIA]" caption="ID_FAMILIA" attribute="1" defaultMemberUniqueName="[DIM_FAMILIA].[ID_FAMILIA].[All]" allUniqueName="[DIM_FAMILIA].[ID_FAMILIA].[All]" dimensionUniqueName="[DIM_FAMILIA]" displayFolder="" count="0" memberValueDatatype="20" unbalanced="0"/>
    <cacheHierarchy uniqueName="[DIM_FAMILIA].[NOM_FAMILIA]" caption="NOM_FAMILIA" attribute="1" defaultMemberUniqueName="[DIM_FAMILIA].[NOM_FAMILIA].[All]" allUniqueName="[DIM_FAMILIA].[NOM_FAMILIA].[All]" dimensionUniqueName="[DIM_FAMILIA]" displayFolder="" count="0" memberValueDatatype="130" unbalanced="0"/>
    <cacheHierarchy uniqueName="[DIM_FECHA].[ID_FECHA]" caption="ID_FECHA" attribute="1" defaultMemberUniqueName="[DIM_FECHA].[ID_FECHA].[All]" allUniqueName="[DIM_FECHA].[ID_FECHA].[All]" dimensionUniqueName="[DIM_FECHA]" displayFolder="" count="0" memberValueDatatype="20" unbalanced="0"/>
    <cacheHierarchy uniqueName="[DIM_FECHA].[MES]" caption="MES" attribute="1" defaultMemberUniqueName="[DIM_FECHA].[MES].[All]" allUniqueName="[DIM_FECHA].[MES].[All]" dimensionUniqueName="[DIM_FECHA]" displayFolder="" count="0" memberValueDatatype="130" unbalanced="0"/>
    <cacheHierarchy uniqueName="[DIM_FECHA].[AÑO]" caption="AÑO" attribute="1" defaultMemberUniqueName="[DIM_FECHA].[AÑO].[All]" allUniqueName="[DIM_FECHA].[AÑO].[All]" dimensionUniqueName="[DIM_FECHA]" displayFolder="" count="0" memberValueDatatype="20" unbalanced="0"/>
    <cacheHierarchy uniqueName="[DIM_PRODUCTO].[ID_PRODUCTO]" caption="ID_PRODUCTO" attribute="1" defaultMemberUniqueName="[DIM_PRODUCTO].[ID_PRODUCTO].[All]" allUniqueName="[DIM_PRODUCTO].[ID_PRODUCTO].[All]" dimensionUniqueName="[DIM_PRODUCTO]" displayFolder="" count="0" memberValueDatatype="20" unbalanced="0"/>
    <cacheHierarchy uniqueName="[DIM_PRODUCTO].[NOM_PRODUCTO]" caption="NOM_PRODUCTO" attribute="1" defaultMemberUniqueName="[DIM_PRODUCTO].[NOM_PRODUCTO].[All]" allUniqueName="[DIM_PRODUCTO].[NOM_PRODUCTO].[All]" dimensionUniqueName="[DIM_PRODUCTO]" displayFolder="" count="0" memberValueDatatype="130" unbalanced="0"/>
    <cacheHierarchy uniqueName="[DIM_PROVEEDOR].[ID_PROVEEDOR]" caption="ID_PROVEEDOR" attribute="1" defaultMemberUniqueName="[DIM_PROVEEDOR].[ID_PROVEEDOR].[All]" allUniqueName="[DIM_PROVEEDOR].[ID_PROVEEDOR].[All]" dimensionUniqueName="[DIM_PROVEEDOR]" displayFolder="" count="0" memberValueDatatype="20" unbalanced="0"/>
    <cacheHierarchy uniqueName="[DIM_PROVEEDOR].[NOM_PROVEEDOR]" caption="NOM_PROVEEDOR" attribute="1" defaultMemberUniqueName="[DIM_PROVEEDOR].[NOM_PROVEEDOR].[All]" allUniqueName="[DIM_PROVEEDOR].[NOM_PROVEEDOR].[All]" dimensionUniqueName="[DIM_PROVEEDOR]" displayFolder="" count="0" memberValueDatatype="130" unbalanced="0"/>
    <cacheHierarchy uniqueName="[STOCKENALMACEN].[ID_ALMACEN]" caption="ID_ALMACEN" attribute="1" defaultMemberUniqueName="[STOCKENALMACEN].[ID_ALMACEN].[All]" allUniqueName="[STOCKENALMACEN].[ID_ALMACEN].[All]" dimensionUniqueName="[STOCKENALMACEN]" displayFolder="" count="0" memberValueDatatype="20" unbalanced="0"/>
    <cacheHierarchy uniqueName="[STOCKENALMACEN].[ID_PRODUCTO]" caption="ID_PRODUCTO" attribute="1" defaultMemberUniqueName="[STOCKENALMACEN].[ID_PRODUCTO].[All]" allUniqueName="[STOCKENALMACEN].[ID_PRODUCTO].[All]" dimensionUniqueName="[STOCKENALMACEN]" displayFolder="" count="0" memberValueDatatype="20" unbalanced="0"/>
    <cacheHierarchy uniqueName="[STOCKENALMACEN].[ID_FAMILIA]" caption="ID_FAMILIA" attribute="1" defaultMemberUniqueName="[STOCKENALMACEN].[ID_FAMILIA].[All]" allUniqueName="[STOCKENALMACEN].[ID_FAMILIA].[All]" dimensionUniqueName="[STOCKENALMACEN]" displayFolder="" count="0" memberValueDatatype="20" unbalanced="0"/>
    <cacheHierarchy uniqueName="[STOCKENALMACEN].[ID_PROVEEDOR]" caption="ID_PROVEEDOR" attribute="1" defaultMemberUniqueName="[STOCKENALMACEN].[ID_PROVEEDOR].[All]" allUniqueName="[STOCKENALMACEN].[ID_PROVEEDOR].[All]" dimensionUniqueName="[STOCKENALMACEN]" displayFolder="" count="0" memberValueDatatype="20" unbalanced="0"/>
    <cacheHierarchy uniqueName="[STOCKENALMACEN].[ID_FECHA]" caption="ID_FECHA" attribute="1" defaultMemberUniqueName="[STOCKENALMACEN].[ID_FECHA].[All]" allUniqueName="[STOCKENALMACEN].[ID_FECHA].[All]" dimensionUniqueName="[STOCKENALMACEN]" displayFolder="" count="0" memberValueDatatype="20" unbalanced="0"/>
    <cacheHierarchy uniqueName="[STOCKENALMACEN].[CANT_STOCK]" caption="CANT_STOCK" attribute="1" defaultMemberUniqueName="[STOCKENALMACEN].[CANT_STOCK].[All]" allUniqueName="[STOCKENALMACEN].[CANT_STOCK].[All]" dimensionUniqueName="[STOCKENALMACEN]" displayFolder="" count="0" memberValueDatatype="20" unbalanced="0"/>
    <cacheHierarchy uniqueName="[STOCKENALMACEN].[COSTO_UNIT]" caption="COSTO_UNIT" attribute="1" defaultMemberUniqueName="[STOCKENALMACEN].[COSTO_UNIT].[All]" allUniqueName="[STOCKENALMACEN].[COSTO_UNIT].[All]" dimensionUniqueName="[STOCKENALMACEN]" displayFolder="" count="0" memberValueDatatype="5" unbalanced="0"/>
    <cacheHierarchy uniqueName="[STOCKENALMACEN].[COSTO_TOTAL]" caption="COSTO_TOTAL" attribute="1" defaultMemberUniqueName="[STOCKENALMACEN].[COSTO_TOTAL].[All]" allUniqueName="[STOCKENALMACEN].[COSTO_TOTAL].[All]" dimensionUniqueName="[STOCKENALMACEN]" displayFolder="" count="0" memberValueDatatype="5" unbalanced="0"/>
    <cacheHierarchy uniqueName="[STOCKENALMACEN].[COSTO_VENTAPROM]" caption="COSTO_VENTAPROM" attribute="1" defaultMemberUniqueName="[STOCKENALMACEN].[COSTO_VENTAPROM].[All]" allUniqueName="[STOCKENALMACEN].[COSTO_VENTAPROM].[All]" dimensionUniqueName="[STOCKENALMACEN]" displayFolder="" count="0" memberValueDatatype="5" unbalanced="0"/>
    <cacheHierarchy uniqueName="[STOCKENALMACEN].[VENTA_PROM12MESES_UN]" caption="VENTA_PROM12MESES_UN" attribute="1" defaultMemberUniqueName="[STOCKENALMACEN].[VENTA_PROM12MESES_UN].[All]" allUniqueName="[STOCKENALMACEN].[VENTA_PROM12MESES_UN].[All]" dimensionUniqueName="[STOCKENALMACEN]" displayFolder="" count="0" memberValueDatatype="5" unbalanced="0"/>
    <cacheHierarchy uniqueName="[STOCKENALMACEN].[VENTA_PROM12MESES_MONTO]" caption="VENTA_PROM12MESES_MONTO" attribute="1" defaultMemberUniqueName="[STOCKENALMACEN].[VENTA_PROM12MESES_MONTO].[All]" allUniqueName="[STOCKENALMACEN].[VENTA_PROM12MESES_MONTO].[All]" dimensionUniqueName="[STOCKENALMACEN]" displayFolder="" count="0" memberValueDatatype="5" unbalanced="0"/>
    <cacheHierarchy uniqueName="[Tabla_DIM_FAMILIA].[ID_FAMILIA]" caption="ID_FAMILIA" attribute="1" defaultMemberUniqueName="[Tabla_DIM_FAMILIA].[ID_FAMILIA].[All]" allUniqueName="[Tabla_DIM_FAMILIA].[ID_FAMILIA].[All]" dimensionUniqueName="[Tabla_DIM_FAMILIA]" displayFolder="" count="0" memberValueDatatype="20" unbalanced="0"/>
    <cacheHierarchy uniqueName="[Tabla_DIM_FAMILIA].[NOM_FAMILIA]" caption="NOM_FAMILIA" attribute="1" defaultMemberUniqueName="[Tabla_DIM_FAMILIA].[NOM_FAMILIA].[All]" allUniqueName="[Tabla_DIM_FAMILIA].[NOM_FAMILIA].[All]" dimensionUniqueName="[Tabla_DIM_FAMILIA]" displayFolder="" count="2" memberValueDatatype="130" unbalanced="0"/>
    <cacheHierarchy uniqueName="[Tabla_DIM_FECHA].[ID_FECHA]" caption="ID_FECHA" attribute="1" defaultMemberUniqueName="[Tabla_DIM_FECHA].[ID_FECHA].[All]" allUniqueName="[Tabla_DIM_FECHA].[ID_FECHA].[All]" dimensionUniqueName="[Tabla_DIM_FECHA]" displayFolder="" count="0" memberValueDatatype="20" unbalanced="0"/>
    <cacheHierarchy uniqueName="[Tabla_DIM_FECHA].[MES]" caption="MES" attribute="1" defaultMemberUniqueName="[Tabla_DIM_FECHA].[MES].[All]" allUniqueName="[Tabla_DIM_FECHA].[MES].[All]" dimensionUniqueName="[Tabla_DIM_FECHA]" displayFolder="" count="2" memberValueDatatype="130" unbalanced="0"/>
    <cacheHierarchy uniqueName="[Tabla_DIM_FECHA].[AÑO]" caption="AÑO" attribute="1" defaultMemberUniqueName="[Tabla_DIM_FECHA].[AÑO].[All]" allUniqueName="[Tabla_DIM_FECHA].[AÑO].[All]" dimensionUniqueName="[Tabla_DIM_FECHA]" displayFolder="" count="2" memberValueDatatype="20" unbalanced="0"/>
    <cacheHierarchy uniqueName="[Tabla_DIM_PRODUCTO].[ID_PRODUCTO]" caption="ID_PRODUCTO" attribute="1" defaultMemberUniqueName="[Tabla_DIM_PRODUCTO].[ID_PRODUCTO].[All]" allUniqueName="[Tabla_DIM_PRODUCTO].[ID_PRODUCTO].[All]" dimensionUniqueName="[Tabla_DIM_PRODUCTO]" displayFolder="" count="0" memberValueDatatype="20" unbalanced="0"/>
    <cacheHierarchy uniqueName="[Tabla_DIM_PRODUCTO].[NOM_PRODUCTO]" caption="NOM_PRODUCTO" attribute="1" defaultMemberUniqueName="[Tabla_DIM_PRODUCTO].[NOM_PRODUCTO].[All]" allUniqueName="[Tabla_DIM_PRODUCTO].[NOM_PRODUCTO].[All]" dimensionUniqueName="[Tabla_DIM_PRODUCTO]" displayFolder="" count="0" memberValueDatatype="130" unbalanced="0"/>
    <cacheHierarchy uniqueName="[Tabla_DIM_PROVEEDOR].[ID_PROVEEDOR]" caption="ID_PROVEEDOR" attribute="1" defaultMemberUniqueName="[Tabla_DIM_PROVEEDOR].[ID_PROVEEDOR].[All]" allUniqueName="[Tabla_DIM_PROVEEDOR].[ID_PROVEEDOR].[All]" dimensionUniqueName="[Tabla_DIM_PROVEEDOR]" displayFolder="" count="0" memberValueDatatype="20" unbalanced="0"/>
    <cacheHierarchy uniqueName="[Tabla_DIM_PROVEEDOR].[NOM_PROVEEDOR]" caption="NOM_PROVEEDOR" attribute="1" defaultMemberUniqueName="[Tabla_DIM_PROVEEDOR].[NOM_PROVEEDOR].[All]" allUniqueName="[Tabla_DIM_PROVEEDOR].[NOM_PROVEEDOR].[All]" dimensionUniqueName="[Tabla_DIM_PROVEEDOR]" displayFolder="" count="2" memberValueDatatype="130" unbalanced="0"/>
    <cacheHierarchy uniqueName="[Tabla_STOCKENALMACEN].[ID_ALMACEN]" caption="ID_ALMACEN" attribute="1" defaultMemberUniqueName="[Tabla_STOCKENALMACEN].[ID_ALMACEN].[All]" allUniqueName="[Tabla_STOCKENALMACEN].[ID_ALMACEN].[All]" dimensionUniqueName="[Tabla_STOCKENALMACEN]" displayFolder="" count="0" memberValueDatatype="20" unbalanced="0"/>
    <cacheHierarchy uniqueName="[Tabla_STOCKENALMACEN].[ID_PRODUCTO]" caption="ID_PRODUCTO" attribute="1" defaultMemberUniqueName="[Tabla_STOCKENALMACEN].[ID_PRODUCTO].[All]" allUniqueName="[Tabla_STOCKENALMACEN].[ID_PRODUCTO].[All]" dimensionUniqueName="[Tabla_STOCKENALMACEN]" displayFolder="" count="0" memberValueDatatype="20" unbalanced="0"/>
    <cacheHierarchy uniqueName="[Tabla_STOCKENALMACEN].[ID_FAMILIA]" caption="ID_FAMILIA" attribute="1" defaultMemberUniqueName="[Tabla_STOCKENALMACEN].[ID_FAMILIA].[All]" allUniqueName="[Tabla_STOCKENALMACEN].[ID_FAMILIA].[All]" dimensionUniqueName="[Tabla_STOCKENALMACEN]" displayFolder="" count="0" memberValueDatatype="20" unbalanced="0"/>
    <cacheHierarchy uniqueName="[Tabla_STOCKENALMACEN].[ID_PROVEEDOR]" caption="ID_PROVEEDOR" attribute="1" defaultMemberUniqueName="[Tabla_STOCKENALMACEN].[ID_PROVEEDOR].[All]" allUniqueName="[Tabla_STOCKENALMACEN].[ID_PROVEEDOR].[All]" dimensionUniqueName="[Tabla_STOCKENALMACEN]" displayFolder="" count="0" memberValueDatatype="20" unbalanced="0"/>
    <cacheHierarchy uniqueName="[Tabla_STOCKENALMACEN].[ID_FECHA]" caption="ID_FECHA" attribute="1" defaultMemberUniqueName="[Tabla_STOCKENALMACEN].[ID_FECHA].[All]" allUniqueName="[Tabla_STOCKENALMACEN].[ID_FECHA].[All]" dimensionUniqueName="[Tabla_STOCKENALMACEN]" displayFolder="" count="0" memberValueDatatype="20" unbalanced="0"/>
    <cacheHierarchy uniqueName="[Tabla_STOCKENALMACEN].[CANT_STOCK]" caption="CANT_STOCK" attribute="1" defaultMemberUniqueName="[Tabla_STOCKENALMACEN].[CANT_STOCK].[All]" allUniqueName="[Tabla_STOCKENALMACEN].[CANT_STOCK].[All]" dimensionUniqueName="[Tabla_STOCKENALMACEN]" displayFolder="" count="0" memberValueDatatype="20" unbalanced="0"/>
    <cacheHierarchy uniqueName="[Tabla_STOCKENALMACEN].[COSTO_UNIT]" caption="COSTO_UNIT" attribute="1" defaultMemberUniqueName="[Tabla_STOCKENALMACEN].[COSTO_UNIT].[All]" allUniqueName="[Tabla_STOCKENALMACEN].[COSTO_UNIT].[All]" dimensionUniqueName="[Tabla_STOCKENALMACEN]" displayFolder="" count="0" memberValueDatatype="5" unbalanced="0"/>
    <cacheHierarchy uniqueName="[Tabla_STOCKENALMACEN].[COSTO_TOTAL]" caption="COSTO_TOTAL" attribute="1" defaultMemberUniqueName="[Tabla_STOCKENALMACEN].[COSTO_TOTAL].[All]" allUniqueName="[Tabla_STOCKENALMACEN].[COSTO_TOTAL].[All]" dimensionUniqueName="[Tabla_STOCKENALMACEN]" displayFolder="" count="0" memberValueDatatype="5" unbalanced="0"/>
    <cacheHierarchy uniqueName="[Tabla_STOCKENALMACEN].[COSTO_VENTAPROM]" caption="COSTO_VENTAPROM" attribute="1" defaultMemberUniqueName="[Tabla_STOCKENALMACEN].[COSTO_VENTAPROM].[All]" allUniqueName="[Tabla_STOCKENALMACEN].[COSTO_VENTAPROM].[All]" dimensionUniqueName="[Tabla_STOCKENALMACEN]" displayFolder="" count="0" memberValueDatatype="5" unbalanced="0"/>
    <cacheHierarchy uniqueName="[Tabla_STOCKENALMACEN].[VENTA_PROM12MESES_UN]" caption="VENTA_PROM12MESES_UN" attribute="1" defaultMemberUniqueName="[Tabla_STOCKENALMACEN].[VENTA_PROM12MESES_UN].[All]" allUniqueName="[Tabla_STOCKENALMACEN].[VENTA_PROM12MESES_UN].[All]" dimensionUniqueName="[Tabla_STOCKENALMACEN]" displayFolder="" count="0" memberValueDatatype="5" unbalanced="0"/>
    <cacheHierarchy uniqueName="[Tabla_STOCKENALMACEN].[VENTA_PROM12MESES_MONTO]" caption="VENTA_PROM12MESES_MONTO" attribute="1" defaultMemberUniqueName="[Tabla_STOCKENALMACEN].[VENTA_PROM12MESES_MONTO].[All]" allUniqueName="[Tabla_STOCKENALMACEN].[VENTA_PROM12MESES_MONTO].[All]" dimensionUniqueName="[Tabla_STOCKENALMACEN]" displayFolder="" count="0" memberValueDatatype="5" unbalanced="0"/>
    <cacheHierarchy uniqueName="[Tabla_STOCKENALMACEN].[STOCK_VALORIZADO]" caption="STOCK_VALORIZADO" attribute="1" defaultMemberUniqueName="[Tabla_STOCKENALMACEN].[STOCK_VALORIZADO].[All]" allUniqueName="[Tabla_STOCKENALMACEN].[STOCK_VALORIZADO].[All]" dimensionUniqueName="[Tabla_STOCKENALMACEN]" displayFolder="" count="0" memberValueDatatype="5" unbalanced="0"/>
    <cacheHierarchy uniqueName="[Tabla_STOCKENALMACEN].[MESES DE INVENTARIO]" caption="MESES DE INVENTARIO" attribute="1" defaultMemberUniqueName="[Tabla_STOCKENALMACEN].[MESES DE INVENTARIO].[All]" allUniqueName="[Tabla_STOCKENALMACEN].[MESES DE INVENTARIO].[All]" dimensionUniqueName="[Tabla_STOCKENALMACEN]" displayFolder="" count="0" memberValueDatatype="5" unbalanced="0"/>
    <cacheHierarchy uniqueName="[Tabla_STOCKENALMACEN].[ROTACIÓN]" caption="ROTACIÓN" attribute="1" defaultMemberUniqueName="[Tabla_STOCKENALMACEN].[ROTACIÓN].[All]" allUniqueName="[Tabla_STOCKENALMACEN].[ROTACIÓN].[All]" dimensionUniqueName="[Tabla_STOCKENALMACEN]" displayFolder="" count="0" memberValueDatatype="5" unbalanced="0"/>
    <cacheHierarchy uniqueName="[Tabla_STOCKENALMACEN].[PORCENTAJE_STOCK]" caption="PORCENTAJE_STOCK" attribute="1" defaultMemberUniqueName="[Tabla_STOCKENALMACEN].[PORCENTAJE_STOCK].[All]" allUniqueName="[Tabla_STOCKENALMACEN].[PORCENTAJE_STOCK].[All]" dimensionUniqueName="[Tabla_STOCKENALMACEN]" displayFolder="" count="0" memberValueDatatype="5" unbalanced="0"/>
    <cacheHierarchy uniqueName="[Tabla_STOCKENALMACEN].[ABC_VENTAS]" caption="ABC_VENTAS" attribute="1" defaultMemberUniqueName="[Tabla_STOCKENALMACEN].[ABC_VENTAS].[All]" allUniqueName="[Tabla_STOCKENALMACEN].[ABC_VENTAS].[All]" dimensionUniqueName="[Tabla_STOCKENALMACEN]" displayFolder="" count="2" memberValueDatatype="130" unbalanced="0"/>
    <cacheHierarchy uniqueName="[Tabla_STOCKENALMACEN].[ABC_STOCK]" caption="ABC_STOCK" attribute="1" defaultMemberUniqueName="[Tabla_STOCKENALMACEN].[ABC_STOCK].[All]" allUniqueName="[Tabla_STOCKENALMACEN].[ABC_STOCK].[All]" dimensionUniqueName="[Tabla_STOCKENALMACEN]" displayFolder="" count="2" memberValueDatatype="130" unbalanced="0"/>
    <cacheHierarchy uniqueName="[Tabla_STOCKENALMACEN].[ANTIGÜEDAD_STOCK]" caption="ANTIGÜEDAD_STOCK" attribute="1" defaultMemberUniqueName="[Tabla_STOCKENALMACEN].[ANTIGÜEDAD_STOCK].[All]" allUniqueName="[Tabla_STOCKENALMACEN].[ANTIGÜEDAD_STOCK].[All]" dimensionUniqueName="[Tabla_STOCKENALMACEN]" displayFolder="" count="2" memberValueDatatype="130" unbalanced="0"/>
    <cacheHierarchy uniqueName="[Measures].[__XL_Count DIM_ALMACEN]" caption="__XL_Count DIM_ALMACEN" measure="1" displayFolder="" measureGroup="DIM_ALMACEN" count="0" hidden="1"/>
    <cacheHierarchy uniqueName="[Measures].[__XL_Count DIM_FAMILIA]" caption="__XL_Count DIM_FAMILIA" measure="1" displayFolder="" measureGroup="DIM_FAMILIA" count="0" hidden="1"/>
    <cacheHierarchy uniqueName="[Measures].[__XL_Count DIM_FECHA]" caption="__XL_Count DIM_FECHA" measure="1" displayFolder="" measureGroup="DIM_FECHA" count="0" hidden="1"/>
    <cacheHierarchy uniqueName="[Measures].[__XL_Count DIM_PRODUCTO]" caption="__XL_Count DIM_PRODUCTO" measure="1" displayFolder="" measureGroup="DIM_PRODUCTO" count="0" hidden="1"/>
    <cacheHierarchy uniqueName="[Measures].[__XL_Count DIM_PROVEEDOR]" caption="__XL_Count DIM_PROVEEDOR" measure="1" displayFolder="" measureGroup="DIM_PROVEEDOR" count="0" hidden="1"/>
    <cacheHierarchy uniqueName="[Measures].[__XL_Count STOCKENALMACEN]" caption="__XL_Count STOCKENALMACEN" measure="1" displayFolder="" measureGroup="STOCKENALMACEN" count="0" hidden="1"/>
    <cacheHierarchy uniqueName="[Measures].[__XL_Count Tabla_STOCKENALMACEN]" caption="__XL_Count Tabla_STOCKENALMACEN" measure="1" displayFolder="" measureGroup="Tabla_STOCKENALMACEN" count="0" hidden="1"/>
    <cacheHierarchy uniqueName="[Measures].[__XL_Count Tabla_DIM_FECHA]" caption="__XL_Count Tabla_DIM_FECHA" measure="1" displayFolder="" measureGroup="Tabla_DIM_FECHA" count="0" hidden="1"/>
    <cacheHierarchy uniqueName="[Measures].[__XL_Count Tabla_DIM_FAMILIA]" caption="__XL_Count Tabla_DIM_FAMILIA" measure="1" displayFolder="" measureGroup="Tabla_DIM_FAMILIA" count="0" hidden="1"/>
    <cacheHierarchy uniqueName="[Measures].[__XL_Count Tabla_DIM_PRODUCTO]" caption="__XL_Count Tabla_DIM_PRODUCTO" measure="1" displayFolder="" measureGroup="Tabla_DIM_PRODUCTO" count="0" hidden="1"/>
    <cacheHierarchy uniqueName="[Measures].[__XL_Count Tabla_DIM_PROVEEDOR]" caption="__XL_Count Tabla_DIM_PROVEEDOR" measure="1" displayFolder="" measureGroup="Tabla_DIM_PROVEEDOR" count="0" hidden="1"/>
    <cacheHierarchy uniqueName="[Measures].[__No measures defined]" caption="__No measures defined" measure="1" displayFolder="" count="0" hidden="1"/>
    <cacheHierarchy uniqueName="[Measures].[Suma de VENTA_PROM12MESES_UN]" caption="Suma de VENTA_PROM12MESES_U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VENTA_PROM12MESES_UN 2]" caption="Suma de VENTA_PROM12MESES_UN 2" measure="1" displayFolder="" measureGroup="STOCKENALMACEN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VENTA_PROM12MESES_MONTO]" caption="Suma de VENTA_PROM12MESES_MON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ID_ALMACEN]" caption="Suma de ID_ALMACE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STOCK_VALORIZADO]" caption="Suma de STOCK_VALORIZADO" measure="1" displayFolder="" measureGroup="Tabla_STOCKENALMAC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CANT_STOCK]" caption="Suma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CANT_STOCK]" caption="Recuento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MES]" caption="Recuento de MES" measure="1" displayFolder="" measureGroup="Tabla_DIM_FECH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ABC_VENTAS]" caption="Recuento de ABC_VENTAS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ID_PRODUCTO]" caption="Suma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e ID_PRODUCTO]" caption="Recuento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ROTACIÓN]" caption="Suma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MESES DE INVENTARIO]" caption="Suma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MESES DE INVENTARIO]" caption="Promedio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ROTACIÓN]" caption="Promedio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12">
    <dimension name="DIM_ALMACEN" uniqueName="[DIM_ALMACEN]" caption="DIM_ALMACEN"/>
    <dimension name="DIM_FAMILIA" uniqueName="[DIM_FAMILIA]" caption="DIM_FAMILIA"/>
    <dimension name="DIM_FECHA" uniqueName="[DIM_FECHA]" caption="DIM_FECHA"/>
    <dimension name="DIM_PRODUCTO" uniqueName="[DIM_PRODUCTO]" caption="DIM_PRODUCTO"/>
    <dimension name="DIM_PROVEEDOR" uniqueName="[DIM_PROVEEDOR]" caption="DIM_PROVEEDOR"/>
    <dimension measure="1" name="Measures" uniqueName="[Measures]" caption="Measures"/>
    <dimension name="STOCKENALMACEN" uniqueName="[STOCKENALMACEN]" caption="STOCKENALMACEN"/>
    <dimension name="Tabla_DIM_FAMILIA" uniqueName="[Tabla_DIM_FAMILIA]" caption="Tabla_DIM_FAMILIA"/>
    <dimension name="Tabla_DIM_FECHA" uniqueName="[Tabla_DIM_FECHA]" caption="Tabla_DIM_FECHA"/>
    <dimension name="Tabla_DIM_PRODUCTO" uniqueName="[Tabla_DIM_PRODUCTO]" caption="Tabla_DIM_PRODUCTO"/>
    <dimension name="Tabla_DIM_PROVEEDOR" uniqueName="[Tabla_DIM_PROVEEDOR]" caption="Tabla_DIM_PROVEEDOR"/>
    <dimension name="Tabla_STOCKENALMACEN" uniqueName="[Tabla_STOCKENALMACEN]" caption="Tabla_STOCKENALMACEN"/>
  </dimensions>
  <measureGroups count="11">
    <measureGroup name="DIM_ALMACEN" caption="DIM_ALMACEN"/>
    <measureGroup name="DIM_FAMILIA" caption="DIM_FAMILIA"/>
    <measureGroup name="DIM_FECHA" caption="DIM_FECHA"/>
    <measureGroup name="DIM_PRODUCTO" caption="DIM_PRODUCTO"/>
    <measureGroup name="DIM_PROVEEDOR" caption="DIM_PROVEEDOR"/>
    <measureGroup name="STOCKENALMACEN" caption="STOCKENALMACEN"/>
    <measureGroup name="Tabla_DIM_FAMILIA" caption="Tabla_DIM_FAMILIA"/>
    <measureGroup name="Tabla_DIM_FECHA" caption="Tabla_DIM_FECHA"/>
    <measureGroup name="Tabla_DIM_PRODUCTO" caption="Tabla_DIM_PRODUCTO"/>
    <measureGroup name="Tabla_DIM_PROVEEDOR" caption="Tabla_DIM_PROVEEDOR"/>
    <measureGroup name="Tabla_STOCKENALMACEN" caption="Tabla_STOCKENALMACEN"/>
  </measureGroups>
  <maps count="33">
    <map measureGroup="0" dimension="0"/>
    <map measureGroup="1" dimension="1"/>
    <map measureGroup="1" dimension="7"/>
    <map measureGroup="2" dimension="2"/>
    <map measureGroup="2" dimension="8"/>
    <map measureGroup="3" dimension="3"/>
    <map measureGroup="3" dimension="9"/>
    <map measureGroup="4" dimension="4"/>
    <map measureGroup="4" dimension="10"/>
    <map measureGroup="5" dimension="0"/>
    <map measureGroup="5" dimension="1"/>
    <map measureGroup="5" dimension="2"/>
    <map measureGroup="5" dimension="3"/>
    <map measureGroup="5" dimension="4"/>
    <map measureGroup="5" dimension="6"/>
    <map measureGroup="5" dimension="7"/>
    <map measureGroup="5" dimension="8"/>
    <map measureGroup="5" dimension="9"/>
    <map measureGroup="5" dimension="10"/>
    <map measureGroup="6" dimension="7"/>
    <map measureGroup="7" dimension="8"/>
    <map measureGroup="8" dimension="9"/>
    <map measureGroup="9" dimension="10"/>
    <map measureGroup="10" dimension="0"/>
    <map measureGroup="10" dimension="1"/>
    <map measureGroup="10" dimension="2"/>
    <map measureGroup="10" dimension="3"/>
    <map measureGroup="10" dimension="4"/>
    <map measureGroup="10" dimension="7"/>
    <map measureGroup="10" dimension="8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USER" refreshedDate="44334.838624421296" backgroundQuery="1" createdVersion="6" refreshedVersion="6" minRefreshableVersion="3" recordCount="0" supportSubquery="1" supportAdvancedDrill="1">
  <cacheSource type="external" connectionId="8"/>
  <cacheFields count="2">
    <cacheField name="[DIM_FAMILIA].[NOM_FAMILIA].[NOM_FAMILIA]" caption="NOM_FAMILIA" numFmtId="0" hierarchy="3" level="1">
      <sharedItems count="10">
        <s v="AMORTIGUADORES"/>
        <s v="BATERIAS"/>
        <s v="BUJIAS"/>
        <s v="COLISION"/>
        <s v="ELECTRICO"/>
        <s v="FILTROS"/>
        <s v="FRENOS Y EMBRAGUES"/>
        <s v="PALANCAS Y CHICOTES"/>
        <s v="PARTES DE MOTOR"/>
        <s v="PEDALES Y POSAPIES"/>
      </sharedItems>
    </cacheField>
    <cacheField name="[Measures].[Suma de STOCK_VALORIZADO]" caption="Suma de STOCK_VALORIZADO" numFmtId="0" hierarchy="65" level="32767"/>
  </cacheFields>
  <cacheHierarchies count="76">
    <cacheHierarchy uniqueName="[DIM_ALMACEN].[ID_ALMACEN]" caption="ID_ALMACEN" attribute="1" defaultMemberUniqueName="[DIM_ALMACEN].[ID_ALMACEN].[All]" allUniqueName="[DIM_ALMACEN].[ID_ALMACEN].[All]" dimensionUniqueName="[DIM_ALMACEN]" displayFolder="" count="0" memberValueDatatype="20" unbalanced="0"/>
    <cacheHierarchy uniqueName="[DIM_ALMACEN].[DIR_ALMACEN]" caption="DIR_ALMACEN" attribute="1" defaultMemberUniqueName="[DIM_ALMACEN].[DIR_ALMACEN].[All]" allUniqueName="[DIM_ALMACEN].[DIR_ALMACEN].[All]" dimensionUniqueName="[DIM_ALMACEN]" displayFolder="" count="2" memberValueDatatype="130" unbalanced="0"/>
    <cacheHierarchy uniqueName="[DIM_FAMILIA].[ID_FAMILIA]" caption="ID_FAMILIA" attribute="1" defaultMemberUniqueName="[DIM_FAMILIA].[ID_FAMILIA].[All]" allUniqueName="[DIM_FAMILIA].[ID_FAMILIA].[All]" dimensionUniqueName="[DIM_FAMILIA]" displayFolder="" count="0" memberValueDatatype="20" unbalanced="0"/>
    <cacheHierarchy uniqueName="[DIM_FAMILIA].[NOM_FAMILIA]" caption="NOM_FAMILIA" attribute="1" defaultMemberUniqueName="[DIM_FAMILIA].[NOM_FAMILIA].[All]" allUniqueName="[DIM_FAMILIA].[NOM_FAMILIA].[All]" dimensionUniqueName="[DIM_FAMILIA]" displayFolder="" count="2" memberValueDatatype="130" unbalanced="0">
      <fieldsUsage count="2">
        <fieldUsage x="-1"/>
        <fieldUsage x="0"/>
      </fieldsUsage>
    </cacheHierarchy>
    <cacheHierarchy uniqueName="[DIM_FECHA].[ID_FECHA]" caption="ID_FECHA" attribute="1" defaultMemberUniqueName="[DIM_FECHA].[ID_FECHA].[All]" allUniqueName="[DIM_FECHA].[ID_FECHA].[All]" dimensionUniqueName="[DIM_FECHA]" displayFolder="" count="0" memberValueDatatype="20" unbalanced="0"/>
    <cacheHierarchy uniqueName="[DIM_FECHA].[MES]" caption="MES" attribute="1" defaultMemberUniqueName="[DIM_FECHA].[MES].[All]" allUniqueName="[DIM_FECHA].[MES].[All]" dimensionUniqueName="[DIM_FECHA]" displayFolder="" count="0" memberValueDatatype="130" unbalanced="0"/>
    <cacheHierarchy uniqueName="[DIM_FECHA].[AÑO]" caption="AÑO" attribute="1" defaultMemberUniqueName="[DIM_FECHA].[AÑO].[All]" allUniqueName="[DIM_FECHA].[AÑO].[All]" dimensionUniqueName="[DIM_FECHA]" displayFolder="" count="0" memberValueDatatype="20" unbalanced="0"/>
    <cacheHierarchy uniqueName="[DIM_PRODUCTO].[ID_PRODUCTO]" caption="ID_PRODUCTO" attribute="1" defaultMemberUniqueName="[DIM_PRODUCTO].[ID_PRODUCTO].[All]" allUniqueName="[DIM_PRODUCTO].[ID_PRODUCTO].[All]" dimensionUniqueName="[DIM_PRODUCTO]" displayFolder="" count="0" memberValueDatatype="20" unbalanced="0"/>
    <cacheHierarchy uniqueName="[DIM_PRODUCTO].[NOM_PRODUCTO]" caption="NOM_PRODUCTO" attribute="1" defaultMemberUniqueName="[DIM_PRODUCTO].[NOM_PRODUCTO].[All]" allUniqueName="[DIM_PRODUCTO].[NOM_PRODUCTO].[All]" dimensionUniqueName="[DIM_PRODUCTO]" displayFolder="" count="0" memberValueDatatype="130" unbalanced="0"/>
    <cacheHierarchy uniqueName="[DIM_PROVEEDOR].[ID_PROVEEDOR]" caption="ID_PROVEEDOR" attribute="1" defaultMemberUniqueName="[DIM_PROVEEDOR].[ID_PROVEEDOR].[All]" allUniqueName="[DIM_PROVEEDOR].[ID_PROVEEDOR].[All]" dimensionUniqueName="[DIM_PROVEEDOR]" displayFolder="" count="0" memberValueDatatype="20" unbalanced="0"/>
    <cacheHierarchy uniqueName="[DIM_PROVEEDOR].[NOM_PROVEEDOR]" caption="NOM_PROVEEDOR" attribute="1" defaultMemberUniqueName="[DIM_PROVEEDOR].[NOM_PROVEEDOR].[All]" allUniqueName="[DIM_PROVEEDOR].[NOM_PROVEEDOR].[All]" dimensionUniqueName="[DIM_PROVEEDOR]" displayFolder="" count="0" memberValueDatatype="130" unbalanced="0"/>
    <cacheHierarchy uniqueName="[STOCKENALMACEN].[ID_ALMACEN]" caption="ID_ALMACEN" attribute="1" defaultMemberUniqueName="[STOCKENALMACEN].[ID_ALMACEN].[All]" allUniqueName="[STOCKENALMACEN].[ID_ALMACEN].[All]" dimensionUniqueName="[STOCKENALMACEN]" displayFolder="" count="0" memberValueDatatype="20" unbalanced="0"/>
    <cacheHierarchy uniqueName="[STOCKENALMACEN].[ID_PRODUCTO]" caption="ID_PRODUCTO" attribute="1" defaultMemberUniqueName="[STOCKENALMACEN].[ID_PRODUCTO].[All]" allUniqueName="[STOCKENALMACEN].[ID_PRODUCTO].[All]" dimensionUniqueName="[STOCKENALMACEN]" displayFolder="" count="0" memberValueDatatype="20" unbalanced="0"/>
    <cacheHierarchy uniqueName="[STOCKENALMACEN].[ID_FAMILIA]" caption="ID_FAMILIA" attribute="1" defaultMemberUniqueName="[STOCKENALMACEN].[ID_FAMILIA].[All]" allUniqueName="[STOCKENALMACEN].[ID_FAMILIA].[All]" dimensionUniqueName="[STOCKENALMACEN]" displayFolder="" count="0" memberValueDatatype="20" unbalanced="0"/>
    <cacheHierarchy uniqueName="[STOCKENALMACEN].[ID_PROVEEDOR]" caption="ID_PROVEEDOR" attribute="1" defaultMemberUniqueName="[STOCKENALMACEN].[ID_PROVEEDOR].[All]" allUniqueName="[STOCKENALMACEN].[ID_PROVEEDOR].[All]" dimensionUniqueName="[STOCKENALMACEN]" displayFolder="" count="0" memberValueDatatype="20" unbalanced="0"/>
    <cacheHierarchy uniqueName="[STOCKENALMACEN].[ID_FECHA]" caption="ID_FECHA" attribute="1" defaultMemberUniqueName="[STOCKENALMACEN].[ID_FECHA].[All]" allUniqueName="[STOCKENALMACEN].[ID_FECHA].[All]" dimensionUniqueName="[STOCKENALMACEN]" displayFolder="" count="0" memberValueDatatype="20" unbalanced="0"/>
    <cacheHierarchy uniqueName="[STOCKENALMACEN].[CANT_STOCK]" caption="CANT_STOCK" attribute="1" defaultMemberUniqueName="[STOCKENALMACEN].[CANT_STOCK].[All]" allUniqueName="[STOCKENALMACEN].[CANT_STOCK].[All]" dimensionUniqueName="[STOCKENALMACEN]" displayFolder="" count="0" memberValueDatatype="20" unbalanced="0"/>
    <cacheHierarchy uniqueName="[STOCKENALMACEN].[COSTO_UNIT]" caption="COSTO_UNIT" attribute="1" defaultMemberUniqueName="[STOCKENALMACEN].[COSTO_UNIT].[All]" allUniqueName="[STOCKENALMACEN].[COSTO_UNIT].[All]" dimensionUniqueName="[STOCKENALMACEN]" displayFolder="" count="0" memberValueDatatype="5" unbalanced="0"/>
    <cacheHierarchy uniqueName="[STOCKENALMACEN].[COSTO_TOTAL]" caption="COSTO_TOTAL" attribute="1" defaultMemberUniqueName="[STOCKENALMACEN].[COSTO_TOTAL].[All]" allUniqueName="[STOCKENALMACEN].[COSTO_TOTAL].[All]" dimensionUniqueName="[STOCKENALMACEN]" displayFolder="" count="0" memberValueDatatype="5" unbalanced="0"/>
    <cacheHierarchy uniqueName="[STOCKENALMACEN].[COSTO_VENTAPROM]" caption="COSTO_VENTAPROM" attribute="1" defaultMemberUniqueName="[STOCKENALMACEN].[COSTO_VENTAPROM].[All]" allUniqueName="[STOCKENALMACEN].[COSTO_VENTAPROM].[All]" dimensionUniqueName="[STOCKENALMACEN]" displayFolder="" count="0" memberValueDatatype="5" unbalanced="0"/>
    <cacheHierarchy uniqueName="[STOCKENALMACEN].[VENTA_PROM12MESES_UN]" caption="VENTA_PROM12MESES_UN" attribute="1" defaultMemberUniqueName="[STOCKENALMACEN].[VENTA_PROM12MESES_UN].[All]" allUniqueName="[STOCKENALMACEN].[VENTA_PROM12MESES_UN].[All]" dimensionUniqueName="[STOCKENALMACEN]" displayFolder="" count="0" memberValueDatatype="5" unbalanced="0"/>
    <cacheHierarchy uniqueName="[STOCKENALMACEN].[VENTA_PROM12MESES_MONTO]" caption="VENTA_PROM12MESES_MONTO" attribute="1" defaultMemberUniqueName="[STOCKENALMACEN].[VENTA_PROM12MESES_MONTO].[All]" allUniqueName="[STOCKENALMACEN].[VENTA_PROM12MESES_MONTO].[All]" dimensionUniqueName="[STOCKENALMACEN]" displayFolder="" count="0" memberValueDatatype="5" unbalanced="0"/>
    <cacheHierarchy uniqueName="[Tabla_DIM_FAMILIA].[ID_FAMILIA]" caption="ID_FAMILIA" attribute="1" defaultMemberUniqueName="[Tabla_DIM_FAMILIA].[ID_FAMILIA].[All]" allUniqueName="[Tabla_DIM_FAMILIA].[ID_FAMILIA].[All]" dimensionUniqueName="[Tabla_DIM_FAMILIA]" displayFolder="" count="0" memberValueDatatype="20" unbalanced="0"/>
    <cacheHierarchy uniqueName="[Tabla_DIM_FAMILIA].[NOM_FAMILIA]" caption="NOM_FAMILIA" attribute="1" defaultMemberUniqueName="[Tabla_DIM_FAMILIA].[NOM_FAMILIA].[All]" allUniqueName="[Tabla_DIM_FAMILIA].[NOM_FAMILIA].[All]" dimensionUniqueName="[Tabla_DIM_FAMILIA]" displayFolder="" count="2" memberValueDatatype="130" unbalanced="0"/>
    <cacheHierarchy uniqueName="[Tabla_DIM_FECHA].[ID_FECHA]" caption="ID_FECHA" attribute="1" defaultMemberUniqueName="[Tabla_DIM_FECHA].[ID_FECHA].[All]" allUniqueName="[Tabla_DIM_FECHA].[ID_FECHA].[All]" dimensionUniqueName="[Tabla_DIM_FECHA]" displayFolder="" count="0" memberValueDatatype="20" unbalanced="0"/>
    <cacheHierarchy uniqueName="[Tabla_DIM_FECHA].[MES]" caption="MES" attribute="1" defaultMemberUniqueName="[Tabla_DIM_FECHA].[MES].[All]" allUniqueName="[Tabla_DIM_FECHA].[MES].[All]" dimensionUniqueName="[Tabla_DIM_FECHA]" displayFolder="" count="2" memberValueDatatype="130" unbalanced="0"/>
    <cacheHierarchy uniqueName="[Tabla_DIM_FECHA].[AÑO]" caption="AÑO" attribute="1" defaultMemberUniqueName="[Tabla_DIM_FECHA].[AÑO].[All]" allUniqueName="[Tabla_DIM_FECHA].[AÑO].[All]" dimensionUniqueName="[Tabla_DIM_FECHA]" displayFolder="" count="2" memberValueDatatype="20" unbalanced="0"/>
    <cacheHierarchy uniqueName="[Tabla_DIM_PRODUCTO].[ID_PRODUCTO]" caption="ID_PRODUCTO" attribute="1" defaultMemberUniqueName="[Tabla_DIM_PRODUCTO].[ID_PRODUCTO].[All]" allUniqueName="[Tabla_DIM_PRODUCTO].[ID_PRODUCTO].[All]" dimensionUniqueName="[Tabla_DIM_PRODUCTO]" displayFolder="" count="0" memberValueDatatype="20" unbalanced="0"/>
    <cacheHierarchy uniqueName="[Tabla_DIM_PRODUCTO].[NOM_PRODUCTO]" caption="NOM_PRODUCTO" attribute="1" defaultMemberUniqueName="[Tabla_DIM_PRODUCTO].[NOM_PRODUCTO].[All]" allUniqueName="[Tabla_DIM_PRODUCTO].[NOM_PRODUCTO].[All]" dimensionUniqueName="[Tabla_DIM_PRODUCTO]" displayFolder="" count="0" memberValueDatatype="130" unbalanced="0"/>
    <cacheHierarchy uniqueName="[Tabla_DIM_PROVEEDOR].[ID_PROVEEDOR]" caption="ID_PROVEEDOR" attribute="1" defaultMemberUniqueName="[Tabla_DIM_PROVEEDOR].[ID_PROVEEDOR].[All]" allUniqueName="[Tabla_DIM_PROVEEDOR].[ID_PROVEEDOR].[All]" dimensionUniqueName="[Tabla_DIM_PROVEEDOR]" displayFolder="" count="0" memberValueDatatype="20" unbalanced="0"/>
    <cacheHierarchy uniqueName="[Tabla_DIM_PROVEEDOR].[NOM_PROVEEDOR]" caption="NOM_PROVEEDOR" attribute="1" defaultMemberUniqueName="[Tabla_DIM_PROVEEDOR].[NOM_PROVEEDOR].[All]" allUniqueName="[Tabla_DIM_PROVEEDOR].[NOM_PROVEEDOR].[All]" dimensionUniqueName="[Tabla_DIM_PROVEEDOR]" displayFolder="" count="2" memberValueDatatype="130" unbalanced="0"/>
    <cacheHierarchy uniqueName="[Tabla_STOCKENALMACEN].[ID_ALMACEN]" caption="ID_ALMACEN" attribute="1" defaultMemberUniqueName="[Tabla_STOCKENALMACEN].[ID_ALMACEN].[All]" allUniqueName="[Tabla_STOCKENALMACEN].[ID_ALMACEN].[All]" dimensionUniqueName="[Tabla_STOCKENALMACEN]" displayFolder="" count="0" memberValueDatatype="20" unbalanced="0"/>
    <cacheHierarchy uniqueName="[Tabla_STOCKENALMACEN].[ID_PRODUCTO]" caption="ID_PRODUCTO" attribute="1" defaultMemberUniqueName="[Tabla_STOCKENALMACEN].[ID_PRODUCTO].[All]" allUniqueName="[Tabla_STOCKENALMACEN].[ID_PRODUCTO].[All]" dimensionUniqueName="[Tabla_STOCKENALMACEN]" displayFolder="" count="0" memberValueDatatype="20" unbalanced="0"/>
    <cacheHierarchy uniqueName="[Tabla_STOCKENALMACEN].[ID_FAMILIA]" caption="ID_FAMILIA" attribute="1" defaultMemberUniqueName="[Tabla_STOCKENALMACEN].[ID_FAMILIA].[All]" allUniqueName="[Tabla_STOCKENALMACEN].[ID_FAMILIA].[All]" dimensionUniqueName="[Tabla_STOCKENALMACEN]" displayFolder="" count="0" memberValueDatatype="20" unbalanced="0"/>
    <cacheHierarchy uniqueName="[Tabla_STOCKENALMACEN].[ID_PROVEEDOR]" caption="ID_PROVEEDOR" attribute="1" defaultMemberUniqueName="[Tabla_STOCKENALMACEN].[ID_PROVEEDOR].[All]" allUniqueName="[Tabla_STOCKENALMACEN].[ID_PROVEEDOR].[All]" dimensionUniqueName="[Tabla_STOCKENALMACEN]" displayFolder="" count="0" memberValueDatatype="20" unbalanced="0"/>
    <cacheHierarchy uniqueName="[Tabla_STOCKENALMACEN].[ID_FECHA]" caption="ID_FECHA" attribute="1" defaultMemberUniqueName="[Tabla_STOCKENALMACEN].[ID_FECHA].[All]" allUniqueName="[Tabla_STOCKENALMACEN].[ID_FECHA].[All]" dimensionUniqueName="[Tabla_STOCKENALMACEN]" displayFolder="" count="0" memberValueDatatype="20" unbalanced="0"/>
    <cacheHierarchy uniqueName="[Tabla_STOCKENALMACEN].[CANT_STOCK]" caption="CANT_STOCK" attribute="1" defaultMemberUniqueName="[Tabla_STOCKENALMACEN].[CANT_STOCK].[All]" allUniqueName="[Tabla_STOCKENALMACEN].[CANT_STOCK].[All]" dimensionUniqueName="[Tabla_STOCKENALMACEN]" displayFolder="" count="0" memberValueDatatype="20" unbalanced="0"/>
    <cacheHierarchy uniqueName="[Tabla_STOCKENALMACEN].[COSTO_UNIT]" caption="COSTO_UNIT" attribute="1" defaultMemberUniqueName="[Tabla_STOCKENALMACEN].[COSTO_UNIT].[All]" allUniqueName="[Tabla_STOCKENALMACEN].[COSTO_UNIT].[All]" dimensionUniqueName="[Tabla_STOCKENALMACEN]" displayFolder="" count="0" memberValueDatatype="5" unbalanced="0"/>
    <cacheHierarchy uniqueName="[Tabla_STOCKENALMACEN].[COSTO_TOTAL]" caption="COSTO_TOTAL" attribute="1" defaultMemberUniqueName="[Tabla_STOCKENALMACEN].[COSTO_TOTAL].[All]" allUniqueName="[Tabla_STOCKENALMACEN].[COSTO_TOTAL].[All]" dimensionUniqueName="[Tabla_STOCKENALMACEN]" displayFolder="" count="0" memberValueDatatype="5" unbalanced="0"/>
    <cacheHierarchy uniqueName="[Tabla_STOCKENALMACEN].[COSTO_VENTAPROM]" caption="COSTO_VENTAPROM" attribute="1" defaultMemberUniqueName="[Tabla_STOCKENALMACEN].[COSTO_VENTAPROM].[All]" allUniqueName="[Tabla_STOCKENALMACEN].[COSTO_VENTAPROM].[All]" dimensionUniqueName="[Tabla_STOCKENALMACEN]" displayFolder="" count="0" memberValueDatatype="5" unbalanced="0"/>
    <cacheHierarchy uniqueName="[Tabla_STOCKENALMACEN].[VENTA_PROM12MESES_UN]" caption="VENTA_PROM12MESES_UN" attribute="1" defaultMemberUniqueName="[Tabla_STOCKENALMACEN].[VENTA_PROM12MESES_UN].[All]" allUniqueName="[Tabla_STOCKENALMACEN].[VENTA_PROM12MESES_UN].[All]" dimensionUniqueName="[Tabla_STOCKENALMACEN]" displayFolder="" count="0" memberValueDatatype="5" unbalanced="0"/>
    <cacheHierarchy uniqueName="[Tabla_STOCKENALMACEN].[VENTA_PROM12MESES_MONTO]" caption="VENTA_PROM12MESES_MONTO" attribute="1" defaultMemberUniqueName="[Tabla_STOCKENALMACEN].[VENTA_PROM12MESES_MONTO].[All]" allUniqueName="[Tabla_STOCKENALMACEN].[VENTA_PROM12MESES_MONTO].[All]" dimensionUniqueName="[Tabla_STOCKENALMACEN]" displayFolder="" count="0" memberValueDatatype="5" unbalanced="0"/>
    <cacheHierarchy uniqueName="[Tabla_STOCKENALMACEN].[STOCK_VALORIZADO]" caption="STOCK_VALORIZADO" attribute="1" defaultMemberUniqueName="[Tabla_STOCKENALMACEN].[STOCK_VALORIZADO].[All]" allUniqueName="[Tabla_STOCKENALMACEN].[STOCK_VALORIZADO].[All]" dimensionUniqueName="[Tabla_STOCKENALMACEN]" displayFolder="" count="0" memberValueDatatype="5" unbalanced="0"/>
    <cacheHierarchy uniqueName="[Tabla_STOCKENALMACEN].[MESES DE INVENTARIO]" caption="MESES DE INVENTARIO" attribute="1" defaultMemberUniqueName="[Tabla_STOCKENALMACEN].[MESES DE INVENTARIO].[All]" allUniqueName="[Tabla_STOCKENALMACEN].[MESES DE INVENTARIO].[All]" dimensionUniqueName="[Tabla_STOCKENALMACEN]" displayFolder="" count="0" memberValueDatatype="5" unbalanced="0"/>
    <cacheHierarchy uniqueName="[Tabla_STOCKENALMACEN].[ROTACIÓN]" caption="ROTACIÓN" attribute="1" defaultMemberUniqueName="[Tabla_STOCKENALMACEN].[ROTACIÓN].[All]" allUniqueName="[Tabla_STOCKENALMACEN].[ROTACIÓN].[All]" dimensionUniqueName="[Tabla_STOCKENALMACEN]" displayFolder="" count="0" memberValueDatatype="5" unbalanced="0"/>
    <cacheHierarchy uniqueName="[Tabla_STOCKENALMACEN].[PORCENTAJE_STOCK]" caption="PORCENTAJE_STOCK" attribute="1" defaultMemberUniqueName="[Tabla_STOCKENALMACEN].[PORCENTAJE_STOCK].[All]" allUniqueName="[Tabla_STOCKENALMACEN].[PORCENTAJE_STOCK].[All]" dimensionUniqueName="[Tabla_STOCKENALMACEN]" displayFolder="" count="0" memberValueDatatype="5" unbalanced="0"/>
    <cacheHierarchy uniqueName="[Tabla_STOCKENALMACEN].[ABC_VENTAS]" caption="ABC_VENTAS" attribute="1" defaultMemberUniqueName="[Tabla_STOCKENALMACEN].[ABC_VENTAS].[All]" allUniqueName="[Tabla_STOCKENALMACEN].[ABC_VENTAS].[All]" dimensionUniqueName="[Tabla_STOCKENALMACEN]" displayFolder="" count="2" memberValueDatatype="130" unbalanced="0"/>
    <cacheHierarchy uniqueName="[Tabla_STOCKENALMACEN].[ABC_STOCK]" caption="ABC_STOCK" attribute="1" defaultMemberUniqueName="[Tabla_STOCKENALMACEN].[ABC_STOCK].[All]" allUniqueName="[Tabla_STOCKENALMACEN].[ABC_STOCK].[All]" dimensionUniqueName="[Tabla_STOCKENALMACEN]" displayFolder="" count="2" memberValueDatatype="130" unbalanced="0"/>
    <cacheHierarchy uniqueName="[Tabla_STOCKENALMACEN].[ANTIGÜEDAD_STOCK]" caption="ANTIGÜEDAD_STOCK" attribute="1" defaultMemberUniqueName="[Tabla_STOCKENALMACEN].[ANTIGÜEDAD_STOCK].[All]" allUniqueName="[Tabla_STOCKENALMACEN].[ANTIGÜEDAD_STOCK].[All]" dimensionUniqueName="[Tabla_STOCKENALMACEN]" displayFolder="" count="2" memberValueDatatype="130" unbalanced="0"/>
    <cacheHierarchy uniqueName="[Measures].[__XL_Count DIM_ALMACEN]" caption="__XL_Count DIM_ALMACEN" measure="1" displayFolder="" measureGroup="DIM_ALMACEN" count="0" hidden="1"/>
    <cacheHierarchy uniqueName="[Measures].[__XL_Count DIM_FAMILIA]" caption="__XL_Count DIM_FAMILIA" measure="1" displayFolder="" measureGroup="DIM_FAMILIA" count="0" hidden="1"/>
    <cacheHierarchy uniqueName="[Measures].[__XL_Count DIM_FECHA]" caption="__XL_Count DIM_FECHA" measure="1" displayFolder="" measureGroup="DIM_FECHA" count="0" hidden="1"/>
    <cacheHierarchy uniqueName="[Measures].[__XL_Count DIM_PRODUCTO]" caption="__XL_Count DIM_PRODUCTO" measure="1" displayFolder="" measureGroup="DIM_PRODUCTO" count="0" hidden="1"/>
    <cacheHierarchy uniqueName="[Measures].[__XL_Count DIM_PROVEEDOR]" caption="__XL_Count DIM_PROVEEDOR" measure="1" displayFolder="" measureGroup="DIM_PROVEEDOR" count="0" hidden="1"/>
    <cacheHierarchy uniqueName="[Measures].[__XL_Count STOCKENALMACEN]" caption="__XL_Count STOCKENALMACEN" measure="1" displayFolder="" measureGroup="STOCKENALMACEN" count="0" hidden="1"/>
    <cacheHierarchy uniqueName="[Measures].[__XL_Count Tabla_STOCKENALMACEN]" caption="__XL_Count Tabla_STOCKENALMACEN" measure="1" displayFolder="" measureGroup="Tabla_STOCKENALMACEN" count="0" hidden="1"/>
    <cacheHierarchy uniqueName="[Measures].[__XL_Count Tabla_DIM_FECHA]" caption="__XL_Count Tabla_DIM_FECHA" measure="1" displayFolder="" measureGroup="Tabla_DIM_FECHA" count="0" hidden="1"/>
    <cacheHierarchy uniqueName="[Measures].[__XL_Count Tabla_DIM_FAMILIA]" caption="__XL_Count Tabla_DIM_FAMILIA" measure="1" displayFolder="" measureGroup="Tabla_DIM_FAMILIA" count="0" hidden="1"/>
    <cacheHierarchy uniqueName="[Measures].[__XL_Count Tabla_DIM_PRODUCTO]" caption="__XL_Count Tabla_DIM_PRODUCTO" measure="1" displayFolder="" measureGroup="Tabla_DIM_PRODUCTO" count="0" hidden="1"/>
    <cacheHierarchy uniqueName="[Measures].[__XL_Count Tabla_DIM_PROVEEDOR]" caption="__XL_Count Tabla_DIM_PROVEEDOR" measure="1" displayFolder="" measureGroup="Tabla_DIM_PROVEEDOR" count="0" hidden="1"/>
    <cacheHierarchy uniqueName="[Measures].[__No measures defined]" caption="__No measures defined" measure="1" displayFolder="" count="0" hidden="1"/>
    <cacheHierarchy uniqueName="[Measures].[Suma de VENTA_PROM12MESES_UN]" caption="Suma de VENTA_PROM12MESES_U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VENTA_PROM12MESES_UN 2]" caption="Suma de VENTA_PROM12MESES_UN 2" measure="1" displayFolder="" measureGroup="STOCKENALMACEN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VENTA_PROM12MESES_MONTO]" caption="Suma de VENTA_PROM12MESES_MON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ID_ALMACEN]" caption="Suma de ID_ALMACE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STOCK_VALORIZADO]" caption="Suma de STOCK_VALORIZADO" measure="1" displayFolder="" measureGroup="Tabla_STOCKENALMAC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CANT_STOCK]" caption="Suma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CANT_STOCK]" caption="Recuento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MES]" caption="Recuento de MES" measure="1" displayFolder="" measureGroup="Tabla_DIM_FECH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ABC_VENTAS]" caption="Recuento de ABC_VENTAS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ID_PRODUCTO]" caption="Suma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e ID_PRODUCTO]" caption="Recuento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ROTACIÓN]" caption="Suma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MESES DE INVENTARIO]" caption="Suma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MESES DE INVENTARIO]" caption="Promedio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ROTACIÓN]" caption="Promedio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12">
    <dimension name="DIM_ALMACEN" uniqueName="[DIM_ALMACEN]" caption="DIM_ALMACEN"/>
    <dimension name="DIM_FAMILIA" uniqueName="[DIM_FAMILIA]" caption="DIM_FAMILIA"/>
    <dimension name="DIM_FECHA" uniqueName="[DIM_FECHA]" caption="DIM_FECHA"/>
    <dimension name="DIM_PRODUCTO" uniqueName="[DIM_PRODUCTO]" caption="DIM_PRODUCTO"/>
    <dimension name="DIM_PROVEEDOR" uniqueName="[DIM_PROVEEDOR]" caption="DIM_PROVEEDOR"/>
    <dimension measure="1" name="Measures" uniqueName="[Measures]" caption="Measures"/>
    <dimension name="STOCKENALMACEN" uniqueName="[STOCKENALMACEN]" caption="STOCKENALMACEN"/>
    <dimension name="Tabla_DIM_FAMILIA" uniqueName="[Tabla_DIM_FAMILIA]" caption="Tabla_DIM_FAMILIA"/>
    <dimension name="Tabla_DIM_FECHA" uniqueName="[Tabla_DIM_FECHA]" caption="Tabla_DIM_FECHA"/>
    <dimension name="Tabla_DIM_PRODUCTO" uniqueName="[Tabla_DIM_PRODUCTO]" caption="Tabla_DIM_PRODUCTO"/>
    <dimension name="Tabla_DIM_PROVEEDOR" uniqueName="[Tabla_DIM_PROVEEDOR]" caption="Tabla_DIM_PROVEEDOR"/>
    <dimension name="Tabla_STOCKENALMACEN" uniqueName="[Tabla_STOCKENALMACEN]" caption="Tabla_STOCKENALMACEN"/>
  </dimensions>
  <measureGroups count="11">
    <measureGroup name="DIM_ALMACEN" caption="DIM_ALMACEN"/>
    <measureGroup name="DIM_FAMILIA" caption="DIM_FAMILIA"/>
    <measureGroup name="DIM_FECHA" caption="DIM_FECHA"/>
    <measureGroup name="DIM_PRODUCTO" caption="DIM_PRODUCTO"/>
    <measureGroup name="DIM_PROVEEDOR" caption="DIM_PROVEEDOR"/>
    <measureGroup name="STOCKENALMACEN" caption="STOCKENALMACEN"/>
    <measureGroup name="Tabla_DIM_FAMILIA" caption="Tabla_DIM_FAMILIA"/>
    <measureGroup name="Tabla_DIM_FECHA" caption="Tabla_DIM_FECHA"/>
    <measureGroup name="Tabla_DIM_PRODUCTO" caption="Tabla_DIM_PRODUCTO"/>
    <measureGroup name="Tabla_DIM_PROVEEDOR" caption="Tabla_DIM_PROVEEDOR"/>
    <measureGroup name="Tabla_STOCKENALMACEN" caption="Tabla_STOCKENALMACEN"/>
  </measureGroups>
  <maps count="33">
    <map measureGroup="0" dimension="0"/>
    <map measureGroup="1" dimension="1"/>
    <map measureGroup="1" dimension="7"/>
    <map measureGroup="2" dimension="2"/>
    <map measureGroup="2" dimension="8"/>
    <map measureGroup="3" dimension="3"/>
    <map measureGroup="3" dimension="9"/>
    <map measureGroup="4" dimension="4"/>
    <map measureGroup="4" dimension="10"/>
    <map measureGroup="5" dimension="0"/>
    <map measureGroup="5" dimension="1"/>
    <map measureGroup="5" dimension="2"/>
    <map measureGroup="5" dimension="3"/>
    <map measureGroup="5" dimension="4"/>
    <map measureGroup="5" dimension="6"/>
    <map measureGroup="5" dimension="7"/>
    <map measureGroup="5" dimension="8"/>
    <map measureGroup="5" dimension="9"/>
    <map measureGroup="5" dimension="10"/>
    <map measureGroup="6" dimension="7"/>
    <map measureGroup="7" dimension="8"/>
    <map measureGroup="8" dimension="9"/>
    <map measureGroup="9" dimension="10"/>
    <map measureGroup="10" dimension="0"/>
    <map measureGroup="10" dimension="1"/>
    <map measureGroup="10" dimension="2"/>
    <map measureGroup="10" dimension="3"/>
    <map measureGroup="10" dimension="4"/>
    <map measureGroup="10" dimension="7"/>
    <map measureGroup="10" dimension="8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USER" refreshedDate="44334.785107986114" backgroundQuery="1" createdVersion="3" refreshedVersion="6" minRefreshableVersion="3" recordCount="0" supportSubquery="1" supportAdvancedDrill="1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6">
    <cacheHierarchy uniqueName="[DIM_ALMACEN].[ID_ALMACEN]" caption="ID_ALMACEN" attribute="1" defaultMemberUniqueName="[DIM_ALMACEN].[ID_ALMACEN].[All]" allUniqueName="[DIM_ALMACEN].[ID_ALMACEN].[All]" dimensionUniqueName="[DIM_ALMACEN]" displayFolder="" count="0" memberValueDatatype="20" unbalanced="0"/>
    <cacheHierarchy uniqueName="[DIM_ALMACEN].[DIR_ALMACEN]" caption="DIR_ALMACEN" attribute="1" defaultMemberUniqueName="[DIM_ALMACEN].[DIR_ALMACEN].[All]" allUniqueName="[DIM_ALMACEN].[DIR_ALMACEN].[All]" dimensionUniqueName="[DIM_ALMACEN]" displayFolder="" count="2" memberValueDatatype="130" unbalanced="0"/>
    <cacheHierarchy uniqueName="[DIM_FAMILIA].[ID_FAMILIA]" caption="ID_FAMILIA" attribute="1" defaultMemberUniqueName="[DIM_FAMILIA].[ID_FAMILIA].[All]" allUniqueName="[DIM_FAMILIA].[ID_FAMILIA].[All]" dimensionUniqueName="[DIM_FAMILIA]" displayFolder="" count="0" memberValueDatatype="20" unbalanced="0"/>
    <cacheHierarchy uniqueName="[DIM_FAMILIA].[NOM_FAMILIA]" caption="NOM_FAMILIA" attribute="1" defaultMemberUniqueName="[DIM_FAMILIA].[NOM_FAMILIA].[All]" allUniqueName="[DIM_FAMILIA].[NOM_FAMILIA].[All]" dimensionUniqueName="[DIM_FAMILIA]" displayFolder="" count="0" memberValueDatatype="130" unbalanced="0"/>
    <cacheHierarchy uniqueName="[DIM_FECHA].[ID_FECHA]" caption="ID_FECHA" attribute="1" defaultMemberUniqueName="[DIM_FECHA].[ID_FECHA].[All]" allUniqueName="[DIM_FECHA].[ID_FECHA].[All]" dimensionUniqueName="[DIM_FECHA]" displayFolder="" count="0" memberValueDatatype="20" unbalanced="0"/>
    <cacheHierarchy uniqueName="[DIM_FECHA].[MES]" caption="MES" attribute="1" defaultMemberUniqueName="[DIM_FECHA].[MES].[All]" allUniqueName="[DIM_FECHA].[MES].[All]" dimensionUniqueName="[DIM_FECHA]" displayFolder="" count="0" memberValueDatatype="130" unbalanced="0"/>
    <cacheHierarchy uniqueName="[DIM_FECHA].[AÑO]" caption="AÑO" attribute="1" defaultMemberUniqueName="[DIM_FECHA].[AÑO].[All]" allUniqueName="[DIM_FECHA].[AÑO].[All]" dimensionUniqueName="[DIM_FECHA]" displayFolder="" count="0" memberValueDatatype="20" unbalanced="0"/>
    <cacheHierarchy uniqueName="[DIM_PRODUCTO].[ID_PRODUCTO]" caption="ID_PRODUCTO" attribute="1" defaultMemberUniqueName="[DIM_PRODUCTO].[ID_PRODUCTO].[All]" allUniqueName="[DIM_PRODUCTO].[ID_PRODUCTO].[All]" dimensionUniqueName="[DIM_PRODUCTO]" displayFolder="" count="0" memberValueDatatype="20" unbalanced="0"/>
    <cacheHierarchy uniqueName="[DIM_PRODUCTO].[NOM_PRODUCTO]" caption="NOM_PRODUCTO" attribute="1" defaultMemberUniqueName="[DIM_PRODUCTO].[NOM_PRODUCTO].[All]" allUniqueName="[DIM_PRODUCTO].[NOM_PRODUCTO].[All]" dimensionUniqueName="[DIM_PRODUCTO]" displayFolder="" count="0" memberValueDatatype="130" unbalanced="0"/>
    <cacheHierarchy uniqueName="[DIM_PROVEEDOR].[ID_PROVEEDOR]" caption="ID_PROVEEDOR" attribute="1" defaultMemberUniqueName="[DIM_PROVEEDOR].[ID_PROVEEDOR].[All]" allUniqueName="[DIM_PROVEEDOR].[ID_PROVEEDOR].[All]" dimensionUniqueName="[DIM_PROVEEDOR]" displayFolder="" count="0" memberValueDatatype="20" unbalanced="0"/>
    <cacheHierarchy uniqueName="[DIM_PROVEEDOR].[NOM_PROVEEDOR]" caption="NOM_PROVEEDOR" attribute="1" defaultMemberUniqueName="[DIM_PROVEEDOR].[NOM_PROVEEDOR].[All]" allUniqueName="[DIM_PROVEEDOR].[NOM_PROVEEDOR].[All]" dimensionUniqueName="[DIM_PROVEEDOR]" displayFolder="" count="0" memberValueDatatype="130" unbalanced="0"/>
    <cacheHierarchy uniqueName="[STOCKENALMACEN].[ID_ALMACEN]" caption="ID_ALMACEN" attribute="1" defaultMemberUniqueName="[STOCKENALMACEN].[ID_ALMACEN].[All]" allUniqueName="[STOCKENALMACEN].[ID_ALMACEN].[All]" dimensionUniqueName="[STOCKENALMACEN]" displayFolder="" count="0" memberValueDatatype="20" unbalanced="0"/>
    <cacheHierarchy uniqueName="[STOCKENALMACEN].[ID_PRODUCTO]" caption="ID_PRODUCTO" attribute="1" defaultMemberUniqueName="[STOCKENALMACEN].[ID_PRODUCTO].[All]" allUniqueName="[STOCKENALMACEN].[ID_PRODUCTO].[All]" dimensionUniqueName="[STOCKENALMACEN]" displayFolder="" count="0" memberValueDatatype="20" unbalanced="0"/>
    <cacheHierarchy uniqueName="[STOCKENALMACEN].[ID_FAMILIA]" caption="ID_FAMILIA" attribute="1" defaultMemberUniqueName="[STOCKENALMACEN].[ID_FAMILIA].[All]" allUniqueName="[STOCKENALMACEN].[ID_FAMILIA].[All]" dimensionUniqueName="[STOCKENALMACEN]" displayFolder="" count="0" memberValueDatatype="20" unbalanced="0"/>
    <cacheHierarchy uniqueName="[STOCKENALMACEN].[ID_PROVEEDOR]" caption="ID_PROVEEDOR" attribute="1" defaultMemberUniqueName="[STOCKENALMACEN].[ID_PROVEEDOR].[All]" allUniqueName="[STOCKENALMACEN].[ID_PROVEEDOR].[All]" dimensionUniqueName="[STOCKENALMACEN]" displayFolder="" count="0" memberValueDatatype="20" unbalanced="0"/>
    <cacheHierarchy uniqueName="[STOCKENALMACEN].[ID_FECHA]" caption="ID_FECHA" attribute="1" defaultMemberUniqueName="[STOCKENALMACEN].[ID_FECHA].[All]" allUniqueName="[STOCKENALMACEN].[ID_FECHA].[All]" dimensionUniqueName="[STOCKENALMACEN]" displayFolder="" count="0" memberValueDatatype="20" unbalanced="0"/>
    <cacheHierarchy uniqueName="[STOCKENALMACEN].[CANT_STOCK]" caption="CANT_STOCK" attribute="1" defaultMemberUniqueName="[STOCKENALMACEN].[CANT_STOCK].[All]" allUniqueName="[STOCKENALMACEN].[CANT_STOCK].[All]" dimensionUniqueName="[STOCKENALMACEN]" displayFolder="" count="0" memberValueDatatype="20" unbalanced="0"/>
    <cacheHierarchy uniqueName="[STOCKENALMACEN].[COSTO_UNIT]" caption="COSTO_UNIT" attribute="1" defaultMemberUniqueName="[STOCKENALMACEN].[COSTO_UNIT].[All]" allUniqueName="[STOCKENALMACEN].[COSTO_UNIT].[All]" dimensionUniqueName="[STOCKENALMACEN]" displayFolder="" count="0" memberValueDatatype="5" unbalanced="0"/>
    <cacheHierarchy uniqueName="[STOCKENALMACEN].[COSTO_TOTAL]" caption="COSTO_TOTAL" attribute="1" defaultMemberUniqueName="[STOCKENALMACEN].[COSTO_TOTAL].[All]" allUniqueName="[STOCKENALMACEN].[COSTO_TOTAL].[All]" dimensionUniqueName="[STOCKENALMACEN]" displayFolder="" count="0" memberValueDatatype="5" unbalanced="0"/>
    <cacheHierarchy uniqueName="[STOCKENALMACEN].[COSTO_VENTAPROM]" caption="COSTO_VENTAPROM" attribute="1" defaultMemberUniqueName="[STOCKENALMACEN].[COSTO_VENTAPROM].[All]" allUniqueName="[STOCKENALMACEN].[COSTO_VENTAPROM].[All]" dimensionUniqueName="[STOCKENALMACEN]" displayFolder="" count="0" memberValueDatatype="5" unbalanced="0"/>
    <cacheHierarchy uniqueName="[STOCKENALMACEN].[VENTA_PROM12MESES_UN]" caption="VENTA_PROM12MESES_UN" attribute="1" defaultMemberUniqueName="[STOCKENALMACEN].[VENTA_PROM12MESES_UN].[All]" allUniqueName="[STOCKENALMACEN].[VENTA_PROM12MESES_UN].[All]" dimensionUniqueName="[STOCKENALMACEN]" displayFolder="" count="0" memberValueDatatype="5" unbalanced="0"/>
    <cacheHierarchy uniqueName="[STOCKENALMACEN].[VENTA_PROM12MESES_MONTO]" caption="VENTA_PROM12MESES_MONTO" attribute="1" defaultMemberUniqueName="[STOCKENALMACEN].[VENTA_PROM12MESES_MONTO].[All]" allUniqueName="[STOCKENALMACEN].[VENTA_PROM12MESES_MONTO].[All]" dimensionUniqueName="[STOCKENALMACEN]" displayFolder="" count="0" memberValueDatatype="5" unbalanced="0"/>
    <cacheHierarchy uniqueName="[Tabla_DIM_FAMILIA].[ID_FAMILIA]" caption="ID_FAMILIA" attribute="1" defaultMemberUniqueName="[Tabla_DIM_FAMILIA].[ID_FAMILIA].[All]" allUniqueName="[Tabla_DIM_FAMILIA].[ID_FAMILIA].[All]" dimensionUniqueName="[Tabla_DIM_FAMILIA]" displayFolder="" count="0" memberValueDatatype="20" unbalanced="0"/>
    <cacheHierarchy uniqueName="[Tabla_DIM_FAMILIA].[NOM_FAMILIA]" caption="NOM_FAMILIA" attribute="1" defaultMemberUniqueName="[Tabla_DIM_FAMILIA].[NOM_FAMILIA].[All]" allUniqueName="[Tabla_DIM_FAMILIA].[NOM_FAMILIA].[All]" dimensionUniqueName="[Tabla_DIM_FAMILIA]" displayFolder="" count="2" memberValueDatatype="130" unbalanced="0"/>
    <cacheHierarchy uniqueName="[Tabla_DIM_FECHA].[ID_FECHA]" caption="ID_FECHA" attribute="1" defaultMemberUniqueName="[Tabla_DIM_FECHA].[ID_FECHA].[All]" allUniqueName="[Tabla_DIM_FECHA].[ID_FECHA].[All]" dimensionUniqueName="[Tabla_DIM_FECHA]" displayFolder="" count="0" memberValueDatatype="20" unbalanced="0"/>
    <cacheHierarchy uniqueName="[Tabla_DIM_FECHA].[MES]" caption="MES" attribute="1" defaultMemberUniqueName="[Tabla_DIM_FECHA].[MES].[All]" allUniqueName="[Tabla_DIM_FECHA].[MES].[All]" dimensionUniqueName="[Tabla_DIM_FECHA]" displayFolder="" count="2" memberValueDatatype="130" unbalanced="0"/>
    <cacheHierarchy uniqueName="[Tabla_DIM_FECHA].[AÑO]" caption="AÑO" attribute="1" defaultMemberUniqueName="[Tabla_DIM_FECHA].[AÑO].[All]" allUniqueName="[Tabla_DIM_FECHA].[AÑO].[All]" dimensionUniqueName="[Tabla_DIM_FECHA]" displayFolder="" count="2" memberValueDatatype="20" unbalanced="0"/>
    <cacheHierarchy uniqueName="[Tabla_DIM_PRODUCTO].[ID_PRODUCTO]" caption="ID_PRODUCTO" attribute="1" defaultMemberUniqueName="[Tabla_DIM_PRODUCTO].[ID_PRODUCTO].[All]" allUniqueName="[Tabla_DIM_PRODUCTO].[ID_PRODUCTO].[All]" dimensionUniqueName="[Tabla_DIM_PRODUCTO]" displayFolder="" count="0" memberValueDatatype="20" unbalanced="0"/>
    <cacheHierarchy uniqueName="[Tabla_DIM_PRODUCTO].[NOM_PRODUCTO]" caption="NOM_PRODUCTO" attribute="1" defaultMemberUniqueName="[Tabla_DIM_PRODUCTO].[NOM_PRODUCTO].[All]" allUniqueName="[Tabla_DIM_PRODUCTO].[NOM_PRODUCTO].[All]" dimensionUniqueName="[Tabla_DIM_PRODUCTO]" displayFolder="" count="0" memberValueDatatype="130" unbalanced="0"/>
    <cacheHierarchy uniqueName="[Tabla_DIM_PROVEEDOR].[ID_PROVEEDOR]" caption="ID_PROVEEDOR" attribute="1" defaultMemberUniqueName="[Tabla_DIM_PROVEEDOR].[ID_PROVEEDOR].[All]" allUniqueName="[Tabla_DIM_PROVEEDOR].[ID_PROVEEDOR].[All]" dimensionUniqueName="[Tabla_DIM_PROVEEDOR]" displayFolder="" count="0" memberValueDatatype="20" unbalanced="0"/>
    <cacheHierarchy uniqueName="[Tabla_DIM_PROVEEDOR].[NOM_PROVEEDOR]" caption="NOM_PROVEEDOR" attribute="1" defaultMemberUniqueName="[Tabla_DIM_PROVEEDOR].[NOM_PROVEEDOR].[All]" allUniqueName="[Tabla_DIM_PROVEEDOR].[NOM_PROVEEDOR].[All]" dimensionUniqueName="[Tabla_DIM_PROVEEDOR]" displayFolder="" count="2" memberValueDatatype="130" unbalanced="0"/>
    <cacheHierarchy uniqueName="[Tabla_STOCKENALMACEN].[ID_ALMACEN]" caption="ID_ALMACEN" attribute="1" defaultMemberUniqueName="[Tabla_STOCKENALMACEN].[ID_ALMACEN].[All]" allUniqueName="[Tabla_STOCKENALMACEN].[ID_ALMACEN].[All]" dimensionUniqueName="[Tabla_STOCKENALMACEN]" displayFolder="" count="0" memberValueDatatype="20" unbalanced="0"/>
    <cacheHierarchy uniqueName="[Tabla_STOCKENALMACEN].[ID_PRODUCTO]" caption="ID_PRODUCTO" attribute="1" defaultMemberUniqueName="[Tabla_STOCKENALMACEN].[ID_PRODUCTO].[All]" allUniqueName="[Tabla_STOCKENALMACEN].[ID_PRODUCTO].[All]" dimensionUniqueName="[Tabla_STOCKENALMACEN]" displayFolder="" count="0" memberValueDatatype="20" unbalanced="0"/>
    <cacheHierarchy uniqueName="[Tabla_STOCKENALMACEN].[ID_FAMILIA]" caption="ID_FAMILIA" attribute="1" defaultMemberUniqueName="[Tabla_STOCKENALMACEN].[ID_FAMILIA].[All]" allUniqueName="[Tabla_STOCKENALMACEN].[ID_FAMILIA].[All]" dimensionUniqueName="[Tabla_STOCKENALMACEN]" displayFolder="" count="0" memberValueDatatype="20" unbalanced="0"/>
    <cacheHierarchy uniqueName="[Tabla_STOCKENALMACEN].[ID_PROVEEDOR]" caption="ID_PROVEEDOR" attribute="1" defaultMemberUniqueName="[Tabla_STOCKENALMACEN].[ID_PROVEEDOR].[All]" allUniqueName="[Tabla_STOCKENALMACEN].[ID_PROVEEDOR].[All]" dimensionUniqueName="[Tabla_STOCKENALMACEN]" displayFolder="" count="0" memberValueDatatype="20" unbalanced="0"/>
    <cacheHierarchy uniqueName="[Tabla_STOCKENALMACEN].[ID_FECHA]" caption="ID_FECHA" attribute="1" defaultMemberUniqueName="[Tabla_STOCKENALMACEN].[ID_FECHA].[All]" allUniqueName="[Tabla_STOCKENALMACEN].[ID_FECHA].[All]" dimensionUniqueName="[Tabla_STOCKENALMACEN]" displayFolder="" count="0" memberValueDatatype="20" unbalanced="0"/>
    <cacheHierarchy uniqueName="[Tabla_STOCKENALMACEN].[CANT_STOCK]" caption="CANT_STOCK" attribute="1" defaultMemberUniqueName="[Tabla_STOCKENALMACEN].[CANT_STOCK].[All]" allUniqueName="[Tabla_STOCKENALMACEN].[CANT_STOCK].[All]" dimensionUniqueName="[Tabla_STOCKENALMACEN]" displayFolder="" count="0" memberValueDatatype="20" unbalanced="0"/>
    <cacheHierarchy uniqueName="[Tabla_STOCKENALMACEN].[COSTO_UNIT]" caption="COSTO_UNIT" attribute="1" defaultMemberUniqueName="[Tabla_STOCKENALMACEN].[COSTO_UNIT].[All]" allUniqueName="[Tabla_STOCKENALMACEN].[COSTO_UNIT].[All]" dimensionUniqueName="[Tabla_STOCKENALMACEN]" displayFolder="" count="0" memberValueDatatype="5" unbalanced="0"/>
    <cacheHierarchy uniqueName="[Tabla_STOCKENALMACEN].[COSTO_TOTAL]" caption="COSTO_TOTAL" attribute="1" defaultMemberUniqueName="[Tabla_STOCKENALMACEN].[COSTO_TOTAL].[All]" allUniqueName="[Tabla_STOCKENALMACEN].[COSTO_TOTAL].[All]" dimensionUniqueName="[Tabla_STOCKENALMACEN]" displayFolder="" count="0" memberValueDatatype="5" unbalanced="0"/>
    <cacheHierarchy uniqueName="[Tabla_STOCKENALMACEN].[COSTO_VENTAPROM]" caption="COSTO_VENTAPROM" attribute="1" defaultMemberUniqueName="[Tabla_STOCKENALMACEN].[COSTO_VENTAPROM].[All]" allUniqueName="[Tabla_STOCKENALMACEN].[COSTO_VENTAPROM].[All]" dimensionUniqueName="[Tabla_STOCKENALMACEN]" displayFolder="" count="0" memberValueDatatype="5" unbalanced="0"/>
    <cacheHierarchy uniqueName="[Tabla_STOCKENALMACEN].[VENTA_PROM12MESES_UN]" caption="VENTA_PROM12MESES_UN" attribute="1" defaultMemberUniqueName="[Tabla_STOCKENALMACEN].[VENTA_PROM12MESES_UN].[All]" allUniqueName="[Tabla_STOCKENALMACEN].[VENTA_PROM12MESES_UN].[All]" dimensionUniqueName="[Tabla_STOCKENALMACEN]" displayFolder="" count="0" memberValueDatatype="5" unbalanced="0"/>
    <cacheHierarchy uniqueName="[Tabla_STOCKENALMACEN].[VENTA_PROM12MESES_MONTO]" caption="VENTA_PROM12MESES_MONTO" attribute="1" defaultMemberUniqueName="[Tabla_STOCKENALMACEN].[VENTA_PROM12MESES_MONTO].[All]" allUniqueName="[Tabla_STOCKENALMACEN].[VENTA_PROM12MESES_MONTO].[All]" dimensionUniqueName="[Tabla_STOCKENALMACEN]" displayFolder="" count="0" memberValueDatatype="5" unbalanced="0"/>
    <cacheHierarchy uniqueName="[Tabla_STOCKENALMACEN].[STOCK_VALORIZADO]" caption="STOCK_VALORIZADO" attribute="1" defaultMemberUniqueName="[Tabla_STOCKENALMACEN].[STOCK_VALORIZADO].[All]" allUniqueName="[Tabla_STOCKENALMACEN].[STOCK_VALORIZADO].[All]" dimensionUniqueName="[Tabla_STOCKENALMACEN]" displayFolder="" count="0" memberValueDatatype="5" unbalanced="0"/>
    <cacheHierarchy uniqueName="[Tabla_STOCKENALMACEN].[MESES DE INVENTARIO]" caption="MESES DE INVENTARIO" attribute="1" defaultMemberUniqueName="[Tabla_STOCKENALMACEN].[MESES DE INVENTARIO].[All]" allUniqueName="[Tabla_STOCKENALMACEN].[MESES DE INVENTARIO].[All]" dimensionUniqueName="[Tabla_STOCKENALMACEN]" displayFolder="" count="0" memberValueDatatype="5" unbalanced="0"/>
    <cacheHierarchy uniqueName="[Tabla_STOCKENALMACEN].[ROTACIÓN]" caption="ROTACIÓN" attribute="1" defaultMemberUniqueName="[Tabla_STOCKENALMACEN].[ROTACIÓN].[All]" allUniqueName="[Tabla_STOCKENALMACEN].[ROTACIÓN].[All]" dimensionUniqueName="[Tabla_STOCKENALMACEN]" displayFolder="" count="0" memberValueDatatype="5" unbalanced="0"/>
    <cacheHierarchy uniqueName="[Tabla_STOCKENALMACEN].[PORCENTAJE_STOCK]" caption="PORCENTAJE_STOCK" attribute="1" defaultMemberUniqueName="[Tabla_STOCKENALMACEN].[PORCENTAJE_STOCK].[All]" allUniqueName="[Tabla_STOCKENALMACEN].[PORCENTAJE_STOCK].[All]" dimensionUniqueName="[Tabla_STOCKENALMACEN]" displayFolder="" count="0" memberValueDatatype="5" unbalanced="0"/>
    <cacheHierarchy uniqueName="[Tabla_STOCKENALMACEN].[ABC_VENTAS]" caption="ABC_VENTAS" attribute="1" defaultMemberUniqueName="[Tabla_STOCKENALMACEN].[ABC_VENTAS].[All]" allUniqueName="[Tabla_STOCKENALMACEN].[ABC_VENTAS].[All]" dimensionUniqueName="[Tabla_STOCKENALMACEN]" displayFolder="" count="2" memberValueDatatype="130" unbalanced="0"/>
    <cacheHierarchy uniqueName="[Tabla_STOCKENALMACEN].[ABC_STOCK]" caption="ABC_STOCK" attribute="1" defaultMemberUniqueName="[Tabla_STOCKENALMACEN].[ABC_STOCK].[All]" allUniqueName="[Tabla_STOCKENALMACEN].[ABC_STOCK].[All]" dimensionUniqueName="[Tabla_STOCKENALMACEN]" displayFolder="" count="2" memberValueDatatype="130" unbalanced="0"/>
    <cacheHierarchy uniqueName="[Tabla_STOCKENALMACEN].[ANTIGÜEDAD_STOCK]" caption="ANTIGÜEDAD_STOCK" attribute="1" defaultMemberUniqueName="[Tabla_STOCKENALMACEN].[ANTIGÜEDAD_STOCK].[All]" allUniqueName="[Tabla_STOCKENALMACEN].[ANTIGÜEDAD_STOCK].[All]" dimensionUniqueName="[Tabla_STOCKENALMACEN]" displayFolder="" count="2" memberValueDatatype="130" unbalanced="0"/>
    <cacheHierarchy uniqueName="[Measures].[__XL_Count DIM_ALMACEN]" caption="__XL_Count DIM_ALMACEN" measure="1" displayFolder="" measureGroup="DIM_ALMACEN" count="0" hidden="1"/>
    <cacheHierarchy uniqueName="[Measures].[__XL_Count DIM_FAMILIA]" caption="__XL_Count DIM_FAMILIA" measure="1" displayFolder="" measureGroup="DIM_FAMILIA" count="0" hidden="1"/>
    <cacheHierarchy uniqueName="[Measures].[__XL_Count DIM_FECHA]" caption="__XL_Count DIM_FECHA" measure="1" displayFolder="" measureGroup="DIM_FECHA" count="0" hidden="1"/>
    <cacheHierarchy uniqueName="[Measures].[__XL_Count DIM_PRODUCTO]" caption="__XL_Count DIM_PRODUCTO" measure="1" displayFolder="" measureGroup="DIM_PRODUCTO" count="0" hidden="1"/>
    <cacheHierarchy uniqueName="[Measures].[__XL_Count DIM_PROVEEDOR]" caption="__XL_Count DIM_PROVEEDOR" measure="1" displayFolder="" measureGroup="DIM_PROVEEDOR" count="0" hidden="1"/>
    <cacheHierarchy uniqueName="[Measures].[__XL_Count STOCKENALMACEN]" caption="__XL_Count STOCKENALMACEN" measure="1" displayFolder="" measureGroup="STOCKENALMACEN" count="0" hidden="1"/>
    <cacheHierarchy uniqueName="[Measures].[__XL_Count Tabla_STOCKENALMACEN]" caption="__XL_Count Tabla_STOCKENALMACEN" measure="1" displayFolder="" measureGroup="Tabla_STOCKENALMACEN" count="0" hidden="1"/>
    <cacheHierarchy uniqueName="[Measures].[__XL_Count Tabla_DIM_FECHA]" caption="__XL_Count Tabla_DIM_FECHA" measure="1" displayFolder="" measureGroup="Tabla_DIM_FECHA" count="0" hidden="1"/>
    <cacheHierarchy uniqueName="[Measures].[__XL_Count Tabla_DIM_FAMILIA]" caption="__XL_Count Tabla_DIM_FAMILIA" measure="1" displayFolder="" measureGroup="Tabla_DIM_FAMILIA" count="0" hidden="1"/>
    <cacheHierarchy uniqueName="[Measures].[__XL_Count Tabla_DIM_PRODUCTO]" caption="__XL_Count Tabla_DIM_PRODUCTO" measure="1" displayFolder="" measureGroup="Tabla_DIM_PRODUCTO" count="0" hidden="1"/>
    <cacheHierarchy uniqueName="[Measures].[__XL_Count Tabla_DIM_PROVEEDOR]" caption="__XL_Count Tabla_DIM_PROVEEDOR" measure="1" displayFolder="" measureGroup="Tabla_DIM_PROVEEDOR" count="0" hidden="1"/>
    <cacheHierarchy uniqueName="[Measures].[__No measures defined]" caption="__No measures defined" measure="1" displayFolder="" count="0" hidden="1"/>
    <cacheHierarchy uniqueName="[Measures].[Suma de VENTA_PROM12MESES_UN]" caption="Suma de VENTA_PROM12MESES_U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VENTA_PROM12MESES_UN 2]" caption="Suma de VENTA_PROM12MESES_UN 2" measure="1" displayFolder="" measureGroup="STOCKENALMACEN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VENTA_PROM12MESES_MONTO]" caption="Suma de VENTA_PROM12MESES_MON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ID_ALMACEN]" caption="Suma de ID_ALMACE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STOCK_VALORIZADO]" caption="Suma de STOCK_VALORIZAD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CANT_STOCK]" caption="Suma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CANT_STOCK]" caption="Recuento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MES]" caption="Recuento de MES" measure="1" displayFolder="" measureGroup="Tabla_DIM_FECH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ABC_VENTAS]" caption="Recuento de ABC_VENTAS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ID_PRODUCTO]" caption="Suma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e ID_PRODUCTO]" caption="Recuento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ROTACIÓN]" caption="Suma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MESES DE INVENTARIO]" caption="Suma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MESES DE INVENTARIO]" caption="Promedio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ROTACIÓN]" caption="Promedio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9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SER" refreshedDate="44334.785187847221" backgroundQuery="1" createdVersion="6" refreshedVersion="6" minRefreshableVersion="3" recordCount="0" supportSubquery="1" supportAdvancedDrill="1">
  <cacheSource type="external" connectionId="8"/>
  <cacheFields count="2">
    <cacheField name="[Measures].[Suma de STOCK_VALORIZADO]" caption="Suma de STOCK_VALORIZADO" numFmtId="0" hierarchy="65" level="32767"/>
    <cacheField name="[Tabla_STOCKENALMACEN].[ID_PRODUCTO].[ID_PRODUCTO]" caption="ID_PRODUCTO" numFmtId="0" hierarchy="32" level="1">
      <sharedItems containsSemiMixedTypes="0" containsString="0" containsNumber="1" containsInteger="1" minValue="1001" maxValue="1562" count="562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</sharedItems>
      <extLst>
        <ext xmlns:x15="http://schemas.microsoft.com/office/spreadsheetml/2010/11/main" uri="{4F2E5C28-24EA-4eb8-9CBF-B6C8F9C3D259}">
          <x15:cachedUniqueNames>
            <x15:cachedUniqueName index="0" name="[Tabla_STOCKENALMACEN].[ID_PRODUCTO].&amp;[1001]"/>
            <x15:cachedUniqueName index="1" name="[Tabla_STOCKENALMACEN].[ID_PRODUCTO].&amp;[1002]"/>
            <x15:cachedUniqueName index="2" name="[Tabla_STOCKENALMACEN].[ID_PRODUCTO].&amp;[1003]"/>
            <x15:cachedUniqueName index="3" name="[Tabla_STOCKENALMACEN].[ID_PRODUCTO].&amp;[1004]"/>
            <x15:cachedUniqueName index="4" name="[Tabla_STOCKENALMACEN].[ID_PRODUCTO].&amp;[1005]"/>
            <x15:cachedUniqueName index="5" name="[Tabla_STOCKENALMACEN].[ID_PRODUCTO].&amp;[1006]"/>
            <x15:cachedUniqueName index="6" name="[Tabla_STOCKENALMACEN].[ID_PRODUCTO].&amp;[1007]"/>
            <x15:cachedUniqueName index="7" name="[Tabla_STOCKENALMACEN].[ID_PRODUCTO].&amp;[1008]"/>
            <x15:cachedUniqueName index="8" name="[Tabla_STOCKENALMACEN].[ID_PRODUCTO].&amp;[1009]"/>
            <x15:cachedUniqueName index="9" name="[Tabla_STOCKENALMACEN].[ID_PRODUCTO].&amp;[1010]"/>
            <x15:cachedUniqueName index="10" name="[Tabla_STOCKENALMACEN].[ID_PRODUCTO].&amp;[1011]"/>
            <x15:cachedUniqueName index="11" name="[Tabla_STOCKENALMACEN].[ID_PRODUCTO].&amp;[1012]"/>
            <x15:cachedUniqueName index="12" name="[Tabla_STOCKENALMACEN].[ID_PRODUCTO].&amp;[1013]"/>
            <x15:cachedUniqueName index="13" name="[Tabla_STOCKENALMACEN].[ID_PRODUCTO].&amp;[1014]"/>
            <x15:cachedUniqueName index="14" name="[Tabla_STOCKENALMACEN].[ID_PRODUCTO].&amp;[1015]"/>
            <x15:cachedUniqueName index="15" name="[Tabla_STOCKENALMACEN].[ID_PRODUCTO].&amp;[1016]"/>
            <x15:cachedUniqueName index="16" name="[Tabla_STOCKENALMACEN].[ID_PRODUCTO].&amp;[1017]"/>
            <x15:cachedUniqueName index="17" name="[Tabla_STOCKENALMACEN].[ID_PRODUCTO].&amp;[1018]"/>
            <x15:cachedUniqueName index="18" name="[Tabla_STOCKENALMACEN].[ID_PRODUCTO].&amp;[1019]"/>
            <x15:cachedUniqueName index="19" name="[Tabla_STOCKENALMACEN].[ID_PRODUCTO].&amp;[1020]"/>
            <x15:cachedUniqueName index="20" name="[Tabla_STOCKENALMACEN].[ID_PRODUCTO].&amp;[1021]"/>
            <x15:cachedUniqueName index="21" name="[Tabla_STOCKENALMACEN].[ID_PRODUCTO].&amp;[1022]"/>
            <x15:cachedUniqueName index="22" name="[Tabla_STOCKENALMACEN].[ID_PRODUCTO].&amp;[1023]"/>
            <x15:cachedUniqueName index="23" name="[Tabla_STOCKENALMACEN].[ID_PRODUCTO].&amp;[1024]"/>
            <x15:cachedUniqueName index="24" name="[Tabla_STOCKENALMACEN].[ID_PRODUCTO].&amp;[1025]"/>
            <x15:cachedUniqueName index="25" name="[Tabla_STOCKENALMACEN].[ID_PRODUCTO].&amp;[1026]"/>
            <x15:cachedUniqueName index="26" name="[Tabla_STOCKENALMACEN].[ID_PRODUCTO].&amp;[1027]"/>
            <x15:cachedUniqueName index="27" name="[Tabla_STOCKENALMACEN].[ID_PRODUCTO].&amp;[1028]"/>
            <x15:cachedUniqueName index="28" name="[Tabla_STOCKENALMACEN].[ID_PRODUCTO].&amp;[1029]"/>
            <x15:cachedUniqueName index="29" name="[Tabla_STOCKENALMACEN].[ID_PRODUCTO].&amp;[1030]"/>
            <x15:cachedUniqueName index="30" name="[Tabla_STOCKENALMACEN].[ID_PRODUCTO].&amp;[1031]"/>
            <x15:cachedUniqueName index="31" name="[Tabla_STOCKENALMACEN].[ID_PRODUCTO].&amp;[1032]"/>
            <x15:cachedUniqueName index="32" name="[Tabla_STOCKENALMACEN].[ID_PRODUCTO].&amp;[1033]"/>
            <x15:cachedUniqueName index="33" name="[Tabla_STOCKENALMACEN].[ID_PRODUCTO].&amp;[1034]"/>
            <x15:cachedUniqueName index="34" name="[Tabla_STOCKENALMACEN].[ID_PRODUCTO].&amp;[1035]"/>
            <x15:cachedUniqueName index="35" name="[Tabla_STOCKENALMACEN].[ID_PRODUCTO].&amp;[1036]"/>
            <x15:cachedUniqueName index="36" name="[Tabla_STOCKENALMACEN].[ID_PRODUCTO].&amp;[1037]"/>
            <x15:cachedUniqueName index="37" name="[Tabla_STOCKENALMACEN].[ID_PRODUCTO].&amp;[1038]"/>
            <x15:cachedUniqueName index="38" name="[Tabla_STOCKENALMACEN].[ID_PRODUCTO].&amp;[1039]"/>
            <x15:cachedUniqueName index="39" name="[Tabla_STOCKENALMACEN].[ID_PRODUCTO].&amp;[1040]"/>
            <x15:cachedUniqueName index="40" name="[Tabla_STOCKENALMACEN].[ID_PRODUCTO].&amp;[1041]"/>
            <x15:cachedUniqueName index="41" name="[Tabla_STOCKENALMACEN].[ID_PRODUCTO].&amp;[1042]"/>
            <x15:cachedUniqueName index="42" name="[Tabla_STOCKENALMACEN].[ID_PRODUCTO].&amp;[1043]"/>
            <x15:cachedUniqueName index="43" name="[Tabla_STOCKENALMACEN].[ID_PRODUCTO].&amp;[1044]"/>
            <x15:cachedUniqueName index="44" name="[Tabla_STOCKENALMACEN].[ID_PRODUCTO].&amp;[1045]"/>
            <x15:cachedUniqueName index="45" name="[Tabla_STOCKENALMACEN].[ID_PRODUCTO].&amp;[1046]"/>
            <x15:cachedUniqueName index="46" name="[Tabla_STOCKENALMACEN].[ID_PRODUCTO].&amp;[1047]"/>
            <x15:cachedUniqueName index="47" name="[Tabla_STOCKENALMACEN].[ID_PRODUCTO].&amp;[1048]"/>
            <x15:cachedUniqueName index="48" name="[Tabla_STOCKENALMACEN].[ID_PRODUCTO].&amp;[1049]"/>
            <x15:cachedUniqueName index="49" name="[Tabla_STOCKENALMACEN].[ID_PRODUCTO].&amp;[1050]"/>
            <x15:cachedUniqueName index="50" name="[Tabla_STOCKENALMACEN].[ID_PRODUCTO].&amp;[1051]"/>
            <x15:cachedUniqueName index="51" name="[Tabla_STOCKENALMACEN].[ID_PRODUCTO].&amp;[1052]"/>
            <x15:cachedUniqueName index="52" name="[Tabla_STOCKENALMACEN].[ID_PRODUCTO].&amp;[1053]"/>
            <x15:cachedUniqueName index="53" name="[Tabla_STOCKENALMACEN].[ID_PRODUCTO].&amp;[1054]"/>
            <x15:cachedUniqueName index="54" name="[Tabla_STOCKENALMACEN].[ID_PRODUCTO].&amp;[1055]"/>
            <x15:cachedUniqueName index="55" name="[Tabla_STOCKENALMACEN].[ID_PRODUCTO].&amp;[1056]"/>
            <x15:cachedUniqueName index="56" name="[Tabla_STOCKENALMACEN].[ID_PRODUCTO].&amp;[1057]"/>
            <x15:cachedUniqueName index="57" name="[Tabla_STOCKENALMACEN].[ID_PRODUCTO].&amp;[1058]"/>
            <x15:cachedUniqueName index="58" name="[Tabla_STOCKENALMACEN].[ID_PRODUCTO].&amp;[1059]"/>
            <x15:cachedUniqueName index="59" name="[Tabla_STOCKENALMACEN].[ID_PRODUCTO].&amp;[1060]"/>
            <x15:cachedUniqueName index="60" name="[Tabla_STOCKENALMACEN].[ID_PRODUCTO].&amp;[1061]"/>
            <x15:cachedUniqueName index="61" name="[Tabla_STOCKENALMACEN].[ID_PRODUCTO].&amp;[1062]"/>
            <x15:cachedUniqueName index="62" name="[Tabla_STOCKENALMACEN].[ID_PRODUCTO].&amp;[1063]"/>
            <x15:cachedUniqueName index="63" name="[Tabla_STOCKENALMACEN].[ID_PRODUCTO].&amp;[1064]"/>
            <x15:cachedUniqueName index="64" name="[Tabla_STOCKENALMACEN].[ID_PRODUCTO].&amp;[1065]"/>
            <x15:cachedUniqueName index="65" name="[Tabla_STOCKENALMACEN].[ID_PRODUCTO].&amp;[1066]"/>
            <x15:cachedUniqueName index="66" name="[Tabla_STOCKENALMACEN].[ID_PRODUCTO].&amp;[1067]"/>
            <x15:cachedUniqueName index="67" name="[Tabla_STOCKENALMACEN].[ID_PRODUCTO].&amp;[1068]"/>
            <x15:cachedUniqueName index="68" name="[Tabla_STOCKENALMACEN].[ID_PRODUCTO].&amp;[1069]"/>
            <x15:cachedUniqueName index="69" name="[Tabla_STOCKENALMACEN].[ID_PRODUCTO].&amp;[1070]"/>
            <x15:cachedUniqueName index="70" name="[Tabla_STOCKENALMACEN].[ID_PRODUCTO].&amp;[1071]"/>
            <x15:cachedUniqueName index="71" name="[Tabla_STOCKENALMACEN].[ID_PRODUCTO].&amp;[1072]"/>
            <x15:cachedUniqueName index="72" name="[Tabla_STOCKENALMACEN].[ID_PRODUCTO].&amp;[1073]"/>
            <x15:cachedUniqueName index="73" name="[Tabla_STOCKENALMACEN].[ID_PRODUCTO].&amp;[1074]"/>
            <x15:cachedUniqueName index="74" name="[Tabla_STOCKENALMACEN].[ID_PRODUCTO].&amp;[1075]"/>
            <x15:cachedUniqueName index="75" name="[Tabla_STOCKENALMACEN].[ID_PRODUCTO].&amp;[1076]"/>
            <x15:cachedUniqueName index="76" name="[Tabla_STOCKENALMACEN].[ID_PRODUCTO].&amp;[1077]"/>
            <x15:cachedUniqueName index="77" name="[Tabla_STOCKENALMACEN].[ID_PRODUCTO].&amp;[1078]"/>
            <x15:cachedUniqueName index="78" name="[Tabla_STOCKENALMACEN].[ID_PRODUCTO].&amp;[1079]"/>
            <x15:cachedUniqueName index="79" name="[Tabla_STOCKENALMACEN].[ID_PRODUCTO].&amp;[1080]"/>
            <x15:cachedUniqueName index="80" name="[Tabla_STOCKENALMACEN].[ID_PRODUCTO].&amp;[1081]"/>
            <x15:cachedUniqueName index="81" name="[Tabla_STOCKENALMACEN].[ID_PRODUCTO].&amp;[1082]"/>
            <x15:cachedUniqueName index="82" name="[Tabla_STOCKENALMACEN].[ID_PRODUCTO].&amp;[1083]"/>
            <x15:cachedUniqueName index="83" name="[Tabla_STOCKENALMACEN].[ID_PRODUCTO].&amp;[1084]"/>
            <x15:cachedUniqueName index="84" name="[Tabla_STOCKENALMACEN].[ID_PRODUCTO].&amp;[1085]"/>
            <x15:cachedUniqueName index="85" name="[Tabla_STOCKENALMACEN].[ID_PRODUCTO].&amp;[1086]"/>
            <x15:cachedUniqueName index="86" name="[Tabla_STOCKENALMACEN].[ID_PRODUCTO].&amp;[1087]"/>
            <x15:cachedUniqueName index="87" name="[Tabla_STOCKENALMACEN].[ID_PRODUCTO].&amp;[1088]"/>
            <x15:cachedUniqueName index="88" name="[Tabla_STOCKENALMACEN].[ID_PRODUCTO].&amp;[1089]"/>
            <x15:cachedUniqueName index="89" name="[Tabla_STOCKENALMACEN].[ID_PRODUCTO].&amp;[1090]"/>
            <x15:cachedUniqueName index="90" name="[Tabla_STOCKENALMACEN].[ID_PRODUCTO].&amp;[1091]"/>
            <x15:cachedUniqueName index="91" name="[Tabla_STOCKENALMACEN].[ID_PRODUCTO].&amp;[1092]"/>
            <x15:cachedUniqueName index="92" name="[Tabla_STOCKENALMACEN].[ID_PRODUCTO].&amp;[1093]"/>
            <x15:cachedUniqueName index="93" name="[Tabla_STOCKENALMACEN].[ID_PRODUCTO].&amp;[1094]"/>
            <x15:cachedUniqueName index="94" name="[Tabla_STOCKENALMACEN].[ID_PRODUCTO].&amp;[1095]"/>
            <x15:cachedUniqueName index="95" name="[Tabla_STOCKENALMACEN].[ID_PRODUCTO].&amp;[1096]"/>
            <x15:cachedUniqueName index="96" name="[Tabla_STOCKENALMACEN].[ID_PRODUCTO].&amp;[1097]"/>
            <x15:cachedUniqueName index="97" name="[Tabla_STOCKENALMACEN].[ID_PRODUCTO].&amp;[1098]"/>
            <x15:cachedUniqueName index="98" name="[Tabla_STOCKENALMACEN].[ID_PRODUCTO].&amp;[1099]"/>
            <x15:cachedUniqueName index="99" name="[Tabla_STOCKENALMACEN].[ID_PRODUCTO].&amp;[1100]"/>
            <x15:cachedUniqueName index="100" name="[Tabla_STOCKENALMACEN].[ID_PRODUCTO].&amp;[1101]"/>
            <x15:cachedUniqueName index="101" name="[Tabla_STOCKENALMACEN].[ID_PRODUCTO].&amp;[1102]"/>
            <x15:cachedUniqueName index="102" name="[Tabla_STOCKENALMACEN].[ID_PRODUCTO].&amp;[1103]"/>
            <x15:cachedUniqueName index="103" name="[Tabla_STOCKENALMACEN].[ID_PRODUCTO].&amp;[1104]"/>
            <x15:cachedUniqueName index="104" name="[Tabla_STOCKENALMACEN].[ID_PRODUCTO].&amp;[1105]"/>
            <x15:cachedUniqueName index="105" name="[Tabla_STOCKENALMACEN].[ID_PRODUCTO].&amp;[1106]"/>
            <x15:cachedUniqueName index="106" name="[Tabla_STOCKENALMACEN].[ID_PRODUCTO].&amp;[1107]"/>
            <x15:cachedUniqueName index="107" name="[Tabla_STOCKENALMACEN].[ID_PRODUCTO].&amp;[1108]"/>
            <x15:cachedUniqueName index="108" name="[Tabla_STOCKENALMACEN].[ID_PRODUCTO].&amp;[1109]"/>
            <x15:cachedUniqueName index="109" name="[Tabla_STOCKENALMACEN].[ID_PRODUCTO].&amp;[1110]"/>
            <x15:cachedUniqueName index="110" name="[Tabla_STOCKENALMACEN].[ID_PRODUCTO].&amp;[1111]"/>
            <x15:cachedUniqueName index="111" name="[Tabla_STOCKENALMACEN].[ID_PRODUCTO].&amp;[1112]"/>
            <x15:cachedUniqueName index="112" name="[Tabla_STOCKENALMACEN].[ID_PRODUCTO].&amp;[1113]"/>
            <x15:cachedUniqueName index="113" name="[Tabla_STOCKENALMACEN].[ID_PRODUCTO].&amp;[1114]"/>
            <x15:cachedUniqueName index="114" name="[Tabla_STOCKENALMACEN].[ID_PRODUCTO].&amp;[1115]"/>
            <x15:cachedUniqueName index="115" name="[Tabla_STOCKENALMACEN].[ID_PRODUCTO].&amp;[1116]"/>
            <x15:cachedUniqueName index="116" name="[Tabla_STOCKENALMACEN].[ID_PRODUCTO].&amp;[1117]"/>
            <x15:cachedUniqueName index="117" name="[Tabla_STOCKENALMACEN].[ID_PRODUCTO].&amp;[1118]"/>
            <x15:cachedUniqueName index="118" name="[Tabla_STOCKENALMACEN].[ID_PRODUCTO].&amp;[1119]"/>
            <x15:cachedUniqueName index="119" name="[Tabla_STOCKENALMACEN].[ID_PRODUCTO].&amp;[1120]"/>
            <x15:cachedUniqueName index="120" name="[Tabla_STOCKENALMACEN].[ID_PRODUCTO].&amp;[1121]"/>
            <x15:cachedUniqueName index="121" name="[Tabla_STOCKENALMACEN].[ID_PRODUCTO].&amp;[1122]"/>
            <x15:cachedUniqueName index="122" name="[Tabla_STOCKENALMACEN].[ID_PRODUCTO].&amp;[1123]"/>
            <x15:cachedUniqueName index="123" name="[Tabla_STOCKENALMACEN].[ID_PRODUCTO].&amp;[1124]"/>
            <x15:cachedUniqueName index="124" name="[Tabla_STOCKENALMACEN].[ID_PRODUCTO].&amp;[1125]"/>
            <x15:cachedUniqueName index="125" name="[Tabla_STOCKENALMACEN].[ID_PRODUCTO].&amp;[1126]"/>
            <x15:cachedUniqueName index="126" name="[Tabla_STOCKENALMACEN].[ID_PRODUCTO].&amp;[1127]"/>
            <x15:cachedUniqueName index="127" name="[Tabla_STOCKENALMACEN].[ID_PRODUCTO].&amp;[1128]"/>
            <x15:cachedUniqueName index="128" name="[Tabla_STOCKENALMACEN].[ID_PRODUCTO].&amp;[1129]"/>
            <x15:cachedUniqueName index="129" name="[Tabla_STOCKENALMACEN].[ID_PRODUCTO].&amp;[1130]"/>
            <x15:cachedUniqueName index="130" name="[Tabla_STOCKENALMACEN].[ID_PRODUCTO].&amp;[1131]"/>
            <x15:cachedUniqueName index="131" name="[Tabla_STOCKENALMACEN].[ID_PRODUCTO].&amp;[1132]"/>
            <x15:cachedUniqueName index="132" name="[Tabla_STOCKENALMACEN].[ID_PRODUCTO].&amp;[1133]"/>
            <x15:cachedUniqueName index="133" name="[Tabla_STOCKENALMACEN].[ID_PRODUCTO].&amp;[1134]"/>
            <x15:cachedUniqueName index="134" name="[Tabla_STOCKENALMACEN].[ID_PRODUCTO].&amp;[1135]"/>
            <x15:cachedUniqueName index="135" name="[Tabla_STOCKENALMACEN].[ID_PRODUCTO].&amp;[1136]"/>
            <x15:cachedUniqueName index="136" name="[Tabla_STOCKENALMACEN].[ID_PRODUCTO].&amp;[1137]"/>
            <x15:cachedUniqueName index="137" name="[Tabla_STOCKENALMACEN].[ID_PRODUCTO].&amp;[1138]"/>
            <x15:cachedUniqueName index="138" name="[Tabla_STOCKENALMACEN].[ID_PRODUCTO].&amp;[1139]"/>
            <x15:cachedUniqueName index="139" name="[Tabla_STOCKENALMACEN].[ID_PRODUCTO].&amp;[1140]"/>
            <x15:cachedUniqueName index="140" name="[Tabla_STOCKENALMACEN].[ID_PRODUCTO].&amp;[1141]"/>
            <x15:cachedUniqueName index="141" name="[Tabla_STOCKENALMACEN].[ID_PRODUCTO].&amp;[1142]"/>
            <x15:cachedUniqueName index="142" name="[Tabla_STOCKENALMACEN].[ID_PRODUCTO].&amp;[1143]"/>
            <x15:cachedUniqueName index="143" name="[Tabla_STOCKENALMACEN].[ID_PRODUCTO].&amp;[1144]"/>
            <x15:cachedUniqueName index="144" name="[Tabla_STOCKENALMACEN].[ID_PRODUCTO].&amp;[1145]"/>
            <x15:cachedUniqueName index="145" name="[Tabla_STOCKENALMACEN].[ID_PRODUCTO].&amp;[1146]"/>
            <x15:cachedUniqueName index="146" name="[Tabla_STOCKENALMACEN].[ID_PRODUCTO].&amp;[1147]"/>
            <x15:cachedUniqueName index="147" name="[Tabla_STOCKENALMACEN].[ID_PRODUCTO].&amp;[1148]"/>
            <x15:cachedUniqueName index="148" name="[Tabla_STOCKENALMACEN].[ID_PRODUCTO].&amp;[1149]"/>
            <x15:cachedUniqueName index="149" name="[Tabla_STOCKENALMACEN].[ID_PRODUCTO].&amp;[1150]"/>
            <x15:cachedUniqueName index="150" name="[Tabla_STOCKENALMACEN].[ID_PRODUCTO].&amp;[1151]"/>
            <x15:cachedUniqueName index="151" name="[Tabla_STOCKENALMACEN].[ID_PRODUCTO].&amp;[1152]"/>
            <x15:cachedUniqueName index="152" name="[Tabla_STOCKENALMACEN].[ID_PRODUCTO].&amp;[1153]"/>
            <x15:cachedUniqueName index="153" name="[Tabla_STOCKENALMACEN].[ID_PRODUCTO].&amp;[1154]"/>
            <x15:cachedUniqueName index="154" name="[Tabla_STOCKENALMACEN].[ID_PRODUCTO].&amp;[1155]"/>
            <x15:cachedUniqueName index="155" name="[Tabla_STOCKENALMACEN].[ID_PRODUCTO].&amp;[1156]"/>
            <x15:cachedUniqueName index="156" name="[Tabla_STOCKENALMACEN].[ID_PRODUCTO].&amp;[1157]"/>
            <x15:cachedUniqueName index="157" name="[Tabla_STOCKENALMACEN].[ID_PRODUCTO].&amp;[1158]"/>
            <x15:cachedUniqueName index="158" name="[Tabla_STOCKENALMACEN].[ID_PRODUCTO].&amp;[1159]"/>
            <x15:cachedUniqueName index="159" name="[Tabla_STOCKENALMACEN].[ID_PRODUCTO].&amp;[1160]"/>
            <x15:cachedUniqueName index="160" name="[Tabla_STOCKENALMACEN].[ID_PRODUCTO].&amp;[1161]"/>
            <x15:cachedUniqueName index="161" name="[Tabla_STOCKENALMACEN].[ID_PRODUCTO].&amp;[1162]"/>
            <x15:cachedUniqueName index="162" name="[Tabla_STOCKENALMACEN].[ID_PRODUCTO].&amp;[1163]"/>
            <x15:cachedUniqueName index="163" name="[Tabla_STOCKENALMACEN].[ID_PRODUCTO].&amp;[1164]"/>
            <x15:cachedUniqueName index="164" name="[Tabla_STOCKENALMACEN].[ID_PRODUCTO].&amp;[1165]"/>
            <x15:cachedUniqueName index="165" name="[Tabla_STOCKENALMACEN].[ID_PRODUCTO].&amp;[1166]"/>
            <x15:cachedUniqueName index="166" name="[Tabla_STOCKENALMACEN].[ID_PRODUCTO].&amp;[1167]"/>
            <x15:cachedUniqueName index="167" name="[Tabla_STOCKENALMACEN].[ID_PRODUCTO].&amp;[1168]"/>
            <x15:cachedUniqueName index="168" name="[Tabla_STOCKENALMACEN].[ID_PRODUCTO].&amp;[1169]"/>
            <x15:cachedUniqueName index="169" name="[Tabla_STOCKENALMACEN].[ID_PRODUCTO].&amp;[1170]"/>
            <x15:cachedUniqueName index="170" name="[Tabla_STOCKENALMACEN].[ID_PRODUCTO].&amp;[1171]"/>
            <x15:cachedUniqueName index="171" name="[Tabla_STOCKENALMACEN].[ID_PRODUCTO].&amp;[1172]"/>
            <x15:cachedUniqueName index="172" name="[Tabla_STOCKENALMACEN].[ID_PRODUCTO].&amp;[1173]"/>
            <x15:cachedUniqueName index="173" name="[Tabla_STOCKENALMACEN].[ID_PRODUCTO].&amp;[1174]"/>
            <x15:cachedUniqueName index="174" name="[Tabla_STOCKENALMACEN].[ID_PRODUCTO].&amp;[1175]"/>
            <x15:cachedUniqueName index="175" name="[Tabla_STOCKENALMACEN].[ID_PRODUCTO].&amp;[1176]"/>
            <x15:cachedUniqueName index="176" name="[Tabla_STOCKENALMACEN].[ID_PRODUCTO].&amp;[1177]"/>
            <x15:cachedUniqueName index="177" name="[Tabla_STOCKENALMACEN].[ID_PRODUCTO].&amp;[1178]"/>
            <x15:cachedUniqueName index="178" name="[Tabla_STOCKENALMACEN].[ID_PRODUCTO].&amp;[1179]"/>
            <x15:cachedUniqueName index="179" name="[Tabla_STOCKENALMACEN].[ID_PRODUCTO].&amp;[1180]"/>
            <x15:cachedUniqueName index="180" name="[Tabla_STOCKENALMACEN].[ID_PRODUCTO].&amp;[1181]"/>
            <x15:cachedUniqueName index="181" name="[Tabla_STOCKENALMACEN].[ID_PRODUCTO].&amp;[1182]"/>
            <x15:cachedUniqueName index="182" name="[Tabla_STOCKENALMACEN].[ID_PRODUCTO].&amp;[1183]"/>
            <x15:cachedUniqueName index="183" name="[Tabla_STOCKENALMACEN].[ID_PRODUCTO].&amp;[1184]"/>
            <x15:cachedUniqueName index="184" name="[Tabla_STOCKENALMACEN].[ID_PRODUCTO].&amp;[1185]"/>
            <x15:cachedUniqueName index="185" name="[Tabla_STOCKENALMACEN].[ID_PRODUCTO].&amp;[1186]"/>
            <x15:cachedUniqueName index="186" name="[Tabla_STOCKENALMACEN].[ID_PRODUCTO].&amp;[1187]"/>
            <x15:cachedUniqueName index="187" name="[Tabla_STOCKENALMACEN].[ID_PRODUCTO].&amp;[1188]"/>
            <x15:cachedUniqueName index="188" name="[Tabla_STOCKENALMACEN].[ID_PRODUCTO].&amp;[1189]"/>
            <x15:cachedUniqueName index="189" name="[Tabla_STOCKENALMACEN].[ID_PRODUCTO].&amp;[1190]"/>
            <x15:cachedUniqueName index="190" name="[Tabla_STOCKENALMACEN].[ID_PRODUCTO].&amp;[1191]"/>
            <x15:cachedUniqueName index="191" name="[Tabla_STOCKENALMACEN].[ID_PRODUCTO].&amp;[1192]"/>
            <x15:cachedUniqueName index="192" name="[Tabla_STOCKENALMACEN].[ID_PRODUCTO].&amp;[1193]"/>
            <x15:cachedUniqueName index="193" name="[Tabla_STOCKENALMACEN].[ID_PRODUCTO].&amp;[1194]"/>
            <x15:cachedUniqueName index="194" name="[Tabla_STOCKENALMACEN].[ID_PRODUCTO].&amp;[1195]"/>
            <x15:cachedUniqueName index="195" name="[Tabla_STOCKENALMACEN].[ID_PRODUCTO].&amp;[1196]"/>
            <x15:cachedUniqueName index="196" name="[Tabla_STOCKENALMACEN].[ID_PRODUCTO].&amp;[1197]"/>
            <x15:cachedUniqueName index="197" name="[Tabla_STOCKENALMACEN].[ID_PRODUCTO].&amp;[1198]"/>
            <x15:cachedUniqueName index="198" name="[Tabla_STOCKENALMACEN].[ID_PRODUCTO].&amp;[1199]"/>
            <x15:cachedUniqueName index="199" name="[Tabla_STOCKENALMACEN].[ID_PRODUCTO].&amp;[1200]"/>
            <x15:cachedUniqueName index="200" name="[Tabla_STOCKENALMACEN].[ID_PRODUCTO].&amp;[1201]"/>
            <x15:cachedUniqueName index="201" name="[Tabla_STOCKENALMACEN].[ID_PRODUCTO].&amp;[1202]"/>
            <x15:cachedUniqueName index="202" name="[Tabla_STOCKENALMACEN].[ID_PRODUCTO].&amp;[1203]"/>
            <x15:cachedUniqueName index="203" name="[Tabla_STOCKENALMACEN].[ID_PRODUCTO].&amp;[1204]"/>
            <x15:cachedUniqueName index="204" name="[Tabla_STOCKENALMACEN].[ID_PRODUCTO].&amp;[1205]"/>
            <x15:cachedUniqueName index="205" name="[Tabla_STOCKENALMACEN].[ID_PRODUCTO].&amp;[1206]"/>
            <x15:cachedUniqueName index="206" name="[Tabla_STOCKENALMACEN].[ID_PRODUCTO].&amp;[1207]"/>
            <x15:cachedUniqueName index="207" name="[Tabla_STOCKENALMACEN].[ID_PRODUCTO].&amp;[1208]"/>
            <x15:cachedUniqueName index="208" name="[Tabla_STOCKENALMACEN].[ID_PRODUCTO].&amp;[1209]"/>
            <x15:cachedUniqueName index="209" name="[Tabla_STOCKENALMACEN].[ID_PRODUCTO].&amp;[1210]"/>
            <x15:cachedUniqueName index="210" name="[Tabla_STOCKENALMACEN].[ID_PRODUCTO].&amp;[1211]"/>
            <x15:cachedUniqueName index="211" name="[Tabla_STOCKENALMACEN].[ID_PRODUCTO].&amp;[1212]"/>
            <x15:cachedUniqueName index="212" name="[Tabla_STOCKENALMACEN].[ID_PRODUCTO].&amp;[1213]"/>
            <x15:cachedUniqueName index="213" name="[Tabla_STOCKENALMACEN].[ID_PRODUCTO].&amp;[1214]"/>
            <x15:cachedUniqueName index="214" name="[Tabla_STOCKENALMACEN].[ID_PRODUCTO].&amp;[1215]"/>
            <x15:cachedUniqueName index="215" name="[Tabla_STOCKENALMACEN].[ID_PRODUCTO].&amp;[1216]"/>
            <x15:cachedUniqueName index="216" name="[Tabla_STOCKENALMACEN].[ID_PRODUCTO].&amp;[1217]"/>
            <x15:cachedUniqueName index="217" name="[Tabla_STOCKENALMACEN].[ID_PRODUCTO].&amp;[1218]"/>
            <x15:cachedUniqueName index="218" name="[Tabla_STOCKENALMACEN].[ID_PRODUCTO].&amp;[1219]"/>
            <x15:cachedUniqueName index="219" name="[Tabla_STOCKENALMACEN].[ID_PRODUCTO].&amp;[1220]"/>
            <x15:cachedUniqueName index="220" name="[Tabla_STOCKENALMACEN].[ID_PRODUCTO].&amp;[1221]"/>
            <x15:cachedUniqueName index="221" name="[Tabla_STOCKENALMACEN].[ID_PRODUCTO].&amp;[1222]"/>
            <x15:cachedUniqueName index="222" name="[Tabla_STOCKENALMACEN].[ID_PRODUCTO].&amp;[1223]"/>
            <x15:cachedUniqueName index="223" name="[Tabla_STOCKENALMACEN].[ID_PRODUCTO].&amp;[1224]"/>
            <x15:cachedUniqueName index="224" name="[Tabla_STOCKENALMACEN].[ID_PRODUCTO].&amp;[1225]"/>
            <x15:cachedUniqueName index="225" name="[Tabla_STOCKENALMACEN].[ID_PRODUCTO].&amp;[1226]"/>
            <x15:cachedUniqueName index="226" name="[Tabla_STOCKENALMACEN].[ID_PRODUCTO].&amp;[1227]"/>
            <x15:cachedUniqueName index="227" name="[Tabla_STOCKENALMACEN].[ID_PRODUCTO].&amp;[1228]"/>
            <x15:cachedUniqueName index="228" name="[Tabla_STOCKENALMACEN].[ID_PRODUCTO].&amp;[1229]"/>
            <x15:cachedUniqueName index="229" name="[Tabla_STOCKENALMACEN].[ID_PRODUCTO].&amp;[1230]"/>
            <x15:cachedUniqueName index="230" name="[Tabla_STOCKENALMACEN].[ID_PRODUCTO].&amp;[1231]"/>
            <x15:cachedUniqueName index="231" name="[Tabla_STOCKENALMACEN].[ID_PRODUCTO].&amp;[1232]"/>
            <x15:cachedUniqueName index="232" name="[Tabla_STOCKENALMACEN].[ID_PRODUCTO].&amp;[1233]"/>
            <x15:cachedUniqueName index="233" name="[Tabla_STOCKENALMACEN].[ID_PRODUCTO].&amp;[1234]"/>
            <x15:cachedUniqueName index="234" name="[Tabla_STOCKENALMACEN].[ID_PRODUCTO].&amp;[1235]"/>
            <x15:cachedUniqueName index="235" name="[Tabla_STOCKENALMACEN].[ID_PRODUCTO].&amp;[1236]"/>
            <x15:cachedUniqueName index="236" name="[Tabla_STOCKENALMACEN].[ID_PRODUCTO].&amp;[1237]"/>
            <x15:cachedUniqueName index="237" name="[Tabla_STOCKENALMACEN].[ID_PRODUCTO].&amp;[1238]"/>
            <x15:cachedUniqueName index="238" name="[Tabla_STOCKENALMACEN].[ID_PRODUCTO].&amp;[1239]"/>
            <x15:cachedUniqueName index="239" name="[Tabla_STOCKENALMACEN].[ID_PRODUCTO].&amp;[1240]"/>
            <x15:cachedUniqueName index="240" name="[Tabla_STOCKENALMACEN].[ID_PRODUCTO].&amp;[1241]"/>
            <x15:cachedUniqueName index="241" name="[Tabla_STOCKENALMACEN].[ID_PRODUCTO].&amp;[1242]"/>
            <x15:cachedUniqueName index="242" name="[Tabla_STOCKENALMACEN].[ID_PRODUCTO].&amp;[1243]"/>
            <x15:cachedUniqueName index="243" name="[Tabla_STOCKENALMACEN].[ID_PRODUCTO].&amp;[1244]"/>
            <x15:cachedUniqueName index="244" name="[Tabla_STOCKENALMACEN].[ID_PRODUCTO].&amp;[1245]"/>
            <x15:cachedUniqueName index="245" name="[Tabla_STOCKENALMACEN].[ID_PRODUCTO].&amp;[1246]"/>
            <x15:cachedUniqueName index="246" name="[Tabla_STOCKENALMACEN].[ID_PRODUCTO].&amp;[1247]"/>
            <x15:cachedUniqueName index="247" name="[Tabla_STOCKENALMACEN].[ID_PRODUCTO].&amp;[1248]"/>
            <x15:cachedUniqueName index="248" name="[Tabla_STOCKENALMACEN].[ID_PRODUCTO].&amp;[1249]"/>
            <x15:cachedUniqueName index="249" name="[Tabla_STOCKENALMACEN].[ID_PRODUCTO].&amp;[1250]"/>
            <x15:cachedUniqueName index="250" name="[Tabla_STOCKENALMACEN].[ID_PRODUCTO].&amp;[1251]"/>
            <x15:cachedUniqueName index="251" name="[Tabla_STOCKENALMACEN].[ID_PRODUCTO].&amp;[1252]"/>
            <x15:cachedUniqueName index="252" name="[Tabla_STOCKENALMACEN].[ID_PRODUCTO].&amp;[1253]"/>
            <x15:cachedUniqueName index="253" name="[Tabla_STOCKENALMACEN].[ID_PRODUCTO].&amp;[1254]"/>
            <x15:cachedUniqueName index="254" name="[Tabla_STOCKENALMACEN].[ID_PRODUCTO].&amp;[1255]"/>
            <x15:cachedUniqueName index="255" name="[Tabla_STOCKENALMACEN].[ID_PRODUCTO].&amp;[1256]"/>
            <x15:cachedUniqueName index="256" name="[Tabla_STOCKENALMACEN].[ID_PRODUCTO].&amp;[1257]"/>
            <x15:cachedUniqueName index="257" name="[Tabla_STOCKENALMACEN].[ID_PRODUCTO].&amp;[1258]"/>
            <x15:cachedUniqueName index="258" name="[Tabla_STOCKENALMACEN].[ID_PRODUCTO].&amp;[1259]"/>
            <x15:cachedUniqueName index="259" name="[Tabla_STOCKENALMACEN].[ID_PRODUCTO].&amp;[1260]"/>
            <x15:cachedUniqueName index="260" name="[Tabla_STOCKENALMACEN].[ID_PRODUCTO].&amp;[1261]"/>
            <x15:cachedUniqueName index="261" name="[Tabla_STOCKENALMACEN].[ID_PRODUCTO].&amp;[1262]"/>
            <x15:cachedUniqueName index="262" name="[Tabla_STOCKENALMACEN].[ID_PRODUCTO].&amp;[1263]"/>
            <x15:cachedUniqueName index="263" name="[Tabla_STOCKENALMACEN].[ID_PRODUCTO].&amp;[1264]"/>
            <x15:cachedUniqueName index="264" name="[Tabla_STOCKENALMACEN].[ID_PRODUCTO].&amp;[1265]"/>
            <x15:cachedUniqueName index="265" name="[Tabla_STOCKENALMACEN].[ID_PRODUCTO].&amp;[1266]"/>
            <x15:cachedUniqueName index="266" name="[Tabla_STOCKENALMACEN].[ID_PRODUCTO].&amp;[1267]"/>
            <x15:cachedUniqueName index="267" name="[Tabla_STOCKENALMACEN].[ID_PRODUCTO].&amp;[1268]"/>
            <x15:cachedUniqueName index="268" name="[Tabla_STOCKENALMACEN].[ID_PRODUCTO].&amp;[1269]"/>
            <x15:cachedUniqueName index="269" name="[Tabla_STOCKENALMACEN].[ID_PRODUCTO].&amp;[1270]"/>
            <x15:cachedUniqueName index="270" name="[Tabla_STOCKENALMACEN].[ID_PRODUCTO].&amp;[1271]"/>
            <x15:cachedUniqueName index="271" name="[Tabla_STOCKENALMACEN].[ID_PRODUCTO].&amp;[1272]"/>
            <x15:cachedUniqueName index="272" name="[Tabla_STOCKENALMACEN].[ID_PRODUCTO].&amp;[1273]"/>
            <x15:cachedUniqueName index="273" name="[Tabla_STOCKENALMACEN].[ID_PRODUCTO].&amp;[1274]"/>
            <x15:cachedUniqueName index="274" name="[Tabla_STOCKENALMACEN].[ID_PRODUCTO].&amp;[1275]"/>
            <x15:cachedUniqueName index="275" name="[Tabla_STOCKENALMACEN].[ID_PRODUCTO].&amp;[1276]"/>
            <x15:cachedUniqueName index="276" name="[Tabla_STOCKENALMACEN].[ID_PRODUCTO].&amp;[1277]"/>
            <x15:cachedUniqueName index="277" name="[Tabla_STOCKENALMACEN].[ID_PRODUCTO].&amp;[1278]"/>
            <x15:cachedUniqueName index="278" name="[Tabla_STOCKENALMACEN].[ID_PRODUCTO].&amp;[1279]"/>
            <x15:cachedUniqueName index="279" name="[Tabla_STOCKENALMACEN].[ID_PRODUCTO].&amp;[1280]"/>
            <x15:cachedUniqueName index="280" name="[Tabla_STOCKENALMACEN].[ID_PRODUCTO].&amp;[1281]"/>
            <x15:cachedUniqueName index="281" name="[Tabla_STOCKENALMACEN].[ID_PRODUCTO].&amp;[1282]"/>
            <x15:cachedUniqueName index="282" name="[Tabla_STOCKENALMACEN].[ID_PRODUCTO].&amp;[1283]"/>
            <x15:cachedUniqueName index="283" name="[Tabla_STOCKENALMACEN].[ID_PRODUCTO].&amp;[1284]"/>
            <x15:cachedUniqueName index="284" name="[Tabla_STOCKENALMACEN].[ID_PRODUCTO].&amp;[1285]"/>
            <x15:cachedUniqueName index="285" name="[Tabla_STOCKENALMACEN].[ID_PRODUCTO].&amp;[1286]"/>
            <x15:cachedUniqueName index="286" name="[Tabla_STOCKENALMACEN].[ID_PRODUCTO].&amp;[1287]"/>
            <x15:cachedUniqueName index="287" name="[Tabla_STOCKENALMACEN].[ID_PRODUCTO].&amp;[1288]"/>
            <x15:cachedUniqueName index="288" name="[Tabla_STOCKENALMACEN].[ID_PRODUCTO].&amp;[1289]"/>
            <x15:cachedUniqueName index="289" name="[Tabla_STOCKENALMACEN].[ID_PRODUCTO].&amp;[1290]"/>
            <x15:cachedUniqueName index="290" name="[Tabla_STOCKENALMACEN].[ID_PRODUCTO].&amp;[1291]"/>
            <x15:cachedUniqueName index="291" name="[Tabla_STOCKENALMACEN].[ID_PRODUCTO].&amp;[1292]"/>
            <x15:cachedUniqueName index="292" name="[Tabla_STOCKENALMACEN].[ID_PRODUCTO].&amp;[1293]"/>
            <x15:cachedUniqueName index="293" name="[Tabla_STOCKENALMACEN].[ID_PRODUCTO].&amp;[1294]"/>
            <x15:cachedUniqueName index="294" name="[Tabla_STOCKENALMACEN].[ID_PRODUCTO].&amp;[1295]"/>
            <x15:cachedUniqueName index="295" name="[Tabla_STOCKENALMACEN].[ID_PRODUCTO].&amp;[1296]"/>
            <x15:cachedUniqueName index="296" name="[Tabla_STOCKENALMACEN].[ID_PRODUCTO].&amp;[1297]"/>
            <x15:cachedUniqueName index="297" name="[Tabla_STOCKENALMACEN].[ID_PRODUCTO].&amp;[1298]"/>
            <x15:cachedUniqueName index="298" name="[Tabla_STOCKENALMACEN].[ID_PRODUCTO].&amp;[1299]"/>
            <x15:cachedUniqueName index="299" name="[Tabla_STOCKENALMACEN].[ID_PRODUCTO].&amp;[1300]"/>
            <x15:cachedUniqueName index="300" name="[Tabla_STOCKENALMACEN].[ID_PRODUCTO].&amp;[1301]"/>
            <x15:cachedUniqueName index="301" name="[Tabla_STOCKENALMACEN].[ID_PRODUCTO].&amp;[1302]"/>
            <x15:cachedUniqueName index="302" name="[Tabla_STOCKENALMACEN].[ID_PRODUCTO].&amp;[1303]"/>
            <x15:cachedUniqueName index="303" name="[Tabla_STOCKENALMACEN].[ID_PRODUCTO].&amp;[1304]"/>
            <x15:cachedUniqueName index="304" name="[Tabla_STOCKENALMACEN].[ID_PRODUCTO].&amp;[1305]"/>
            <x15:cachedUniqueName index="305" name="[Tabla_STOCKENALMACEN].[ID_PRODUCTO].&amp;[1306]"/>
            <x15:cachedUniqueName index="306" name="[Tabla_STOCKENALMACEN].[ID_PRODUCTO].&amp;[1307]"/>
            <x15:cachedUniqueName index="307" name="[Tabla_STOCKENALMACEN].[ID_PRODUCTO].&amp;[1308]"/>
            <x15:cachedUniqueName index="308" name="[Tabla_STOCKENALMACEN].[ID_PRODUCTO].&amp;[1309]"/>
            <x15:cachedUniqueName index="309" name="[Tabla_STOCKENALMACEN].[ID_PRODUCTO].&amp;[1310]"/>
            <x15:cachedUniqueName index="310" name="[Tabla_STOCKENALMACEN].[ID_PRODUCTO].&amp;[1311]"/>
            <x15:cachedUniqueName index="311" name="[Tabla_STOCKENALMACEN].[ID_PRODUCTO].&amp;[1312]"/>
            <x15:cachedUniqueName index="312" name="[Tabla_STOCKENALMACEN].[ID_PRODUCTO].&amp;[1313]"/>
            <x15:cachedUniqueName index="313" name="[Tabla_STOCKENALMACEN].[ID_PRODUCTO].&amp;[1314]"/>
            <x15:cachedUniqueName index="314" name="[Tabla_STOCKENALMACEN].[ID_PRODUCTO].&amp;[1315]"/>
            <x15:cachedUniqueName index="315" name="[Tabla_STOCKENALMACEN].[ID_PRODUCTO].&amp;[1316]"/>
            <x15:cachedUniqueName index="316" name="[Tabla_STOCKENALMACEN].[ID_PRODUCTO].&amp;[1317]"/>
            <x15:cachedUniqueName index="317" name="[Tabla_STOCKENALMACEN].[ID_PRODUCTO].&amp;[1318]"/>
            <x15:cachedUniqueName index="318" name="[Tabla_STOCKENALMACEN].[ID_PRODUCTO].&amp;[1319]"/>
            <x15:cachedUniqueName index="319" name="[Tabla_STOCKENALMACEN].[ID_PRODUCTO].&amp;[1320]"/>
            <x15:cachedUniqueName index="320" name="[Tabla_STOCKENALMACEN].[ID_PRODUCTO].&amp;[1321]"/>
            <x15:cachedUniqueName index="321" name="[Tabla_STOCKENALMACEN].[ID_PRODUCTO].&amp;[1322]"/>
            <x15:cachedUniqueName index="322" name="[Tabla_STOCKENALMACEN].[ID_PRODUCTO].&amp;[1323]"/>
            <x15:cachedUniqueName index="323" name="[Tabla_STOCKENALMACEN].[ID_PRODUCTO].&amp;[1324]"/>
            <x15:cachedUniqueName index="324" name="[Tabla_STOCKENALMACEN].[ID_PRODUCTO].&amp;[1325]"/>
            <x15:cachedUniqueName index="325" name="[Tabla_STOCKENALMACEN].[ID_PRODUCTO].&amp;[1326]"/>
            <x15:cachedUniqueName index="326" name="[Tabla_STOCKENALMACEN].[ID_PRODUCTO].&amp;[1327]"/>
            <x15:cachedUniqueName index="327" name="[Tabla_STOCKENALMACEN].[ID_PRODUCTO].&amp;[1328]"/>
            <x15:cachedUniqueName index="328" name="[Tabla_STOCKENALMACEN].[ID_PRODUCTO].&amp;[1329]"/>
            <x15:cachedUniqueName index="329" name="[Tabla_STOCKENALMACEN].[ID_PRODUCTO].&amp;[1330]"/>
            <x15:cachedUniqueName index="330" name="[Tabla_STOCKENALMACEN].[ID_PRODUCTO].&amp;[1331]"/>
            <x15:cachedUniqueName index="331" name="[Tabla_STOCKENALMACEN].[ID_PRODUCTO].&amp;[1332]"/>
            <x15:cachedUniqueName index="332" name="[Tabla_STOCKENALMACEN].[ID_PRODUCTO].&amp;[1333]"/>
            <x15:cachedUniqueName index="333" name="[Tabla_STOCKENALMACEN].[ID_PRODUCTO].&amp;[1334]"/>
            <x15:cachedUniqueName index="334" name="[Tabla_STOCKENALMACEN].[ID_PRODUCTO].&amp;[1335]"/>
            <x15:cachedUniqueName index="335" name="[Tabla_STOCKENALMACEN].[ID_PRODUCTO].&amp;[1336]"/>
            <x15:cachedUniqueName index="336" name="[Tabla_STOCKENALMACEN].[ID_PRODUCTO].&amp;[1337]"/>
            <x15:cachedUniqueName index="337" name="[Tabla_STOCKENALMACEN].[ID_PRODUCTO].&amp;[1338]"/>
            <x15:cachedUniqueName index="338" name="[Tabla_STOCKENALMACEN].[ID_PRODUCTO].&amp;[1339]"/>
            <x15:cachedUniqueName index="339" name="[Tabla_STOCKENALMACEN].[ID_PRODUCTO].&amp;[1340]"/>
            <x15:cachedUniqueName index="340" name="[Tabla_STOCKENALMACEN].[ID_PRODUCTO].&amp;[1341]"/>
            <x15:cachedUniqueName index="341" name="[Tabla_STOCKENALMACEN].[ID_PRODUCTO].&amp;[1342]"/>
            <x15:cachedUniqueName index="342" name="[Tabla_STOCKENALMACEN].[ID_PRODUCTO].&amp;[1343]"/>
            <x15:cachedUniqueName index="343" name="[Tabla_STOCKENALMACEN].[ID_PRODUCTO].&amp;[1344]"/>
            <x15:cachedUniqueName index="344" name="[Tabla_STOCKENALMACEN].[ID_PRODUCTO].&amp;[1345]"/>
            <x15:cachedUniqueName index="345" name="[Tabla_STOCKENALMACEN].[ID_PRODUCTO].&amp;[1346]"/>
            <x15:cachedUniqueName index="346" name="[Tabla_STOCKENALMACEN].[ID_PRODUCTO].&amp;[1347]"/>
            <x15:cachedUniqueName index="347" name="[Tabla_STOCKENALMACEN].[ID_PRODUCTO].&amp;[1348]"/>
            <x15:cachedUniqueName index="348" name="[Tabla_STOCKENALMACEN].[ID_PRODUCTO].&amp;[1349]"/>
            <x15:cachedUniqueName index="349" name="[Tabla_STOCKENALMACEN].[ID_PRODUCTO].&amp;[1350]"/>
            <x15:cachedUniqueName index="350" name="[Tabla_STOCKENALMACEN].[ID_PRODUCTO].&amp;[1351]"/>
            <x15:cachedUniqueName index="351" name="[Tabla_STOCKENALMACEN].[ID_PRODUCTO].&amp;[1352]"/>
            <x15:cachedUniqueName index="352" name="[Tabla_STOCKENALMACEN].[ID_PRODUCTO].&amp;[1353]"/>
            <x15:cachedUniqueName index="353" name="[Tabla_STOCKENALMACEN].[ID_PRODUCTO].&amp;[1354]"/>
            <x15:cachedUniqueName index="354" name="[Tabla_STOCKENALMACEN].[ID_PRODUCTO].&amp;[1355]"/>
            <x15:cachedUniqueName index="355" name="[Tabla_STOCKENALMACEN].[ID_PRODUCTO].&amp;[1356]"/>
            <x15:cachedUniqueName index="356" name="[Tabla_STOCKENALMACEN].[ID_PRODUCTO].&amp;[1357]"/>
            <x15:cachedUniqueName index="357" name="[Tabla_STOCKENALMACEN].[ID_PRODUCTO].&amp;[1358]"/>
            <x15:cachedUniqueName index="358" name="[Tabla_STOCKENALMACEN].[ID_PRODUCTO].&amp;[1359]"/>
            <x15:cachedUniqueName index="359" name="[Tabla_STOCKENALMACEN].[ID_PRODUCTO].&amp;[1360]"/>
            <x15:cachedUniqueName index="360" name="[Tabla_STOCKENALMACEN].[ID_PRODUCTO].&amp;[1361]"/>
            <x15:cachedUniqueName index="361" name="[Tabla_STOCKENALMACEN].[ID_PRODUCTO].&amp;[1362]"/>
            <x15:cachedUniqueName index="362" name="[Tabla_STOCKENALMACEN].[ID_PRODUCTO].&amp;[1363]"/>
            <x15:cachedUniqueName index="363" name="[Tabla_STOCKENALMACEN].[ID_PRODUCTO].&amp;[1364]"/>
            <x15:cachedUniqueName index="364" name="[Tabla_STOCKENALMACEN].[ID_PRODUCTO].&amp;[1365]"/>
            <x15:cachedUniqueName index="365" name="[Tabla_STOCKENALMACEN].[ID_PRODUCTO].&amp;[1366]"/>
            <x15:cachedUniqueName index="366" name="[Tabla_STOCKENALMACEN].[ID_PRODUCTO].&amp;[1367]"/>
            <x15:cachedUniqueName index="367" name="[Tabla_STOCKENALMACEN].[ID_PRODUCTO].&amp;[1368]"/>
            <x15:cachedUniqueName index="368" name="[Tabla_STOCKENALMACEN].[ID_PRODUCTO].&amp;[1369]"/>
            <x15:cachedUniqueName index="369" name="[Tabla_STOCKENALMACEN].[ID_PRODUCTO].&amp;[1370]"/>
            <x15:cachedUniqueName index="370" name="[Tabla_STOCKENALMACEN].[ID_PRODUCTO].&amp;[1371]"/>
            <x15:cachedUniqueName index="371" name="[Tabla_STOCKENALMACEN].[ID_PRODUCTO].&amp;[1372]"/>
            <x15:cachedUniqueName index="372" name="[Tabla_STOCKENALMACEN].[ID_PRODUCTO].&amp;[1373]"/>
            <x15:cachedUniqueName index="373" name="[Tabla_STOCKENALMACEN].[ID_PRODUCTO].&amp;[1374]"/>
            <x15:cachedUniqueName index="374" name="[Tabla_STOCKENALMACEN].[ID_PRODUCTO].&amp;[1375]"/>
            <x15:cachedUniqueName index="375" name="[Tabla_STOCKENALMACEN].[ID_PRODUCTO].&amp;[1376]"/>
            <x15:cachedUniqueName index="376" name="[Tabla_STOCKENALMACEN].[ID_PRODUCTO].&amp;[1377]"/>
            <x15:cachedUniqueName index="377" name="[Tabla_STOCKENALMACEN].[ID_PRODUCTO].&amp;[1378]"/>
            <x15:cachedUniqueName index="378" name="[Tabla_STOCKENALMACEN].[ID_PRODUCTO].&amp;[1379]"/>
            <x15:cachedUniqueName index="379" name="[Tabla_STOCKENALMACEN].[ID_PRODUCTO].&amp;[1380]"/>
            <x15:cachedUniqueName index="380" name="[Tabla_STOCKENALMACEN].[ID_PRODUCTO].&amp;[1381]"/>
            <x15:cachedUniqueName index="381" name="[Tabla_STOCKENALMACEN].[ID_PRODUCTO].&amp;[1382]"/>
            <x15:cachedUniqueName index="382" name="[Tabla_STOCKENALMACEN].[ID_PRODUCTO].&amp;[1383]"/>
            <x15:cachedUniqueName index="383" name="[Tabla_STOCKENALMACEN].[ID_PRODUCTO].&amp;[1384]"/>
            <x15:cachedUniqueName index="384" name="[Tabla_STOCKENALMACEN].[ID_PRODUCTO].&amp;[1385]"/>
            <x15:cachedUniqueName index="385" name="[Tabla_STOCKENALMACEN].[ID_PRODUCTO].&amp;[1386]"/>
            <x15:cachedUniqueName index="386" name="[Tabla_STOCKENALMACEN].[ID_PRODUCTO].&amp;[1387]"/>
            <x15:cachedUniqueName index="387" name="[Tabla_STOCKENALMACEN].[ID_PRODUCTO].&amp;[1388]"/>
            <x15:cachedUniqueName index="388" name="[Tabla_STOCKENALMACEN].[ID_PRODUCTO].&amp;[1389]"/>
            <x15:cachedUniqueName index="389" name="[Tabla_STOCKENALMACEN].[ID_PRODUCTO].&amp;[1390]"/>
            <x15:cachedUniqueName index="390" name="[Tabla_STOCKENALMACEN].[ID_PRODUCTO].&amp;[1391]"/>
            <x15:cachedUniqueName index="391" name="[Tabla_STOCKENALMACEN].[ID_PRODUCTO].&amp;[1392]"/>
            <x15:cachedUniqueName index="392" name="[Tabla_STOCKENALMACEN].[ID_PRODUCTO].&amp;[1393]"/>
            <x15:cachedUniqueName index="393" name="[Tabla_STOCKENALMACEN].[ID_PRODUCTO].&amp;[1394]"/>
            <x15:cachedUniqueName index="394" name="[Tabla_STOCKENALMACEN].[ID_PRODUCTO].&amp;[1395]"/>
            <x15:cachedUniqueName index="395" name="[Tabla_STOCKENALMACEN].[ID_PRODUCTO].&amp;[1396]"/>
            <x15:cachedUniqueName index="396" name="[Tabla_STOCKENALMACEN].[ID_PRODUCTO].&amp;[1397]"/>
            <x15:cachedUniqueName index="397" name="[Tabla_STOCKENALMACEN].[ID_PRODUCTO].&amp;[1398]"/>
            <x15:cachedUniqueName index="398" name="[Tabla_STOCKENALMACEN].[ID_PRODUCTO].&amp;[1399]"/>
            <x15:cachedUniqueName index="399" name="[Tabla_STOCKENALMACEN].[ID_PRODUCTO].&amp;[1400]"/>
            <x15:cachedUniqueName index="400" name="[Tabla_STOCKENALMACEN].[ID_PRODUCTO].&amp;[1401]"/>
            <x15:cachedUniqueName index="401" name="[Tabla_STOCKENALMACEN].[ID_PRODUCTO].&amp;[1402]"/>
            <x15:cachedUniqueName index="402" name="[Tabla_STOCKENALMACEN].[ID_PRODUCTO].&amp;[1403]"/>
            <x15:cachedUniqueName index="403" name="[Tabla_STOCKENALMACEN].[ID_PRODUCTO].&amp;[1404]"/>
            <x15:cachedUniqueName index="404" name="[Tabla_STOCKENALMACEN].[ID_PRODUCTO].&amp;[1405]"/>
            <x15:cachedUniqueName index="405" name="[Tabla_STOCKENALMACEN].[ID_PRODUCTO].&amp;[1406]"/>
            <x15:cachedUniqueName index="406" name="[Tabla_STOCKENALMACEN].[ID_PRODUCTO].&amp;[1407]"/>
            <x15:cachedUniqueName index="407" name="[Tabla_STOCKENALMACEN].[ID_PRODUCTO].&amp;[1408]"/>
            <x15:cachedUniqueName index="408" name="[Tabla_STOCKENALMACEN].[ID_PRODUCTO].&amp;[1409]"/>
            <x15:cachedUniqueName index="409" name="[Tabla_STOCKENALMACEN].[ID_PRODUCTO].&amp;[1410]"/>
            <x15:cachedUniqueName index="410" name="[Tabla_STOCKENALMACEN].[ID_PRODUCTO].&amp;[1411]"/>
            <x15:cachedUniqueName index="411" name="[Tabla_STOCKENALMACEN].[ID_PRODUCTO].&amp;[1412]"/>
            <x15:cachedUniqueName index="412" name="[Tabla_STOCKENALMACEN].[ID_PRODUCTO].&amp;[1413]"/>
            <x15:cachedUniqueName index="413" name="[Tabla_STOCKENALMACEN].[ID_PRODUCTO].&amp;[1414]"/>
            <x15:cachedUniqueName index="414" name="[Tabla_STOCKENALMACEN].[ID_PRODUCTO].&amp;[1415]"/>
            <x15:cachedUniqueName index="415" name="[Tabla_STOCKENALMACEN].[ID_PRODUCTO].&amp;[1416]"/>
            <x15:cachedUniqueName index="416" name="[Tabla_STOCKENALMACEN].[ID_PRODUCTO].&amp;[1417]"/>
            <x15:cachedUniqueName index="417" name="[Tabla_STOCKENALMACEN].[ID_PRODUCTO].&amp;[1418]"/>
            <x15:cachedUniqueName index="418" name="[Tabla_STOCKENALMACEN].[ID_PRODUCTO].&amp;[1419]"/>
            <x15:cachedUniqueName index="419" name="[Tabla_STOCKENALMACEN].[ID_PRODUCTO].&amp;[1420]"/>
            <x15:cachedUniqueName index="420" name="[Tabla_STOCKENALMACEN].[ID_PRODUCTO].&amp;[1421]"/>
            <x15:cachedUniqueName index="421" name="[Tabla_STOCKENALMACEN].[ID_PRODUCTO].&amp;[1422]"/>
            <x15:cachedUniqueName index="422" name="[Tabla_STOCKENALMACEN].[ID_PRODUCTO].&amp;[1423]"/>
            <x15:cachedUniqueName index="423" name="[Tabla_STOCKENALMACEN].[ID_PRODUCTO].&amp;[1424]"/>
            <x15:cachedUniqueName index="424" name="[Tabla_STOCKENALMACEN].[ID_PRODUCTO].&amp;[1425]"/>
            <x15:cachedUniqueName index="425" name="[Tabla_STOCKENALMACEN].[ID_PRODUCTO].&amp;[1426]"/>
            <x15:cachedUniqueName index="426" name="[Tabla_STOCKENALMACEN].[ID_PRODUCTO].&amp;[1427]"/>
            <x15:cachedUniqueName index="427" name="[Tabla_STOCKENALMACEN].[ID_PRODUCTO].&amp;[1428]"/>
            <x15:cachedUniqueName index="428" name="[Tabla_STOCKENALMACEN].[ID_PRODUCTO].&amp;[1429]"/>
            <x15:cachedUniqueName index="429" name="[Tabla_STOCKENALMACEN].[ID_PRODUCTO].&amp;[1430]"/>
            <x15:cachedUniqueName index="430" name="[Tabla_STOCKENALMACEN].[ID_PRODUCTO].&amp;[1431]"/>
            <x15:cachedUniqueName index="431" name="[Tabla_STOCKENALMACEN].[ID_PRODUCTO].&amp;[1432]"/>
            <x15:cachedUniqueName index="432" name="[Tabla_STOCKENALMACEN].[ID_PRODUCTO].&amp;[1433]"/>
            <x15:cachedUniqueName index="433" name="[Tabla_STOCKENALMACEN].[ID_PRODUCTO].&amp;[1434]"/>
            <x15:cachedUniqueName index="434" name="[Tabla_STOCKENALMACEN].[ID_PRODUCTO].&amp;[1435]"/>
            <x15:cachedUniqueName index="435" name="[Tabla_STOCKENALMACEN].[ID_PRODUCTO].&amp;[1436]"/>
            <x15:cachedUniqueName index="436" name="[Tabla_STOCKENALMACEN].[ID_PRODUCTO].&amp;[1437]"/>
            <x15:cachedUniqueName index="437" name="[Tabla_STOCKENALMACEN].[ID_PRODUCTO].&amp;[1438]"/>
            <x15:cachedUniqueName index="438" name="[Tabla_STOCKENALMACEN].[ID_PRODUCTO].&amp;[1439]"/>
            <x15:cachedUniqueName index="439" name="[Tabla_STOCKENALMACEN].[ID_PRODUCTO].&amp;[1440]"/>
            <x15:cachedUniqueName index="440" name="[Tabla_STOCKENALMACEN].[ID_PRODUCTO].&amp;[1441]"/>
            <x15:cachedUniqueName index="441" name="[Tabla_STOCKENALMACEN].[ID_PRODUCTO].&amp;[1442]"/>
            <x15:cachedUniqueName index="442" name="[Tabla_STOCKENALMACEN].[ID_PRODUCTO].&amp;[1443]"/>
            <x15:cachedUniqueName index="443" name="[Tabla_STOCKENALMACEN].[ID_PRODUCTO].&amp;[1444]"/>
            <x15:cachedUniqueName index="444" name="[Tabla_STOCKENALMACEN].[ID_PRODUCTO].&amp;[1445]"/>
            <x15:cachedUniqueName index="445" name="[Tabla_STOCKENALMACEN].[ID_PRODUCTO].&amp;[1446]"/>
            <x15:cachedUniqueName index="446" name="[Tabla_STOCKENALMACEN].[ID_PRODUCTO].&amp;[1447]"/>
            <x15:cachedUniqueName index="447" name="[Tabla_STOCKENALMACEN].[ID_PRODUCTO].&amp;[1448]"/>
            <x15:cachedUniqueName index="448" name="[Tabla_STOCKENALMACEN].[ID_PRODUCTO].&amp;[1449]"/>
            <x15:cachedUniqueName index="449" name="[Tabla_STOCKENALMACEN].[ID_PRODUCTO].&amp;[1450]"/>
            <x15:cachedUniqueName index="450" name="[Tabla_STOCKENALMACEN].[ID_PRODUCTO].&amp;[1451]"/>
            <x15:cachedUniqueName index="451" name="[Tabla_STOCKENALMACEN].[ID_PRODUCTO].&amp;[1452]"/>
            <x15:cachedUniqueName index="452" name="[Tabla_STOCKENALMACEN].[ID_PRODUCTO].&amp;[1453]"/>
            <x15:cachedUniqueName index="453" name="[Tabla_STOCKENALMACEN].[ID_PRODUCTO].&amp;[1454]"/>
            <x15:cachedUniqueName index="454" name="[Tabla_STOCKENALMACEN].[ID_PRODUCTO].&amp;[1455]"/>
            <x15:cachedUniqueName index="455" name="[Tabla_STOCKENALMACEN].[ID_PRODUCTO].&amp;[1456]"/>
            <x15:cachedUniqueName index="456" name="[Tabla_STOCKENALMACEN].[ID_PRODUCTO].&amp;[1457]"/>
            <x15:cachedUniqueName index="457" name="[Tabla_STOCKENALMACEN].[ID_PRODUCTO].&amp;[1458]"/>
            <x15:cachedUniqueName index="458" name="[Tabla_STOCKENALMACEN].[ID_PRODUCTO].&amp;[1459]"/>
            <x15:cachedUniqueName index="459" name="[Tabla_STOCKENALMACEN].[ID_PRODUCTO].&amp;[1460]"/>
            <x15:cachedUniqueName index="460" name="[Tabla_STOCKENALMACEN].[ID_PRODUCTO].&amp;[1461]"/>
            <x15:cachedUniqueName index="461" name="[Tabla_STOCKENALMACEN].[ID_PRODUCTO].&amp;[1462]"/>
            <x15:cachedUniqueName index="462" name="[Tabla_STOCKENALMACEN].[ID_PRODUCTO].&amp;[1463]"/>
            <x15:cachedUniqueName index="463" name="[Tabla_STOCKENALMACEN].[ID_PRODUCTO].&amp;[1464]"/>
            <x15:cachedUniqueName index="464" name="[Tabla_STOCKENALMACEN].[ID_PRODUCTO].&amp;[1465]"/>
            <x15:cachedUniqueName index="465" name="[Tabla_STOCKENALMACEN].[ID_PRODUCTO].&amp;[1466]"/>
            <x15:cachedUniqueName index="466" name="[Tabla_STOCKENALMACEN].[ID_PRODUCTO].&amp;[1467]"/>
            <x15:cachedUniqueName index="467" name="[Tabla_STOCKENALMACEN].[ID_PRODUCTO].&amp;[1468]"/>
            <x15:cachedUniqueName index="468" name="[Tabla_STOCKENALMACEN].[ID_PRODUCTO].&amp;[1469]"/>
            <x15:cachedUniqueName index="469" name="[Tabla_STOCKENALMACEN].[ID_PRODUCTO].&amp;[1470]"/>
            <x15:cachedUniqueName index="470" name="[Tabla_STOCKENALMACEN].[ID_PRODUCTO].&amp;[1471]"/>
            <x15:cachedUniqueName index="471" name="[Tabla_STOCKENALMACEN].[ID_PRODUCTO].&amp;[1472]"/>
            <x15:cachedUniqueName index="472" name="[Tabla_STOCKENALMACEN].[ID_PRODUCTO].&amp;[1473]"/>
            <x15:cachedUniqueName index="473" name="[Tabla_STOCKENALMACEN].[ID_PRODUCTO].&amp;[1474]"/>
            <x15:cachedUniqueName index="474" name="[Tabla_STOCKENALMACEN].[ID_PRODUCTO].&amp;[1475]"/>
            <x15:cachedUniqueName index="475" name="[Tabla_STOCKENALMACEN].[ID_PRODUCTO].&amp;[1476]"/>
            <x15:cachedUniqueName index="476" name="[Tabla_STOCKENALMACEN].[ID_PRODUCTO].&amp;[1477]"/>
            <x15:cachedUniqueName index="477" name="[Tabla_STOCKENALMACEN].[ID_PRODUCTO].&amp;[1478]"/>
            <x15:cachedUniqueName index="478" name="[Tabla_STOCKENALMACEN].[ID_PRODUCTO].&amp;[1479]"/>
            <x15:cachedUniqueName index="479" name="[Tabla_STOCKENALMACEN].[ID_PRODUCTO].&amp;[1480]"/>
            <x15:cachedUniqueName index="480" name="[Tabla_STOCKENALMACEN].[ID_PRODUCTO].&amp;[1481]"/>
            <x15:cachedUniqueName index="481" name="[Tabla_STOCKENALMACEN].[ID_PRODUCTO].&amp;[1482]"/>
            <x15:cachedUniqueName index="482" name="[Tabla_STOCKENALMACEN].[ID_PRODUCTO].&amp;[1483]"/>
            <x15:cachedUniqueName index="483" name="[Tabla_STOCKENALMACEN].[ID_PRODUCTO].&amp;[1484]"/>
            <x15:cachedUniqueName index="484" name="[Tabla_STOCKENALMACEN].[ID_PRODUCTO].&amp;[1485]"/>
            <x15:cachedUniqueName index="485" name="[Tabla_STOCKENALMACEN].[ID_PRODUCTO].&amp;[1486]"/>
            <x15:cachedUniqueName index="486" name="[Tabla_STOCKENALMACEN].[ID_PRODUCTO].&amp;[1487]"/>
            <x15:cachedUniqueName index="487" name="[Tabla_STOCKENALMACEN].[ID_PRODUCTO].&amp;[1488]"/>
            <x15:cachedUniqueName index="488" name="[Tabla_STOCKENALMACEN].[ID_PRODUCTO].&amp;[1489]"/>
            <x15:cachedUniqueName index="489" name="[Tabla_STOCKENALMACEN].[ID_PRODUCTO].&amp;[1490]"/>
            <x15:cachedUniqueName index="490" name="[Tabla_STOCKENALMACEN].[ID_PRODUCTO].&amp;[1491]"/>
            <x15:cachedUniqueName index="491" name="[Tabla_STOCKENALMACEN].[ID_PRODUCTO].&amp;[1492]"/>
            <x15:cachedUniqueName index="492" name="[Tabla_STOCKENALMACEN].[ID_PRODUCTO].&amp;[1493]"/>
            <x15:cachedUniqueName index="493" name="[Tabla_STOCKENALMACEN].[ID_PRODUCTO].&amp;[1494]"/>
            <x15:cachedUniqueName index="494" name="[Tabla_STOCKENALMACEN].[ID_PRODUCTO].&amp;[1495]"/>
            <x15:cachedUniqueName index="495" name="[Tabla_STOCKENALMACEN].[ID_PRODUCTO].&amp;[1496]"/>
            <x15:cachedUniqueName index="496" name="[Tabla_STOCKENALMACEN].[ID_PRODUCTO].&amp;[1497]"/>
            <x15:cachedUniqueName index="497" name="[Tabla_STOCKENALMACEN].[ID_PRODUCTO].&amp;[1498]"/>
            <x15:cachedUniqueName index="498" name="[Tabla_STOCKENALMACEN].[ID_PRODUCTO].&amp;[1499]"/>
            <x15:cachedUniqueName index="499" name="[Tabla_STOCKENALMACEN].[ID_PRODUCTO].&amp;[1500]"/>
            <x15:cachedUniqueName index="500" name="[Tabla_STOCKENALMACEN].[ID_PRODUCTO].&amp;[1501]"/>
            <x15:cachedUniqueName index="501" name="[Tabla_STOCKENALMACEN].[ID_PRODUCTO].&amp;[1502]"/>
            <x15:cachedUniqueName index="502" name="[Tabla_STOCKENALMACEN].[ID_PRODUCTO].&amp;[1503]"/>
            <x15:cachedUniqueName index="503" name="[Tabla_STOCKENALMACEN].[ID_PRODUCTO].&amp;[1504]"/>
            <x15:cachedUniqueName index="504" name="[Tabla_STOCKENALMACEN].[ID_PRODUCTO].&amp;[1505]"/>
            <x15:cachedUniqueName index="505" name="[Tabla_STOCKENALMACEN].[ID_PRODUCTO].&amp;[1506]"/>
            <x15:cachedUniqueName index="506" name="[Tabla_STOCKENALMACEN].[ID_PRODUCTO].&amp;[1507]"/>
            <x15:cachedUniqueName index="507" name="[Tabla_STOCKENALMACEN].[ID_PRODUCTO].&amp;[1508]"/>
            <x15:cachedUniqueName index="508" name="[Tabla_STOCKENALMACEN].[ID_PRODUCTO].&amp;[1509]"/>
            <x15:cachedUniqueName index="509" name="[Tabla_STOCKENALMACEN].[ID_PRODUCTO].&amp;[1510]"/>
            <x15:cachedUniqueName index="510" name="[Tabla_STOCKENALMACEN].[ID_PRODUCTO].&amp;[1511]"/>
            <x15:cachedUniqueName index="511" name="[Tabla_STOCKENALMACEN].[ID_PRODUCTO].&amp;[1512]"/>
            <x15:cachedUniqueName index="512" name="[Tabla_STOCKENALMACEN].[ID_PRODUCTO].&amp;[1513]"/>
            <x15:cachedUniqueName index="513" name="[Tabla_STOCKENALMACEN].[ID_PRODUCTO].&amp;[1514]"/>
            <x15:cachedUniqueName index="514" name="[Tabla_STOCKENALMACEN].[ID_PRODUCTO].&amp;[1515]"/>
            <x15:cachedUniqueName index="515" name="[Tabla_STOCKENALMACEN].[ID_PRODUCTO].&amp;[1516]"/>
            <x15:cachedUniqueName index="516" name="[Tabla_STOCKENALMACEN].[ID_PRODUCTO].&amp;[1517]"/>
            <x15:cachedUniqueName index="517" name="[Tabla_STOCKENALMACEN].[ID_PRODUCTO].&amp;[1518]"/>
            <x15:cachedUniqueName index="518" name="[Tabla_STOCKENALMACEN].[ID_PRODUCTO].&amp;[1519]"/>
            <x15:cachedUniqueName index="519" name="[Tabla_STOCKENALMACEN].[ID_PRODUCTO].&amp;[1520]"/>
            <x15:cachedUniqueName index="520" name="[Tabla_STOCKENALMACEN].[ID_PRODUCTO].&amp;[1521]"/>
            <x15:cachedUniqueName index="521" name="[Tabla_STOCKENALMACEN].[ID_PRODUCTO].&amp;[1522]"/>
            <x15:cachedUniqueName index="522" name="[Tabla_STOCKENALMACEN].[ID_PRODUCTO].&amp;[1523]"/>
            <x15:cachedUniqueName index="523" name="[Tabla_STOCKENALMACEN].[ID_PRODUCTO].&amp;[1524]"/>
            <x15:cachedUniqueName index="524" name="[Tabla_STOCKENALMACEN].[ID_PRODUCTO].&amp;[1525]"/>
            <x15:cachedUniqueName index="525" name="[Tabla_STOCKENALMACEN].[ID_PRODUCTO].&amp;[1526]"/>
            <x15:cachedUniqueName index="526" name="[Tabla_STOCKENALMACEN].[ID_PRODUCTO].&amp;[1527]"/>
            <x15:cachedUniqueName index="527" name="[Tabla_STOCKENALMACEN].[ID_PRODUCTO].&amp;[1528]"/>
            <x15:cachedUniqueName index="528" name="[Tabla_STOCKENALMACEN].[ID_PRODUCTO].&amp;[1529]"/>
            <x15:cachedUniqueName index="529" name="[Tabla_STOCKENALMACEN].[ID_PRODUCTO].&amp;[1530]"/>
            <x15:cachedUniqueName index="530" name="[Tabla_STOCKENALMACEN].[ID_PRODUCTO].&amp;[1531]"/>
            <x15:cachedUniqueName index="531" name="[Tabla_STOCKENALMACEN].[ID_PRODUCTO].&amp;[1532]"/>
            <x15:cachedUniqueName index="532" name="[Tabla_STOCKENALMACEN].[ID_PRODUCTO].&amp;[1533]"/>
            <x15:cachedUniqueName index="533" name="[Tabla_STOCKENALMACEN].[ID_PRODUCTO].&amp;[1534]"/>
            <x15:cachedUniqueName index="534" name="[Tabla_STOCKENALMACEN].[ID_PRODUCTO].&amp;[1535]"/>
            <x15:cachedUniqueName index="535" name="[Tabla_STOCKENALMACEN].[ID_PRODUCTO].&amp;[1536]"/>
            <x15:cachedUniqueName index="536" name="[Tabla_STOCKENALMACEN].[ID_PRODUCTO].&amp;[1537]"/>
            <x15:cachedUniqueName index="537" name="[Tabla_STOCKENALMACEN].[ID_PRODUCTO].&amp;[1538]"/>
            <x15:cachedUniqueName index="538" name="[Tabla_STOCKENALMACEN].[ID_PRODUCTO].&amp;[1539]"/>
            <x15:cachedUniqueName index="539" name="[Tabla_STOCKENALMACEN].[ID_PRODUCTO].&amp;[1540]"/>
            <x15:cachedUniqueName index="540" name="[Tabla_STOCKENALMACEN].[ID_PRODUCTO].&amp;[1541]"/>
            <x15:cachedUniqueName index="541" name="[Tabla_STOCKENALMACEN].[ID_PRODUCTO].&amp;[1542]"/>
            <x15:cachedUniqueName index="542" name="[Tabla_STOCKENALMACEN].[ID_PRODUCTO].&amp;[1543]"/>
            <x15:cachedUniqueName index="543" name="[Tabla_STOCKENALMACEN].[ID_PRODUCTO].&amp;[1544]"/>
            <x15:cachedUniqueName index="544" name="[Tabla_STOCKENALMACEN].[ID_PRODUCTO].&amp;[1545]"/>
            <x15:cachedUniqueName index="545" name="[Tabla_STOCKENALMACEN].[ID_PRODUCTO].&amp;[1546]"/>
            <x15:cachedUniqueName index="546" name="[Tabla_STOCKENALMACEN].[ID_PRODUCTO].&amp;[1547]"/>
            <x15:cachedUniqueName index="547" name="[Tabla_STOCKENALMACEN].[ID_PRODUCTO].&amp;[1548]"/>
            <x15:cachedUniqueName index="548" name="[Tabla_STOCKENALMACEN].[ID_PRODUCTO].&amp;[1549]"/>
            <x15:cachedUniqueName index="549" name="[Tabla_STOCKENALMACEN].[ID_PRODUCTO].&amp;[1550]"/>
            <x15:cachedUniqueName index="550" name="[Tabla_STOCKENALMACEN].[ID_PRODUCTO].&amp;[1551]"/>
            <x15:cachedUniqueName index="551" name="[Tabla_STOCKENALMACEN].[ID_PRODUCTO].&amp;[1552]"/>
            <x15:cachedUniqueName index="552" name="[Tabla_STOCKENALMACEN].[ID_PRODUCTO].&amp;[1553]"/>
            <x15:cachedUniqueName index="553" name="[Tabla_STOCKENALMACEN].[ID_PRODUCTO].&amp;[1554]"/>
            <x15:cachedUniqueName index="554" name="[Tabla_STOCKENALMACEN].[ID_PRODUCTO].&amp;[1555]"/>
            <x15:cachedUniqueName index="555" name="[Tabla_STOCKENALMACEN].[ID_PRODUCTO].&amp;[1556]"/>
            <x15:cachedUniqueName index="556" name="[Tabla_STOCKENALMACEN].[ID_PRODUCTO].&amp;[1557]"/>
            <x15:cachedUniqueName index="557" name="[Tabla_STOCKENALMACEN].[ID_PRODUCTO].&amp;[1558]"/>
            <x15:cachedUniqueName index="558" name="[Tabla_STOCKENALMACEN].[ID_PRODUCTO].&amp;[1559]"/>
            <x15:cachedUniqueName index="559" name="[Tabla_STOCKENALMACEN].[ID_PRODUCTO].&amp;[1560]"/>
            <x15:cachedUniqueName index="560" name="[Tabla_STOCKENALMACEN].[ID_PRODUCTO].&amp;[1561]"/>
            <x15:cachedUniqueName index="561" name="[Tabla_STOCKENALMACEN].[ID_PRODUCTO].&amp;[1562]"/>
          </x15:cachedUniqueNames>
        </ext>
      </extLst>
    </cacheField>
  </cacheFields>
  <cacheHierarchies count="76">
    <cacheHierarchy uniqueName="[DIM_ALMACEN].[ID_ALMACEN]" caption="ID_ALMACEN" attribute="1" defaultMemberUniqueName="[DIM_ALMACEN].[ID_ALMACEN].[All]" allUniqueName="[DIM_ALMACEN].[ID_ALMACEN].[All]" dimensionUniqueName="[DIM_ALMACEN]" displayFolder="" count="0" memberValueDatatype="20" unbalanced="0"/>
    <cacheHierarchy uniqueName="[DIM_ALMACEN].[DIR_ALMACEN]" caption="DIR_ALMACEN" attribute="1" defaultMemberUniqueName="[DIM_ALMACEN].[DIR_ALMACEN].[All]" allUniqueName="[DIM_ALMACEN].[DIR_ALMACEN].[All]" dimensionUniqueName="[DIM_ALMACEN]" displayFolder="" count="0" memberValueDatatype="130" unbalanced="0"/>
    <cacheHierarchy uniqueName="[DIM_FAMILIA].[ID_FAMILIA]" caption="ID_FAMILIA" attribute="1" defaultMemberUniqueName="[DIM_FAMILIA].[ID_FAMILIA].[All]" allUniqueName="[DIM_FAMILIA].[ID_FAMILIA].[All]" dimensionUniqueName="[DIM_FAMILIA]" displayFolder="" count="0" memberValueDatatype="20" unbalanced="0"/>
    <cacheHierarchy uniqueName="[DIM_FAMILIA].[NOM_FAMILIA]" caption="NOM_FAMILIA" attribute="1" defaultMemberUniqueName="[DIM_FAMILIA].[NOM_FAMILIA].[All]" allUniqueName="[DIM_FAMILIA].[NOM_FAMILIA].[All]" dimensionUniqueName="[DIM_FAMILIA]" displayFolder="" count="0" memberValueDatatype="130" unbalanced="0"/>
    <cacheHierarchy uniqueName="[DIM_FECHA].[ID_FECHA]" caption="ID_FECHA" attribute="1" defaultMemberUniqueName="[DIM_FECHA].[ID_FECHA].[All]" allUniqueName="[DIM_FECHA].[ID_FECHA].[All]" dimensionUniqueName="[DIM_FECHA]" displayFolder="" count="0" memberValueDatatype="20" unbalanced="0"/>
    <cacheHierarchy uniqueName="[DIM_FECHA].[MES]" caption="MES" attribute="1" defaultMemberUniqueName="[DIM_FECHA].[MES].[All]" allUniqueName="[DIM_FECHA].[MES].[All]" dimensionUniqueName="[DIM_FECHA]" displayFolder="" count="0" memberValueDatatype="130" unbalanced="0"/>
    <cacheHierarchy uniqueName="[DIM_FECHA].[AÑO]" caption="AÑO" attribute="1" defaultMemberUniqueName="[DIM_FECHA].[AÑO].[All]" allUniqueName="[DIM_FECHA].[AÑO].[All]" dimensionUniqueName="[DIM_FECHA]" displayFolder="" count="0" memberValueDatatype="20" unbalanced="0"/>
    <cacheHierarchy uniqueName="[DIM_PRODUCTO].[ID_PRODUCTO]" caption="ID_PRODUCTO" attribute="1" defaultMemberUniqueName="[DIM_PRODUCTO].[ID_PRODUCTO].[All]" allUniqueName="[DIM_PRODUCTO].[ID_PRODUCTO].[All]" dimensionUniqueName="[DIM_PRODUCTO]" displayFolder="" count="0" memberValueDatatype="20" unbalanced="0"/>
    <cacheHierarchy uniqueName="[DIM_PRODUCTO].[NOM_PRODUCTO]" caption="NOM_PRODUCTO" attribute="1" defaultMemberUniqueName="[DIM_PRODUCTO].[NOM_PRODUCTO].[All]" allUniqueName="[DIM_PRODUCTO].[NOM_PRODUCTO].[All]" dimensionUniqueName="[DIM_PRODUCTO]" displayFolder="" count="0" memberValueDatatype="130" unbalanced="0"/>
    <cacheHierarchy uniqueName="[DIM_PROVEEDOR].[ID_PROVEEDOR]" caption="ID_PROVEEDOR" attribute="1" defaultMemberUniqueName="[DIM_PROVEEDOR].[ID_PROVEEDOR].[All]" allUniqueName="[DIM_PROVEEDOR].[ID_PROVEEDOR].[All]" dimensionUniqueName="[DIM_PROVEEDOR]" displayFolder="" count="0" memberValueDatatype="20" unbalanced="0"/>
    <cacheHierarchy uniqueName="[DIM_PROVEEDOR].[NOM_PROVEEDOR]" caption="NOM_PROVEEDOR" attribute="1" defaultMemberUniqueName="[DIM_PROVEEDOR].[NOM_PROVEEDOR].[All]" allUniqueName="[DIM_PROVEEDOR].[NOM_PROVEEDOR].[All]" dimensionUniqueName="[DIM_PROVEEDOR]" displayFolder="" count="0" memberValueDatatype="130" unbalanced="0"/>
    <cacheHierarchy uniqueName="[STOCKENALMACEN].[ID_ALMACEN]" caption="ID_ALMACEN" attribute="1" defaultMemberUniqueName="[STOCKENALMACEN].[ID_ALMACEN].[All]" allUniqueName="[STOCKENALMACEN].[ID_ALMACEN].[All]" dimensionUniqueName="[STOCKENALMACEN]" displayFolder="" count="0" memberValueDatatype="20" unbalanced="0"/>
    <cacheHierarchy uniqueName="[STOCKENALMACEN].[ID_PRODUCTO]" caption="ID_PRODUCTO" attribute="1" defaultMemberUniqueName="[STOCKENALMACEN].[ID_PRODUCTO].[All]" allUniqueName="[STOCKENALMACEN].[ID_PRODUCTO].[All]" dimensionUniqueName="[STOCKENALMACEN]" displayFolder="" count="0" memberValueDatatype="20" unbalanced="0"/>
    <cacheHierarchy uniqueName="[STOCKENALMACEN].[ID_FAMILIA]" caption="ID_FAMILIA" attribute="1" defaultMemberUniqueName="[STOCKENALMACEN].[ID_FAMILIA].[All]" allUniqueName="[STOCKENALMACEN].[ID_FAMILIA].[All]" dimensionUniqueName="[STOCKENALMACEN]" displayFolder="" count="0" memberValueDatatype="20" unbalanced="0"/>
    <cacheHierarchy uniqueName="[STOCKENALMACEN].[ID_PROVEEDOR]" caption="ID_PROVEEDOR" attribute="1" defaultMemberUniqueName="[STOCKENALMACEN].[ID_PROVEEDOR].[All]" allUniqueName="[STOCKENALMACEN].[ID_PROVEEDOR].[All]" dimensionUniqueName="[STOCKENALMACEN]" displayFolder="" count="0" memberValueDatatype="20" unbalanced="0"/>
    <cacheHierarchy uniqueName="[STOCKENALMACEN].[ID_FECHA]" caption="ID_FECHA" attribute="1" defaultMemberUniqueName="[STOCKENALMACEN].[ID_FECHA].[All]" allUniqueName="[STOCKENALMACEN].[ID_FECHA].[All]" dimensionUniqueName="[STOCKENALMACEN]" displayFolder="" count="0" memberValueDatatype="20" unbalanced="0"/>
    <cacheHierarchy uniqueName="[STOCKENALMACEN].[CANT_STOCK]" caption="CANT_STOCK" attribute="1" defaultMemberUniqueName="[STOCKENALMACEN].[CANT_STOCK].[All]" allUniqueName="[STOCKENALMACEN].[CANT_STOCK].[All]" dimensionUniqueName="[STOCKENALMACEN]" displayFolder="" count="0" memberValueDatatype="20" unbalanced="0"/>
    <cacheHierarchy uniqueName="[STOCKENALMACEN].[COSTO_UNIT]" caption="COSTO_UNIT" attribute="1" defaultMemberUniqueName="[STOCKENALMACEN].[COSTO_UNIT].[All]" allUniqueName="[STOCKENALMACEN].[COSTO_UNIT].[All]" dimensionUniqueName="[STOCKENALMACEN]" displayFolder="" count="0" memberValueDatatype="5" unbalanced="0"/>
    <cacheHierarchy uniqueName="[STOCKENALMACEN].[COSTO_TOTAL]" caption="COSTO_TOTAL" attribute="1" defaultMemberUniqueName="[STOCKENALMACEN].[COSTO_TOTAL].[All]" allUniqueName="[STOCKENALMACEN].[COSTO_TOTAL].[All]" dimensionUniqueName="[STOCKENALMACEN]" displayFolder="" count="0" memberValueDatatype="5" unbalanced="0"/>
    <cacheHierarchy uniqueName="[STOCKENALMACEN].[COSTO_VENTAPROM]" caption="COSTO_VENTAPROM" attribute="1" defaultMemberUniqueName="[STOCKENALMACEN].[COSTO_VENTAPROM].[All]" allUniqueName="[STOCKENALMACEN].[COSTO_VENTAPROM].[All]" dimensionUniqueName="[STOCKENALMACEN]" displayFolder="" count="0" memberValueDatatype="5" unbalanced="0"/>
    <cacheHierarchy uniqueName="[STOCKENALMACEN].[VENTA_PROM12MESES_UN]" caption="VENTA_PROM12MESES_UN" attribute="1" defaultMemberUniqueName="[STOCKENALMACEN].[VENTA_PROM12MESES_UN].[All]" allUniqueName="[STOCKENALMACEN].[VENTA_PROM12MESES_UN].[All]" dimensionUniqueName="[STOCKENALMACEN]" displayFolder="" count="0" memberValueDatatype="5" unbalanced="0"/>
    <cacheHierarchy uniqueName="[STOCKENALMACEN].[VENTA_PROM12MESES_MONTO]" caption="VENTA_PROM12MESES_MONTO" attribute="1" defaultMemberUniqueName="[STOCKENALMACEN].[VENTA_PROM12MESES_MONTO].[All]" allUniqueName="[STOCKENALMACEN].[VENTA_PROM12MESES_MONTO].[All]" dimensionUniqueName="[STOCKENALMACEN]" displayFolder="" count="0" memberValueDatatype="5" unbalanced="0"/>
    <cacheHierarchy uniqueName="[Tabla_DIM_FAMILIA].[ID_FAMILIA]" caption="ID_FAMILIA" attribute="1" defaultMemberUniqueName="[Tabla_DIM_FAMILIA].[ID_FAMILIA].[All]" allUniqueName="[Tabla_DIM_FAMILIA].[ID_FAMILIA].[All]" dimensionUniqueName="[Tabla_DIM_FAMILIA]" displayFolder="" count="0" memberValueDatatype="20" unbalanced="0"/>
    <cacheHierarchy uniqueName="[Tabla_DIM_FAMILIA].[NOM_FAMILIA]" caption="NOM_FAMILIA" attribute="1" defaultMemberUniqueName="[Tabla_DIM_FAMILIA].[NOM_FAMILIA].[All]" allUniqueName="[Tabla_DIM_FAMILIA].[NOM_FAMILIA].[All]" dimensionUniqueName="[Tabla_DIM_FAMILIA]" displayFolder="" count="0" memberValueDatatype="130" unbalanced="0"/>
    <cacheHierarchy uniqueName="[Tabla_DIM_FECHA].[ID_FECHA]" caption="ID_FECHA" attribute="1" defaultMemberUniqueName="[Tabla_DIM_FECHA].[ID_FECHA].[All]" allUniqueName="[Tabla_DIM_FECHA].[ID_FECHA].[All]" dimensionUniqueName="[Tabla_DIM_FECHA]" displayFolder="" count="0" memberValueDatatype="20" unbalanced="0"/>
    <cacheHierarchy uniqueName="[Tabla_DIM_FECHA].[MES]" caption="MES" attribute="1" defaultMemberUniqueName="[Tabla_DIM_FECHA].[MES].[All]" allUniqueName="[Tabla_DIM_FECHA].[MES].[All]" dimensionUniqueName="[Tabla_DIM_FECHA]" displayFolder="" count="0" memberValueDatatype="130" unbalanced="0"/>
    <cacheHierarchy uniqueName="[Tabla_DIM_FECHA].[AÑO]" caption="AÑO" attribute="1" defaultMemberUniqueName="[Tabla_DIM_FECHA].[AÑO].[All]" allUniqueName="[Tabla_DIM_FECHA].[AÑO].[All]" dimensionUniqueName="[Tabla_DIM_FECHA]" displayFolder="" count="0" memberValueDatatype="20" unbalanced="0"/>
    <cacheHierarchy uniqueName="[Tabla_DIM_PRODUCTO].[ID_PRODUCTO]" caption="ID_PRODUCTO" attribute="1" defaultMemberUniqueName="[Tabla_DIM_PRODUCTO].[ID_PRODUCTO].[All]" allUniqueName="[Tabla_DIM_PRODUCTO].[ID_PRODUCTO].[All]" dimensionUniqueName="[Tabla_DIM_PRODUCTO]" displayFolder="" count="0" memberValueDatatype="20" unbalanced="0"/>
    <cacheHierarchy uniqueName="[Tabla_DIM_PRODUCTO].[NOM_PRODUCTO]" caption="NOM_PRODUCTO" attribute="1" defaultMemberUniqueName="[Tabla_DIM_PRODUCTO].[NOM_PRODUCTO].[All]" allUniqueName="[Tabla_DIM_PRODUCTO].[NOM_PRODUCTO].[All]" dimensionUniqueName="[Tabla_DIM_PRODUCTO]" displayFolder="" count="0" memberValueDatatype="130" unbalanced="0"/>
    <cacheHierarchy uniqueName="[Tabla_DIM_PROVEEDOR].[ID_PROVEEDOR]" caption="ID_PROVEEDOR" attribute="1" defaultMemberUniqueName="[Tabla_DIM_PROVEEDOR].[ID_PROVEEDOR].[All]" allUniqueName="[Tabla_DIM_PROVEEDOR].[ID_PROVEEDOR].[All]" dimensionUniqueName="[Tabla_DIM_PROVEEDOR]" displayFolder="" count="0" memberValueDatatype="20" unbalanced="0"/>
    <cacheHierarchy uniqueName="[Tabla_DIM_PROVEEDOR].[NOM_PROVEEDOR]" caption="NOM_PROVEEDOR" attribute="1" defaultMemberUniqueName="[Tabla_DIM_PROVEEDOR].[NOM_PROVEEDOR].[All]" allUniqueName="[Tabla_DIM_PROVEEDOR].[NOM_PROVEEDOR].[All]" dimensionUniqueName="[Tabla_DIM_PROVEEDOR]" displayFolder="" count="0" memberValueDatatype="130" unbalanced="0"/>
    <cacheHierarchy uniqueName="[Tabla_STOCKENALMACEN].[ID_ALMACEN]" caption="ID_ALMACEN" attribute="1" defaultMemberUniqueName="[Tabla_STOCKENALMACEN].[ID_ALMACEN].[All]" allUniqueName="[Tabla_STOCKENALMACEN].[ID_ALMACEN].[All]" dimensionUniqueName="[Tabla_STOCKENALMACEN]" displayFolder="" count="0" memberValueDatatype="20" unbalanced="0"/>
    <cacheHierarchy uniqueName="[Tabla_STOCKENALMACEN].[ID_PRODUCTO]" caption="ID_PRODUCTO" attribute="1" defaultMemberUniqueName="[Tabla_STOCKENALMACEN].[ID_PRODUCTO].[All]" allUniqueName="[Tabla_STOCKENALMACEN].[ID_PRODUCTO].[All]" dimensionUniqueName="[Tabla_STOCKENALMACEN]" displayFolder="" count="2" memberValueDatatype="20" unbalanced="0">
      <fieldsUsage count="2">
        <fieldUsage x="-1"/>
        <fieldUsage x="1"/>
      </fieldsUsage>
    </cacheHierarchy>
    <cacheHierarchy uniqueName="[Tabla_STOCKENALMACEN].[ID_FAMILIA]" caption="ID_FAMILIA" attribute="1" defaultMemberUniqueName="[Tabla_STOCKENALMACEN].[ID_FAMILIA].[All]" allUniqueName="[Tabla_STOCKENALMACEN].[ID_FAMILIA].[All]" dimensionUniqueName="[Tabla_STOCKENALMACEN]" displayFolder="" count="0" memberValueDatatype="20" unbalanced="0"/>
    <cacheHierarchy uniqueName="[Tabla_STOCKENALMACEN].[ID_PROVEEDOR]" caption="ID_PROVEEDOR" attribute="1" defaultMemberUniqueName="[Tabla_STOCKENALMACEN].[ID_PROVEEDOR].[All]" allUniqueName="[Tabla_STOCKENALMACEN].[ID_PROVEEDOR].[All]" dimensionUniqueName="[Tabla_STOCKENALMACEN]" displayFolder="" count="0" memberValueDatatype="20" unbalanced="0"/>
    <cacheHierarchy uniqueName="[Tabla_STOCKENALMACEN].[ID_FECHA]" caption="ID_FECHA" attribute="1" defaultMemberUniqueName="[Tabla_STOCKENALMACEN].[ID_FECHA].[All]" allUniqueName="[Tabla_STOCKENALMACEN].[ID_FECHA].[All]" dimensionUniqueName="[Tabla_STOCKENALMACEN]" displayFolder="" count="0" memberValueDatatype="20" unbalanced="0"/>
    <cacheHierarchy uniqueName="[Tabla_STOCKENALMACEN].[CANT_STOCK]" caption="CANT_STOCK" attribute="1" defaultMemberUniqueName="[Tabla_STOCKENALMACEN].[CANT_STOCK].[All]" allUniqueName="[Tabla_STOCKENALMACEN].[CANT_STOCK].[All]" dimensionUniqueName="[Tabla_STOCKENALMACEN]" displayFolder="" count="0" memberValueDatatype="20" unbalanced="0"/>
    <cacheHierarchy uniqueName="[Tabla_STOCKENALMACEN].[COSTO_UNIT]" caption="COSTO_UNIT" attribute="1" defaultMemberUniqueName="[Tabla_STOCKENALMACEN].[COSTO_UNIT].[All]" allUniqueName="[Tabla_STOCKENALMACEN].[COSTO_UNIT].[All]" dimensionUniqueName="[Tabla_STOCKENALMACEN]" displayFolder="" count="0" memberValueDatatype="5" unbalanced="0"/>
    <cacheHierarchy uniqueName="[Tabla_STOCKENALMACEN].[COSTO_TOTAL]" caption="COSTO_TOTAL" attribute="1" defaultMemberUniqueName="[Tabla_STOCKENALMACEN].[COSTO_TOTAL].[All]" allUniqueName="[Tabla_STOCKENALMACEN].[COSTO_TOTAL].[All]" dimensionUniqueName="[Tabla_STOCKENALMACEN]" displayFolder="" count="0" memberValueDatatype="5" unbalanced="0"/>
    <cacheHierarchy uniqueName="[Tabla_STOCKENALMACEN].[COSTO_VENTAPROM]" caption="COSTO_VENTAPROM" attribute="1" defaultMemberUniqueName="[Tabla_STOCKENALMACEN].[COSTO_VENTAPROM].[All]" allUniqueName="[Tabla_STOCKENALMACEN].[COSTO_VENTAPROM].[All]" dimensionUniqueName="[Tabla_STOCKENALMACEN]" displayFolder="" count="0" memberValueDatatype="5" unbalanced="0"/>
    <cacheHierarchy uniqueName="[Tabla_STOCKENALMACEN].[VENTA_PROM12MESES_UN]" caption="VENTA_PROM12MESES_UN" attribute="1" defaultMemberUniqueName="[Tabla_STOCKENALMACEN].[VENTA_PROM12MESES_UN].[All]" allUniqueName="[Tabla_STOCKENALMACEN].[VENTA_PROM12MESES_UN].[All]" dimensionUniqueName="[Tabla_STOCKENALMACEN]" displayFolder="" count="0" memberValueDatatype="5" unbalanced="0"/>
    <cacheHierarchy uniqueName="[Tabla_STOCKENALMACEN].[VENTA_PROM12MESES_MONTO]" caption="VENTA_PROM12MESES_MONTO" attribute="1" defaultMemberUniqueName="[Tabla_STOCKENALMACEN].[VENTA_PROM12MESES_MONTO].[All]" allUniqueName="[Tabla_STOCKENALMACEN].[VENTA_PROM12MESES_MONTO].[All]" dimensionUniqueName="[Tabla_STOCKENALMACEN]" displayFolder="" count="0" memberValueDatatype="5" unbalanced="0"/>
    <cacheHierarchy uniqueName="[Tabla_STOCKENALMACEN].[STOCK_VALORIZADO]" caption="STOCK_VALORIZADO" attribute="1" defaultMemberUniqueName="[Tabla_STOCKENALMACEN].[STOCK_VALORIZADO].[All]" allUniqueName="[Tabla_STOCKENALMACEN].[STOCK_VALORIZADO].[All]" dimensionUniqueName="[Tabla_STOCKENALMACEN]" displayFolder="" count="0" memberValueDatatype="5" unbalanced="0"/>
    <cacheHierarchy uniqueName="[Tabla_STOCKENALMACEN].[MESES DE INVENTARIO]" caption="MESES DE INVENTARIO" attribute="1" defaultMemberUniqueName="[Tabla_STOCKENALMACEN].[MESES DE INVENTARIO].[All]" allUniqueName="[Tabla_STOCKENALMACEN].[MESES DE INVENTARIO].[All]" dimensionUniqueName="[Tabla_STOCKENALMACEN]" displayFolder="" count="0" memberValueDatatype="5" unbalanced="0"/>
    <cacheHierarchy uniqueName="[Tabla_STOCKENALMACEN].[ROTACIÓN]" caption="ROTACIÓN" attribute="1" defaultMemberUniqueName="[Tabla_STOCKENALMACEN].[ROTACIÓN].[All]" allUniqueName="[Tabla_STOCKENALMACEN].[ROTACIÓN].[All]" dimensionUniqueName="[Tabla_STOCKENALMACEN]" displayFolder="" count="0" memberValueDatatype="5" unbalanced="0"/>
    <cacheHierarchy uniqueName="[Tabla_STOCKENALMACEN].[PORCENTAJE_STOCK]" caption="PORCENTAJE_STOCK" attribute="1" defaultMemberUniqueName="[Tabla_STOCKENALMACEN].[PORCENTAJE_STOCK].[All]" allUniqueName="[Tabla_STOCKENALMACEN].[PORCENTAJE_STOCK].[All]" dimensionUniqueName="[Tabla_STOCKENALMACEN]" displayFolder="" count="0" memberValueDatatype="5" unbalanced="0"/>
    <cacheHierarchy uniqueName="[Tabla_STOCKENALMACEN].[ABC_VENTAS]" caption="ABC_VENTAS" attribute="1" defaultMemberUniqueName="[Tabla_STOCKENALMACEN].[ABC_VENTAS].[All]" allUniqueName="[Tabla_STOCKENALMACEN].[ABC_VENTAS].[All]" dimensionUniqueName="[Tabla_STOCKENALMACEN]" displayFolder="" count="0" memberValueDatatype="130" unbalanced="0"/>
    <cacheHierarchy uniqueName="[Tabla_STOCKENALMACEN].[ABC_STOCK]" caption="ABC_STOCK" attribute="1" defaultMemberUniqueName="[Tabla_STOCKENALMACEN].[ABC_STOCK].[All]" allUniqueName="[Tabla_STOCKENALMACEN].[ABC_STOCK].[All]" dimensionUniqueName="[Tabla_STOCKENALMACEN]" displayFolder="" count="0" memberValueDatatype="130" unbalanced="0"/>
    <cacheHierarchy uniqueName="[Tabla_STOCKENALMACEN].[ANTIGÜEDAD_STOCK]" caption="ANTIGÜEDAD_STOCK" attribute="1" defaultMemberUniqueName="[Tabla_STOCKENALMACEN].[ANTIGÜEDAD_STOCK].[All]" allUniqueName="[Tabla_STOCKENALMACEN].[ANTIGÜEDAD_STOCK].[All]" dimensionUniqueName="[Tabla_STOCKENALMACEN]" displayFolder="" count="0" memberValueDatatype="130" unbalanced="0"/>
    <cacheHierarchy uniqueName="[Measures].[__XL_Count DIM_ALMACEN]" caption="__XL_Count DIM_ALMACEN" measure="1" displayFolder="" measureGroup="DIM_ALMACEN" count="0" hidden="1"/>
    <cacheHierarchy uniqueName="[Measures].[__XL_Count DIM_FAMILIA]" caption="__XL_Count DIM_FAMILIA" measure="1" displayFolder="" measureGroup="DIM_FAMILIA" count="0" hidden="1"/>
    <cacheHierarchy uniqueName="[Measures].[__XL_Count DIM_FECHA]" caption="__XL_Count DIM_FECHA" measure="1" displayFolder="" measureGroup="DIM_FECHA" count="0" hidden="1"/>
    <cacheHierarchy uniqueName="[Measures].[__XL_Count DIM_PRODUCTO]" caption="__XL_Count DIM_PRODUCTO" measure="1" displayFolder="" measureGroup="DIM_PRODUCTO" count="0" hidden="1"/>
    <cacheHierarchy uniqueName="[Measures].[__XL_Count DIM_PROVEEDOR]" caption="__XL_Count DIM_PROVEEDOR" measure="1" displayFolder="" measureGroup="DIM_PROVEEDOR" count="0" hidden="1"/>
    <cacheHierarchy uniqueName="[Measures].[__XL_Count STOCKENALMACEN]" caption="__XL_Count STOCKENALMACEN" measure="1" displayFolder="" measureGroup="STOCKENALMACEN" count="0" hidden="1"/>
    <cacheHierarchy uniqueName="[Measures].[__XL_Count Tabla_STOCKENALMACEN]" caption="__XL_Count Tabla_STOCKENALMACEN" measure="1" displayFolder="" measureGroup="Tabla_STOCKENALMACEN" count="0" hidden="1"/>
    <cacheHierarchy uniqueName="[Measures].[__XL_Count Tabla_DIM_FECHA]" caption="__XL_Count Tabla_DIM_FECHA" measure="1" displayFolder="" measureGroup="Tabla_DIM_FECHA" count="0" hidden="1"/>
    <cacheHierarchy uniqueName="[Measures].[__XL_Count Tabla_DIM_FAMILIA]" caption="__XL_Count Tabla_DIM_FAMILIA" measure="1" displayFolder="" measureGroup="Tabla_DIM_FAMILIA" count="0" hidden="1"/>
    <cacheHierarchy uniqueName="[Measures].[__XL_Count Tabla_DIM_PRODUCTO]" caption="__XL_Count Tabla_DIM_PRODUCTO" measure="1" displayFolder="" measureGroup="Tabla_DIM_PRODUCTO" count="0" hidden="1"/>
    <cacheHierarchy uniqueName="[Measures].[__XL_Count Tabla_DIM_PROVEEDOR]" caption="__XL_Count Tabla_DIM_PROVEEDOR" measure="1" displayFolder="" measureGroup="Tabla_DIM_PROVEEDOR" count="0" hidden="1"/>
    <cacheHierarchy uniqueName="[Measures].[__No measures defined]" caption="__No measures defined" measure="1" displayFolder="" count="0" hidden="1"/>
    <cacheHierarchy uniqueName="[Measures].[Suma de VENTA_PROM12MESES_UN]" caption="Suma de VENTA_PROM12MESES_U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VENTA_PROM12MESES_UN 2]" caption="Suma de VENTA_PROM12MESES_UN 2" measure="1" displayFolder="" measureGroup="STOCKENALMACEN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VENTA_PROM12MESES_MONTO]" caption="Suma de VENTA_PROM12MESES_MON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ID_ALMACEN]" caption="Suma de ID_ALMACE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STOCK_VALORIZADO]" caption="Suma de STOCK_VALORIZADO" measure="1" displayFolder="" measureGroup="Tabla_STOCKENALMAC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CANT_STOCK]" caption="Suma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CANT_STOCK]" caption="Recuento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MES]" caption="Recuento de MES" measure="1" displayFolder="" measureGroup="Tabla_DIM_FECH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ABC_VENTAS]" caption="Recuento de ABC_VENTAS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ID_PRODUCTO]" caption="Suma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e ID_PRODUCTO]" caption="Recuento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ROTACIÓN]" caption="Suma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MESES DE INVENTARIO]" caption="Suma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MESES DE INVENTARIO]" caption="Promedio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ROTACIÓN]" caption="Promedio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12">
    <dimension name="DIM_ALMACEN" uniqueName="[DIM_ALMACEN]" caption="DIM_ALMACEN"/>
    <dimension name="DIM_FAMILIA" uniqueName="[DIM_FAMILIA]" caption="DIM_FAMILIA"/>
    <dimension name="DIM_FECHA" uniqueName="[DIM_FECHA]" caption="DIM_FECHA"/>
    <dimension name="DIM_PRODUCTO" uniqueName="[DIM_PRODUCTO]" caption="DIM_PRODUCTO"/>
    <dimension name="DIM_PROVEEDOR" uniqueName="[DIM_PROVEEDOR]" caption="DIM_PROVEEDOR"/>
    <dimension measure="1" name="Measures" uniqueName="[Measures]" caption="Measures"/>
    <dimension name="STOCKENALMACEN" uniqueName="[STOCKENALMACEN]" caption="STOCKENALMACEN"/>
    <dimension name="Tabla_DIM_FAMILIA" uniqueName="[Tabla_DIM_FAMILIA]" caption="Tabla_DIM_FAMILIA"/>
    <dimension name="Tabla_DIM_FECHA" uniqueName="[Tabla_DIM_FECHA]" caption="Tabla_DIM_FECHA"/>
    <dimension name="Tabla_DIM_PRODUCTO" uniqueName="[Tabla_DIM_PRODUCTO]" caption="Tabla_DIM_PRODUCTO"/>
    <dimension name="Tabla_DIM_PROVEEDOR" uniqueName="[Tabla_DIM_PROVEEDOR]" caption="Tabla_DIM_PROVEEDOR"/>
    <dimension name="Tabla_STOCKENALMACEN" uniqueName="[Tabla_STOCKENALMACEN]" caption="Tabla_STOCKENALMACEN"/>
  </dimensions>
  <measureGroups count="11">
    <measureGroup name="DIM_ALMACEN" caption="DIM_ALMACEN"/>
    <measureGroup name="DIM_FAMILIA" caption="DIM_FAMILIA"/>
    <measureGroup name="DIM_FECHA" caption="DIM_FECHA"/>
    <measureGroup name="DIM_PRODUCTO" caption="DIM_PRODUCTO"/>
    <measureGroup name="DIM_PROVEEDOR" caption="DIM_PROVEEDOR"/>
    <measureGroup name="STOCKENALMACEN" caption="STOCKENALMACEN"/>
    <measureGroup name="Tabla_DIM_FAMILIA" caption="Tabla_DIM_FAMILIA"/>
    <measureGroup name="Tabla_DIM_FECHA" caption="Tabla_DIM_FECHA"/>
    <measureGroup name="Tabla_DIM_PRODUCTO" caption="Tabla_DIM_PRODUCTO"/>
    <measureGroup name="Tabla_DIM_PROVEEDOR" caption="Tabla_DIM_PROVEEDOR"/>
    <measureGroup name="Tabla_STOCKENALMACEN" caption="Tabla_STOCKENALMACEN"/>
  </measureGroups>
  <maps count="33">
    <map measureGroup="0" dimension="0"/>
    <map measureGroup="1" dimension="1"/>
    <map measureGroup="1" dimension="7"/>
    <map measureGroup="2" dimension="2"/>
    <map measureGroup="2" dimension="8"/>
    <map measureGroup="3" dimension="3"/>
    <map measureGroup="3" dimension="9"/>
    <map measureGroup="4" dimension="4"/>
    <map measureGroup="4" dimension="10"/>
    <map measureGroup="5" dimension="0"/>
    <map measureGroup="5" dimension="1"/>
    <map measureGroup="5" dimension="2"/>
    <map measureGroup="5" dimension="3"/>
    <map measureGroup="5" dimension="4"/>
    <map measureGroup="5" dimension="6"/>
    <map measureGroup="5" dimension="7"/>
    <map measureGroup="5" dimension="8"/>
    <map measureGroup="5" dimension="9"/>
    <map measureGroup="5" dimension="10"/>
    <map measureGroup="6" dimension="7"/>
    <map measureGroup="7" dimension="8"/>
    <map measureGroup="8" dimension="9"/>
    <map measureGroup="9" dimension="10"/>
    <map measureGroup="10" dimension="0"/>
    <map measureGroup="10" dimension="1"/>
    <map measureGroup="10" dimension="2"/>
    <map measureGroup="10" dimension="3"/>
    <map measureGroup="10" dimension="4"/>
    <map measureGroup="10" dimension="7"/>
    <map measureGroup="10" dimension="8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USER" refreshedDate="44334.837255555554" backgroundQuery="1" createdVersion="6" refreshedVersion="6" minRefreshableVersion="3" recordCount="0" supportSubquery="1" supportAdvancedDrill="1">
  <cacheSource type="external" connectionId="8"/>
  <cacheFields count="4">
    <cacheField name="[Tabla_DIM_FECHA].[AÑO].[AÑO]" caption="AÑO" numFmtId="0" hierarchy="26" level="1">
      <sharedItems containsSemiMixedTypes="0" containsString="0" containsNumber="1" containsInteger="1" minValue="2019" maxValue="2020" count="2"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Tabla_DIM_FECHA].[AÑO].&amp;[2019]"/>
            <x15:cachedUniqueName index="1" name="[Tabla_DIM_FECHA].[AÑO].&amp;[2020]"/>
          </x15:cachedUniqueNames>
        </ext>
      </extLst>
    </cacheField>
    <cacheField name="[Tabla_DIM_FECHA].[MES].[MES]" caption="MES" numFmtId="0" hierarchy="25" level="1">
      <sharedItems count="12">
        <s v="Abr"/>
        <s v="Ago"/>
        <s v="Dic"/>
        <s v="Ene"/>
        <s v="Feb"/>
        <s v="Jul"/>
        <s v="Jun"/>
        <s v="Mar"/>
        <s v="May"/>
        <s v="Nov"/>
        <s v="Oct"/>
        <s v="Set"/>
      </sharedItems>
    </cacheField>
    <cacheField name="[Tabla_STOCKENALMACEN].[ABC_VENTAS].[ABC_VENTAS]" caption="ABC_VENTAS" numFmtId="0" hierarchy="46" level="1">
      <sharedItems count="3">
        <s v="A"/>
        <s v="B"/>
        <s v="C"/>
      </sharedItems>
    </cacheField>
    <cacheField name="[Measures].[Suma de STOCK_VALORIZADO]" caption="Suma de STOCK_VALORIZADO" numFmtId="0" hierarchy="65" level="32767"/>
  </cacheFields>
  <cacheHierarchies count="76">
    <cacheHierarchy uniqueName="[DIM_ALMACEN].[ID_ALMACEN]" caption="ID_ALMACEN" attribute="1" defaultMemberUniqueName="[DIM_ALMACEN].[ID_ALMACEN].[All]" allUniqueName="[DIM_ALMACEN].[ID_ALMACEN].[All]" dimensionUniqueName="[DIM_ALMACEN]" displayFolder="" count="0" memberValueDatatype="20" unbalanced="0"/>
    <cacheHierarchy uniqueName="[DIM_ALMACEN].[DIR_ALMACEN]" caption="DIR_ALMACEN" attribute="1" defaultMemberUniqueName="[DIM_ALMACEN].[DIR_ALMACEN].[All]" allUniqueName="[DIM_ALMACEN].[DIR_ALMACEN].[All]" dimensionUniqueName="[DIM_ALMACEN]" displayFolder="" count="2" memberValueDatatype="130" unbalanced="0"/>
    <cacheHierarchy uniqueName="[DIM_FAMILIA].[ID_FAMILIA]" caption="ID_FAMILIA" attribute="1" defaultMemberUniqueName="[DIM_FAMILIA].[ID_FAMILIA].[All]" allUniqueName="[DIM_FAMILIA].[ID_FAMILIA].[All]" dimensionUniqueName="[DIM_FAMILIA]" displayFolder="" count="0" memberValueDatatype="20" unbalanced="0"/>
    <cacheHierarchy uniqueName="[DIM_FAMILIA].[NOM_FAMILIA]" caption="NOM_FAMILIA" attribute="1" defaultMemberUniqueName="[DIM_FAMILIA].[NOM_FAMILIA].[All]" allUniqueName="[DIM_FAMILIA].[NOM_FAMILIA].[All]" dimensionUniqueName="[DIM_FAMILIA]" displayFolder="" count="0" memberValueDatatype="130" unbalanced="0"/>
    <cacheHierarchy uniqueName="[DIM_FECHA].[ID_FECHA]" caption="ID_FECHA" attribute="1" defaultMemberUniqueName="[DIM_FECHA].[ID_FECHA].[All]" allUniqueName="[DIM_FECHA].[ID_FECHA].[All]" dimensionUniqueName="[DIM_FECHA]" displayFolder="" count="0" memberValueDatatype="20" unbalanced="0"/>
    <cacheHierarchy uniqueName="[DIM_FECHA].[MES]" caption="MES" attribute="1" defaultMemberUniqueName="[DIM_FECHA].[MES].[All]" allUniqueName="[DIM_FECHA].[MES].[All]" dimensionUniqueName="[DIM_FECHA]" displayFolder="" count="0" memberValueDatatype="130" unbalanced="0"/>
    <cacheHierarchy uniqueName="[DIM_FECHA].[AÑO]" caption="AÑO" attribute="1" defaultMemberUniqueName="[DIM_FECHA].[AÑO].[All]" allUniqueName="[DIM_FECHA].[AÑO].[All]" dimensionUniqueName="[DIM_FECHA]" displayFolder="" count="0" memberValueDatatype="20" unbalanced="0"/>
    <cacheHierarchy uniqueName="[DIM_PRODUCTO].[ID_PRODUCTO]" caption="ID_PRODUCTO" attribute="1" defaultMemberUniqueName="[DIM_PRODUCTO].[ID_PRODUCTO].[All]" allUniqueName="[DIM_PRODUCTO].[ID_PRODUCTO].[All]" dimensionUniqueName="[DIM_PRODUCTO]" displayFolder="" count="0" memberValueDatatype="20" unbalanced="0"/>
    <cacheHierarchy uniqueName="[DIM_PRODUCTO].[NOM_PRODUCTO]" caption="NOM_PRODUCTO" attribute="1" defaultMemberUniqueName="[DIM_PRODUCTO].[NOM_PRODUCTO].[All]" allUniqueName="[DIM_PRODUCTO].[NOM_PRODUCTO].[All]" dimensionUniqueName="[DIM_PRODUCTO]" displayFolder="" count="0" memberValueDatatype="130" unbalanced="0"/>
    <cacheHierarchy uniqueName="[DIM_PROVEEDOR].[ID_PROVEEDOR]" caption="ID_PROVEEDOR" attribute="1" defaultMemberUniqueName="[DIM_PROVEEDOR].[ID_PROVEEDOR].[All]" allUniqueName="[DIM_PROVEEDOR].[ID_PROVEEDOR].[All]" dimensionUniqueName="[DIM_PROVEEDOR]" displayFolder="" count="0" memberValueDatatype="20" unbalanced="0"/>
    <cacheHierarchy uniqueName="[DIM_PROVEEDOR].[NOM_PROVEEDOR]" caption="NOM_PROVEEDOR" attribute="1" defaultMemberUniqueName="[DIM_PROVEEDOR].[NOM_PROVEEDOR].[All]" allUniqueName="[DIM_PROVEEDOR].[NOM_PROVEEDOR].[All]" dimensionUniqueName="[DIM_PROVEEDOR]" displayFolder="" count="0" memberValueDatatype="130" unbalanced="0"/>
    <cacheHierarchy uniqueName="[STOCKENALMACEN].[ID_ALMACEN]" caption="ID_ALMACEN" attribute="1" defaultMemberUniqueName="[STOCKENALMACEN].[ID_ALMACEN].[All]" allUniqueName="[STOCKENALMACEN].[ID_ALMACEN].[All]" dimensionUniqueName="[STOCKENALMACEN]" displayFolder="" count="0" memberValueDatatype="20" unbalanced="0"/>
    <cacheHierarchy uniqueName="[STOCKENALMACEN].[ID_PRODUCTO]" caption="ID_PRODUCTO" attribute="1" defaultMemberUniqueName="[STOCKENALMACEN].[ID_PRODUCTO].[All]" allUniqueName="[STOCKENALMACEN].[ID_PRODUCTO].[All]" dimensionUniqueName="[STOCKENALMACEN]" displayFolder="" count="0" memberValueDatatype="20" unbalanced="0"/>
    <cacheHierarchy uniqueName="[STOCKENALMACEN].[ID_FAMILIA]" caption="ID_FAMILIA" attribute="1" defaultMemberUniqueName="[STOCKENALMACEN].[ID_FAMILIA].[All]" allUniqueName="[STOCKENALMACEN].[ID_FAMILIA].[All]" dimensionUniqueName="[STOCKENALMACEN]" displayFolder="" count="0" memberValueDatatype="20" unbalanced="0"/>
    <cacheHierarchy uniqueName="[STOCKENALMACEN].[ID_PROVEEDOR]" caption="ID_PROVEEDOR" attribute="1" defaultMemberUniqueName="[STOCKENALMACEN].[ID_PROVEEDOR].[All]" allUniqueName="[STOCKENALMACEN].[ID_PROVEEDOR].[All]" dimensionUniqueName="[STOCKENALMACEN]" displayFolder="" count="0" memberValueDatatype="20" unbalanced="0"/>
    <cacheHierarchy uniqueName="[STOCKENALMACEN].[ID_FECHA]" caption="ID_FECHA" attribute="1" defaultMemberUniqueName="[STOCKENALMACEN].[ID_FECHA].[All]" allUniqueName="[STOCKENALMACEN].[ID_FECHA].[All]" dimensionUniqueName="[STOCKENALMACEN]" displayFolder="" count="0" memberValueDatatype="20" unbalanced="0"/>
    <cacheHierarchy uniqueName="[STOCKENALMACEN].[CANT_STOCK]" caption="CANT_STOCK" attribute="1" defaultMemberUniqueName="[STOCKENALMACEN].[CANT_STOCK].[All]" allUniqueName="[STOCKENALMACEN].[CANT_STOCK].[All]" dimensionUniqueName="[STOCKENALMACEN]" displayFolder="" count="0" memberValueDatatype="20" unbalanced="0"/>
    <cacheHierarchy uniqueName="[STOCKENALMACEN].[COSTO_UNIT]" caption="COSTO_UNIT" attribute="1" defaultMemberUniqueName="[STOCKENALMACEN].[COSTO_UNIT].[All]" allUniqueName="[STOCKENALMACEN].[COSTO_UNIT].[All]" dimensionUniqueName="[STOCKENALMACEN]" displayFolder="" count="0" memberValueDatatype="5" unbalanced="0"/>
    <cacheHierarchy uniqueName="[STOCKENALMACEN].[COSTO_TOTAL]" caption="COSTO_TOTAL" attribute="1" defaultMemberUniqueName="[STOCKENALMACEN].[COSTO_TOTAL].[All]" allUniqueName="[STOCKENALMACEN].[COSTO_TOTAL].[All]" dimensionUniqueName="[STOCKENALMACEN]" displayFolder="" count="0" memberValueDatatype="5" unbalanced="0"/>
    <cacheHierarchy uniqueName="[STOCKENALMACEN].[COSTO_VENTAPROM]" caption="COSTO_VENTAPROM" attribute="1" defaultMemberUniqueName="[STOCKENALMACEN].[COSTO_VENTAPROM].[All]" allUniqueName="[STOCKENALMACEN].[COSTO_VENTAPROM].[All]" dimensionUniqueName="[STOCKENALMACEN]" displayFolder="" count="0" memberValueDatatype="5" unbalanced="0"/>
    <cacheHierarchy uniqueName="[STOCKENALMACEN].[VENTA_PROM12MESES_UN]" caption="VENTA_PROM12MESES_UN" attribute="1" defaultMemberUniqueName="[STOCKENALMACEN].[VENTA_PROM12MESES_UN].[All]" allUniqueName="[STOCKENALMACEN].[VENTA_PROM12MESES_UN].[All]" dimensionUniqueName="[STOCKENALMACEN]" displayFolder="" count="0" memberValueDatatype="5" unbalanced="0"/>
    <cacheHierarchy uniqueName="[STOCKENALMACEN].[VENTA_PROM12MESES_MONTO]" caption="VENTA_PROM12MESES_MONTO" attribute="1" defaultMemberUniqueName="[STOCKENALMACEN].[VENTA_PROM12MESES_MONTO].[All]" allUniqueName="[STOCKENALMACEN].[VENTA_PROM12MESES_MONTO].[All]" dimensionUniqueName="[STOCKENALMACEN]" displayFolder="" count="0" memberValueDatatype="5" unbalanced="0"/>
    <cacheHierarchy uniqueName="[Tabla_DIM_FAMILIA].[ID_FAMILIA]" caption="ID_FAMILIA" attribute="1" defaultMemberUniqueName="[Tabla_DIM_FAMILIA].[ID_FAMILIA].[All]" allUniqueName="[Tabla_DIM_FAMILIA].[ID_FAMILIA].[All]" dimensionUniqueName="[Tabla_DIM_FAMILIA]" displayFolder="" count="0" memberValueDatatype="20" unbalanced="0"/>
    <cacheHierarchy uniqueName="[Tabla_DIM_FAMILIA].[NOM_FAMILIA]" caption="NOM_FAMILIA" attribute="1" defaultMemberUniqueName="[Tabla_DIM_FAMILIA].[NOM_FAMILIA].[All]" allUniqueName="[Tabla_DIM_FAMILIA].[NOM_FAMILIA].[All]" dimensionUniqueName="[Tabla_DIM_FAMILIA]" displayFolder="" count="2" memberValueDatatype="130" unbalanced="0"/>
    <cacheHierarchy uniqueName="[Tabla_DIM_FECHA].[ID_FECHA]" caption="ID_FECHA" attribute="1" defaultMemberUniqueName="[Tabla_DIM_FECHA].[ID_FECHA].[All]" allUniqueName="[Tabla_DIM_FECHA].[ID_FECHA].[All]" dimensionUniqueName="[Tabla_DIM_FECHA]" displayFolder="" count="0" memberValueDatatype="20" unbalanced="0"/>
    <cacheHierarchy uniqueName="[Tabla_DIM_FECHA].[MES]" caption="MES" attribute="1" defaultMemberUniqueName="[Tabla_DIM_FECHA].[MES].[All]" allUniqueName="[Tabla_DIM_FECHA].[MES].[All]" dimensionUniqueName="[Tabla_DIM_FECHA]" displayFolder="" count="2" memberValueDatatype="130" unbalanced="0">
      <fieldsUsage count="2">
        <fieldUsage x="-1"/>
        <fieldUsage x="1"/>
      </fieldsUsage>
    </cacheHierarchy>
    <cacheHierarchy uniqueName="[Tabla_DIM_FECHA].[AÑO]" caption="AÑO" attribute="1" defaultMemberUniqueName="[Tabla_DIM_FECHA].[AÑO].[All]" allUniqueName="[Tabla_DIM_FECHA].[AÑO].[All]" dimensionUniqueName="[Tabla_DIM_FECHA]" displayFolder="" count="2" memberValueDatatype="20" unbalanced="0">
      <fieldsUsage count="2">
        <fieldUsage x="-1"/>
        <fieldUsage x="0"/>
      </fieldsUsage>
    </cacheHierarchy>
    <cacheHierarchy uniqueName="[Tabla_DIM_PRODUCTO].[ID_PRODUCTO]" caption="ID_PRODUCTO" attribute="1" defaultMemberUniqueName="[Tabla_DIM_PRODUCTO].[ID_PRODUCTO].[All]" allUniqueName="[Tabla_DIM_PRODUCTO].[ID_PRODUCTO].[All]" dimensionUniqueName="[Tabla_DIM_PRODUCTO]" displayFolder="" count="0" memberValueDatatype="20" unbalanced="0"/>
    <cacheHierarchy uniqueName="[Tabla_DIM_PRODUCTO].[NOM_PRODUCTO]" caption="NOM_PRODUCTO" attribute="1" defaultMemberUniqueName="[Tabla_DIM_PRODUCTO].[NOM_PRODUCTO].[All]" allUniqueName="[Tabla_DIM_PRODUCTO].[NOM_PRODUCTO].[All]" dimensionUniqueName="[Tabla_DIM_PRODUCTO]" displayFolder="" count="0" memberValueDatatype="130" unbalanced="0"/>
    <cacheHierarchy uniqueName="[Tabla_DIM_PROVEEDOR].[ID_PROVEEDOR]" caption="ID_PROVEEDOR" attribute="1" defaultMemberUniqueName="[Tabla_DIM_PROVEEDOR].[ID_PROVEEDOR].[All]" allUniqueName="[Tabla_DIM_PROVEEDOR].[ID_PROVEEDOR].[All]" dimensionUniqueName="[Tabla_DIM_PROVEEDOR]" displayFolder="" count="0" memberValueDatatype="20" unbalanced="0"/>
    <cacheHierarchy uniqueName="[Tabla_DIM_PROVEEDOR].[NOM_PROVEEDOR]" caption="NOM_PROVEEDOR" attribute="1" defaultMemberUniqueName="[Tabla_DIM_PROVEEDOR].[NOM_PROVEEDOR].[All]" allUniqueName="[Tabla_DIM_PROVEEDOR].[NOM_PROVEEDOR].[All]" dimensionUniqueName="[Tabla_DIM_PROVEEDOR]" displayFolder="" count="2" memberValueDatatype="130" unbalanced="0"/>
    <cacheHierarchy uniqueName="[Tabla_STOCKENALMACEN].[ID_ALMACEN]" caption="ID_ALMACEN" attribute="1" defaultMemberUniqueName="[Tabla_STOCKENALMACEN].[ID_ALMACEN].[All]" allUniqueName="[Tabla_STOCKENALMACEN].[ID_ALMACEN].[All]" dimensionUniqueName="[Tabla_STOCKENALMACEN]" displayFolder="" count="0" memberValueDatatype="20" unbalanced="0"/>
    <cacheHierarchy uniqueName="[Tabla_STOCKENALMACEN].[ID_PRODUCTO]" caption="ID_PRODUCTO" attribute="1" defaultMemberUniqueName="[Tabla_STOCKENALMACEN].[ID_PRODUCTO].[All]" allUniqueName="[Tabla_STOCKENALMACEN].[ID_PRODUCTO].[All]" dimensionUniqueName="[Tabla_STOCKENALMACEN]" displayFolder="" count="0" memberValueDatatype="20" unbalanced="0"/>
    <cacheHierarchy uniqueName="[Tabla_STOCKENALMACEN].[ID_FAMILIA]" caption="ID_FAMILIA" attribute="1" defaultMemberUniqueName="[Tabla_STOCKENALMACEN].[ID_FAMILIA].[All]" allUniqueName="[Tabla_STOCKENALMACEN].[ID_FAMILIA].[All]" dimensionUniqueName="[Tabla_STOCKENALMACEN]" displayFolder="" count="0" memberValueDatatype="20" unbalanced="0"/>
    <cacheHierarchy uniqueName="[Tabla_STOCKENALMACEN].[ID_PROVEEDOR]" caption="ID_PROVEEDOR" attribute="1" defaultMemberUniqueName="[Tabla_STOCKENALMACEN].[ID_PROVEEDOR].[All]" allUniqueName="[Tabla_STOCKENALMACEN].[ID_PROVEEDOR].[All]" dimensionUniqueName="[Tabla_STOCKENALMACEN]" displayFolder="" count="0" memberValueDatatype="20" unbalanced="0"/>
    <cacheHierarchy uniqueName="[Tabla_STOCKENALMACEN].[ID_FECHA]" caption="ID_FECHA" attribute="1" defaultMemberUniqueName="[Tabla_STOCKENALMACEN].[ID_FECHA].[All]" allUniqueName="[Tabla_STOCKENALMACEN].[ID_FECHA].[All]" dimensionUniqueName="[Tabla_STOCKENALMACEN]" displayFolder="" count="0" memberValueDatatype="20" unbalanced="0"/>
    <cacheHierarchy uniqueName="[Tabla_STOCKENALMACEN].[CANT_STOCK]" caption="CANT_STOCK" attribute="1" defaultMemberUniqueName="[Tabla_STOCKENALMACEN].[CANT_STOCK].[All]" allUniqueName="[Tabla_STOCKENALMACEN].[CANT_STOCK].[All]" dimensionUniqueName="[Tabla_STOCKENALMACEN]" displayFolder="" count="0" memberValueDatatype="20" unbalanced="0"/>
    <cacheHierarchy uniqueName="[Tabla_STOCKENALMACEN].[COSTO_UNIT]" caption="COSTO_UNIT" attribute="1" defaultMemberUniqueName="[Tabla_STOCKENALMACEN].[COSTO_UNIT].[All]" allUniqueName="[Tabla_STOCKENALMACEN].[COSTO_UNIT].[All]" dimensionUniqueName="[Tabla_STOCKENALMACEN]" displayFolder="" count="0" memberValueDatatype="5" unbalanced="0"/>
    <cacheHierarchy uniqueName="[Tabla_STOCKENALMACEN].[COSTO_TOTAL]" caption="COSTO_TOTAL" attribute="1" defaultMemberUniqueName="[Tabla_STOCKENALMACEN].[COSTO_TOTAL].[All]" allUniqueName="[Tabla_STOCKENALMACEN].[COSTO_TOTAL].[All]" dimensionUniqueName="[Tabla_STOCKENALMACEN]" displayFolder="" count="0" memberValueDatatype="5" unbalanced="0"/>
    <cacheHierarchy uniqueName="[Tabla_STOCKENALMACEN].[COSTO_VENTAPROM]" caption="COSTO_VENTAPROM" attribute="1" defaultMemberUniqueName="[Tabla_STOCKENALMACEN].[COSTO_VENTAPROM].[All]" allUniqueName="[Tabla_STOCKENALMACEN].[COSTO_VENTAPROM].[All]" dimensionUniqueName="[Tabla_STOCKENALMACEN]" displayFolder="" count="0" memberValueDatatype="5" unbalanced="0"/>
    <cacheHierarchy uniqueName="[Tabla_STOCKENALMACEN].[VENTA_PROM12MESES_UN]" caption="VENTA_PROM12MESES_UN" attribute="1" defaultMemberUniqueName="[Tabla_STOCKENALMACEN].[VENTA_PROM12MESES_UN].[All]" allUniqueName="[Tabla_STOCKENALMACEN].[VENTA_PROM12MESES_UN].[All]" dimensionUniqueName="[Tabla_STOCKENALMACEN]" displayFolder="" count="0" memberValueDatatype="5" unbalanced="0"/>
    <cacheHierarchy uniqueName="[Tabla_STOCKENALMACEN].[VENTA_PROM12MESES_MONTO]" caption="VENTA_PROM12MESES_MONTO" attribute="1" defaultMemberUniqueName="[Tabla_STOCKENALMACEN].[VENTA_PROM12MESES_MONTO].[All]" allUniqueName="[Tabla_STOCKENALMACEN].[VENTA_PROM12MESES_MONTO].[All]" dimensionUniqueName="[Tabla_STOCKENALMACEN]" displayFolder="" count="0" memberValueDatatype="5" unbalanced="0"/>
    <cacheHierarchy uniqueName="[Tabla_STOCKENALMACEN].[STOCK_VALORIZADO]" caption="STOCK_VALORIZADO" attribute="1" defaultMemberUniqueName="[Tabla_STOCKENALMACEN].[STOCK_VALORIZADO].[All]" allUniqueName="[Tabla_STOCKENALMACEN].[STOCK_VALORIZADO].[All]" dimensionUniqueName="[Tabla_STOCKENALMACEN]" displayFolder="" count="0" memberValueDatatype="5" unbalanced="0"/>
    <cacheHierarchy uniqueName="[Tabla_STOCKENALMACEN].[MESES DE INVENTARIO]" caption="MESES DE INVENTARIO" attribute="1" defaultMemberUniqueName="[Tabla_STOCKENALMACEN].[MESES DE INVENTARIO].[All]" allUniqueName="[Tabla_STOCKENALMACEN].[MESES DE INVENTARIO].[All]" dimensionUniqueName="[Tabla_STOCKENALMACEN]" displayFolder="" count="0" memberValueDatatype="5" unbalanced="0"/>
    <cacheHierarchy uniqueName="[Tabla_STOCKENALMACEN].[ROTACIÓN]" caption="ROTACIÓN" attribute="1" defaultMemberUniqueName="[Tabla_STOCKENALMACEN].[ROTACIÓN].[All]" allUniqueName="[Tabla_STOCKENALMACEN].[ROTACIÓN].[All]" dimensionUniqueName="[Tabla_STOCKENALMACEN]" displayFolder="" count="0" memberValueDatatype="5" unbalanced="0"/>
    <cacheHierarchy uniqueName="[Tabla_STOCKENALMACEN].[PORCENTAJE_STOCK]" caption="PORCENTAJE_STOCK" attribute="1" defaultMemberUniqueName="[Tabla_STOCKENALMACEN].[PORCENTAJE_STOCK].[All]" allUniqueName="[Tabla_STOCKENALMACEN].[PORCENTAJE_STOCK].[All]" dimensionUniqueName="[Tabla_STOCKENALMACEN]" displayFolder="" count="0" memberValueDatatype="5" unbalanced="0"/>
    <cacheHierarchy uniqueName="[Tabla_STOCKENALMACEN].[ABC_VENTAS]" caption="ABC_VENTAS" attribute="1" defaultMemberUniqueName="[Tabla_STOCKENALMACEN].[ABC_VENTAS].[All]" allUniqueName="[Tabla_STOCKENALMACEN].[ABC_VENTAS].[All]" dimensionUniqueName="[Tabla_STOCKENALMACEN]" displayFolder="" count="2" memberValueDatatype="130" unbalanced="0">
      <fieldsUsage count="2">
        <fieldUsage x="-1"/>
        <fieldUsage x="2"/>
      </fieldsUsage>
    </cacheHierarchy>
    <cacheHierarchy uniqueName="[Tabla_STOCKENALMACEN].[ABC_STOCK]" caption="ABC_STOCK" attribute="1" defaultMemberUniqueName="[Tabla_STOCKENALMACEN].[ABC_STOCK].[All]" allUniqueName="[Tabla_STOCKENALMACEN].[ABC_STOCK].[All]" dimensionUniqueName="[Tabla_STOCKENALMACEN]" displayFolder="" count="2" memberValueDatatype="130" unbalanced="0"/>
    <cacheHierarchy uniqueName="[Tabla_STOCKENALMACEN].[ANTIGÜEDAD_STOCK]" caption="ANTIGÜEDAD_STOCK" attribute="1" defaultMemberUniqueName="[Tabla_STOCKENALMACEN].[ANTIGÜEDAD_STOCK].[All]" allUniqueName="[Tabla_STOCKENALMACEN].[ANTIGÜEDAD_STOCK].[All]" dimensionUniqueName="[Tabla_STOCKENALMACEN]" displayFolder="" count="2" memberValueDatatype="130" unbalanced="0"/>
    <cacheHierarchy uniqueName="[Measures].[__XL_Count DIM_ALMACEN]" caption="__XL_Count DIM_ALMACEN" measure="1" displayFolder="" measureGroup="DIM_ALMACEN" count="0" hidden="1"/>
    <cacheHierarchy uniqueName="[Measures].[__XL_Count DIM_FAMILIA]" caption="__XL_Count DIM_FAMILIA" measure="1" displayFolder="" measureGroup="DIM_FAMILIA" count="0" hidden="1"/>
    <cacheHierarchy uniqueName="[Measures].[__XL_Count DIM_FECHA]" caption="__XL_Count DIM_FECHA" measure="1" displayFolder="" measureGroup="DIM_FECHA" count="0" hidden="1"/>
    <cacheHierarchy uniqueName="[Measures].[__XL_Count DIM_PRODUCTO]" caption="__XL_Count DIM_PRODUCTO" measure="1" displayFolder="" measureGroup="DIM_PRODUCTO" count="0" hidden="1"/>
    <cacheHierarchy uniqueName="[Measures].[__XL_Count DIM_PROVEEDOR]" caption="__XL_Count DIM_PROVEEDOR" measure="1" displayFolder="" measureGroup="DIM_PROVEEDOR" count="0" hidden="1"/>
    <cacheHierarchy uniqueName="[Measures].[__XL_Count STOCKENALMACEN]" caption="__XL_Count STOCKENALMACEN" measure="1" displayFolder="" measureGroup="STOCKENALMACEN" count="0" hidden="1"/>
    <cacheHierarchy uniqueName="[Measures].[__XL_Count Tabla_STOCKENALMACEN]" caption="__XL_Count Tabla_STOCKENALMACEN" measure="1" displayFolder="" measureGroup="Tabla_STOCKENALMACEN" count="0" hidden="1"/>
    <cacheHierarchy uniqueName="[Measures].[__XL_Count Tabla_DIM_FECHA]" caption="__XL_Count Tabla_DIM_FECHA" measure="1" displayFolder="" measureGroup="Tabla_DIM_FECHA" count="0" hidden="1"/>
    <cacheHierarchy uniqueName="[Measures].[__XL_Count Tabla_DIM_FAMILIA]" caption="__XL_Count Tabla_DIM_FAMILIA" measure="1" displayFolder="" measureGroup="Tabla_DIM_FAMILIA" count="0" hidden="1"/>
    <cacheHierarchy uniqueName="[Measures].[__XL_Count Tabla_DIM_PRODUCTO]" caption="__XL_Count Tabla_DIM_PRODUCTO" measure="1" displayFolder="" measureGroup="Tabla_DIM_PRODUCTO" count="0" hidden="1"/>
    <cacheHierarchy uniqueName="[Measures].[__XL_Count Tabla_DIM_PROVEEDOR]" caption="__XL_Count Tabla_DIM_PROVEEDOR" measure="1" displayFolder="" measureGroup="Tabla_DIM_PROVEEDOR" count="0" hidden="1"/>
    <cacheHierarchy uniqueName="[Measures].[__No measures defined]" caption="__No measures defined" measure="1" displayFolder="" count="0" hidden="1"/>
    <cacheHierarchy uniqueName="[Measures].[Suma de VENTA_PROM12MESES_UN]" caption="Suma de VENTA_PROM12MESES_U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VENTA_PROM12MESES_UN 2]" caption="Suma de VENTA_PROM12MESES_UN 2" measure="1" displayFolder="" measureGroup="STOCKENALMACEN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VENTA_PROM12MESES_MONTO]" caption="Suma de VENTA_PROM12MESES_MON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ID_ALMACEN]" caption="Suma de ID_ALMACE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STOCK_VALORIZADO]" caption="Suma de STOCK_VALORIZADO" measure="1" displayFolder="" measureGroup="Tabla_STOCKENALMACE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CANT_STOCK]" caption="Suma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CANT_STOCK]" caption="Recuento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MES]" caption="Recuento de MES" measure="1" displayFolder="" measureGroup="Tabla_DIM_FECH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ABC_VENTAS]" caption="Recuento de ABC_VENTAS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ID_PRODUCTO]" caption="Suma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e ID_PRODUCTO]" caption="Recuento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ROTACIÓN]" caption="Suma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MESES DE INVENTARIO]" caption="Suma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MESES DE INVENTARIO]" caption="Promedio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ROTACIÓN]" caption="Promedio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12">
    <dimension name="DIM_ALMACEN" uniqueName="[DIM_ALMACEN]" caption="DIM_ALMACEN"/>
    <dimension name="DIM_FAMILIA" uniqueName="[DIM_FAMILIA]" caption="DIM_FAMILIA"/>
    <dimension name="DIM_FECHA" uniqueName="[DIM_FECHA]" caption="DIM_FECHA"/>
    <dimension name="DIM_PRODUCTO" uniqueName="[DIM_PRODUCTO]" caption="DIM_PRODUCTO"/>
    <dimension name="DIM_PROVEEDOR" uniqueName="[DIM_PROVEEDOR]" caption="DIM_PROVEEDOR"/>
    <dimension measure="1" name="Measures" uniqueName="[Measures]" caption="Measures"/>
    <dimension name="STOCKENALMACEN" uniqueName="[STOCKENALMACEN]" caption="STOCKENALMACEN"/>
    <dimension name="Tabla_DIM_FAMILIA" uniqueName="[Tabla_DIM_FAMILIA]" caption="Tabla_DIM_FAMILIA"/>
    <dimension name="Tabla_DIM_FECHA" uniqueName="[Tabla_DIM_FECHA]" caption="Tabla_DIM_FECHA"/>
    <dimension name="Tabla_DIM_PRODUCTO" uniqueName="[Tabla_DIM_PRODUCTO]" caption="Tabla_DIM_PRODUCTO"/>
    <dimension name="Tabla_DIM_PROVEEDOR" uniqueName="[Tabla_DIM_PROVEEDOR]" caption="Tabla_DIM_PROVEEDOR"/>
    <dimension name="Tabla_STOCKENALMACEN" uniqueName="[Tabla_STOCKENALMACEN]" caption="Tabla_STOCKENALMACEN"/>
  </dimensions>
  <measureGroups count="11">
    <measureGroup name="DIM_ALMACEN" caption="DIM_ALMACEN"/>
    <measureGroup name="DIM_FAMILIA" caption="DIM_FAMILIA"/>
    <measureGroup name="DIM_FECHA" caption="DIM_FECHA"/>
    <measureGroup name="DIM_PRODUCTO" caption="DIM_PRODUCTO"/>
    <measureGroup name="DIM_PROVEEDOR" caption="DIM_PROVEEDOR"/>
    <measureGroup name="STOCKENALMACEN" caption="STOCKENALMACEN"/>
    <measureGroup name="Tabla_DIM_FAMILIA" caption="Tabla_DIM_FAMILIA"/>
    <measureGroup name="Tabla_DIM_FECHA" caption="Tabla_DIM_FECHA"/>
    <measureGroup name="Tabla_DIM_PRODUCTO" caption="Tabla_DIM_PRODUCTO"/>
    <measureGroup name="Tabla_DIM_PROVEEDOR" caption="Tabla_DIM_PROVEEDOR"/>
    <measureGroup name="Tabla_STOCKENALMACEN" caption="Tabla_STOCKENALMACEN"/>
  </measureGroups>
  <maps count="33">
    <map measureGroup="0" dimension="0"/>
    <map measureGroup="1" dimension="1"/>
    <map measureGroup="1" dimension="7"/>
    <map measureGroup="2" dimension="2"/>
    <map measureGroup="2" dimension="8"/>
    <map measureGroup="3" dimension="3"/>
    <map measureGroup="3" dimension="9"/>
    <map measureGroup="4" dimension="4"/>
    <map measureGroup="4" dimension="10"/>
    <map measureGroup="5" dimension="0"/>
    <map measureGroup="5" dimension="1"/>
    <map measureGroup="5" dimension="2"/>
    <map measureGroup="5" dimension="3"/>
    <map measureGroup="5" dimension="4"/>
    <map measureGroup="5" dimension="6"/>
    <map measureGroup="5" dimension="7"/>
    <map measureGroup="5" dimension="8"/>
    <map measureGroup="5" dimension="9"/>
    <map measureGroup="5" dimension="10"/>
    <map measureGroup="6" dimension="7"/>
    <map measureGroup="7" dimension="8"/>
    <map measureGroup="8" dimension="9"/>
    <map measureGroup="9" dimension="10"/>
    <map measureGroup="10" dimension="0"/>
    <map measureGroup="10" dimension="1"/>
    <map measureGroup="10" dimension="2"/>
    <map measureGroup="10" dimension="3"/>
    <map measureGroup="10" dimension="4"/>
    <map measureGroup="10" dimension="7"/>
    <map measureGroup="10" dimension="8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USER" refreshedDate="44334.837256597224" backgroundQuery="1" createdVersion="6" refreshedVersion="6" minRefreshableVersion="3" recordCount="0" supportSubquery="1" supportAdvancedDrill="1">
  <cacheSource type="external" connectionId="8"/>
  <cacheFields count="4">
    <cacheField name="[Tabla_DIM_FECHA].[MES].[MES]" caption="MES" numFmtId="0" hierarchy="25" level="1">
      <sharedItems count="12">
        <s v="Abr"/>
        <s v="Ago"/>
        <s v="Dic"/>
        <s v="Ene"/>
        <s v="Feb"/>
        <s v="Jul"/>
        <s v="Jun"/>
        <s v="Mar"/>
        <s v="May"/>
        <s v="Nov"/>
        <s v="Oct"/>
        <s v="Set"/>
      </sharedItems>
    </cacheField>
    <cacheField name="[Tabla_DIM_FECHA].[AÑO].[AÑO]" caption="AÑO" numFmtId="0" hierarchy="26" level="1">
      <sharedItems containsSemiMixedTypes="0" containsString="0" containsNumber="1" containsInteger="1" minValue="2019" maxValue="2020" count="2"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Tabla_DIM_FECHA].[AÑO].&amp;[2019]"/>
            <x15:cachedUniqueName index="1" name="[Tabla_DIM_FECHA].[AÑO].&amp;[2020]"/>
          </x15:cachedUniqueNames>
        </ext>
      </extLst>
    </cacheField>
    <cacheField name="[Measures].[Suma de STOCK_VALORIZADO]" caption="Suma de STOCK_VALORIZADO" numFmtId="0" hierarchy="65" level="32767"/>
    <cacheField name="[Measures].[Recuento de CANT_STOCK]" caption="Recuento de CANT_STOCK" numFmtId="0" hierarchy="67" level="32767"/>
  </cacheFields>
  <cacheHierarchies count="76">
    <cacheHierarchy uniqueName="[DIM_ALMACEN].[ID_ALMACEN]" caption="ID_ALMACEN" attribute="1" defaultMemberUniqueName="[DIM_ALMACEN].[ID_ALMACEN].[All]" allUniqueName="[DIM_ALMACEN].[ID_ALMACEN].[All]" dimensionUniqueName="[DIM_ALMACEN]" displayFolder="" count="0" memberValueDatatype="20" unbalanced="0"/>
    <cacheHierarchy uniqueName="[DIM_ALMACEN].[DIR_ALMACEN]" caption="DIR_ALMACEN" attribute="1" defaultMemberUniqueName="[DIM_ALMACEN].[DIR_ALMACEN].[All]" allUniqueName="[DIM_ALMACEN].[DIR_ALMACEN].[All]" dimensionUniqueName="[DIM_ALMACEN]" displayFolder="" count="2" memberValueDatatype="130" unbalanced="0"/>
    <cacheHierarchy uniqueName="[DIM_FAMILIA].[ID_FAMILIA]" caption="ID_FAMILIA" attribute="1" defaultMemberUniqueName="[DIM_FAMILIA].[ID_FAMILIA].[All]" allUniqueName="[DIM_FAMILIA].[ID_FAMILIA].[All]" dimensionUniqueName="[DIM_FAMILIA]" displayFolder="" count="0" memberValueDatatype="20" unbalanced="0"/>
    <cacheHierarchy uniqueName="[DIM_FAMILIA].[NOM_FAMILIA]" caption="NOM_FAMILIA" attribute="1" defaultMemberUniqueName="[DIM_FAMILIA].[NOM_FAMILIA].[All]" allUniqueName="[DIM_FAMILIA].[NOM_FAMILIA].[All]" dimensionUniqueName="[DIM_FAMILIA]" displayFolder="" count="0" memberValueDatatype="130" unbalanced="0"/>
    <cacheHierarchy uniqueName="[DIM_FECHA].[ID_FECHA]" caption="ID_FECHA" attribute="1" defaultMemberUniqueName="[DIM_FECHA].[ID_FECHA].[All]" allUniqueName="[DIM_FECHA].[ID_FECHA].[All]" dimensionUniqueName="[DIM_FECHA]" displayFolder="" count="0" memberValueDatatype="20" unbalanced="0"/>
    <cacheHierarchy uniqueName="[DIM_FECHA].[MES]" caption="MES" attribute="1" defaultMemberUniqueName="[DIM_FECHA].[MES].[All]" allUniqueName="[DIM_FECHA].[MES].[All]" dimensionUniqueName="[DIM_FECHA]" displayFolder="" count="0" memberValueDatatype="130" unbalanced="0"/>
    <cacheHierarchy uniqueName="[DIM_FECHA].[AÑO]" caption="AÑO" attribute="1" defaultMemberUniqueName="[DIM_FECHA].[AÑO].[All]" allUniqueName="[DIM_FECHA].[AÑO].[All]" dimensionUniqueName="[DIM_FECHA]" displayFolder="" count="0" memberValueDatatype="20" unbalanced="0"/>
    <cacheHierarchy uniqueName="[DIM_PRODUCTO].[ID_PRODUCTO]" caption="ID_PRODUCTO" attribute="1" defaultMemberUniqueName="[DIM_PRODUCTO].[ID_PRODUCTO].[All]" allUniqueName="[DIM_PRODUCTO].[ID_PRODUCTO].[All]" dimensionUniqueName="[DIM_PRODUCTO]" displayFolder="" count="0" memberValueDatatype="20" unbalanced="0"/>
    <cacheHierarchy uniqueName="[DIM_PRODUCTO].[NOM_PRODUCTO]" caption="NOM_PRODUCTO" attribute="1" defaultMemberUniqueName="[DIM_PRODUCTO].[NOM_PRODUCTO].[All]" allUniqueName="[DIM_PRODUCTO].[NOM_PRODUCTO].[All]" dimensionUniqueName="[DIM_PRODUCTO]" displayFolder="" count="0" memberValueDatatype="130" unbalanced="0"/>
    <cacheHierarchy uniqueName="[DIM_PROVEEDOR].[ID_PROVEEDOR]" caption="ID_PROVEEDOR" attribute="1" defaultMemberUniqueName="[DIM_PROVEEDOR].[ID_PROVEEDOR].[All]" allUniqueName="[DIM_PROVEEDOR].[ID_PROVEEDOR].[All]" dimensionUniqueName="[DIM_PROVEEDOR]" displayFolder="" count="0" memberValueDatatype="20" unbalanced="0"/>
    <cacheHierarchy uniqueName="[DIM_PROVEEDOR].[NOM_PROVEEDOR]" caption="NOM_PROVEEDOR" attribute="1" defaultMemberUniqueName="[DIM_PROVEEDOR].[NOM_PROVEEDOR].[All]" allUniqueName="[DIM_PROVEEDOR].[NOM_PROVEEDOR].[All]" dimensionUniqueName="[DIM_PROVEEDOR]" displayFolder="" count="0" memberValueDatatype="130" unbalanced="0"/>
    <cacheHierarchy uniqueName="[STOCKENALMACEN].[ID_ALMACEN]" caption="ID_ALMACEN" attribute="1" defaultMemberUniqueName="[STOCKENALMACEN].[ID_ALMACEN].[All]" allUniqueName="[STOCKENALMACEN].[ID_ALMACEN].[All]" dimensionUniqueName="[STOCKENALMACEN]" displayFolder="" count="0" memberValueDatatype="20" unbalanced="0"/>
    <cacheHierarchy uniqueName="[STOCKENALMACEN].[ID_PRODUCTO]" caption="ID_PRODUCTO" attribute="1" defaultMemberUniqueName="[STOCKENALMACEN].[ID_PRODUCTO].[All]" allUniqueName="[STOCKENALMACEN].[ID_PRODUCTO].[All]" dimensionUniqueName="[STOCKENALMACEN]" displayFolder="" count="0" memberValueDatatype="20" unbalanced="0"/>
    <cacheHierarchy uniqueName="[STOCKENALMACEN].[ID_FAMILIA]" caption="ID_FAMILIA" attribute="1" defaultMemberUniqueName="[STOCKENALMACEN].[ID_FAMILIA].[All]" allUniqueName="[STOCKENALMACEN].[ID_FAMILIA].[All]" dimensionUniqueName="[STOCKENALMACEN]" displayFolder="" count="0" memberValueDatatype="20" unbalanced="0"/>
    <cacheHierarchy uniqueName="[STOCKENALMACEN].[ID_PROVEEDOR]" caption="ID_PROVEEDOR" attribute="1" defaultMemberUniqueName="[STOCKENALMACEN].[ID_PROVEEDOR].[All]" allUniqueName="[STOCKENALMACEN].[ID_PROVEEDOR].[All]" dimensionUniqueName="[STOCKENALMACEN]" displayFolder="" count="0" memberValueDatatype="20" unbalanced="0"/>
    <cacheHierarchy uniqueName="[STOCKENALMACEN].[ID_FECHA]" caption="ID_FECHA" attribute="1" defaultMemberUniqueName="[STOCKENALMACEN].[ID_FECHA].[All]" allUniqueName="[STOCKENALMACEN].[ID_FECHA].[All]" dimensionUniqueName="[STOCKENALMACEN]" displayFolder="" count="0" memberValueDatatype="20" unbalanced="0"/>
    <cacheHierarchy uniqueName="[STOCKENALMACEN].[CANT_STOCK]" caption="CANT_STOCK" attribute="1" defaultMemberUniqueName="[STOCKENALMACEN].[CANT_STOCK].[All]" allUniqueName="[STOCKENALMACEN].[CANT_STOCK].[All]" dimensionUniqueName="[STOCKENALMACEN]" displayFolder="" count="0" memberValueDatatype="20" unbalanced="0"/>
    <cacheHierarchy uniqueName="[STOCKENALMACEN].[COSTO_UNIT]" caption="COSTO_UNIT" attribute="1" defaultMemberUniqueName="[STOCKENALMACEN].[COSTO_UNIT].[All]" allUniqueName="[STOCKENALMACEN].[COSTO_UNIT].[All]" dimensionUniqueName="[STOCKENALMACEN]" displayFolder="" count="0" memberValueDatatype="5" unbalanced="0"/>
    <cacheHierarchy uniqueName="[STOCKENALMACEN].[COSTO_TOTAL]" caption="COSTO_TOTAL" attribute="1" defaultMemberUniqueName="[STOCKENALMACEN].[COSTO_TOTAL].[All]" allUniqueName="[STOCKENALMACEN].[COSTO_TOTAL].[All]" dimensionUniqueName="[STOCKENALMACEN]" displayFolder="" count="0" memberValueDatatype="5" unbalanced="0"/>
    <cacheHierarchy uniqueName="[STOCKENALMACEN].[COSTO_VENTAPROM]" caption="COSTO_VENTAPROM" attribute="1" defaultMemberUniqueName="[STOCKENALMACEN].[COSTO_VENTAPROM].[All]" allUniqueName="[STOCKENALMACEN].[COSTO_VENTAPROM].[All]" dimensionUniqueName="[STOCKENALMACEN]" displayFolder="" count="0" memberValueDatatype="5" unbalanced="0"/>
    <cacheHierarchy uniqueName="[STOCKENALMACEN].[VENTA_PROM12MESES_UN]" caption="VENTA_PROM12MESES_UN" attribute="1" defaultMemberUniqueName="[STOCKENALMACEN].[VENTA_PROM12MESES_UN].[All]" allUniqueName="[STOCKENALMACEN].[VENTA_PROM12MESES_UN].[All]" dimensionUniqueName="[STOCKENALMACEN]" displayFolder="" count="0" memberValueDatatype="5" unbalanced="0"/>
    <cacheHierarchy uniqueName="[STOCKENALMACEN].[VENTA_PROM12MESES_MONTO]" caption="VENTA_PROM12MESES_MONTO" attribute="1" defaultMemberUniqueName="[STOCKENALMACEN].[VENTA_PROM12MESES_MONTO].[All]" allUniqueName="[STOCKENALMACEN].[VENTA_PROM12MESES_MONTO].[All]" dimensionUniqueName="[STOCKENALMACEN]" displayFolder="" count="0" memberValueDatatype="5" unbalanced="0"/>
    <cacheHierarchy uniqueName="[Tabla_DIM_FAMILIA].[ID_FAMILIA]" caption="ID_FAMILIA" attribute="1" defaultMemberUniqueName="[Tabla_DIM_FAMILIA].[ID_FAMILIA].[All]" allUniqueName="[Tabla_DIM_FAMILIA].[ID_FAMILIA].[All]" dimensionUniqueName="[Tabla_DIM_FAMILIA]" displayFolder="" count="0" memberValueDatatype="20" unbalanced="0"/>
    <cacheHierarchy uniqueName="[Tabla_DIM_FAMILIA].[NOM_FAMILIA]" caption="NOM_FAMILIA" attribute="1" defaultMemberUniqueName="[Tabla_DIM_FAMILIA].[NOM_FAMILIA].[All]" allUniqueName="[Tabla_DIM_FAMILIA].[NOM_FAMILIA].[All]" dimensionUniqueName="[Tabla_DIM_FAMILIA]" displayFolder="" count="2" memberValueDatatype="130" unbalanced="0"/>
    <cacheHierarchy uniqueName="[Tabla_DIM_FECHA].[ID_FECHA]" caption="ID_FECHA" attribute="1" defaultMemberUniqueName="[Tabla_DIM_FECHA].[ID_FECHA].[All]" allUniqueName="[Tabla_DIM_FECHA].[ID_FECHA].[All]" dimensionUniqueName="[Tabla_DIM_FECHA]" displayFolder="" count="0" memberValueDatatype="20" unbalanced="0"/>
    <cacheHierarchy uniqueName="[Tabla_DIM_FECHA].[MES]" caption="MES" attribute="1" defaultMemberUniqueName="[Tabla_DIM_FECHA].[MES].[All]" allUniqueName="[Tabla_DIM_FECHA].[MES].[All]" dimensionUniqueName="[Tabla_DIM_FECHA]" displayFolder="" count="2" memberValueDatatype="130" unbalanced="0">
      <fieldsUsage count="2">
        <fieldUsage x="-1"/>
        <fieldUsage x="0"/>
      </fieldsUsage>
    </cacheHierarchy>
    <cacheHierarchy uniqueName="[Tabla_DIM_FECHA].[AÑO]" caption="AÑO" attribute="1" defaultMemberUniqueName="[Tabla_DIM_FECHA].[AÑO].[All]" allUniqueName="[Tabla_DIM_FECHA].[AÑO].[All]" dimensionUniqueName="[Tabla_DIM_FECHA]" displayFolder="" count="2" memberValueDatatype="20" unbalanced="0">
      <fieldsUsage count="2">
        <fieldUsage x="-1"/>
        <fieldUsage x="1"/>
      </fieldsUsage>
    </cacheHierarchy>
    <cacheHierarchy uniqueName="[Tabla_DIM_PRODUCTO].[ID_PRODUCTO]" caption="ID_PRODUCTO" attribute="1" defaultMemberUniqueName="[Tabla_DIM_PRODUCTO].[ID_PRODUCTO].[All]" allUniqueName="[Tabla_DIM_PRODUCTO].[ID_PRODUCTO].[All]" dimensionUniqueName="[Tabla_DIM_PRODUCTO]" displayFolder="" count="0" memberValueDatatype="20" unbalanced="0"/>
    <cacheHierarchy uniqueName="[Tabla_DIM_PRODUCTO].[NOM_PRODUCTO]" caption="NOM_PRODUCTO" attribute="1" defaultMemberUniqueName="[Tabla_DIM_PRODUCTO].[NOM_PRODUCTO].[All]" allUniqueName="[Tabla_DIM_PRODUCTO].[NOM_PRODUCTO].[All]" dimensionUniqueName="[Tabla_DIM_PRODUCTO]" displayFolder="" count="0" memberValueDatatype="130" unbalanced="0"/>
    <cacheHierarchy uniqueName="[Tabla_DIM_PROVEEDOR].[ID_PROVEEDOR]" caption="ID_PROVEEDOR" attribute="1" defaultMemberUniqueName="[Tabla_DIM_PROVEEDOR].[ID_PROVEEDOR].[All]" allUniqueName="[Tabla_DIM_PROVEEDOR].[ID_PROVEEDOR].[All]" dimensionUniqueName="[Tabla_DIM_PROVEEDOR]" displayFolder="" count="0" memberValueDatatype="20" unbalanced="0"/>
    <cacheHierarchy uniqueName="[Tabla_DIM_PROVEEDOR].[NOM_PROVEEDOR]" caption="NOM_PROVEEDOR" attribute="1" defaultMemberUniqueName="[Tabla_DIM_PROVEEDOR].[NOM_PROVEEDOR].[All]" allUniqueName="[Tabla_DIM_PROVEEDOR].[NOM_PROVEEDOR].[All]" dimensionUniqueName="[Tabla_DIM_PROVEEDOR]" displayFolder="" count="2" memberValueDatatype="130" unbalanced="0"/>
    <cacheHierarchy uniqueName="[Tabla_STOCKENALMACEN].[ID_ALMACEN]" caption="ID_ALMACEN" attribute="1" defaultMemberUniqueName="[Tabla_STOCKENALMACEN].[ID_ALMACEN].[All]" allUniqueName="[Tabla_STOCKENALMACEN].[ID_ALMACEN].[All]" dimensionUniqueName="[Tabla_STOCKENALMACEN]" displayFolder="" count="0" memberValueDatatype="20" unbalanced="0"/>
    <cacheHierarchy uniqueName="[Tabla_STOCKENALMACEN].[ID_PRODUCTO]" caption="ID_PRODUCTO" attribute="1" defaultMemberUniqueName="[Tabla_STOCKENALMACEN].[ID_PRODUCTO].[All]" allUniqueName="[Tabla_STOCKENALMACEN].[ID_PRODUCTO].[All]" dimensionUniqueName="[Tabla_STOCKENALMACEN]" displayFolder="" count="0" memberValueDatatype="20" unbalanced="0"/>
    <cacheHierarchy uniqueName="[Tabla_STOCKENALMACEN].[ID_FAMILIA]" caption="ID_FAMILIA" attribute="1" defaultMemberUniqueName="[Tabla_STOCKENALMACEN].[ID_FAMILIA].[All]" allUniqueName="[Tabla_STOCKENALMACEN].[ID_FAMILIA].[All]" dimensionUniqueName="[Tabla_STOCKENALMACEN]" displayFolder="" count="0" memberValueDatatype="20" unbalanced="0"/>
    <cacheHierarchy uniqueName="[Tabla_STOCKENALMACEN].[ID_PROVEEDOR]" caption="ID_PROVEEDOR" attribute="1" defaultMemberUniqueName="[Tabla_STOCKENALMACEN].[ID_PROVEEDOR].[All]" allUniqueName="[Tabla_STOCKENALMACEN].[ID_PROVEEDOR].[All]" dimensionUniqueName="[Tabla_STOCKENALMACEN]" displayFolder="" count="0" memberValueDatatype="20" unbalanced="0"/>
    <cacheHierarchy uniqueName="[Tabla_STOCKENALMACEN].[ID_FECHA]" caption="ID_FECHA" attribute="1" defaultMemberUniqueName="[Tabla_STOCKENALMACEN].[ID_FECHA].[All]" allUniqueName="[Tabla_STOCKENALMACEN].[ID_FECHA].[All]" dimensionUniqueName="[Tabla_STOCKENALMACEN]" displayFolder="" count="0" memberValueDatatype="20" unbalanced="0"/>
    <cacheHierarchy uniqueName="[Tabla_STOCKENALMACEN].[CANT_STOCK]" caption="CANT_STOCK" attribute="1" defaultMemberUniqueName="[Tabla_STOCKENALMACEN].[CANT_STOCK].[All]" allUniqueName="[Tabla_STOCKENALMACEN].[CANT_STOCK].[All]" dimensionUniqueName="[Tabla_STOCKENALMACEN]" displayFolder="" count="0" memberValueDatatype="20" unbalanced="0"/>
    <cacheHierarchy uniqueName="[Tabla_STOCKENALMACEN].[COSTO_UNIT]" caption="COSTO_UNIT" attribute="1" defaultMemberUniqueName="[Tabla_STOCKENALMACEN].[COSTO_UNIT].[All]" allUniqueName="[Tabla_STOCKENALMACEN].[COSTO_UNIT].[All]" dimensionUniqueName="[Tabla_STOCKENALMACEN]" displayFolder="" count="0" memberValueDatatype="5" unbalanced="0"/>
    <cacheHierarchy uniqueName="[Tabla_STOCKENALMACEN].[COSTO_TOTAL]" caption="COSTO_TOTAL" attribute="1" defaultMemberUniqueName="[Tabla_STOCKENALMACEN].[COSTO_TOTAL].[All]" allUniqueName="[Tabla_STOCKENALMACEN].[COSTO_TOTAL].[All]" dimensionUniqueName="[Tabla_STOCKENALMACEN]" displayFolder="" count="0" memberValueDatatype="5" unbalanced="0"/>
    <cacheHierarchy uniqueName="[Tabla_STOCKENALMACEN].[COSTO_VENTAPROM]" caption="COSTO_VENTAPROM" attribute="1" defaultMemberUniqueName="[Tabla_STOCKENALMACEN].[COSTO_VENTAPROM].[All]" allUniqueName="[Tabla_STOCKENALMACEN].[COSTO_VENTAPROM].[All]" dimensionUniqueName="[Tabla_STOCKENALMACEN]" displayFolder="" count="0" memberValueDatatype="5" unbalanced="0"/>
    <cacheHierarchy uniqueName="[Tabla_STOCKENALMACEN].[VENTA_PROM12MESES_UN]" caption="VENTA_PROM12MESES_UN" attribute="1" defaultMemberUniqueName="[Tabla_STOCKENALMACEN].[VENTA_PROM12MESES_UN].[All]" allUniqueName="[Tabla_STOCKENALMACEN].[VENTA_PROM12MESES_UN].[All]" dimensionUniqueName="[Tabla_STOCKENALMACEN]" displayFolder="" count="0" memberValueDatatype="5" unbalanced="0"/>
    <cacheHierarchy uniqueName="[Tabla_STOCKENALMACEN].[VENTA_PROM12MESES_MONTO]" caption="VENTA_PROM12MESES_MONTO" attribute="1" defaultMemberUniqueName="[Tabla_STOCKENALMACEN].[VENTA_PROM12MESES_MONTO].[All]" allUniqueName="[Tabla_STOCKENALMACEN].[VENTA_PROM12MESES_MONTO].[All]" dimensionUniqueName="[Tabla_STOCKENALMACEN]" displayFolder="" count="0" memberValueDatatype="5" unbalanced="0"/>
    <cacheHierarchy uniqueName="[Tabla_STOCKENALMACEN].[STOCK_VALORIZADO]" caption="STOCK_VALORIZADO" attribute="1" defaultMemberUniqueName="[Tabla_STOCKENALMACEN].[STOCK_VALORIZADO].[All]" allUniqueName="[Tabla_STOCKENALMACEN].[STOCK_VALORIZADO].[All]" dimensionUniqueName="[Tabla_STOCKENALMACEN]" displayFolder="" count="0" memberValueDatatype="5" unbalanced="0"/>
    <cacheHierarchy uniqueName="[Tabla_STOCKENALMACEN].[MESES DE INVENTARIO]" caption="MESES DE INVENTARIO" attribute="1" defaultMemberUniqueName="[Tabla_STOCKENALMACEN].[MESES DE INVENTARIO].[All]" allUniqueName="[Tabla_STOCKENALMACEN].[MESES DE INVENTARIO].[All]" dimensionUniqueName="[Tabla_STOCKENALMACEN]" displayFolder="" count="0" memberValueDatatype="5" unbalanced="0"/>
    <cacheHierarchy uniqueName="[Tabla_STOCKENALMACEN].[ROTACIÓN]" caption="ROTACIÓN" attribute="1" defaultMemberUniqueName="[Tabla_STOCKENALMACEN].[ROTACIÓN].[All]" allUniqueName="[Tabla_STOCKENALMACEN].[ROTACIÓN].[All]" dimensionUniqueName="[Tabla_STOCKENALMACEN]" displayFolder="" count="0" memberValueDatatype="5" unbalanced="0"/>
    <cacheHierarchy uniqueName="[Tabla_STOCKENALMACEN].[PORCENTAJE_STOCK]" caption="PORCENTAJE_STOCK" attribute="1" defaultMemberUniqueName="[Tabla_STOCKENALMACEN].[PORCENTAJE_STOCK].[All]" allUniqueName="[Tabla_STOCKENALMACEN].[PORCENTAJE_STOCK].[All]" dimensionUniqueName="[Tabla_STOCKENALMACEN]" displayFolder="" count="0" memberValueDatatype="5" unbalanced="0"/>
    <cacheHierarchy uniqueName="[Tabla_STOCKENALMACEN].[ABC_VENTAS]" caption="ABC_VENTAS" attribute="1" defaultMemberUniqueName="[Tabla_STOCKENALMACEN].[ABC_VENTAS].[All]" allUniqueName="[Tabla_STOCKENALMACEN].[ABC_VENTAS].[All]" dimensionUniqueName="[Tabla_STOCKENALMACEN]" displayFolder="" count="2" memberValueDatatype="130" unbalanced="0"/>
    <cacheHierarchy uniqueName="[Tabla_STOCKENALMACEN].[ABC_STOCK]" caption="ABC_STOCK" attribute="1" defaultMemberUniqueName="[Tabla_STOCKENALMACEN].[ABC_STOCK].[All]" allUniqueName="[Tabla_STOCKENALMACEN].[ABC_STOCK].[All]" dimensionUniqueName="[Tabla_STOCKENALMACEN]" displayFolder="" count="2" memberValueDatatype="130" unbalanced="0"/>
    <cacheHierarchy uniqueName="[Tabla_STOCKENALMACEN].[ANTIGÜEDAD_STOCK]" caption="ANTIGÜEDAD_STOCK" attribute="1" defaultMemberUniqueName="[Tabla_STOCKENALMACEN].[ANTIGÜEDAD_STOCK].[All]" allUniqueName="[Tabla_STOCKENALMACEN].[ANTIGÜEDAD_STOCK].[All]" dimensionUniqueName="[Tabla_STOCKENALMACEN]" displayFolder="" count="2" memberValueDatatype="130" unbalanced="0"/>
    <cacheHierarchy uniqueName="[Measures].[__XL_Count DIM_ALMACEN]" caption="__XL_Count DIM_ALMACEN" measure="1" displayFolder="" measureGroup="DIM_ALMACEN" count="0" hidden="1"/>
    <cacheHierarchy uniqueName="[Measures].[__XL_Count DIM_FAMILIA]" caption="__XL_Count DIM_FAMILIA" measure="1" displayFolder="" measureGroup="DIM_FAMILIA" count="0" hidden="1"/>
    <cacheHierarchy uniqueName="[Measures].[__XL_Count DIM_FECHA]" caption="__XL_Count DIM_FECHA" measure="1" displayFolder="" measureGroup="DIM_FECHA" count="0" hidden="1"/>
    <cacheHierarchy uniqueName="[Measures].[__XL_Count DIM_PRODUCTO]" caption="__XL_Count DIM_PRODUCTO" measure="1" displayFolder="" measureGroup="DIM_PRODUCTO" count="0" hidden="1"/>
    <cacheHierarchy uniqueName="[Measures].[__XL_Count DIM_PROVEEDOR]" caption="__XL_Count DIM_PROVEEDOR" measure="1" displayFolder="" measureGroup="DIM_PROVEEDOR" count="0" hidden="1"/>
    <cacheHierarchy uniqueName="[Measures].[__XL_Count STOCKENALMACEN]" caption="__XL_Count STOCKENALMACEN" measure="1" displayFolder="" measureGroup="STOCKENALMACEN" count="0" hidden="1"/>
    <cacheHierarchy uniqueName="[Measures].[__XL_Count Tabla_STOCKENALMACEN]" caption="__XL_Count Tabla_STOCKENALMACEN" measure="1" displayFolder="" measureGroup="Tabla_STOCKENALMACEN" count="0" hidden="1"/>
    <cacheHierarchy uniqueName="[Measures].[__XL_Count Tabla_DIM_FECHA]" caption="__XL_Count Tabla_DIM_FECHA" measure="1" displayFolder="" measureGroup="Tabla_DIM_FECHA" count="0" hidden="1"/>
    <cacheHierarchy uniqueName="[Measures].[__XL_Count Tabla_DIM_FAMILIA]" caption="__XL_Count Tabla_DIM_FAMILIA" measure="1" displayFolder="" measureGroup="Tabla_DIM_FAMILIA" count="0" hidden="1"/>
    <cacheHierarchy uniqueName="[Measures].[__XL_Count Tabla_DIM_PRODUCTO]" caption="__XL_Count Tabla_DIM_PRODUCTO" measure="1" displayFolder="" measureGroup="Tabla_DIM_PRODUCTO" count="0" hidden="1"/>
    <cacheHierarchy uniqueName="[Measures].[__XL_Count Tabla_DIM_PROVEEDOR]" caption="__XL_Count Tabla_DIM_PROVEEDOR" measure="1" displayFolder="" measureGroup="Tabla_DIM_PROVEEDOR" count="0" hidden="1"/>
    <cacheHierarchy uniqueName="[Measures].[__No measures defined]" caption="__No measures defined" measure="1" displayFolder="" count="0" hidden="1"/>
    <cacheHierarchy uniqueName="[Measures].[Suma de VENTA_PROM12MESES_UN]" caption="Suma de VENTA_PROM12MESES_U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VENTA_PROM12MESES_UN 2]" caption="Suma de VENTA_PROM12MESES_UN 2" measure="1" displayFolder="" measureGroup="STOCKENALMACEN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VENTA_PROM12MESES_MONTO]" caption="Suma de VENTA_PROM12MESES_MON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ID_ALMACEN]" caption="Suma de ID_ALMACE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STOCK_VALORIZADO]" caption="Suma de STOCK_VALORIZADO" measure="1" displayFolder="" measureGroup="Tabla_STOCKENALMAC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CANT_STOCK]" caption="Suma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CANT_STOCK]" caption="Recuento de CANT_STOCK" measure="1" displayFolder="" measureGroup="Tabla_STOCKENALMACE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MES]" caption="Recuento de MES" measure="1" displayFolder="" measureGroup="Tabla_DIM_FECH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ABC_VENTAS]" caption="Recuento de ABC_VENTAS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ID_PRODUCTO]" caption="Suma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e ID_PRODUCTO]" caption="Recuento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ROTACIÓN]" caption="Suma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MESES DE INVENTARIO]" caption="Suma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MESES DE INVENTARIO]" caption="Promedio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ROTACIÓN]" caption="Promedio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12">
    <dimension name="DIM_ALMACEN" uniqueName="[DIM_ALMACEN]" caption="DIM_ALMACEN"/>
    <dimension name="DIM_FAMILIA" uniqueName="[DIM_FAMILIA]" caption="DIM_FAMILIA"/>
    <dimension name="DIM_FECHA" uniqueName="[DIM_FECHA]" caption="DIM_FECHA"/>
    <dimension name="DIM_PRODUCTO" uniqueName="[DIM_PRODUCTO]" caption="DIM_PRODUCTO"/>
    <dimension name="DIM_PROVEEDOR" uniqueName="[DIM_PROVEEDOR]" caption="DIM_PROVEEDOR"/>
    <dimension measure="1" name="Measures" uniqueName="[Measures]" caption="Measures"/>
    <dimension name="STOCKENALMACEN" uniqueName="[STOCKENALMACEN]" caption="STOCKENALMACEN"/>
    <dimension name="Tabla_DIM_FAMILIA" uniqueName="[Tabla_DIM_FAMILIA]" caption="Tabla_DIM_FAMILIA"/>
    <dimension name="Tabla_DIM_FECHA" uniqueName="[Tabla_DIM_FECHA]" caption="Tabla_DIM_FECHA"/>
    <dimension name="Tabla_DIM_PRODUCTO" uniqueName="[Tabla_DIM_PRODUCTO]" caption="Tabla_DIM_PRODUCTO"/>
    <dimension name="Tabla_DIM_PROVEEDOR" uniqueName="[Tabla_DIM_PROVEEDOR]" caption="Tabla_DIM_PROVEEDOR"/>
    <dimension name="Tabla_STOCKENALMACEN" uniqueName="[Tabla_STOCKENALMACEN]" caption="Tabla_STOCKENALMACEN"/>
  </dimensions>
  <measureGroups count="11">
    <measureGroup name="DIM_ALMACEN" caption="DIM_ALMACEN"/>
    <measureGroup name="DIM_FAMILIA" caption="DIM_FAMILIA"/>
    <measureGroup name="DIM_FECHA" caption="DIM_FECHA"/>
    <measureGroup name="DIM_PRODUCTO" caption="DIM_PRODUCTO"/>
    <measureGroup name="DIM_PROVEEDOR" caption="DIM_PROVEEDOR"/>
    <measureGroup name="STOCKENALMACEN" caption="STOCKENALMACEN"/>
    <measureGroup name="Tabla_DIM_FAMILIA" caption="Tabla_DIM_FAMILIA"/>
    <measureGroup name="Tabla_DIM_FECHA" caption="Tabla_DIM_FECHA"/>
    <measureGroup name="Tabla_DIM_PRODUCTO" caption="Tabla_DIM_PRODUCTO"/>
    <measureGroup name="Tabla_DIM_PROVEEDOR" caption="Tabla_DIM_PROVEEDOR"/>
    <measureGroup name="Tabla_STOCKENALMACEN" caption="Tabla_STOCKENALMACEN"/>
  </measureGroups>
  <maps count="33">
    <map measureGroup="0" dimension="0"/>
    <map measureGroup="1" dimension="1"/>
    <map measureGroup="1" dimension="7"/>
    <map measureGroup="2" dimension="2"/>
    <map measureGroup="2" dimension="8"/>
    <map measureGroup="3" dimension="3"/>
    <map measureGroup="3" dimension="9"/>
    <map measureGroup="4" dimension="4"/>
    <map measureGroup="4" dimension="10"/>
    <map measureGroup="5" dimension="0"/>
    <map measureGroup="5" dimension="1"/>
    <map measureGroup="5" dimension="2"/>
    <map measureGroup="5" dimension="3"/>
    <map measureGroup="5" dimension="4"/>
    <map measureGroup="5" dimension="6"/>
    <map measureGroup="5" dimension="7"/>
    <map measureGroup="5" dimension="8"/>
    <map measureGroup="5" dimension="9"/>
    <map measureGroup="5" dimension="10"/>
    <map measureGroup="6" dimension="7"/>
    <map measureGroup="7" dimension="8"/>
    <map measureGroup="8" dimension="9"/>
    <map measureGroup="9" dimension="10"/>
    <map measureGroup="10" dimension="0"/>
    <map measureGroup="10" dimension="1"/>
    <map measureGroup="10" dimension="2"/>
    <map measureGroup="10" dimension="3"/>
    <map measureGroup="10" dimension="4"/>
    <map measureGroup="10" dimension="7"/>
    <map measureGroup="10" dimension="8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USER" refreshedDate="44334.837258449072" backgroundQuery="1" createdVersion="6" refreshedVersion="6" minRefreshableVersion="3" recordCount="0" supportSubquery="1" supportAdvancedDrill="1">
  <cacheSource type="external" connectionId="8"/>
  <cacheFields count="3">
    <cacheField name="[Tabla_DIM_FAMILIA].[NOM_FAMILIA].[NOM_FAMILIA]" caption="NOM_FAMILIA" numFmtId="0" hierarchy="23" level="1">
      <sharedItems count="10">
        <s v="AMORTIGUADORES"/>
        <s v="BATERIAS"/>
        <s v="BUJIAS"/>
        <s v="COLISION"/>
        <s v="ELECTRICO"/>
        <s v="FILTROS"/>
        <s v="FRENOS Y EMBRAGUES"/>
        <s v="PALANCAS Y CHICOTES"/>
        <s v="PARTES DE MOTOR"/>
        <s v="PEDALES Y POSAPIES"/>
      </sharedItems>
    </cacheField>
    <cacheField name="[Measures].[Suma de STOCK_VALORIZADO]" caption="Suma de STOCK_VALORIZADO" numFmtId="0" hierarchy="65" level="32767"/>
    <cacheField name="[Tabla_DIM_FECHA].[AÑO].[AÑO]" caption="AÑO" numFmtId="0" hierarchy="26" level="1">
      <sharedItems containsSemiMixedTypes="0" containsNonDate="0" containsString="0"/>
    </cacheField>
  </cacheFields>
  <cacheHierarchies count="76">
    <cacheHierarchy uniqueName="[DIM_ALMACEN].[ID_ALMACEN]" caption="ID_ALMACEN" attribute="1" defaultMemberUniqueName="[DIM_ALMACEN].[ID_ALMACEN].[All]" allUniqueName="[DIM_ALMACEN].[ID_ALMACEN].[All]" dimensionUniqueName="[DIM_ALMACEN]" displayFolder="" count="0" memberValueDatatype="20" unbalanced="0"/>
    <cacheHierarchy uniqueName="[DIM_ALMACEN].[DIR_ALMACEN]" caption="DIR_ALMACEN" attribute="1" defaultMemberUniqueName="[DIM_ALMACEN].[DIR_ALMACEN].[All]" allUniqueName="[DIM_ALMACEN].[DIR_ALMACEN].[All]" dimensionUniqueName="[DIM_ALMACEN]" displayFolder="" count="2" memberValueDatatype="130" unbalanced="0"/>
    <cacheHierarchy uniqueName="[DIM_FAMILIA].[ID_FAMILIA]" caption="ID_FAMILIA" attribute="1" defaultMemberUniqueName="[DIM_FAMILIA].[ID_FAMILIA].[All]" allUniqueName="[DIM_FAMILIA].[ID_FAMILIA].[All]" dimensionUniqueName="[DIM_FAMILIA]" displayFolder="" count="0" memberValueDatatype="20" unbalanced="0"/>
    <cacheHierarchy uniqueName="[DIM_FAMILIA].[NOM_FAMILIA]" caption="NOM_FAMILIA" attribute="1" defaultMemberUniqueName="[DIM_FAMILIA].[NOM_FAMILIA].[All]" allUniqueName="[DIM_FAMILIA].[NOM_FAMILIA].[All]" dimensionUniqueName="[DIM_FAMILIA]" displayFolder="" count="0" memberValueDatatype="130" unbalanced="0"/>
    <cacheHierarchy uniqueName="[DIM_FECHA].[ID_FECHA]" caption="ID_FECHA" attribute="1" defaultMemberUniqueName="[DIM_FECHA].[ID_FECHA].[All]" allUniqueName="[DIM_FECHA].[ID_FECHA].[All]" dimensionUniqueName="[DIM_FECHA]" displayFolder="" count="0" memberValueDatatype="20" unbalanced="0"/>
    <cacheHierarchy uniqueName="[DIM_FECHA].[MES]" caption="MES" attribute="1" defaultMemberUniqueName="[DIM_FECHA].[MES].[All]" allUniqueName="[DIM_FECHA].[MES].[All]" dimensionUniqueName="[DIM_FECHA]" displayFolder="" count="0" memberValueDatatype="130" unbalanced="0"/>
    <cacheHierarchy uniqueName="[DIM_FECHA].[AÑO]" caption="AÑO" attribute="1" defaultMemberUniqueName="[DIM_FECHA].[AÑO].[All]" allUniqueName="[DIM_FECHA].[AÑO].[All]" dimensionUniqueName="[DIM_FECHA]" displayFolder="" count="0" memberValueDatatype="20" unbalanced="0"/>
    <cacheHierarchy uniqueName="[DIM_PRODUCTO].[ID_PRODUCTO]" caption="ID_PRODUCTO" attribute="1" defaultMemberUniqueName="[DIM_PRODUCTO].[ID_PRODUCTO].[All]" allUniqueName="[DIM_PRODUCTO].[ID_PRODUCTO].[All]" dimensionUniqueName="[DIM_PRODUCTO]" displayFolder="" count="0" memberValueDatatype="20" unbalanced="0"/>
    <cacheHierarchy uniqueName="[DIM_PRODUCTO].[NOM_PRODUCTO]" caption="NOM_PRODUCTO" attribute="1" defaultMemberUniqueName="[DIM_PRODUCTO].[NOM_PRODUCTO].[All]" allUniqueName="[DIM_PRODUCTO].[NOM_PRODUCTO].[All]" dimensionUniqueName="[DIM_PRODUCTO]" displayFolder="" count="0" memberValueDatatype="130" unbalanced="0"/>
    <cacheHierarchy uniqueName="[DIM_PROVEEDOR].[ID_PROVEEDOR]" caption="ID_PROVEEDOR" attribute="1" defaultMemberUniqueName="[DIM_PROVEEDOR].[ID_PROVEEDOR].[All]" allUniqueName="[DIM_PROVEEDOR].[ID_PROVEEDOR].[All]" dimensionUniqueName="[DIM_PROVEEDOR]" displayFolder="" count="0" memberValueDatatype="20" unbalanced="0"/>
    <cacheHierarchy uniqueName="[DIM_PROVEEDOR].[NOM_PROVEEDOR]" caption="NOM_PROVEEDOR" attribute="1" defaultMemberUniqueName="[DIM_PROVEEDOR].[NOM_PROVEEDOR].[All]" allUniqueName="[DIM_PROVEEDOR].[NOM_PROVEEDOR].[All]" dimensionUniqueName="[DIM_PROVEEDOR]" displayFolder="" count="0" memberValueDatatype="130" unbalanced="0"/>
    <cacheHierarchy uniqueName="[STOCKENALMACEN].[ID_ALMACEN]" caption="ID_ALMACEN" attribute="1" defaultMemberUniqueName="[STOCKENALMACEN].[ID_ALMACEN].[All]" allUniqueName="[STOCKENALMACEN].[ID_ALMACEN].[All]" dimensionUniqueName="[STOCKENALMACEN]" displayFolder="" count="0" memberValueDatatype="20" unbalanced="0"/>
    <cacheHierarchy uniqueName="[STOCKENALMACEN].[ID_PRODUCTO]" caption="ID_PRODUCTO" attribute="1" defaultMemberUniqueName="[STOCKENALMACEN].[ID_PRODUCTO].[All]" allUniqueName="[STOCKENALMACEN].[ID_PRODUCTO].[All]" dimensionUniqueName="[STOCKENALMACEN]" displayFolder="" count="0" memberValueDatatype="20" unbalanced="0"/>
    <cacheHierarchy uniqueName="[STOCKENALMACEN].[ID_FAMILIA]" caption="ID_FAMILIA" attribute="1" defaultMemberUniqueName="[STOCKENALMACEN].[ID_FAMILIA].[All]" allUniqueName="[STOCKENALMACEN].[ID_FAMILIA].[All]" dimensionUniqueName="[STOCKENALMACEN]" displayFolder="" count="0" memberValueDatatype="20" unbalanced="0"/>
    <cacheHierarchy uniqueName="[STOCKENALMACEN].[ID_PROVEEDOR]" caption="ID_PROVEEDOR" attribute="1" defaultMemberUniqueName="[STOCKENALMACEN].[ID_PROVEEDOR].[All]" allUniqueName="[STOCKENALMACEN].[ID_PROVEEDOR].[All]" dimensionUniqueName="[STOCKENALMACEN]" displayFolder="" count="0" memberValueDatatype="20" unbalanced="0"/>
    <cacheHierarchy uniqueName="[STOCKENALMACEN].[ID_FECHA]" caption="ID_FECHA" attribute="1" defaultMemberUniqueName="[STOCKENALMACEN].[ID_FECHA].[All]" allUniqueName="[STOCKENALMACEN].[ID_FECHA].[All]" dimensionUniqueName="[STOCKENALMACEN]" displayFolder="" count="0" memberValueDatatype="20" unbalanced="0"/>
    <cacheHierarchy uniqueName="[STOCKENALMACEN].[CANT_STOCK]" caption="CANT_STOCK" attribute="1" defaultMemberUniqueName="[STOCKENALMACEN].[CANT_STOCK].[All]" allUniqueName="[STOCKENALMACEN].[CANT_STOCK].[All]" dimensionUniqueName="[STOCKENALMACEN]" displayFolder="" count="0" memberValueDatatype="20" unbalanced="0"/>
    <cacheHierarchy uniqueName="[STOCKENALMACEN].[COSTO_UNIT]" caption="COSTO_UNIT" attribute="1" defaultMemberUniqueName="[STOCKENALMACEN].[COSTO_UNIT].[All]" allUniqueName="[STOCKENALMACEN].[COSTO_UNIT].[All]" dimensionUniqueName="[STOCKENALMACEN]" displayFolder="" count="0" memberValueDatatype="5" unbalanced="0"/>
    <cacheHierarchy uniqueName="[STOCKENALMACEN].[COSTO_TOTAL]" caption="COSTO_TOTAL" attribute="1" defaultMemberUniqueName="[STOCKENALMACEN].[COSTO_TOTAL].[All]" allUniqueName="[STOCKENALMACEN].[COSTO_TOTAL].[All]" dimensionUniqueName="[STOCKENALMACEN]" displayFolder="" count="0" memberValueDatatype="5" unbalanced="0"/>
    <cacheHierarchy uniqueName="[STOCKENALMACEN].[COSTO_VENTAPROM]" caption="COSTO_VENTAPROM" attribute="1" defaultMemberUniqueName="[STOCKENALMACEN].[COSTO_VENTAPROM].[All]" allUniqueName="[STOCKENALMACEN].[COSTO_VENTAPROM].[All]" dimensionUniqueName="[STOCKENALMACEN]" displayFolder="" count="0" memberValueDatatype="5" unbalanced="0"/>
    <cacheHierarchy uniqueName="[STOCKENALMACEN].[VENTA_PROM12MESES_UN]" caption="VENTA_PROM12MESES_UN" attribute="1" defaultMemberUniqueName="[STOCKENALMACEN].[VENTA_PROM12MESES_UN].[All]" allUniqueName="[STOCKENALMACEN].[VENTA_PROM12MESES_UN].[All]" dimensionUniqueName="[STOCKENALMACEN]" displayFolder="" count="0" memberValueDatatype="5" unbalanced="0"/>
    <cacheHierarchy uniqueName="[STOCKENALMACEN].[VENTA_PROM12MESES_MONTO]" caption="VENTA_PROM12MESES_MONTO" attribute="1" defaultMemberUniqueName="[STOCKENALMACEN].[VENTA_PROM12MESES_MONTO].[All]" allUniqueName="[STOCKENALMACEN].[VENTA_PROM12MESES_MONTO].[All]" dimensionUniqueName="[STOCKENALMACEN]" displayFolder="" count="0" memberValueDatatype="5" unbalanced="0"/>
    <cacheHierarchy uniqueName="[Tabla_DIM_FAMILIA].[ID_FAMILIA]" caption="ID_FAMILIA" attribute="1" defaultMemberUniqueName="[Tabla_DIM_FAMILIA].[ID_FAMILIA].[All]" allUniqueName="[Tabla_DIM_FAMILIA].[ID_FAMILIA].[All]" dimensionUniqueName="[Tabla_DIM_FAMILIA]" displayFolder="" count="0" memberValueDatatype="20" unbalanced="0"/>
    <cacheHierarchy uniqueName="[Tabla_DIM_FAMILIA].[NOM_FAMILIA]" caption="NOM_FAMILIA" attribute="1" defaultMemberUniqueName="[Tabla_DIM_FAMILIA].[NOM_FAMILIA].[All]" allUniqueName="[Tabla_DIM_FAMILIA].[NOM_FAMILIA].[All]" dimensionUniqueName="[Tabla_DIM_FAMILIA]" displayFolder="" count="2" memberValueDatatype="130" unbalanced="0">
      <fieldsUsage count="2">
        <fieldUsage x="-1"/>
        <fieldUsage x="0"/>
      </fieldsUsage>
    </cacheHierarchy>
    <cacheHierarchy uniqueName="[Tabla_DIM_FECHA].[ID_FECHA]" caption="ID_FECHA" attribute="1" defaultMemberUniqueName="[Tabla_DIM_FECHA].[ID_FECHA].[All]" allUniqueName="[Tabla_DIM_FECHA].[ID_FECHA].[All]" dimensionUniqueName="[Tabla_DIM_FECHA]" displayFolder="" count="0" memberValueDatatype="20" unbalanced="0"/>
    <cacheHierarchy uniqueName="[Tabla_DIM_FECHA].[MES]" caption="MES" attribute="1" defaultMemberUniqueName="[Tabla_DIM_FECHA].[MES].[All]" allUniqueName="[Tabla_DIM_FECHA].[MES].[All]" dimensionUniqueName="[Tabla_DIM_FECHA]" displayFolder="" count="2" memberValueDatatype="130" unbalanced="0"/>
    <cacheHierarchy uniqueName="[Tabla_DIM_FECHA].[AÑO]" caption="AÑO" attribute="1" defaultMemberUniqueName="[Tabla_DIM_FECHA].[AÑO].[All]" allUniqueName="[Tabla_DIM_FECHA].[AÑO].[All]" dimensionUniqueName="[Tabla_DIM_FECHA]" displayFolder="" count="2" memberValueDatatype="20" unbalanced="0">
      <fieldsUsage count="2">
        <fieldUsage x="-1"/>
        <fieldUsage x="2"/>
      </fieldsUsage>
    </cacheHierarchy>
    <cacheHierarchy uniqueName="[Tabla_DIM_PRODUCTO].[ID_PRODUCTO]" caption="ID_PRODUCTO" attribute="1" defaultMemberUniqueName="[Tabla_DIM_PRODUCTO].[ID_PRODUCTO].[All]" allUniqueName="[Tabla_DIM_PRODUCTO].[ID_PRODUCTO].[All]" dimensionUniqueName="[Tabla_DIM_PRODUCTO]" displayFolder="" count="0" memberValueDatatype="20" unbalanced="0"/>
    <cacheHierarchy uniqueName="[Tabla_DIM_PRODUCTO].[NOM_PRODUCTO]" caption="NOM_PRODUCTO" attribute="1" defaultMemberUniqueName="[Tabla_DIM_PRODUCTO].[NOM_PRODUCTO].[All]" allUniqueName="[Tabla_DIM_PRODUCTO].[NOM_PRODUCTO].[All]" dimensionUniqueName="[Tabla_DIM_PRODUCTO]" displayFolder="" count="0" memberValueDatatype="130" unbalanced="0"/>
    <cacheHierarchy uniqueName="[Tabla_DIM_PROVEEDOR].[ID_PROVEEDOR]" caption="ID_PROVEEDOR" attribute="1" defaultMemberUniqueName="[Tabla_DIM_PROVEEDOR].[ID_PROVEEDOR].[All]" allUniqueName="[Tabla_DIM_PROVEEDOR].[ID_PROVEEDOR].[All]" dimensionUniqueName="[Tabla_DIM_PROVEEDOR]" displayFolder="" count="0" memberValueDatatype="20" unbalanced="0"/>
    <cacheHierarchy uniqueName="[Tabla_DIM_PROVEEDOR].[NOM_PROVEEDOR]" caption="NOM_PROVEEDOR" attribute="1" defaultMemberUniqueName="[Tabla_DIM_PROVEEDOR].[NOM_PROVEEDOR].[All]" allUniqueName="[Tabla_DIM_PROVEEDOR].[NOM_PROVEEDOR].[All]" dimensionUniqueName="[Tabla_DIM_PROVEEDOR]" displayFolder="" count="2" memberValueDatatype="130" unbalanced="0"/>
    <cacheHierarchy uniqueName="[Tabla_STOCKENALMACEN].[ID_ALMACEN]" caption="ID_ALMACEN" attribute="1" defaultMemberUniqueName="[Tabla_STOCKENALMACEN].[ID_ALMACEN].[All]" allUniqueName="[Tabla_STOCKENALMACEN].[ID_ALMACEN].[All]" dimensionUniqueName="[Tabla_STOCKENALMACEN]" displayFolder="" count="0" memberValueDatatype="20" unbalanced="0"/>
    <cacheHierarchy uniqueName="[Tabla_STOCKENALMACEN].[ID_PRODUCTO]" caption="ID_PRODUCTO" attribute="1" defaultMemberUniqueName="[Tabla_STOCKENALMACEN].[ID_PRODUCTO].[All]" allUniqueName="[Tabla_STOCKENALMACEN].[ID_PRODUCTO].[All]" dimensionUniqueName="[Tabla_STOCKENALMACEN]" displayFolder="" count="0" memberValueDatatype="20" unbalanced="0"/>
    <cacheHierarchy uniqueName="[Tabla_STOCKENALMACEN].[ID_FAMILIA]" caption="ID_FAMILIA" attribute="1" defaultMemberUniqueName="[Tabla_STOCKENALMACEN].[ID_FAMILIA].[All]" allUniqueName="[Tabla_STOCKENALMACEN].[ID_FAMILIA].[All]" dimensionUniqueName="[Tabla_STOCKENALMACEN]" displayFolder="" count="0" memberValueDatatype="20" unbalanced="0"/>
    <cacheHierarchy uniqueName="[Tabla_STOCKENALMACEN].[ID_PROVEEDOR]" caption="ID_PROVEEDOR" attribute="1" defaultMemberUniqueName="[Tabla_STOCKENALMACEN].[ID_PROVEEDOR].[All]" allUniqueName="[Tabla_STOCKENALMACEN].[ID_PROVEEDOR].[All]" dimensionUniqueName="[Tabla_STOCKENALMACEN]" displayFolder="" count="0" memberValueDatatype="20" unbalanced="0"/>
    <cacheHierarchy uniqueName="[Tabla_STOCKENALMACEN].[ID_FECHA]" caption="ID_FECHA" attribute="1" defaultMemberUniqueName="[Tabla_STOCKENALMACEN].[ID_FECHA].[All]" allUniqueName="[Tabla_STOCKENALMACEN].[ID_FECHA].[All]" dimensionUniqueName="[Tabla_STOCKENALMACEN]" displayFolder="" count="0" memberValueDatatype="20" unbalanced="0"/>
    <cacheHierarchy uniqueName="[Tabla_STOCKENALMACEN].[CANT_STOCK]" caption="CANT_STOCK" attribute="1" defaultMemberUniqueName="[Tabla_STOCKENALMACEN].[CANT_STOCK].[All]" allUniqueName="[Tabla_STOCKENALMACEN].[CANT_STOCK].[All]" dimensionUniqueName="[Tabla_STOCKENALMACEN]" displayFolder="" count="0" memberValueDatatype="20" unbalanced="0"/>
    <cacheHierarchy uniqueName="[Tabla_STOCKENALMACEN].[COSTO_UNIT]" caption="COSTO_UNIT" attribute="1" defaultMemberUniqueName="[Tabla_STOCKENALMACEN].[COSTO_UNIT].[All]" allUniqueName="[Tabla_STOCKENALMACEN].[COSTO_UNIT].[All]" dimensionUniqueName="[Tabla_STOCKENALMACEN]" displayFolder="" count="0" memberValueDatatype="5" unbalanced="0"/>
    <cacheHierarchy uniqueName="[Tabla_STOCKENALMACEN].[COSTO_TOTAL]" caption="COSTO_TOTAL" attribute="1" defaultMemberUniqueName="[Tabla_STOCKENALMACEN].[COSTO_TOTAL].[All]" allUniqueName="[Tabla_STOCKENALMACEN].[COSTO_TOTAL].[All]" dimensionUniqueName="[Tabla_STOCKENALMACEN]" displayFolder="" count="0" memberValueDatatype="5" unbalanced="0"/>
    <cacheHierarchy uniqueName="[Tabla_STOCKENALMACEN].[COSTO_VENTAPROM]" caption="COSTO_VENTAPROM" attribute="1" defaultMemberUniqueName="[Tabla_STOCKENALMACEN].[COSTO_VENTAPROM].[All]" allUniqueName="[Tabla_STOCKENALMACEN].[COSTO_VENTAPROM].[All]" dimensionUniqueName="[Tabla_STOCKENALMACEN]" displayFolder="" count="0" memberValueDatatype="5" unbalanced="0"/>
    <cacheHierarchy uniqueName="[Tabla_STOCKENALMACEN].[VENTA_PROM12MESES_UN]" caption="VENTA_PROM12MESES_UN" attribute="1" defaultMemberUniqueName="[Tabla_STOCKENALMACEN].[VENTA_PROM12MESES_UN].[All]" allUniqueName="[Tabla_STOCKENALMACEN].[VENTA_PROM12MESES_UN].[All]" dimensionUniqueName="[Tabla_STOCKENALMACEN]" displayFolder="" count="0" memberValueDatatype="5" unbalanced="0"/>
    <cacheHierarchy uniqueName="[Tabla_STOCKENALMACEN].[VENTA_PROM12MESES_MONTO]" caption="VENTA_PROM12MESES_MONTO" attribute="1" defaultMemberUniqueName="[Tabla_STOCKENALMACEN].[VENTA_PROM12MESES_MONTO].[All]" allUniqueName="[Tabla_STOCKENALMACEN].[VENTA_PROM12MESES_MONTO].[All]" dimensionUniqueName="[Tabla_STOCKENALMACEN]" displayFolder="" count="0" memberValueDatatype="5" unbalanced="0"/>
    <cacheHierarchy uniqueName="[Tabla_STOCKENALMACEN].[STOCK_VALORIZADO]" caption="STOCK_VALORIZADO" attribute="1" defaultMemberUniqueName="[Tabla_STOCKENALMACEN].[STOCK_VALORIZADO].[All]" allUniqueName="[Tabla_STOCKENALMACEN].[STOCK_VALORIZADO].[All]" dimensionUniqueName="[Tabla_STOCKENALMACEN]" displayFolder="" count="0" memberValueDatatype="5" unbalanced="0"/>
    <cacheHierarchy uniqueName="[Tabla_STOCKENALMACEN].[MESES DE INVENTARIO]" caption="MESES DE INVENTARIO" attribute="1" defaultMemberUniqueName="[Tabla_STOCKENALMACEN].[MESES DE INVENTARIO].[All]" allUniqueName="[Tabla_STOCKENALMACEN].[MESES DE INVENTARIO].[All]" dimensionUniqueName="[Tabla_STOCKENALMACEN]" displayFolder="" count="0" memberValueDatatype="5" unbalanced="0"/>
    <cacheHierarchy uniqueName="[Tabla_STOCKENALMACEN].[ROTACIÓN]" caption="ROTACIÓN" attribute="1" defaultMemberUniqueName="[Tabla_STOCKENALMACEN].[ROTACIÓN].[All]" allUniqueName="[Tabla_STOCKENALMACEN].[ROTACIÓN].[All]" dimensionUniqueName="[Tabla_STOCKENALMACEN]" displayFolder="" count="0" memberValueDatatype="5" unbalanced="0"/>
    <cacheHierarchy uniqueName="[Tabla_STOCKENALMACEN].[PORCENTAJE_STOCK]" caption="PORCENTAJE_STOCK" attribute="1" defaultMemberUniqueName="[Tabla_STOCKENALMACEN].[PORCENTAJE_STOCK].[All]" allUniqueName="[Tabla_STOCKENALMACEN].[PORCENTAJE_STOCK].[All]" dimensionUniqueName="[Tabla_STOCKENALMACEN]" displayFolder="" count="0" memberValueDatatype="5" unbalanced="0"/>
    <cacheHierarchy uniqueName="[Tabla_STOCKENALMACEN].[ABC_VENTAS]" caption="ABC_VENTAS" attribute="1" defaultMemberUniqueName="[Tabla_STOCKENALMACEN].[ABC_VENTAS].[All]" allUniqueName="[Tabla_STOCKENALMACEN].[ABC_VENTAS].[All]" dimensionUniqueName="[Tabla_STOCKENALMACEN]" displayFolder="" count="2" memberValueDatatype="130" unbalanced="0"/>
    <cacheHierarchy uniqueName="[Tabla_STOCKENALMACEN].[ABC_STOCK]" caption="ABC_STOCK" attribute="1" defaultMemberUniqueName="[Tabla_STOCKENALMACEN].[ABC_STOCK].[All]" allUniqueName="[Tabla_STOCKENALMACEN].[ABC_STOCK].[All]" dimensionUniqueName="[Tabla_STOCKENALMACEN]" displayFolder="" count="2" memberValueDatatype="130" unbalanced="0"/>
    <cacheHierarchy uniqueName="[Tabla_STOCKENALMACEN].[ANTIGÜEDAD_STOCK]" caption="ANTIGÜEDAD_STOCK" attribute="1" defaultMemberUniqueName="[Tabla_STOCKENALMACEN].[ANTIGÜEDAD_STOCK].[All]" allUniqueName="[Tabla_STOCKENALMACEN].[ANTIGÜEDAD_STOCK].[All]" dimensionUniqueName="[Tabla_STOCKENALMACEN]" displayFolder="" count="2" memberValueDatatype="130" unbalanced="0"/>
    <cacheHierarchy uniqueName="[Measures].[__XL_Count DIM_ALMACEN]" caption="__XL_Count DIM_ALMACEN" measure="1" displayFolder="" measureGroup="DIM_ALMACEN" count="0" hidden="1"/>
    <cacheHierarchy uniqueName="[Measures].[__XL_Count DIM_FAMILIA]" caption="__XL_Count DIM_FAMILIA" measure="1" displayFolder="" measureGroup="DIM_FAMILIA" count="0" hidden="1"/>
    <cacheHierarchy uniqueName="[Measures].[__XL_Count DIM_FECHA]" caption="__XL_Count DIM_FECHA" measure="1" displayFolder="" measureGroup="DIM_FECHA" count="0" hidden="1"/>
    <cacheHierarchy uniqueName="[Measures].[__XL_Count DIM_PRODUCTO]" caption="__XL_Count DIM_PRODUCTO" measure="1" displayFolder="" measureGroup="DIM_PRODUCTO" count="0" hidden="1"/>
    <cacheHierarchy uniqueName="[Measures].[__XL_Count DIM_PROVEEDOR]" caption="__XL_Count DIM_PROVEEDOR" measure="1" displayFolder="" measureGroup="DIM_PROVEEDOR" count="0" hidden="1"/>
    <cacheHierarchy uniqueName="[Measures].[__XL_Count STOCKENALMACEN]" caption="__XL_Count STOCKENALMACEN" measure="1" displayFolder="" measureGroup="STOCKENALMACEN" count="0" hidden="1"/>
    <cacheHierarchy uniqueName="[Measures].[__XL_Count Tabla_STOCKENALMACEN]" caption="__XL_Count Tabla_STOCKENALMACEN" measure="1" displayFolder="" measureGroup="Tabla_STOCKENALMACEN" count="0" hidden="1"/>
    <cacheHierarchy uniqueName="[Measures].[__XL_Count Tabla_DIM_FECHA]" caption="__XL_Count Tabla_DIM_FECHA" measure="1" displayFolder="" measureGroup="Tabla_DIM_FECHA" count="0" hidden="1"/>
    <cacheHierarchy uniqueName="[Measures].[__XL_Count Tabla_DIM_FAMILIA]" caption="__XL_Count Tabla_DIM_FAMILIA" measure="1" displayFolder="" measureGroup="Tabla_DIM_FAMILIA" count="0" hidden="1"/>
    <cacheHierarchy uniqueName="[Measures].[__XL_Count Tabla_DIM_PRODUCTO]" caption="__XL_Count Tabla_DIM_PRODUCTO" measure="1" displayFolder="" measureGroup="Tabla_DIM_PRODUCTO" count="0" hidden="1"/>
    <cacheHierarchy uniqueName="[Measures].[__XL_Count Tabla_DIM_PROVEEDOR]" caption="__XL_Count Tabla_DIM_PROVEEDOR" measure="1" displayFolder="" measureGroup="Tabla_DIM_PROVEEDOR" count="0" hidden="1"/>
    <cacheHierarchy uniqueName="[Measures].[__No measures defined]" caption="__No measures defined" measure="1" displayFolder="" count="0" hidden="1"/>
    <cacheHierarchy uniqueName="[Measures].[Suma de VENTA_PROM12MESES_UN]" caption="Suma de VENTA_PROM12MESES_U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VENTA_PROM12MESES_UN 2]" caption="Suma de VENTA_PROM12MESES_UN 2" measure="1" displayFolder="" measureGroup="STOCKENALMACEN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VENTA_PROM12MESES_MONTO]" caption="Suma de VENTA_PROM12MESES_MON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ID_ALMACEN]" caption="Suma de ID_ALMACE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STOCK_VALORIZADO]" caption="Suma de STOCK_VALORIZADO" measure="1" displayFolder="" measureGroup="Tabla_STOCKENALMAC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CANT_STOCK]" caption="Suma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CANT_STOCK]" caption="Recuento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MES]" caption="Recuento de MES" measure="1" displayFolder="" measureGroup="Tabla_DIM_FECH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ABC_VENTAS]" caption="Recuento de ABC_VENTAS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ID_PRODUCTO]" caption="Suma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e ID_PRODUCTO]" caption="Recuento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ROTACIÓN]" caption="Suma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MESES DE INVENTARIO]" caption="Suma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MESES DE INVENTARIO]" caption="Promedio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ROTACIÓN]" caption="Promedio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12">
    <dimension name="DIM_ALMACEN" uniqueName="[DIM_ALMACEN]" caption="DIM_ALMACEN"/>
    <dimension name="DIM_FAMILIA" uniqueName="[DIM_FAMILIA]" caption="DIM_FAMILIA"/>
    <dimension name="DIM_FECHA" uniqueName="[DIM_FECHA]" caption="DIM_FECHA"/>
    <dimension name="DIM_PRODUCTO" uniqueName="[DIM_PRODUCTO]" caption="DIM_PRODUCTO"/>
    <dimension name="DIM_PROVEEDOR" uniqueName="[DIM_PROVEEDOR]" caption="DIM_PROVEEDOR"/>
    <dimension measure="1" name="Measures" uniqueName="[Measures]" caption="Measures"/>
    <dimension name="STOCKENALMACEN" uniqueName="[STOCKENALMACEN]" caption="STOCKENALMACEN"/>
    <dimension name="Tabla_DIM_FAMILIA" uniqueName="[Tabla_DIM_FAMILIA]" caption="Tabla_DIM_FAMILIA"/>
    <dimension name="Tabla_DIM_FECHA" uniqueName="[Tabla_DIM_FECHA]" caption="Tabla_DIM_FECHA"/>
    <dimension name="Tabla_DIM_PRODUCTO" uniqueName="[Tabla_DIM_PRODUCTO]" caption="Tabla_DIM_PRODUCTO"/>
    <dimension name="Tabla_DIM_PROVEEDOR" uniqueName="[Tabla_DIM_PROVEEDOR]" caption="Tabla_DIM_PROVEEDOR"/>
    <dimension name="Tabla_STOCKENALMACEN" uniqueName="[Tabla_STOCKENALMACEN]" caption="Tabla_STOCKENALMACEN"/>
  </dimensions>
  <measureGroups count="11">
    <measureGroup name="DIM_ALMACEN" caption="DIM_ALMACEN"/>
    <measureGroup name="DIM_FAMILIA" caption="DIM_FAMILIA"/>
    <measureGroup name="DIM_FECHA" caption="DIM_FECHA"/>
    <measureGroup name="DIM_PRODUCTO" caption="DIM_PRODUCTO"/>
    <measureGroup name="DIM_PROVEEDOR" caption="DIM_PROVEEDOR"/>
    <measureGroup name="STOCKENALMACEN" caption="STOCKENALMACEN"/>
    <measureGroup name="Tabla_DIM_FAMILIA" caption="Tabla_DIM_FAMILIA"/>
    <measureGroup name="Tabla_DIM_FECHA" caption="Tabla_DIM_FECHA"/>
    <measureGroup name="Tabla_DIM_PRODUCTO" caption="Tabla_DIM_PRODUCTO"/>
    <measureGroup name="Tabla_DIM_PROVEEDOR" caption="Tabla_DIM_PROVEEDOR"/>
    <measureGroup name="Tabla_STOCKENALMACEN" caption="Tabla_STOCKENALMACEN"/>
  </measureGroups>
  <maps count="33">
    <map measureGroup="0" dimension="0"/>
    <map measureGroup="1" dimension="1"/>
    <map measureGroup="1" dimension="7"/>
    <map measureGroup="2" dimension="2"/>
    <map measureGroup="2" dimension="8"/>
    <map measureGroup="3" dimension="3"/>
    <map measureGroup="3" dimension="9"/>
    <map measureGroup="4" dimension="4"/>
    <map measureGroup="4" dimension="10"/>
    <map measureGroup="5" dimension="0"/>
    <map measureGroup="5" dimension="1"/>
    <map measureGroup="5" dimension="2"/>
    <map measureGroup="5" dimension="3"/>
    <map measureGroup="5" dimension="4"/>
    <map measureGroup="5" dimension="6"/>
    <map measureGroup="5" dimension="7"/>
    <map measureGroup="5" dimension="8"/>
    <map measureGroup="5" dimension="9"/>
    <map measureGroup="5" dimension="10"/>
    <map measureGroup="6" dimension="7"/>
    <map measureGroup="7" dimension="8"/>
    <map measureGroup="8" dimension="9"/>
    <map measureGroup="9" dimension="10"/>
    <map measureGroup="10" dimension="0"/>
    <map measureGroup="10" dimension="1"/>
    <map measureGroup="10" dimension="2"/>
    <map measureGroup="10" dimension="3"/>
    <map measureGroup="10" dimension="4"/>
    <map measureGroup="10" dimension="7"/>
    <map measureGroup="10" dimension="8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USER" refreshedDate="44334.837259375003" backgroundQuery="1" createdVersion="6" refreshedVersion="6" minRefreshableVersion="3" recordCount="0" supportSubquery="1" supportAdvancedDrill="1">
  <cacheSource type="external" connectionId="8"/>
  <cacheFields count="4">
    <cacheField name="[Tabla_DIM_FECHA].[AÑO].[AÑO]" caption="AÑO" numFmtId="0" hierarchy="26" level="1">
      <sharedItems containsSemiMixedTypes="0" containsString="0" containsNumber="1" containsInteger="1" minValue="2019" maxValue="2020" count="2"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Tabla_DIM_FECHA].[AÑO].&amp;[2019]"/>
            <x15:cachedUniqueName index="1" name="[Tabla_DIM_FECHA].[AÑO].&amp;[2020]"/>
          </x15:cachedUniqueNames>
        </ext>
      </extLst>
    </cacheField>
    <cacheField name="[Tabla_DIM_FECHA].[MES].[MES]" caption="MES" numFmtId="0" hierarchy="25" level="1">
      <sharedItems count="12">
        <s v="Abr"/>
        <s v="Ago"/>
        <s v="Dic"/>
        <s v="Ene"/>
        <s v="Feb"/>
        <s v="Jul"/>
        <s v="Jun"/>
        <s v="Mar"/>
        <s v="May"/>
        <s v="Nov"/>
        <s v="Oct"/>
        <s v="Set"/>
      </sharedItems>
    </cacheField>
    <cacheField name="[Measures].[Suma de STOCK_VALORIZADO]" caption="Suma de STOCK_VALORIZADO" numFmtId="0" hierarchy="65" level="32767"/>
    <cacheField name="[Tabla_STOCKENALMACEN].[ABC_STOCK].[ABC_STOCK]" caption="ABC_STOCK" numFmtId="0" hierarchy="47" level="1">
      <sharedItems count="3">
        <s v="A"/>
        <s v="B"/>
        <s v="C"/>
      </sharedItems>
    </cacheField>
  </cacheFields>
  <cacheHierarchies count="76">
    <cacheHierarchy uniqueName="[DIM_ALMACEN].[ID_ALMACEN]" caption="ID_ALMACEN" attribute="1" defaultMemberUniqueName="[DIM_ALMACEN].[ID_ALMACEN].[All]" allUniqueName="[DIM_ALMACEN].[ID_ALMACEN].[All]" dimensionUniqueName="[DIM_ALMACEN]" displayFolder="" count="0" memberValueDatatype="20" unbalanced="0"/>
    <cacheHierarchy uniqueName="[DIM_ALMACEN].[DIR_ALMACEN]" caption="DIR_ALMACEN" attribute="1" defaultMemberUniqueName="[DIM_ALMACEN].[DIR_ALMACEN].[All]" allUniqueName="[DIM_ALMACEN].[DIR_ALMACEN].[All]" dimensionUniqueName="[DIM_ALMACEN]" displayFolder="" count="2" memberValueDatatype="130" unbalanced="0"/>
    <cacheHierarchy uniqueName="[DIM_FAMILIA].[ID_FAMILIA]" caption="ID_FAMILIA" attribute="1" defaultMemberUniqueName="[DIM_FAMILIA].[ID_FAMILIA].[All]" allUniqueName="[DIM_FAMILIA].[ID_FAMILIA].[All]" dimensionUniqueName="[DIM_FAMILIA]" displayFolder="" count="0" memberValueDatatype="20" unbalanced="0"/>
    <cacheHierarchy uniqueName="[DIM_FAMILIA].[NOM_FAMILIA]" caption="NOM_FAMILIA" attribute="1" defaultMemberUniqueName="[DIM_FAMILIA].[NOM_FAMILIA].[All]" allUniqueName="[DIM_FAMILIA].[NOM_FAMILIA].[All]" dimensionUniqueName="[DIM_FAMILIA]" displayFolder="" count="0" memberValueDatatype="130" unbalanced="0"/>
    <cacheHierarchy uniqueName="[DIM_FECHA].[ID_FECHA]" caption="ID_FECHA" attribute="1" defaultMemberUniqueName="[DIM_FECHA].[ID_FECHA].[All]" allUniqueName="[DIM_FECHA].[ID_FECHA].[All]" dimensionUniqueName="[DIM_FECHA]" displayFolder="" count="0" memberValueDatatype="20" unbalanced="0"/>
    <cacheHierarchy uniqueName="[DIM_FECHA].[MES]" caption="MES" attribute="1" defaultMemberUniqueName="[DIM_FECHA].[MES].[All]" allUniqueName="[DIM_FECHA].[MES].[All]" dimensionUniqueName="[DIM_FECHA]" displayFolder="" count="0" memberValueDatatype="130" unbalanced="0"/>
    <cacheHierarchy uniqueName="[DIM_FECHA].[AÑO]" caption="AÑO" attribute="1" defaultMemberUniqueName="[DIM_FECHA].[AÑO].[All]" allUniqueName="[DIM_FECHA].[AÑO].[All]" dimensionUniqueName="[DIM_FECHA]" displayFolder="" count="0" memberValueDatatype="20" unbalanced="0"/>
    <cacheHierarchy uniqueName="[DIM_PRODUCTO].[ID_PRODUCTO]" caption="ID_PRODUCTO" attribute="1" defaultMemberUniqueName="[DIM_PRODUCTO].[ID_PRODUCTO].[All]" allUniqueName="[DIM_PRODUCTO].[ID_PRODUCTO].[All]" dimensionUniqueName="[DIM_PRODUCTO]" displayFolder="" count="0" memberValueDatatype="20" unbalanced="0"/>
    <cacheHierarchy uniqueName="[DIM_PRODUCTO].[NOM_PRODUCTO]" caption="NOM_PRODUCTO" attribute="1" defaultMemberUniqueName="[DIM_PRODUCTO].[NOM_PRODUCTO].[All]" allUniqueName="[DIM_PRODUCTO].[NOM_PRODUCTO].[All]" dimensionUniqueName="[DIM_PRODUCTO]" displayFolder="" count="0" memberValueDatatype="130" unbalanced="0"/>
    <cacheHierarchy uniqueName="[DIM_PROVEEDOR].[ID_PROVEEDOR]" caption="ID_PROVEEDOR" attribute="1" defaultMemberUniqueName="[DIM_PROVEEDOR].[ID_PROVEEDOR].[All]" allUniqueName="[DIM_PROVEEDOR].[ID_PROVEEDOR].[All]" dimensionUniqueName="[DIM_PROVEEDOR]" displayFolder="" count="0" memberValueDatatype="20" unbalanced="0"/>
    <cacheHierarchy uniqueName="[DIM_PROVEEDOR].[NOM_PROVEEDOR]" caption="NOM_PROVEEDOR" attribute="1" defaultMemberUniqueName="[DIM_PROVEEDOR].[NOM_PROVEEDOR].[All]" allUniqueName="[DIM_PROVEEDOR].[NOM_PROVEEDOR].[All]" dimensionUniqueName="[DIM_PROVEEDOR]" displayFolder="" count="0" memberValueDatatype="130" unbalanced="0"/>
    <cacheHierarchy uniqueName="[STOCKENALMACEN].[ID_ALMACEN]" caption="ID_ALMACEN" attribute="1" defaultMemberUniqueName="[STOCKENALMACEN].[ID_ALMACEN].[All]" allUniqueName="[STOCKENALMACEN].[ID_ALMACEN].[All]" dimensionUniqueName="[STOCKENALMACEN]" displayFolder="" count="0" memberValueDatatype="20" unbalanced="0"/>
    <cacheHierarchy uniqueName="[STOCKENALMACEN].[ID_PRODUCTO]" caption="ID_PRODUCTO" attribute="1" defaultMemberUniqueName="[STOCKENALMACEN].[ID_PRODUCTO].[All]" allUniqueName="[STOCKENALMACEN].[ID_PRODUCTO].[All]" dimensionUniqueName="[STOCKENALMACEN]" displayFolder="" count="0" memberValueDatatype="20" unbalanced="0"/>
    <cacheHierarchy uniqueName="[STOCKENALMACEN].[ID_FAMILIA]" caption="ID_FAMILIA" attribute="1" defaultMemberUniqueName="[STOCKENALMACEN].[ID_FAMILIA].[All]" allUniqueName="[STOCKENALMACEN].[ID_FAMILIA].[All]" dimensionUniqueName="[STOCKENALMACEN]" displayFolder="" count="0" memberValueDatatype="20" unbalanced="0"/>
    <cacheHierarchy uniqueName="[STOCKENALMACEN].[ID_PROVEEDOR]" caption="ID_PROVEEDOR" attribute="1" defaultMemberUniqueName="[STOCKENALMACEN].[ID_PROVEEDOR].[All]" allUniqueName="[STOCKENALMACEN].[ID_PROVEEDOR].[All]" dimensionUniqueName="[STOCKENALMACEN]" displayFolder="" count="0" memberValueDatatype="20" unbalanced="0"/>
    <cacheHierarchy uniqueName="[STOCKENALMACEN].[ID_FECHA]" caption="ID_FECHA" attribute="1" defaultMemberUniqueName="[STOCKENALMACEN].[ID_FECHA].[All]" allUniqueName="[STOCKENALMACEN].[ID_FECHA].[All]" dimensionUniqueName="[STOCKENALMACEN]" displayFolder="" count="0" memberValueDatatype="20" unbalanced="0"/>
    <cacheHierarchy uniqueName="[STOCKENALMACEN].[CANT_STOCK]" caption="CANT_STOCK" attribute="1" defaultMemberUniqueName="[STOCKENALMACEN].[CANT_STOCK].[All]" allUniqueName="[STOCKENALMACEN].[CANT_STOCK].[All]" dimensionUniqueName="[STOCKENALMACEN]" displayFolder="" count="0" memberValueDatatype="20" unbalanced="0"/>
    <cacheHierarchy uniqueName="[STOCKENALMACEN].[COSTO_UNIT]" caption="COSTO_UNIT" attribute="1" defaultMemberUniqueName="[STOCKENALMACEN].[COSTO_UNIT].[All]" allUniqueName="[STOCKENALMACEN].[COSTO_UNIT].[All]" dimensionUniqueName="[STOCKENALMACEN]" displayFolder="" count="0" memberValueDatatype="5" unbalanced="0"/>
    <cacheHierarchy uniqueName="[STOCKENALMACEN].[COSTO_TOTAL]" caption="COSTO_TOTAL" attribute="1" defaultMemberUniqueName="[STOCKENALMACEN].[COSTO_TOTAL].[All]" allUniqueName="[STOCKENALMACEN].[COSTO_TOTAL].[All]" dimensionUniqueName="[STOCKENALMACEN]" displayFolder="" count="0" memberValueDatatype="5" unbalanced="0"/>
    <cacheHierarchy uniqueName="[STOCKENALMACEN].[COSTO_VENTAPROM]" caption="COSTO_VENTAPROM" attribute="1" defaultMemberUniqueName="[STOCKENALMACEN].[COSTO_VENTAPROM].[All]" allUniqueName="[STOCKENALMACEN].[COSTO_VENTAPROM].[All]" dimensionUniqueName="[STOCKENALMACEN]" displayFolder="" count="0" memberValueDatatype="5" unbalanced="0"/>
    <cacheHierarchy uniqueName="[STOCKENALMACEN].[VENTA_PROM12MESES_UN]" caption="VENTA_PROM12MESES_UN" attribute="1" defaultMemberUniqueName="[STOCKENALMACEN].[VENTA_PROM12MESES_UN].[All]" allUniqueName="[STOCKENALMACEN].[VENTA_PROM12MESES_UN].[All]" dimensionUniqueName="[STOCKENALMACEN]" displayFolder="" count="0" memberValueDatatype="5" unbalanced="0"/>
    <cacheHierarchy uniqueName="[STOCKENALMACEN].[VENTA_PROM12MESES_MONTO]" caption="VENTA_PROM12MESES_MONTO" attribute="1" defaultMemberUniqueName="[STOCKENALMACEN].[VENTA_PROM12MESES_MONTO].[All]" allUniqueName="[STOCKENALMACEN].[VENTA_PROM12MESES_MONTO].[All]" dimensionUniqueName="[STOCKENALMACEN]" displayFolder="" count="0" memberValueDatatype="5" unbalanced="0"/>
    <cacheHierarchy uniqueName="[Tabla_DIM_FAMILIA].[ID_FAMILIA]" caption="ID_FAMILIA" attribute="1" defaultMemberUniqueName="[Tabla_DIM_FAMILIA].[ID_FAMILIA].[All]" allUniqueName="[Tabla_DIM_FAMILIA].[ID_FAMILIA].[All]" dimensionUniqueName="[Tabla_DIM_FAMILIA]" displayFolder="" count="0" memberValueDatatype="20" unbalanced="0"/>
    <cacheHierarchy uniqueName="[Tabla_DIM_FAMILIA].[NOM_FAMILIA]" caption="NOM_FAMILIA" attribute="1" defaultMemberUniqueName="[Tabla_DIM_FAMILIA].[NOM_FAMILIA].[All]" allUniqueName="[Tabla_DIM_FAMILIA].[NOM_FAMILIA].[All]" dimensionUniqueName="[Tabla_DIM_FAMILIA]" displayFolder="" count="2" memberValueDatatype="130" unbalanced="0"/>
    <cacheHierarchy uniqueName="[Tabla_DIM_FECHA].[ID_FECHA]" caption="ID_FECHA" attribute="1" defaultMemberUniqueName="[Tabla_DIM_FECHA].[ID_FECHA].[All]" allUniqueName="[Tabla_DIM_FECHA].[ID_FECHA].[All]" dimensionUniqueName="[Tabla_DIM_FECHA]" displayFolder="" count="0" memberValueDatatype="20" unbalanced="0"/>
    <cacheHierarchy uniqueName="[Tabla_DIM_FECHA].[MES]" caption="MES" attribute="1" defaultMemberUniqueName="[Tabla_DIM_FECHA].[MES].[All]" allUniqueName="[Tabla_DIM_FECHA].[MES].[All]" dimensionUniqueName="[Tabla_DIM_FECHA]" displayFolder="" count="2" memberValueDatatype="130" unbalanced="0">
      <fieldsUsage count="2">
        <fieldUsage x="-1"/>
        <fieldUsage x="1"/>
      </fieldsUsage>
    </cacheHierarchy>
    <cacheHierarchy uniqueName="[Tabla_DIM_FECHA].[AÑO]" caption="AÑO" attribute="1" defaultMemberUniqueName="[Tabla_DIM_FECHA].[AÑO].[All]" allUniqueName="[Tabla_DIM_FECHA].[AÑO].[All]" dimensionUniqueName="[Tabla_DIM_FECHA]" displayFolder="" count="2" memberValueDatatype="20" unbalanced="0">
      <fieldsUsage count="2">
        <fieldUsage x="-1"/>
        <fieldUsage x="0"/>
      </fieldsUsage>
    </cacheHierarchy>
    <cacheHierarchy uniqueName="[Tabla_DIM_PRODUCTO].[ID_PRODUCTO]" caption="ID_PRODUCTO" attribute="1" defaultMemberUniqueName="[Tabla_DIM_PRODUCTO].[ID_PRODUCTO].[All]" allUniqueName="[Tabla_DIM_PRODUCTO].[ID_PRODUCTO].[All]" dimensionUniqueName="[Tabla_DIM_PRODUCTO]" displayFolder="" count="0" memberValueDatatype="20" unbalanced="0"/>
    <cacheHierarchy uniqueName="[Tabla_DIM_PRODUCTO].[NOM_PRODUCTO]" caption="NOM_PRODUCTO" attribute="1" defaultMemberUniqueName="[Tabla_DIM_PRODUCTO].[NOM_PRODUCTO].[All]" allUniqueName="[Tabla_DIM_PRODUCTO].[NOM_PRODUCTO].[All]" dimensionUniqueName="[Tabla_DIM_PRODUCTO]" displayFolder="" count="0" memberValueDatatype="130" unbalanced="0"/>
    <cacheHierarchy uniqueName="[Tabla_DIM_PROVEEDOR].[ID_PROVEEDOR]" caption="ID_PROVEEDOR" attribute="1" defaultMemberUniqueName="[Tabla_DIM_PROVEEDOR].[ID_PROVEEDOR].[All]" allUniqueName="[Tabla_DIM_PROVEEDOR].[ID_PROVEEDOR].[All]" dimensionUniqueName="[Tabla_DIM_PROVEEDOR]" displayFolder="" count="0" memberValueDatatype="20" unbalanced="0"/>
    <cacheHierarchy uniqueName="[Tabla_DIM_PROVEEDOR].[NOM_PROVEEDOR]" caption="NOM_PROVEEDOR" attribute="1" defaultMemberUniqueName="[Tabla_DIM_PROVEEDOR].[NOM_PROVEEDOR].[All]" allUniqueName="[Tabla_DIM_PROVEEDOR].[NOM_PROVEEDOR].[All]" dimensionUniqueName="[Tabla_DIM_PROVEEDOR]" displayFolder="" count="2" memberValueDatatype="130" unbalanced="0"/>
    <cacheHierarchy uniqueName="[Tabla_STOCKENALMACEN].[ID_ALMACEN]" caption="ID_ALMACEN" attribute="1" defaultMemberUniqueName="[Tabla_STOCKENALMACEN].[ID_ALMACEN].[All]" allUniqueName="[Tabla_STOCKENALMACEN].[ID_ALMACEN].[All]" dimensionUniqueName="[Tabla_STOCKENALMACEN]" displayFolder="" count="0" memberValueDatatype="20" unbalanced="0"/>
    <cacheHierarchy uniqueName="[Tabla_STOCKENALMACEN].[ID_PRODUCTO]" caption="ID_PRODUCTO" attribute="1" defaultMemberUniqueName="[Tabla_STOCKENALMACEN].[ID_PRODUCTO].[All]" allUniqueName="[Tabla_STOCKENALMACEN].[ID_PRODUCTO].[All]" dimensionUniqueName="[Tabla_STOCKENALMACEN]" displayFolder="" count="0" memberValueDatatype="20" unbalanced="0"/>
    <cacheHierarchy uniqueName="[Tabla_STOCKENALMACEN].[ID_FAMILIA]" caption="ID_FAMILIA" attribute="1" defaultMemberUniqueName="[Tabla_STOCKENALMACEN].[ID_FAMILIA].[All]" allUniqueName="[Tabla_STOCKENALMACEN].[ID_FAMILIA].[All]" dimensionUniqueName="[Tabla_STOCKENALMACEN]" displayFolder="" count="0" memberValueDatatype="20" unbalanced="0"/>
    <cacheHierarchy uniqueName="[Tabla_STOCKENALMACEN].[ID_PROVEEDOR]" caption="ID_PROVEEDOR" attribute="1" defaultMemberUniqueName="[Tabla_STOCKENALMACEN].[ID_PROVEEDOR].[All]" allUniqueName="[Tabla_STOCKENALMACEN].[ID_PROVEEDOR].[All]" dimensionUniqueName="[Tabla_STOCKENALMACEN]" displayFolder="" count="0" memberValueDatatype="20" unbalanced="0"/>
    <cacheHierarchy uniqueName="[Tabla_STOCKENALMACEN].[ID_FECHA]" caption="ID_FECHA" attribute="1" defaultMemberUniqueName="[Tabla_STOCKENALMACEN].[ID_FECHA].[All]" allUniqueName="[Tabla_STOCKENALMACEN].[ID_FECHA].[All]" dimensionUniqueName="[Tabla_STOCKENALMACEN]" displayFolder="" count="0" memberValueDatatype="20" unbalanced="0"/>
    <cacheHierarchy uniqueName="[Tabla_STOCKENALMACEN].[CANT_STOCK]" caption="CANT_STOCK" attribute="1" defaultMemberUniqueName="[Tabla_STOCKENALMACEN].[CANT_STOCK].[All]" allUniqueName="[Tabla_STOCKENALMACEN].[CANT_STOCK].[All]" dimensionUniqueName="[Tabla_STOCKENALMACEN]" displayFolder="" count="0" memberValueDatatype="20" unbalanced="0"/>
    <cacheHierarchy uniqueName="[Tabla_STOCKENALMACEN].[COSTO_UNIT]" caption="COSTO_UNIT" attribute="1" defaultMemberUniqueName="[Tabla_STOCKENALMACEN].[COSTO_UNIT].[All]" allUniqueName="[Tabla_STOCKENALMACEN].[COSTO_UNIT].[All]" dimensionUniqueName="[Tabla_STOCKENALMACEN]" displayFolder="" count="0" memberValueDatatype="5" unbalanced="0"/>
    <cacheHierarchy uniqueName="[Tabla_STOCKENALMACEN].[COSTO_TOTAL]" caption="COSTO_TOTAL" attribute="1" defaultMemberUniqueName="[Tabla_STOCKENALMACEN].[COSTO_TOTAL].[All]" allUniqueName="[Tabla_STOCKENALMACEN].[COSTO_TOTAL].[All]" dimensionUniqueName="[Tabla_STOCKENALMACEN]" displayFolder="" count="0" memberValueDatatype="5" unbalanced="0"/>
    <cacheHierarchy uniqueName="[Tabla_STOCKENALMACEN].[COSTO_VENTAPROM]" caption="COSTO_VENTAPROM" attribute="1" defaultMemberUniqueName="[Tabla_STOCKENALMACEN].[COSTO_VENTAPROM].[All]" allUniqueName="[Tabla_STOCKENALMACEN].[COSTO_VENTAPROM].[All]" dimensionUniqueName="[Tabla_STOCKENALMACEN]" displayFolder="" count="0" memberValueDatatype="5" unbalanced="0"/>
    <cacheHierarchy uniqueName="[Tabla_STOCKENALMACEN].[VENTA_PROM12MESES_UN]" caption="VENTA_PROM12MESES_UN" attribute="1" defaultMemberUniqueName="[Tabla_STOCKENALMACEN].[VENTA_PROM12MESES_UN].[All]" allUniqueName="[Tabla_STOCKENALMACEN].[VENTA_PROM12MESES_UN].[All]" dimensionUniqueName="[Tabla_STOCKENALMACEN]" displayFolder="" count="0" memberValueDatatype="5" unbalanced="0"/>
    <cacheHierarchy uniqueName="[Tabla_STOCKENALMACEN].[VENTA_PROM12MESES_MONTO]" caption="VENTA_PROM12MESES_MONTO" attribute="1" defaultMemberUniqueName="[Tabla_STOCKENALMACEN].[VENTA_PROM12MESES_MONTO].[All]" allUniqueName="[Tabla_STOCKENALMACEN].[VENTA_PROM12MESES_MONTO].[All]" dimensionUniqueName="[Tabla_STOCKENALMACEN]" displayFolder="" count="0" memberValueDatatype="5" unbalanced="0"/>
    <cacheHierarchy uniqueName="[Tabla_STOCKENALMACEN].[STOCK_VALORIZADO]" caption="STOCK_VALORIZADO" attribute="1" defaultMemberUniqueName="[Tabla_STOCKENALMACEN].[STOCK_VALORIZADO].[All]" allUniqueName="[Tabla_STOCKENALMACEN].[STOCK_VALORIZADO].[All]" dimensionUniqueName="[Tabla_STOCKENALMACEN]" displayFolder="" count="0" memberValueDatatype="5" unbalanced="0"/>
    <cacheHierarchy uniqueName="[Tabla_STOCKENALMACEN].[MESES DE INVENTARIO]" caption="MESES DE INVENTARIO" attribute="1" defaultMemberUniqueName="[Tabla_STOCKENALMACEN].[MESES DE INVENTARIO].[All]" allUniqueName="[Tabla_STOCKENALMACEN].[MESES DE INVENTARIO].[All]" dimensionUniqueName="[Tabla_STOCKENALMACEN]" displayFolder="" count="0" memberValueDatatype="5" unbalanced="0"/>
    <cacheHierarchy uniqueName="[Tabla_STOCKENALMACEN].[ROTACIÓN]" caption="ROTACIÓN" attribute="1" defaultMemberUniqueName="[Tabla_STOCKENALMACEN].[ROTACIÓN].[All]" allUniqueName="[Tabla_STOCKENALMACEN].[ROTACIÓN].[All]" dimensionUniqueName="[Tabla_STOCKENALMACEN]" displayFolder="" count="0" memberValueDatatype="5" unbalanced="0"/>
    <cacheHierarchy uniqueName="[Tabla_STOCKENALMACEN].[PORCENTAJE_STOCK]" caption="PORCENTAJE_STOCK" attribute="1" defaultMemberUniqueName="[Tabla_STOCKENALMACEN].[PORCENTAJE_STOCK].[All]" allUniqueName="[Tabla_STOCKENALMACEN].[PORCENTAJE_STOCK].[All]" dimensionUniqueName="[Tabla_STOCKENALMACEN]" displayFolder="" count="0" memberValueDatatype="5" unbalanced="0"/>
    <cacheHierarchy uniqueName="[Tabla_STOCKENALMACEN].[ABC_VENTAS]" caption="ABC_VENTAS" attribute="1" defaultMemberUniqueName="[Tabla_STOCKENALMACEN].[ABC_VENTAS].[All]" allUniqueName="[Tabla_STOCKENALMACEN].[ABC_VENTAS].[All]" dimensionUniqueName="[Tabla_STOCKENALMACEN]" displayFolder="" count="2" memberValueDatatype="130" unbalanced="0"/>
    <cacheHierarchy uniqueName="[Tabla_STOCKENALMACEN].[ABC_STOCK]" caption="ABC_STOCK" attribute="1" defaultMemberUniqueName="[Tabla_STOCKENALMACEN].[ABC_STOCK].[All]" allUniqueName="[Tabla_STOCKENALMACEN].[ABC_STOCK].[All]" dimensionUniqueName="[Tabla_STOCKENALMACEN]" displayFolder="" count="2" memberValueDatatype="130" unbalanced="0">
      <fieldsUsage count="2">
        <fieldUsage x="-1"/>
        <fieldUsage x="3"/>
      </fieldsUsage>
    </cacheHierarchy>
    <cacheHierarchy uniqueName="[Tabla_STOCKENALMACEN].[ANTIGÜEDAD_STOCK]" caption="ANTIGÜEDAD_STOCK" attribute="1" defaultMemberUniqueName="[Tabla_STOCKENALMACEN].[ANTIGÜEDAD_STOCK].[All]" allUniqueName="[Tabla_STOCKENALMACEN].[ANTIGÜEDAD_STOCK].[All]" dimensionUniqueName="[Tabla_STOCKENALMACEN]" displayFolder="" count="2" memberValueDatatype="130" unbalanced="0"/>
    <cacheHierarchy uniqueName="[Measures].[__XL_Count DIM_ALMACEN]" caption="__XL_Count DIM_ALMACEN" measure="1" displayFolder="" measureGroup="DIM_ALMACEN" count="0" hidden="1"/>
    <cacheHierarchy uniqueName="[Measures].[__XL_Count DIM_FAMILIA]" caption="__XL_Count DIM_FAMILIA" measure="1" displayFolder="" measureGroup="DIM_FAMILIA" count="0" hidden="1"/>
    <cacheHierarchy uniqueName="[Measures].[__XL_Count DIM_FECHA]" caption="__XL_Count DIM_FECHA" measure="1" displayFolder="" measureGroup="DIM_FECHA" count="0" hidden="1"/>
    <cacheHierarchy uniqueName="[Measures].[__XL_Count DIM_PRODUCTO]" caption="__XL_Count DIM_PRODUCTO" measure="1" displayFolder="" measureGroup="DIM_PRODUCTO" count="0" hidden="1"/>
    <cacheHierarchy uniqueName="[Measures].[__XL_Count DIM_PROVEEDOR]" caption="__XL_Count DIM_PROVEEDOR" measure="1" displayFolder="" measureGroup="DIM_PROVEEDOR" count="0" hidden="1"/>
    <cacheHierarchy uniqueName="[Measures].[__XL_Count STOCKENALMACEN]" caption="__XL_Count STOCKENALMACEN" measure="1" displayFolder="" measureGroup="STOCKENALMACEN" count="0" hidden="1"/>
    <cacheHierarchy uniqueName="[Measures].[__XL_Count Tabla_STOCKENALMACEN]" caption="__XL_Count Tabla_STOCKENALMACEN" measure="1" displayFolder="" measureGroup="Tabla_STOCKENALMACEN" count="0" hidden="1"/>
    <cacheHierarchy uniqueName="[Measures].[__XL_Count Tabla_DIM_FECHA]" caption="__XL_Count Tabla_DIM_FECHA" measure="1" displayFolder="" measureGroup="Tabla_DIM_FECHA" count="0" hidden="1"/>
    <cacheHierarchy uniqueName="[Measures].[__XL_Count Tabla_DIM_FAMILIA]" caption="__XL_Count Tabla_DIM_FAMILIA" measure="1" displayFolder="" measureGroup="Tabla_DIM_FAMILIA" count="0" hidden="1"/>
    <cacheHierarchy uniqueName="[Measures].[__XL_Count Tabla_DIM_PRODUCTO]" caption="__XL_Count Tabla_DIM_PRODUCTO" measure="1" displayFolder="" measureGroup="Tabla_DIM_PRODUCTO" count="0" hidden="1"/>
    <cacheHierarchy uniqueName="[Measures].[__XL_Count Tabla_DIM_PROVEEDOR]" caption="__XL_Count Tabla_DIM_PROVEEDOR" measure="1" displayFolder="" measureGroup="Tabla_DIM_PROVEEDOR" count="0" hidden="1"/>
    <cacheHierarchy uniqueName="[Measures].[__No measures defined]" caption="__No measures defined" measure="1" displayFolder="" count="0" hidden="1"/>
    <cacheHierarchy uniqueName="[Measures].[Suma de VENTA_PROM12MESES_UN]" caption="Suma de VENTA_PROM12MESES_U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VENTA_PROM12MESES_UN 2]" caption="Suma de VENTA_PROM12MESES_UN 2" measure="1" displayFolder="" measureGroup="STOCKENALMACEN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VENTA_PROM12MESES_MONTO]" caption="Suma de VENTA_PROM12MESES_MON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ID_ALMACEN]" caption="Suma de ID_ALMACE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STOCK_VALORIZADO]" caption="Suma de STOCK_VALORIZADO" measure="1" displayFolder="" measureGroup="Tabla_STOCKENALMAC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CANT_STOCK]" caption="Suma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CANT_STOCK]" caption="Recuento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MES]" caption="Recuento de MES" measure="1" displayFolder="" measureGroup="Tabla_DIM_FECH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ABC_VENTAS]" caption="Recuento de ABC_VENTAS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ID_PRODUCTO]" caption="Suma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e ID_PRODUCTO]" caption="Recuento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ROTACIÓN]" caption="Suma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MESES DE INVENTARIO]" caption="Suma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MESES DE INVENTARIO]" caption="Promedio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ROTACIÓN]" caption="Promedio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12">
    <dimension name="DIM_ALMACEN" uniqueName="[DIM_ALMACEN]" caption="DIM_ALMACEN"/>
    <dimension name="DIM_FAMILIA" uniqueName="[DIM_FAMILIA]" caption="DIM_FAMILIA"/>
    <dimension name="DIM_FECHA" uniqueName="[DIM_FECHA]" caption="DIM_FECHA"/>
    <dimension name="DIM_PRODUCTO" uniqueName="[DIM_PRODUCTO]" caption="DIM_PRODUCTO"/>
    <dimension name="DIM_PROVEEDOR" uniqueName="[DIM_PROVEEDOR]" caption="DIM_PROVEEDOR"/>
    <dimension measure="1" name="Measures" uniqueName="[Measures]" caption="Measures"/>
    <dimension name="STOCKENALMACEN" uniqueName="[STOCKENALMACEN]" caption="STOCKENALMACEN"/>
    <dimension name="Tabla_DIM_FAMILIA" uniqueName="[Tabla_DIM_FAMILIA]" caption="Tabla_DIM_FAMILIA"/>
    <dimension name="Tabla_DIM_FECHA" uniqueName="[Tabla_DIM_FECHA]" caption="Tabla_DIM_FECHA"/>
    <dimension name="Tabla_DIM_PRODUCTO" uniqueName="[Tabla_DIM_PRODUCTO]" caption="Tabla_DIM_PRODUCTO"/>
    <dimension name="Tabla_DIM_PROVEEDOR" uniqueName="[Tabla_DIM_PROVEEDOR]" caption="Tabla_DIM_PROVEEDOR"/>
    <dimension name="Tabla_STOCKENALMACEN" uniqueName="[Tabla_STOCKENALMACEN]" caption="Tabla_STOCKENALMACEN"/>
  </dimensions>
  <measureGroups count="11">
    <measureGroup name="DIM_ALMACEN" caption="DIM_ALMACEN"/>
    <measureGroup name="DIM_FAMILIA" caption="DIM_FAMILIA"/>
    <measureGroup name="DIM_FECHA" caption="DIM_FECHA"/>
    <measureGroup name="DIM_PRODUCTO" caption="DIM_PRODUCTO"/>
    <measureGroup name="DIM_PROVEEDOR" caption="DIM_PROVEEDOR"/>
    <measureGroup name="STOCKENALMACEN" caption="STOCKENALMACEN"/>
    <measureGroup name="Tabla_DIM_FAMILIA" caption="Tabla_DIM_FAMILIA"/>
    <measureGroup name="Tabla_DIM_FECHA" caption="Tabla_DIM_FECHA"/>
    <measureGroup name="Tabla_DIM_PRODUCTO" caption="Tabla_DIM_PRODUCTO"/>
    <measureGroup name="Tabla_DIM_PROVEEDOR" caption="Tabla_DIM_PROVEEDOR"/>
    <measureGroup name="Tabla_STOCKENALMACEN" caption="Tabla_STOCKENALMACEN"/>
  </measureGroups>
  <maps count="33">
    <map measureGroup="0" dimension="0"/>
    <map measureGroup="1" dimension="1"/>
    <map measureGroup="1" dimension="7"/>
    <map measureGroup="2" dimension="2"/>
    <map measureGroup="2" dimension="8"/>
    <map measureGroup="3" dimension="3"/>
    <map measureGroup="3" dimension="9"/>
    <map measureGroup="4" dimension="4"/>
    <map measureGroup="4" dimension="10"/>
    <map measureGroup="5" dimension="0"/>
    <map measureGroup="5" dimension="1"/>
    <map measureGroup="5" dimension="2"/>
    <map measureGroup="5" dimension="3"/>
    <map measureGroup="5" dimension="4"/>
    <map measureGroup="5" dimension="6"/>
    <map measureGroup="5" dimension="7"/>
    <map measureGroup="5" dimension="8"/>
    <map measureGroup="5" dimension="9"/>
    <map measureGroup="5" dimension="10"/>
    <map measureGroup="6" dimension="7"/>
    <map measureGroup="7" dimension="8"/>
    <map measureGroup="8" dimension="9"/>
    <map measureGroup="9" dimension="10"/>
    <map measureGroup="10" dimension="0"/>
    <map measureGroup="10" dimension="1"/>
    <map measureGroup="10" dimension="2"/>
    <map measureGroup="10" dimension="3"/>
    <map measureGroup="10" dimension="4"/>
    <map measureGroup="10" dimension="7"/>
    <map measureGroup="10" dimension="8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USER" refreshedDate="44334.837259953703" backgroundQuery="1" createdVersion="6" refreshedVersion="6" minRefreshableVersion="3" recordCount="0" supportSubquery="1" supportAdvancedDrill="1">
  <cacheSource type="external" connectionId="8"/>
  <cacheFields count="3">
    <cacheField name="[Tabla_STOCKENALMACEN].[ANTIGÜEDAD_STOCK].[ANTIGÜEDAD_STOCK]" caption="ANTIGÜEDAD_STOCK" numFmtId="0" hierarchy="48" level="1">
      <sharedItems count="5">
        <s v="1. Sin movimiento"/>
        <s v="2. Menos de 3 meses"/>
        <s v="3. Entre 3 y 6 meses"/>
        <s v="4. Entre 6 y 12 meses"/>
        <s v="5.12 a mas"/>
      </sharedItems>
    </cacheField>
    <cacheField name="[Measures].[Suma de STOCK_VALORIZADO]" caption="Suma de STOCK_VALORIZADO" numFmtId="0" hierarchy="65" level="32767"/>
    <cacheField name="[Tabla_DIM_FECHA].[AÑO].[AÑO]" caption="AÑO" numFmtId="0" hierarchy="26" level="1">
      <sharedItems containsSemiMixedTypes="0" containsNonDate="0" containsString="0"/>
    </cacheField>
  </cacheFields>
  <cacheHierarchies count="76">
    <cacheHierarchy uniqueName="[DIM_ALMACEN].[ID_ALMACEN]" caption="ID_ALMACEN" attribute="1" defaultMemberUniqueName="[DIM_ALMACEN].[ID_ALMACEN].[All]" allUniqueName="[DIM_ALMACEN].[ID_ALMACEN].[All]" dimensionUniqueName="[DIM_ALMACEN]" displayFolder="" count="0" memberValueDatatype="20" unbalanced="0"/>
    <cacheHierarchy uniqueName="[DIM_ALMACEN].[DIR_ALMACEN]" caption="DIR_ALMACEN" attribute="1" defaultMemberUniqueName="[DIM_ALMACEN].[DIR_ALMACEN].[All]" allUniqueName="[DIM_ALMACEN].[DIR_ALMACEN].[All]" dimensionUniqueName="[DIM_ALMACEN]" displayFolder="" count="2" memberValueDatatype="130" unbalanced="0"/>
    <cacheHierarchy uniqueName="[DIM_FAMILIA].[ID_FAMILIA]" caption="ID_FAMILIA" attribute="1" defaultMemberUniqueName="[DIM_FAMILIA].[ID_FAMILIA].[All]" allUniqueName="[DIM_FAMILIA].[ID_FAMILIA].[All]" dimensionUniqueName="[DIM_FAMILIA]" displayFolder="" count="0" memberValueDatatype="20" unbalanced="0"/>
    <cacheHierarchy uniqueName="[DIM_FAMILIA].[NOM_FAMILIA]" caption="NOM_FAMILIA" attribute="1" defaultMemberUniqueName="[DIM_FAMILIA].[NOM_FAMILIA].[All]" allUniqueName="[DIM_FAMILIA].[NOM_FAMILIA].[All]" dimensionUniqueName="[DIM_FAMILIA]" displayFolder="" count="0" memberValueDatatype="130" unbalanced="0"/>
    <cacheHierarchy uniqueName="[DIM_FECHA].[ID_FECHA]" caption="ID_FECHA" attribute="1" defaultMemberUniqueName="[DIM_FECHA].[ID_FECHA].[All]" allUniqueName="[DIM_FECHA].[ID_FECHA].[All]" dimensionUniqueName="[DIM_FECHA]" displayFolder="" count="0" memberValueDatatype="20" unbalanced="0"/>
    <cacheHierarchy uniqueName="[DIM_FECHA].[MES]" caption="MES" attribute="1" defaultMemberUniqueName="[DIM_FECHA].[MES].[All]" allUniqueName="[DIM_FECHA].[MES].[All]" dimensionUniqueName="[DIM_FECHA]" displayFolder="" count="0" memberValueDatatype="130" unbalanced="0"/>
    <cacheHierarchy uniqueName="[DIM_FECHA].[AÑO]" caption="AÑO" attribute="1" defaultMemberUniqueName="[DIM_FECHA].[AÑO].[All]" allUniqueName="[DIM_FECHA].[AÑO].[All]" dimensionUniqueName="[DIM_FECHA]" displayFolder="" count="0" memberValueDatatype="20" unbalanced="0"/>
    <cacheHierarchy uniqueName="[DIM_PRODUCTO].[ID_PRODUCTO]" caption="ID_PRODUCTO" attribute="1" defaultMemberUniqueName="[DIM_PRODUCTO].[ID_PRODUCTO].[All]" allUniqueName="[DIM_PRODUCTO].[ID_PRODUCTO].[All]" dimensionUniqueName="[DIM_PRODUCTO]" displayFolder="" count="0" memberValueDatatype="20" unbalanced="0"/>
    <cacheHierarchy uniqueName="[DIM_PRODUCTO].[NOM_PRODUCTO]" caption="NOM_PRODUCTO" attribute="1" defaultMemberUniqueName="[DIM_PRODUCTO].[NOM_PRODUCTO].[All]" allUniqueName="[DIM_PRODUCTO].[NOM_PRODUCTO].[All]" dimensionUniqueName="[DIM_PRODUCTO]" displayFolder="" count="0" memberValueDatatype="130" unbalanced="0"/>
    <cacheHierarchy uniqueName="[DIM_PROVEEDOR].[ID_PROVEEDOR]" caption="ID_PROVEEDOR" attribute="1" defaultMemberUniqueName="[DIM_PROVEEDOR].[ID_PROVEEDOR].[All]" allUniqueName="[DIM_PROVEEDOR].[ID_PROVEEDOR].[All]" dimensionUniqueName="[DIM_PROVEEDOR]" displayFolder="" count="0" memberValueDatatype="20" unbalanced="0"/>
    <cacheHierarchy uniqueName="[DIM_PROVEEDOR].[NOM_PROVEEDOR]" caption="NOM_PROVEEDOR" attribute="1" defaultMemberUniqueName="[DIM_PROVEEDOR].[NOM_PROVEEDOR].[All]" allUniqueName="[DIM_PROVEEDOR].[NOM_PROVEEDOR].[All]" dimensionUniqueName="[DIM_PROVEEDOR]" displayFolder="" count="0" memberValueDatatype="130" unbalanced="0"/>
    <cacheHierarchy uniqueName="[STOCKENALMACEN].[ID_ALMACEN]" caption="ID_ALMACEN" attribute="1" defaultMemberUniqueName="[STOCKENALMACEN].[ID_ALMACEN].[All]" allUniqueName="[STOCKENALMACEN].[ID_ALMACEN].[All]" dimensionUniqueName="[STOCKENALMACEN]" displayFolder="" count="0" memberValueDatatype="20" unbalanced="0"/>
    <cacheHierarchy uniqueName="[STOCKENALMACEN].[ID_PRODUCTO]" caption="ID_PRODUCTO" attribute="1" defaultMemberUniqueName="[STOCKENALMACEN].[ID_PRODUCTO].[All]" allUniqueName="[STOCKENALMACEN].[ID_PRODUCTO].[All]" dimensionUniqueName="[STOCKENALMACEN]" displayFolder="" count="0" memberValueDatatype="20" unbalanced="0"/>
    <cacheHierarchy uniqueName="[STOCKENALMACEN].[ID_FAMILIA]" caption="ID_FAMILIA" attribute="1" defaultMemberUniqueName="[STOCKENALMACEN].[ID_FAMILIA].[All]" allUniqueName="[STOCKENALMACEN].[ID_FAMILIA].[All]" dimensionUniqueName="[STOCKENALMACEN]" displayFolder="" count="0" memberValueDatatype="20" unbalanced="0"/>
    <cacheHierarchy uniqueName="[STOCKENALMACEN].[ID_PROVEEDOR]" caption="ID_PROVEEDOR" attribute="1" defaultMemberUniqueName="[STOCKENALMACEN].[ID_PROVEEDOR].[All]" allUniqueName="[STOCKENALMACEN].[ID_PROVEEDOR].[All]" dimensionUniqueName="[STOCKENALMACEN]" displayFolder="" count="0" memberValueDatatype="20" unbalanced="0"/>
    <cacheHierarchy uniqueName="[STOCKENALMACEN].[ID_FECHA]" caption="ID_FECHA" attribute="1" defaultMemberUniqueName="[STOCKENALMACEN].[ID_FECHA].[All]" allUniqueName="[STOCKENALMACEN].[ID_FECHA].[All]" dimensionUniqueName="[STOCKENALMACEN]" displayFolder="" count="0" memberValueDatatype="20" unbalanced="0"/>
    <cacheHierarchy uniqueName="[STOCKENALMACEN].[CANT_STOCK]" caption="CANT_STOCK" attribute="1" defaultMemberUniqueName="[STOCKENALMACEN].[CANT_STOCK].[All]" allUniqueName="[STOCKENALMACEN].[CANT_STOCK].[All]" dimensionUniqueName="[STOCKENALMACEN]" displayFolder="" count="0" memberValueDatatype="20" unbalanced="0"/>
    <cacheHierarchy uniqueName="[STOCKENALMACEN].[COSTO_UNIT]" caption="COSTO_UNIT" attribute="1" defaultMemberUniqueName="[STOCKENALMACEN].[COSTO_UNIT].[All]" allUniqueName="[STOCKENALMACEN].[COSTO_UNIT].[All]" dimensionUniqueName="[STOCKENALMACEN]" displayFolder="" count="0" memberValueDatatype="5" unbalanced="0"/>
    <cacheHierarchy uniqueName="[STOCKENALMACEN].[COSTO_TOTAL]" caption="COSTO_TOTAL" attribute="1" defaultMemberUniqueName="[STOCKENALMACEN].[COSTO_TOTAL].[All]" allUniqueName="[STOCKENALMACEN].[COSTO_TOTAL].[All]" dimensionUniqueName="[STOCKENALMACEN]" displayFolder="" count="0" memberValueDatatype="5" unbalanced="0"/>
    <cacheHierarchy uniqueName="[STOCKENALMACEN].[COSTO_VENTAPROM]" caption="COSTO_VENTAPROM" attribute="1" defaultMemberUniqueName="[STOCKENALMACEN].[COSTO_VENTAPROM].[All]" allUniqueName="[STOCKENALMACEN].[COSTO_VENTAPROM].[All]" dimensionUniqueName="[STOCKENALMACEN]" displayFolder="" count="0" memberValueDatatype="5" unbalanced="0"/>
    <cacheHierarchy uniqueName="[STOCKENALMACEN].[VENTA_PROM12MESES_UN]" caption="VENTA_PROM12MESES_UN" attribute="1" defaultMemberUniqueName="[STOCKENALMACEN].[VENTA_PROM12MESES_UN].[All]" allUniqueName="[STOCKENALMACEN].[VENTA_PROM12MESES_UN].[All]" dimensionUniqueName="[STOCKENALMACEN]" displayFolder="" count="0" memberValueDatatype="5" unbalanced="0"/>
    <cacheHierarchy uniqueName="[STOCKENALMACEN].[VENTA_PROM12MESES_MONTO]" caption="VENTA_PROM12MESES_MONTO" attribute="1" defaultMemberUniqueName="[STOCKENALMACEN].[VENTA_PROM12MESES_MONTO].[All]" allUniqueName="[STOCKENALMACEN].[VENTA_PROM12MESES_MONTO].[All]" dimensionUniqueName="[STOCKENALMACEN]" displayFolder="" count="0" memberValueDatatype="5" unbalanced="0"/>
    <cacheHierarchy uniqueName="[Tabla_DIM_FAMILIA].[ID_FAMILIA]" caption="ID_FAMILIA" attribute="1" defaultMemberUniqueName="[Tabla_DIM_FAMILIA].[ID_FAMILIA].[All]" allUniqueName="[Tabla_DIM_FAMILIA].[ID_FAMILIA].[All]" dimensionUniqueName="[Tabla_DIM_FAMILIA]" displayFolder="" count="0" memberValueDatatype="20" unbalanced="0"/>
    <cacheHierarchy uniqueName="[Tabla_DIM_FAMILIA].[NOM_FAMILIA]" caption="NOM_FAMILIA" attribute="1" defaultMemberUniqueName="[Tabla_DIM_FAMILIA].[NOM_FAMILIA].[All]" allUniqueName="[Tabla_DIM_FAMILIA].[NOM_FAMILIA].[All]" dimensionUniqueName="[Tabla_DIM_FAMILIA]" displayFolder="" count="2" memberValueDatatype="130" unbalanced="0"/>
    <cacheHierarchy uniqueName="[Tabla_DIM_FECHA].[ID_FECHA]" caption="ID_FECHA" attribute="1" defaultMemberUniqueName="[Tabla_DIM_FECHA].[ID_FECHA].[All]" allUniqueName="[Tabla_DIM_FECHA].[ID_FECHA].[All]" dimensionUniqueName="[Tabla_DIM_FECHA]" displayFolder="" count="0" memberValueDatatype="20" unbalanced="0"/>
    <cacheHierarchy uniqueName="[Tabla_DIM_FECHA].[MES]" caption="MES" attribute="1" defaultMemberUniqueName="[Tabla_DIM_FECHA].[MES].[All]" allUniqueName="[Tabla_DIM_FECHA].[MES].[All]" dimensionUniqueName="[Tabla_DIM_FECHA]" displayFolder="" count="2" memberValueDatatype="130" unbalanced="0"/>
    <cacheHierarchy uniqueName="[Tabla_DIM_FECHA].[AÑO]" caption="AÑO" attribute="1" defaultMemberUniqueName="[Tabla_DIM_FECHA].[AÑO].[All]" allUniqueName="[Tabla_DIM_FECHA].[AÑO].[All]" dimensionUniqueName="[Tabla_DIM_FECHA]" displayFolder="" count="2" memberValueDatatype="20" unbalanced="0">
      <fieldsUsage count="2">
        <fieldUsage x="-1"/>
        <fieldUsage x="2"/>
      </fieldsUsage>
    </cacheHierarchy>
    <cacheHierarchy uniqueName="[Tabla_DIM_PRODUCTO].[ID_PRODUCTO]" caption="ID_PRODUCTO" attribute="1" defaultMemberUniqueName="[Tabla_DIM_PRODUCTO].[ID_PRODUCTO].[All]" allUniqueName="[Tabla_DIM_PRODUCTO].[ID_PRODUCTO].[All]" dimensionUniqueName="[Tabla_DIM_PRODUCTO]" displayFolder="" count="0" memberValueDatatype="20" unbalanced="0"/>
    <cacheHierarchy uniqueName="[Tabla_DIM_PRODUCTO].[NOM_PRODUCTO]" caption="NOM_PRODUCTO" attribute="1" defaultMemberUniqueName="[Tabla_DIM_PRODUCTO].[NOM_PRODUCTO].[All]" allUniqueName="[Tabla_DIM_PRODUCTO].[NOM_PRODUCTO].[All]" dimensionUniqueName="[Tabla_DIM_PRODUCTO]" displayFolder="" count="0" memberValueDatatype="130" unbalanced="0"/>
    <cacheHierarchy uniqueName="[Tabla_DIM_PROVEEDOR].[ID_PROVEEDOR]" caption="ID_PROVEEDOR" attribute="1" defaultMemberUniqueName="[Tabla_DIM_PROVEEDOR].[ID_PROVEEDOR].[All]" allUniqueName="[Tabla_DIM_PROVEEDOR].[ID_PROVEEDOR].[All]" dimensionUniqueName="[Tabla_DIM_PROVEEDOR]" displayFolder="" count="0" memberValueDatatype="20" unbalanced="0"/>
    <cacheHierarchy uniqueName="[Tabla_DIM_PROVEEDOR].[NOM_PROVEEDOR]" caption="NOM_PROVEEDOR" attribute="1" defaultMemberUniqueName="[Tabla_DIM_PROVEEDOR].[NOM_PROVEEDOR].[All]" allUniqueName="[Tabla_DIM_PROVEEDOR].[NOM_PROVEEDOR].[All]" dimensionUniqueName="[Tabla_DIM_PROVEEDOR]" displayFolder="" count="2" memberValueDatatype="130" unbalanced="0"/>
    <cacheHierarchy uniqueName="[Tabla_STOCKENALMACEN].[ID_ALMACEN]" caption="ID_ALMACEN" attribute="1" defaultMemberUniqueName="[Tabla_STOCKENALMACEN].[ID_ALMACEN].[All]" allUniqueName="[Tabla_STOCKENALMACEN].[ID_ALMACEN].[All]" dimensionUniqueName="[Tabla_STOCKENALMACEN]" displayFolder="" count="0" memberValueDatatype="20" unbalanced="0"/>
    <cacheHierarchy uniqueName="[Tabla_STOCKENALMACEN].[ID_PRODUCTO]" caption="ID_PRODUCTO" attribute="1" defaultMemberUniqueName="[Tabla_STOCKENALMACEN].[ID_PRODUCTO].[All]" allUniqueName="[Tabla_STOCKENALMACEN].[ID_PRODUCTO].[All]" dimensionUniqueName="[Tabla_STOCKENALMACEN]" displayFolder="" count="0" memberValueDatatype="20" unbalanced="0"/>
    <cacheHierarchy uniqueName="[Tabla_STOCKENALMACEN].[ID_FAMILIA]" caption="ID_FAMILIA" attribute="1" defaultMemberUniqueName="[Tabla_STOCKENALMACEN].[ID_FAMILIA].[All]" allUniqueName="[Tabla_STOCKENALMACEN].[ID_FAMILIA].[All]" dimensionUniqueName="[Tabla_STOCKENALMACEN]" displayFolder="" count="0" memberValueDatatype="20" unbalanced="0"/>
    <cacheHierarchy uniqueName="[Tabla_STOCKENALMACEN].[ID_PROVEEDOR]" caption="ID_PROVEEDOR" attribute="1" defaultMemberUniqueName="[Tabla_STOCKENALMACEN].[ID_PROVEEDOR].[All]" allUniqueName="[Tabla_STOCKENALMACEN].[ID_PROVEEDOR].[All]" dimensionUniqueName="[Tabla_STOCKENALMACEN]" displayFolder="" count="0" memberValueDatatype="20" unbalanced="0"/>
    <cacheHierarchy uniqueName="[Tabla_STOCKENALMACEN].[ID_FECHA]" caption="ID_FECHA" attribute="1" defaultMemberUniqueName="[Tabla_STOCKENALMACEN].[ID_FECHA].[All]" allUniqueName="[Tabla_STOCKENALMACEN].[ID_FECHA].[All]" dimensionUniqueName="[Tabla_STOCKENALMACEN]" displayFolder="" count="0" memberValueDatatype="20" unbalanced="0"/>
    <cacheHierarchy uniqueName="[Tabla_STOCKENALMACEN].[CANT_STOCK]" caption="CANT_STOCK" attribute="1" defaultMemberUniqueName="[Tabla_STOCKENALMACEN].[CANT_STOCK].[All]" allUniqueName="[Tabla_STOCKENALMACEN].[CANT_STOCK].[All]" dimensionUniqueName="[Tabla_STOCKENALMACEN]" displayFolder="" count="0" memberValueDatatype="20" unbalanced="0"/>
    <cacheHierarchy uniqueName="[Tabla_STOCKENALMACEN].[COSTO_UNIT]" caption="COSTO_UNIT" attribute="1" defaultMemberUniqueName="[Tabla_STOCKENALMACEN].[COSTO_UNIT].[All]" allUniqueName="[Tabla_STOCKENALMACEN].[COSTO_UNIT].[All]" dimensionUniqueName="[Tabla_STOCKENALMACEN]" displayFolder="" count="0" memberValueDatatype="5" unbalanced="0"/>
    <cacheHierarchy uniqueName="[Tabla_STOCKENALMACEN].[COSTO_TOTAL]" caption="COSTO_TOTAL" attribute="1" defaultMemberUniqueName="[Tabla_STOCKENALMACEN].[COSTO_TOTAL].[All]" allUniqueName="[Tabla_STOCKENALMACEN].[COSTO_TOTAL].[All]" dimensionUniqueName="[Tabla_STOCKENALMACEN]" displayFolder="" count="0" memberValueDatatype="5" unbalanced="0"/>
    <cacheHierarchy uniqueName="[Tabla_STOCKENALMACEN].[COSTO_VENTAPROM]" caption="COSTO_VENTAPROM" attribute="1" defaultMemberUniqueName="[Tabla_STOCKENALMACEN].[COSTO_VENTAPROM].[All]" allUniqueName="[Tabla_STOCKENALMACEN].[COSTO_VENTAPROM].[All]" dimensionUniqueName="[Tabla_STOCKENALMACEN]" displayFolder="" count="0" memberValueDatatype="5" unbalanced="0"/>
    <cacheHierarchy uniqueName="[Tabla_STOCKENALMACEN].[VENTA_PROM12MESES_UN]" caption="VENTA_PROM12MESES_UN" attribute="1" defaultMemberUniqueName="[Tabla_STOCKENALMACEN].[VENTA_PROM12MESES_UN].[All]" allUniqueName="[Tabla_STOCKENALMACEN].[VENTA_PROM12MESES_UN].[All]" dimensionUniqueName="[Tabla_STOCKENALMACEN]" displayFolder="" count="0" memberValueDatatype="5" unbalanced="0"/>
    <cacheHierarchy uniqueName="[Tabla_STOCKENALMACEN].[VENTA_PROM12MESES_MONTO]" caption="VENTA_PROM12MESES_MONTO" attribute="1" defaultMemberUniqueName="[Tabla_STOCKENALMACEN].[VENTA_PROM12MESES_MONTO].[All]" allUniqueName="[Tabla_STOCKENALMACEN].[VENTA_PROM12MESES_MONTO].[All]" dimensionUniqueName="[Tabla_STOCKENALMACEN]" displayFolder="" count="0" memberValueDatatype="5" unbalanced="0"/>
    <cacheHierarchy uniqueName="[Tabla_STOCKENALMACEN].[STOCK_VALORIZADO]" caption="STOCK_VALORIZADO" attribute="1" defaultMemberUniqueName="[Tabla_STOCKENALMACEN].[STOCK_VALORIZADO].[All]" allUniqueName="[Tabla_STOCKENALMACEN].[STOCK_VALORIZADO].[All]" dimensionUniqueName="[Tabla_STOCKENALMACEN]" displayFolder="" count="0" memberValueDatatype="5" unbalanced="0"/>
    <cacheHierarchy uniqueName="[Tabla_STOCKENALMACEN].[MESES DE INVENTARIO]" caption="MESES DE INVENTARIO" attribute="1" defaultMemberUniqueName="[Tabla_STOCKENALMACEN].[MESES DE INVENTARIO].[All]" allUniqueName="[Tabla_STOCKENALMACEN].[MESES DE INVENTARIO].[All]" dimensionUniqueName="[Tabla_STOCKENALMACEN]" displayFolder="" count="0" memberValueDatatype="5" unbalanced="0"/>
    <cacheHierarchy uniqueName="[Tabla_STOCKENALMACEN].[ROTACIÓN]" caption="ROTACIÓN" attribute="1" defaultMemberUniqueName="[Tabla_STOCKENALMACEN].[ROTACIÓN].[All]" allUniqueName="[Tabla_STOCKENALMACEN].[ROTACIÓN].[All]" dimensionUniqueName="[Tabla_STOCKENALMACEN]" displayFolder="" count="0" memberValueDatatype="5" unbalanced="0"/>
    <cacheHierarchy uniqueName="[Tabla_STOCKENALMACEN].[PORCENTAJE_STOCK]" caption="PORCENTAJE_STOCK" attribute="1" defaultMemberUniqueName="[Tabla_STOCKENALMACEN].[PORCENTAJE_STOCK].[All]" allUniqueName="[Tabla_STOCKENALMACEN].[PORCENTAJE_STOCK].[All]" dimensionUniqueName="[Tabla_STOCKENALMACEN]" displayFolder="" count="0" memberValueDatatype="5" unbalanced="0"/>
    <cacheHierarchy uniqueName="[Tabla_STOCKENALMACEN].[ABC_VENTAS]" caption="ABC_VENTAS" attribute="1" defaultMemberUniqueName="[Tabla_STOCKENALMACEN].[ABC_VENTAS].[All]" allUniqueName="[Tabla_STOCKENALMACEN].[ABC_VENTAS].[All]" dimensionUniqueName="[Tabla_STOCKENALMACEN]" displayFolder="" count="2" memberValueDatatype="130" unbalanced="0"/>
    <cacheHierarchy uniqueName="[Tabla_STOCKENALMACEN].[ABC_STOCK]" caption="ABC_STOCK" attribute="1" defaultMemberUniqueName="[Tabla_STOCKENALMACEN].[ABC_STOCK].[All]" allUniqueName="[Tabla_STOCKENALMACEN].[ABC_STOCK].[All]" dimensionUniqueName="[Tabla_STOCKENALMACEN]" displayFolder="" count="2" memberValueDatatype="130" unbalanced="0"/>
    <cacheHierarchy uniqueName="[Tabla_STOCKENALMACEN].[ANTIGÜEDAD_STOCK]" caption="ANTIGÜEDAD_STOCK" attribute="1" defaultMemberUniqueName="[Tabla_STOCKENALMACEN].[ANTIGÜEDAD_STOCK].[All]" allUniqueName="[Tabla_STOCKENALMACEN].[ANTIGÜEDAD_STOCK].[All]" dimensionUniqueName="[Tabla_STOCKENALMACEN]" displayFolder="" count="2" memberValueDatatype="130" unbalanced="0">
      <fieldsUsage count="2">
        <fieldUsage x="-1"/>
        <fieldUsage x="0"/>
      </fieldsUsage>
    </cacheHierarchy>
    <cacheHierarchy uniqueName="[Measures].[__XL_Count DIM_ALMACEN]" caption="__XL_Count DIM_ALMACEN" measure="1" displayFolder="" measureGroup="DIM_ALMACEN" count="0" hidden="1"/>
    <cacheHierarchy uniqueName="[Measures].[__XL_Count DIM_FAMILIA]" caption="__XL_Count DIM_FAMILIA" measure="1" displayFolder="" measureGroup="DIM_FAMILIA" count="0" hidden="1"/>
    <cacheHierarchy uniqueName="[Measures].[__XL_Count DIM_FECHA]" caption="__XL_Count DIM_FECHA" measure="1" displayFolder="" measureGroup="DIM_FECHA" count="0" hidden="1"/>
    <cacheHierarchy uniqueName="[Measures].[__XL_Count DIM_PRODUCTO]" caption="__XL_Count DIM_PRODUCTO" measure="1" displayFolder="" measureGroup="DIM_PRODUCTO" count="0" hidden="1"/>
    <cacheHierarchy uniqueName="[Measures].[__XL_Count DIM_PROVEEDOR]" caption="__XL_Count DIM_PROVEEDOR" measure="1" displayFolder="" measureGroup="DIM_PROVEEDOR" count="0" hidden="1"/>
    <cacheHierarchy uniqueName="[Measures].[__XL_Count STOCKENALMACEN]" caption="__XL_Count STOCKENALMACEN" measure="1" displayFolder="" measureGroup="STOCKENALMACEN" count="0" hidden="1"/>
    <cacheHierarchy uniqueName="[Measures].[__XL_Count Tabla_STOCKENALMACEN]" caption="__XL_Count Tabla_STOCKENALMACEN" measure="1" displayFolder="" measureGroup="Tabla_STOCKENALMACEN" count="0" hidden="1"/>
    <cacheHierarchy uniqueName="[Measures].[__XL_Count Tabla_DIM_FECHA]" caption="__XL_Count Tabla_DIM_FECHA" measure="1" displayFolder="" measureGroup="Tabla_DIM_FECHA" count="0" hidden="1"/>
    <cacheHierarchy uniqueName="[Measures].[__XL_Count Tabla_DIM_FAMILIA]" caption="__XL_Count Tabla_DIM_FAMILIA" measure="1" displayFolder="" measureGroup="Tabla_DIM_FAMILIA" count="0" hidden="1"/>
    <cacheHierarchy uniqueName="[Measures].[__XL_Count Tabla_DIM_PRODUCTO]" caption="__XL_Count Tabla_DIM_PRODUCTO" measure="1" displayFolder="" measureGroup="Tabla_DIM_PRODUCTO" count="0" hidden="1"/>
    <cacheHierarchy uniqueName="[Measures].[__XL_Count Tabla_DIM_PROVEEDOR]" caption="__XL_Count Tabla_DIM_PROVEEDOR" measure="1" displayFolder="" measureGroup="Tabla_DIM_PROVEEDOR" count="0" hidden="1"/>
    <cacheHierarchy uniqueName="[Measures].[__No measures defined]" caption="__No measures defined" measure="1" displayFolder="" count="0" hidden="1"/>
    <cacheHierarchy uniqueName="[Measures].[Suma de VENTA_PROM12MESES_UN]" caption="Suma de VENTA_PROM12MESES_U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VENTA_PROM12MESES_UN 2]" caption="Suma de VENTA_PROM12MESES_UN 2" measure="1" displayFolder="" measureGroup="STOCKENALMACEN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VENTA_PROM12MESES_MONTO]" caption="Suma de VENTA_PROM12MESES_MON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ID_ALMACEN]" caption="Suma de ID_ALMACE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STOCK_VALORIZADO]" caption="Suma de STOCK_VALORIZADO" measure="1" displayFolder="" measureGroup="Tabla_STOCKENALMAC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CANT_STOCK]" caption="Suma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CANT_STOCK]" caption="Recuento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MES]" caption="Recuento de MES" measure="1" displayFolder="" measureGroup="Tabla_DIM_FECH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ABC_VENTAS]" caption="Recuento de ABC_VENTAS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ID_PRODUCTO]" caption="Suma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e ID_PRODUCTO]" caption="Recuento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ROTACIÓN]" caption="Suma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MESES DE INVENTARIO]" caption="Suma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MESES DE INVENTARIO]" caption="Promedio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ROTACIÓN]" caption="Promedio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12">
    <dimension name="DIM_ALMACEN" uniqueName="[DIM_ALMACEN]" caption="DIM_ALMACEN"/>
    <dimension name="DIM_FAMILIA" uniqueName="[DIM_FAMILIA]" caption="DIM_FAMILIA"/>
    <dimension name="DIM_FECHA" uniqueName="[DIM_FECHA]" caption="DIM_FECHA"/>
    <dimension name="DIM_PRODUCTO" uniqueName="[DIM_PRODUCTO]" caption="DIM_PRODUCTO"/>
    <dimension name="DIM_PROVEEDOR" uniqueName="[DIM_PROVEEDOR]" caption="DIM_PROVEEDOR"/>
    <dimension measure="1" name="Measures" uniqueName="[Measures]" caption="Measures"/>
    <dimension name="STOCKENALMACEN" uniqueName="[STOCKENALMACEN]" caption="STOCKENALMACEN"/>
    <dimension name="Tabla_DIM_FAMILIA" uniqueName="[Tabla_DIM_FAMILIA]" caption="Tabla_DIM_FAMILIA"/>
    <dimension name="Tabla_DIM_FECHA" uniqueName="[Tabla_DIM_FECHA]" caption="Tabla_DIM_FECHA"/>
    <dimension name="Tabla_DIM_PRODUCTO" uniqueName="[Tabla_DIM_PRODUCTO]" caption="Tabla_DIM_PRODUCTO"/>
    <dimension name="Tabla_DIM_PROVEEDOR" uniqueName="[Tabla_DIM_PROVEEDOR]" caption="Tabla_DIM_PROVEEDOR"/>
    <dimension name="Tabla_STOCKENALMACEN" uniqueName="[Tabla_STOCKENALMACEN]" caption="Tabla_STOCKENALMACEN"/>
  </dimensions>
  <measureGroups count="11">
    <measureGroup name="DIM_ALMACEN" caption="DIM_ALMACEN"/>
    <measureGroup name="DIM_FAMILIA" caption="DIM_FAMILIA"/>
    <measureGroup name="DIM_FECHA" caption="DIM_FECHA"/>
    <measureGroup name="DIM_PRODUCTO" caption="DIM_PRODUCTO"/>
    <measureGroup name="DIM_PROVEEDOR" caption="DIM_PROVEEDOR"/>
    <measureGroup name="STOCKENALMACEN" caption="STOCKENALMACEN"/>
    <measureGroup name="Tabla_DIM_FAMILIA" caption="Tabla_DIM_FAMILIA"/>
    <measureGroup name="Tabla_DIM_FECHA" caption="Tabla_DIM_FECHA"/>
    <measureGroup name="Tabla_DIM_PRODUCTO" caption="Tabla_DIM_PRODUCTO"/>
    <measureGroup name="Tabla_DIM_PROVEEDOR" caption="Tabla_DIM_PROVEEDOR"/>
    <measureGroup name="Tabla_STOCKENALMACEN" caption="Tabla_STOCKENALMACEN"/>
  </measureGroups>
  <maps count="33">
    <map measureGroup="0" dimension="0"/>
    <map measureGroup="1" dimension="1"/>
    <map measureGroup="1" dimension="7"/>
    <map measureGroup="2" dimension="2"/>
    <map measureGroup="2" dimension="8"/>
    <map measureGroup="3" dimension="3"/>
    <map measureGroup="3" dimension="9"/>
    <map measureGroup="4" dimension="4"/>
    <map measureGroup="4" dimension="10"/>
    <map measureGroup="5" dimension="0"/>
    <map measureGroup="5" dimension="1"/>
    <map measureGroup="5" dimension="2"/>
    <map measureGroup="5" dimension="3"/>
    <map measureGroup="5" dimension="4"/>
    <map measureGroup="5" dimension="6"/>
    <map measureGroup="5" dimension="7"/>
    <map measureGroup="5" dimension="8"/>
    <map measureGroup="5" dimension="9"/>
    <map measureGroup="5" dimension="10"/>
    <map measureGroup="6" dimension="7"/>
    <map measureGroup="7" dimension="8"/>
    <map measureGroup="8" dimension="9"/>
    <map measureGroup="9" dimension="10"/>
    <map measureGroup="10" dimension="0"/>
    <map measureGroup="10" dimension="1"/>
    <map measureGroup="10" dimension="2"/>
    <map measureGroup="10" dimension="3"/>
    <map measureGroup="10" dimension="4"/>
    <map measureGroup="10" dimension="7"/>
    <map measureGroup="10" dimension="8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USER" refreshedDate="44334.837260995373" backgroundQuery="1" createdVersion="6" refreshedVersion="6" minRefreshableVersion="3" recordCount="0" supportSubquery="1" supportAdvancedDrill="1">
  <cacheSource type="external" connectionId="8"/>
  <cacheFields count="4">
    <cacheField name="[Tabla_DIM_PRODUCTO].[NOM_PRODUCTO].[NOM_PRODUCTO]" caption="NOM_PRODUCTO" numFmtId="0" hierarchy="28" level="1">
      <sharedItems count="10">
        <s v="BRAZO HORQUILLA DERECHA"/>
        <s v="CONJUNTO DE CALIPER"/>
        <s v="CONJUNTO DE FILTRO DE AIRE"/>
        <s v="CUBIERTA TRASERA AZUL"/>
        <s v="EJE DE ENGRANAJE DE TRACCION"/>
        <s v="ENGRANAJE GUIA DE CADENA"/>
        <s v="MARTILLO IMPULSOR DE VALVULA"/>
        <s v="O-RING,18*3.5"/>
        <s v="RETEN DE RESORTE DE VAL SUP"/>
        <s v="ROLDANA DE PRESION,20*37*26(D1"/>
      </sharedItems>
    </cacheField>
    <cacheField name="[Measures].[Suma de STOCK_VALORIZADO]" caption="Suma de STOCK_VALORIZADO" numFmtId="0" hierarchy="65" level="32767"/>
    <cacheField name="[Tabla_DIM_FECHA].[MES].[MES]" caption="MES" numFmtId="0" hierarchy="25" level="1">
      <sharedItems containsSemiMixedTypes="0" containsNonDate="0" containsString="0"/>
    </cacheField>
    <cacheField name="[Tabla_DIM_FECHA].[AÑO].[AÑO]" caption="AÑO" numFmtId="0" hierarchy="26" level="1">
      <sharedItems containsSemiMixedTypes="0" containsNonDate="0" containsString="0"/>
    </cacheField>
  </cacheFields>
  <cacheHierarchies count="76">
    <cacheHierarchy uniqueName="[DIM_ALMACEN].[ID_ALMACEN]" caption="ID_ALMACEN" attribute="1" defaultMemberUniqueName="[DIM_ALMACEN].[ID_ALMACEN].[All]" allUniqueName="[DIM_ALMACEN].[ID_ALMACEN].[All]" dimensionUniqueName="[DIM_ALMACEN]" displayFolder="" count="0" memberValueDatatype="20" unbalanced="0"/>
    <cacheHierarchy uniqueName="[DIM_ALMACEN].[DIR_ALMACEN]" caption="DIR_ALMACEN" attribute="1" defaultMemberUniqueName="[DIM_ALMACEN].[DIR_ALMACEN].[All]" allUniqueName="[DIM_ALMACEN].[DIR_ALMACEN].[All]" dimensionUniqueName="[DIM_ALMACEN]" displayFolder="" count="2" memberValueDatatype="130" unbalanced="0"/>
    <cacheHierarchy uniqueName="[DIM_FAMILIA].[ID_FAMILIA]" caption="ID_FAMILIA" attribute="1" defaultMemberUniqueName="[DIM_FAMILIA].[ID_FAMILIA].[All]" allUniqueName="[DIM_FAMILIA].[ID_FAMILIA].[All]" dimensionUniqueName="[DIM_FAMILIA]" displayFolder="" count="0" memberValueDatatype="20" unbalanced="0"/>
    <cacheHierarchy uniqueName="[DIM_FAMILIA].[NOM_FAMILIA]" caption="NOM_FAMILIA" attribute="1" defaultMemberUniqueName="[DIM_FAMILIA].[NOM_FAMILIA].[All]" allUniqueName="[DIM_FAMILIA].[NOM_FAMILIA].[All]" dimensionUniqueName="[DIM_FAMILIA]" displayFolder="" count="0" memberValueDatatype="130" unbalanced="0"/>
    <cacheHierarchy uniqueName="[DIM_FECHA].[ID_FECHA]" caption="ID_FECHA" attribute="1" defaultMemberUniqueName="[DIM_FECHA].[ID_FECHA].[All]" allUniqueName="[DIM_FECHA].[ID_FECHA].[All]" dimensionUniqueName="[DIM_FECHA]" displayFolder="" count="0" memberValueDatatype="20" unbalanced="0"/>
    <cacheHierarchy uniqueName="[DIM_FECHA].[MES]" caption="MES" attribute="1" defaultMemberUniqueName="[DIM_FECHA].[MES].[All]" allUniqueName="[DIM_FECHA].[MES].[All]" dimensionUniqueName="[DIM_FECHA]" displayFolder="" count="0" memberValueDatatype="130" unbalanced="0"/>
    <cacheHierarchy uniqueName="[DIM_FECHA].[AÑO]" caption="AÑO" attribute="1" defaultMemberUniqueName="[DIM_FECHA].[AÑO].[All]" allUniqueName="[DIM_FECHA].[AÑO].[All]" dimensionUniqueName="[DIM_FECHA]" displayFolder="" count="0" memberValueDatatype="20" unbalanced="0"/>
    <cacheHierarchy uniqueName="[DIM_PRODUCTO].[ID_PRODUCTO]" caption="ID_PRODUCTO" attribute="1" defaultMemberUniqueName="[DIM_PRODUCTO].[ID_PRODUCTO].[All]" allUniqueName="[DIM_PRODUCTO].[ID_PRODUCTO].[All]" dimensionUniqueName="[DIM_PRODUCTO]" displayFolder="" count="0" memberValueDatatype="20" unbalanced="0"/>
    <cacheHierarchy uniqueName="[DIM_PRODUCTO].[NOM_PRODUCTO]" caption="NOM_PRODUCTO" attribute="1" defaultMemberUniqueName="[DIM_PRODUCTO].[NOM_PRODUCTO].[All]" allUniqueName="[DIM_PRODUCTO].[NOM_PRODUCTO].[All]" dimensionUniqueName="[DIM_PRODUCTO]" displayFolder="" count="0" memberValueDatatype="130" unbalanced="0"/>
    <cacheHierarchy uniqueName="[DIM_PROVEEDOR].[ID_PROVEEDOR]" caption="ID_PROVEEDOR" attribute="1" defaultMemberUniqueName="[DIM_PROVEEDOR].[ID_PROVEEDOR].[All]" allUniqueName="[DIM_PROVEEDOR].[ID_PROVEEDOR].[All]" dimensionUniqueName="[DIM_PROVEEDOR]" displayFolder="" count="0" memberValueDatatype="20" unbalanced="0"/>
    <cacheHierarchy uniqueName="[DIM_PROVEEDOR].[NOM_PROVEEDOR]" caption="NOM_PROVEEDOR" attribute="1" defaultMemberUniqueName="[DIM_PROVEEDOR].[NOM_PROVEEDOR].[All]" allUniqueName="[DIM_PROVEEDOR].[NOM_PROVEEDOR].[All]" dimensionUniqueName="[DIM_PROVEEDOR]" displayFolder="" count="0" memberValueDatatype="130" unbalanced="0"/>
    <cacheHierarchy uniqueName="[STOCKENALMACEN].[ID_ALMACEN]" caption="ID_ALMACEN" attribute="1" defaultMemberUniqueName="[STOCKENALMACEN].[ID_ALMACEN].[All]" allUniqueName="[STOCKENALMACEN].[ID_ALMACEN].[All]" dimensionUniqueName="[STOCKENALMACEN]" displayFolder="" count="0" memberValueDatatype="20" unbalanced="0"/>
    <cacheHierarchy uniqueName="[STOCKENALMACEN].[ID_PRODUCTO]" caption="ID_PRODUCTO" attribute="1" defaultMemberUniqueName="[STOCKENALMACEN].[ID_PRODUCTO].[All]" allUniqueName="[STOCKENALMACEN].[ID_PRODUCTO].[All]" dimensionUniqueName="[STOCKENALMACEN]" displayFolder="" count="0" memberValueDatatype="20" unbalanced="0"/>
    <cacheHierarchy uniqueName="[STOCKENALMACEN].[ID_FAMILIA]" caption="ID_FAMILIA" attribute="1" defaultMemberUniqueName="[STOCKENALMACEN].[ID_FAMILIA].[All]" allUniqueName="[STOCKENALMACEN].[ID_FAMILIA].[All]" dimensionUniqueName="[STOCKENALMACEN]" displayFolder="" count="0" memberValueDatatype="20" unbalanced="0"/>
    <cacheHierarchy uniqueName="[STOCKENALMACEN].[ID_PROVEEDOR]" caption="ID_PROVEEDOR" attribute="1" defaultMemberUniqueName="[STOCKENALMACEN].[ID_PROVEEDOR].[All]" allUniqueName="[STOCKENALMACEN].[ID_PROVEEDOR].[All]" dimensionUniqueName="[STOCKENALMACEN]" displayFolder="" count="0" memberValueDatatype="20" unbalanced="0"/>
    <cacheHierarchy uniqueName="[STOCKENALMACEN].[ID_FECHA]" caption="ID_FECHA" attribute="1" defaultMemberUniqueName="[STOCKENALMACEN].[ID_FECHA].[All]" allUniqueName="[STOCKENALMACEN].[ID_FECHA].[All]" dimensionUniqueName="[STOCKENALMACEN]" displayFolder="" count="0" memberValueDatatype="20" unbalanced="0"/>
    <cacheHierarchy uniqueName="[STOCKENALMACEN].[CANT_STOCK]" caption="CANT_STOCK" attribute="1" defaultMemberUniqueName="[STOCKENALMACEN].[CANT_STOCK].[All]" allUniqueName="[STOCKENALMACEN].[CANT_STOCK].[All]" dimensionUniqueName="[STOCKENALMACEN]" displayFolder="" count="0" memberValueDatatype="20" unbalanced="0"/>
    <cacheHierarchy uniqueName="[STOCKENALMACEN].[COSTO_UNIT]" caption="COSTO_UNIT" attribute="1" defaultMemberUniqueName="[STOCKENALMACEN].[COSTO_UNIT].[All]" allUniqueName="[STOCKENALMACEN].[COSTO_UNIT].[All]" dimensionUniqueName="[STOCKENALMACEN]" displayFolder="" count="0" memberValueDatatype="5" unbalanced="0"/>
    <cacheHierarchy uniqueName="[STOCKENALMACEN].[COSTO_TOTAL]" caption="COSTO_TOTAL" attribute="1" defaultMemberUniqueName="[STOCKENALMACEN].[COSTO_TOTAL].[All]" allUniqueName="[STOCKENALMACEN].[COSTO_TOTAL].[All]" dimensionUniqueName="[STOCKENALMACEN]" displayFolder="" count="0" memberValueDatatype="5" unbalanced="0"/>
    <cacheHierarchy uniqueName="[STOCKENALMACEN].[COSTO_VENTAPROM]" caption="COSTO_VENTAPROM" attribute="1" defaultMemberUniqueName="[STOCKENALMACEN].[COSTO_VENTAPROM].[All]" allUniqueName="[STOCKENALMACEN].[COSTO_VENTAPROM].[All]" dimensionUniqueName="[STOCKENALMACEN]" displayFolder="" count="0" memberValueDatatype="5" unbalanced="0"/>
    <cacheHierarchy uniqueName="[STOCKENALMACEN].[VENTA_PROM12MESES_UN]" caption="VENTA_PROM12MESES_UN" attribute="1" defaultMemberUniqueName="[STOCKENALMACEN].[VENTA_PROM12MESES_UN].[All]" allUniqueName="[STOCKENALMACEN].[VENTA_PROM12MESES_UN].[All]" dimensionUniqueName="[STOCKENALMACEN]" displayFolder="" count="0" memberValueDatatype="5" unbalanced="0"/>
    <cacheHierarchy uniqueName="[STOCKENALMACEN].[VENTA_PROM12MESES_MONTO]" caption="VENTA_PROM12MESES_MONTO" attribute="1" defaultMemberUniqueName="[STOCKENALMACEN].[VENTA_PROM12MESES_MONTO].[All]" allUniqueName="[STOCKENALMACEN].[VENTA_PROM12MESES_MONTO].[All]" dimensionUniqueName="[STOCKENALMACEN]" displayFolder="" count="0" memberValueDatatype="5" unbalanced="0"/>
    <cacheHierarchy uniqueName="[Tabla_DIM_FAMILIA].[ID_FAMILIA]" caption="ID_FAMILIA" attribute="1" defaultMemberUniqueName="[Tabla_DIM_FAMILIA].[ID_FAMILIA].[All]" allUniqueName="[Tabla_DIM_FAMILIA].[ID_FAMILIA].[All]" dimensionUniqueName="[Tabla_DIM_FAMILIA]" displayFolder="" count="0" memberValueDatatype="20" unbalanced="0"/>
    <cacheHierarchy uniqueName="[Tabla_DIM_FAMILIA].[NOM_FAMILIA]" caption="NOM_FAMILIA" attribute="1" defaultMemberUniqueName="[Tabla_DIM_FAMILIA].[NOM_FAMILIA].[All]" allUniqueName="[Tabla_DIM_FAMILIA].[NOM_FAMILIA].[All]" dimensionUniqueName="[Tabla_DIM_FAMILIA]" displayFolder="" count="2" memberValueDatatype="130" unbalanced="0"/>
    <cacheHierarchy uniqueName="[Tabla_DIM_FECHA].[ID_FECHA]" caption="ID_FECHA" attribute="1" defaultMemberUniqueName="[Tabla_DIM_FECHA].[ID_FECHA].[All]" allUniqueName="[Tabla_DIM_FECHA].[ID_FECHA].[All]" dimensionUniqueName="[Tabla_DIM_FECHA]" displayFolder="" count="0" memberValueDatatype="20" unbalanced="0"/>
    <cacheHierarchy uniqueName="[Tabla_DIM_FECHA].[MES]" caption="MES" attribute="1" defaultMemberUniqueName="[Tabla_DIM_FECHA].[MES].[All]" allUniqueName="[Tabla_DIM_FECHA].[MES].[All]" dimensionUniqueName="[Tabla_DIM_FECHA]" displayFolder="" count="2" memberValueDatatype="130" unbalanced="0">
      <fieldsUsage count="2">
        <fieldUsage x="-1"/>
        <fieldUsage x="2"/>
      </fieldsUsage>
    </cacheHierarchy>
    <cacheHierarchy uniqueName="[Tabla_DIM_FECHA].[AÑO]" caption="AÑO" attribute="1" defaultMemberUniqueName="[Tabla_DIM_FECHA].[AÑO].[All]" allUniqueName="[Tabla_DIM_FECHA].[AÑO].[All]" dimensionUniqueName="[Tabla_DIM_FECHA]" displayFolder="" count="2" memberValueDatatype="20" unbalanced="0">
      <fieldsUsage count="2">
        <fieldUsage x="-1"/>
        <fieldUsage x="3"/>
      </fieldsUsage>
    </cacheHierarchy>
    <cacheHierarchy uniqueName="[Tabla_DIM_PRODUCTO].[ID_PRODUCTO]" caption="ID_PRODUCTO" attribute="1" defaultMemberUniqueName="[Tabla_DIM_PRODUCTO].[ID_PRODUCTO].[All]" allUniqueName="[Tabla_DIM_PRODUCTO].[ID_PRODUCTO].[All]" dimensionUniqueName="[Tabla_DIM_PRODUCTO]" displayFolder="" count="0" memberValueDatatype="20" unbalanced="0"/>
    <cacheHierarchy uniqueName="[Tabla_DIM_PRODUCTO].[NOM_PRODUCTO]" caption="NOM_PRODUCTO" attribute="1" defaultMemberUniqueName="[Tabla_DIM_PRODUCTO].[NOM_PRODUCTO].[All]" allUniqueName="[Tabla_DIM_PRODUCTO].[NOM_PRODUCTO].[All]" dimensionUniqueName="[Tabla_DIM_PRODUCTO]" displayFolder="" count="2" memberValueDatatype="130" unbalanced="0">
      <fieldsUsage count="2">
        <fieldUsage x="-1"/>
        <fieldUsage x="0"/>
      </fieldsUsage>
    </cacheHierarchy>
    <cacheHierarchy uniqueName="[Tabla_DIM_PROVEEDOR].[ID_PROVEEDOR]" caption="ID_PROVEEDOR" attribute="1" defaultMemberUniqueName="[Tabla_DIM_PROVEEDOR].[ID_PROVEEDOR].[All]" allUniqueName="[Tabla_DIM_PROVEEDOR].[ID_PROVEEDOR].[All]" dimensionUniqueName="[Tabla_DIM_PROVEEDOR]" displayFolder="" count="0" memberValueDatatype="20" unbalanced="0"/>
    <cacheHierarchy uniqueName="[Tabla_DIM_PROVEEDOR].[NOM_PROVEEDOR]" caption="NOM_PROVEEDOR" attribute="1" defaultMemberUniqueName="[Tabla_DIM_PROVEEDOR].[NOM_PROVEEDOR].[All]" allUniqueName="[Tabla_DIM_PROVEEDOR].[NOM_PROVEEDOR].[All]" dimensionUniqueName="[Tabla_DIM_PROVEEDOR]" displayFolder="" count="2" memberValueDatatype="130" unbalanced="0"/>
    <cacheHierarchy uniqueName="[Tabla_STOCKENALMACEN].[ID_ALMACEN]" caption="ID_ALMACEN" attribute="1" defaultMemberUniqueName="[Tabla_STOCKENALMACEN].[ID_ALMACEN].[All]" allUniqueName="[Tabla_STOCKENALMACEN].[ID_ALMACEN].[All]" dimensionUniqueName="[Tabla_STOCKENALMACEN]" displayFolder="" count="0" memberValueDatatype="20" unbalanced="0"/>
    <cacheHierarchy uniqueName="[Tabla_STOCKENALMACEN].[ID_PRODUCTO]" caption="ID_PRODUCTO" attribute="1" defaultMemberUniqueName="[Tabla_STOCKENALMACEN].[ID_PRODUCTO].[All]" allUniqueName="[Tabla_STOCKENALMACEN].[ID_PRODUCTO].[All]" dimensionUniqueName="[Tabla_STOCKENALMACEN]" displayFolder="" count="0" memberValueDatatype="20" unbalanced="0"/>
    <cacheHierarchy uniqueName="[Tabla_STOCKENALMACEN].[ID_FAMILIA]" caption="ID_FAMILIA" attribute="1" defaultMemberUniqueName="[Tabla_STOCKENALMACEN].[ID_FAMILIA].[All]" allUniqueName="[Tabla_STOCKENALMACEN].[ID_FAMILIA].[All]" dimensionUniqueName="[Tabla_STOCKENALMACEN]" displayFolder="" count="0" memberValueDatatype="20" unbalanced="0"/>
    <cacheHierarchy uniqueName="[Tabla_STOCKENALMACEN].[ID_PROVEEDOR]" caption="ID_PROVEEDOR" attribute="1" defaultMemberUniqueName="[Tabla_STOCKENALMACEN].[ID_PROVEEDOR].[All]" allUniqueName="[Tabla_STOCKENALMACEN].[ID_PROVEEDOR].[All]" dimensionUniqueName="[Tabla_STOCKENALMACEN]" displayFolder="" count="0" memberValueDatatype="20" unbalanced="0"/>
    <cacheHierarchy uniqueName="[Tabla_STOCKENALMACEN].[ID_FECHA]" caption="ID_FECHA" attribute="1" defaultMemberUniqueName="[Tabla_STOCKENALMACEN].[ID_FECHA].[All]" allUniqueName="[Tabla_STOCKENALMACEN].[ID_FECHA].[All]" dimensionUniqueName="[Tabla_STOCKENALMACEN]" displayFolder="" count="0" memberValueDatatype="20" unbalanced="0"/>
    <cacheHierarchy uniqueName="[Tabla_STOCKENALMACEN].[CANT_STOCK]" caption="CANT_STOCK" attribute="1" defaultMemberUniqueName="[Tabla_STOCKENALMACEN].[CANT_STOCK].[All]" allUniqueName="[Tabla_STOCKENALMACEN].[CANT_STOCK].[All]" dimensionUniqueName="[Tabla_STOCKENALMACEN]" displayFolder="" count="0" memberValueDatatype="20" unbalanced="0"/>
    <cacheHierarchy uniqueName="[Tabla_STOCKENALMACEN].[COSTO_UNIT]" caption="COSTO_UNIT" attribute="1" defaultMemberUniqueName="[Tabla_STOCKENALMACEN].[COSTO_UNIT].[All]" allUniqueName="[Tabla_STOCKENALMACEN].[COSTO_UNIT].[All]" dimensionUniqueName="[Tabla_STOCKENALMACEN]" displayFolder="" count="0" memberValueDatatype="5" unbalanced="0"/>
    <cacheHierarchy uniqueName="[Tabla_STOCKENALMACEN].[COSTO_TOTAL]" caption="COSTO_TOTAL" attribute="1" defaultMemberUniqueName="[Tabla_STOCKENALMACEN].[COSTO_TOTAL].[All]" allUniqueName="[Tabla_STOCKENALMACEN].[COSTO_TOTAL].[All]" dimensionUniqueName="[Tabla_STOCKENALMACEN]" displayFolder="" count="0" memberValueDatatype="5" unbalanced="0"/>
    <cacheHierarchy uniqueName="[Tabla_STOCKENALMACEN].[COSTO_VENTAPROM]" caption="COSTO_VENTAPROM" attribute="1" defaultMemberUniqueName="[Tabla_STOCKENALMACEN].[COSTO_VENTAPROM].[All]" allUniqueName="[Tabla_STOCKENALMACEN].[COSTO_VENTAPROM].[All]" dimensionUniqueName="[Tabla_STOCKENALMACEN]" displayFolder="" count="0" memberValueDatatype="5" unbalanced="0"/>
    <cacheHierarchy uniqueName="[Tabla_STOCKENALMACEN].[VENTA_PROM12MESES_UN]" caption="VENTA_PROM12MESES_UN" attribute="1" defaultMemberUniqueName="[Tabla_STOCKENALMACEN].[VENTA_PROM12MESES_UN].[All]" allUniqueName="[Tabla_STOCKENALMACEN].[VENTA_PROM12MESES_UN].[All]" dimensionUniqueName="[Tabla_STOCKENALMACEN]" displayFolder="" count="0" memberValueDatatype="5" unbalanced="0"/>
    <cacheHierarchy uniqueName="[Tabla_STOCKENALMACEN].[VENTA_PROM12MESES_MONTO]" caption="VENTA_PROM12MESES_MONTO" attribute="1" defaultMemberUniqueName="[Tabla_STOCKENALMACEN].[VENTA_PROM12MESES_MONTO].[All]" allUniqueName="[Tabla_STOCKENALMACEN].[VENTA_PROM12MESES_MONTO].[All]" dimensionUniqueName="[Tabla_STOCKENALMACEN]" displayFolder="" count="0" memberValueDatatype="5" unbalanced="0"/>
    <cacheHierarchy uniqueName="[Tabla_STOCKENALMACEN].[STOCK_VALORIZADO]" caption="STOCK_VALORIZADO" attribute="1" defaultMemberUniqueName="[Tabla_STOCKENALMACEN].[STOCK_VALORIZADO].[All]" allUniqueName="[Tabla_STOCKENALMACEN].[STOCK_VALORIZADO].[All]" dimensionUniqueName="[Tabla_STOCKENALMACEN]" displayFolder="" count="0" memberValueDatatype="5" unbalanced="0"/>
    <cacheHierarchy uniqueName="[Tabla_STOCKENALMACEN].[MESES DE INVENTARIO]" caption="MESES DE INVENTARIO" attribute="1" defaultMemberUniqueName="[Tabla_STOCKENALMACEN].[MESES DE INVENTARIO].[All]" allUniqueName="[Tabla_STOCKENALMACEN].[MESES DE INVENTARIO].[All]" dimensionUniqueName="[Tabla_STOCKENALMACEN]" displayFolder="" count="0" memberValueDatatype="5" unbalanced="0"/>
    <cacheHierarchy uniqueName="[Tabla_STOCKENALMACEN].[ROTACIÓN]" caption="ROTACIÓN" attribute="1" defaultMemberUniqueName="[Tabla_STOCKENALMACEN].[ROTACIÓN].[All]" allUniqueName="[Tabla_STOCKENALMACEN].[ROTACIÓN].[All]" dimensionUniqueName="[Tabla_STOCKENALMACEN]" displayFolder="" count="0" memberValueDatatype="5" unbalanced="0"/>
    <cacheHierarchy uniqueName="[Tabla_STOCKENALMACEN].[PORCENTAJE_STOCK]" caption="PORCENTAJE_STOCK" attribute="1" defaultMemberUniqueName="[Tabla_STOCKENALMACEN].[PORCENTAJE_STOCK].[All]" allUniqueName="[Tabla_STOCKENALMACEN].[PORCENTAJE_STOCK].[All]" dimensionUniqueName="[Tabla_STOCKENALMACEN]" displayFolder="" count="0" memberValueDatatype="5" unbalanced="0"/>
    <cacheHierarchy uniqueName="[Tabla_STOCKENALMACEN].[ABC_VENTAS]" caption="ABC_VENTAS" attribute="1" defaultMemberUniqueName="[Tabla_STOCKENALMACEN].[ABC_VENTAS].[All]" allUniqueName="[Tabla_STOCKENALMACEN].[ABC_VENTAS].[All]" dimensionUniqueName="[Tabla_STOCKENALMACEN]" displayFolder="" count="2" memberValueDatatype="130" unbalanced="0"/>
    <cacheHierarchy uniqueName="[Tabla_STOCKENALMACEN].[ABC_STOCK]" caption="ABC_STOCK" attribute="1" defaultMemberUniqueName="[Tabla_STOCKENALMACEN].[ABC_STOCK].[All]" allUniqueName="[Tabla_STOCKENALMACEN].[ABC_STOCK].[All]" dimensionUniqueName="[Tabla_STOCKENALMACEN]" displayFolder="" count="2" memberValueDatatype="130" unbalanced="0"/>
    <cacheHierarchy uniqueName="[Tabla_STOCKENALMACEN].[ANTIGÜEDAD_STOCK]" caption="ANTIGÜEDAD_STOCK" attribute="1" defaultMemberUniqueName="[Tabla_STOCKENALMACEN].[ANTIGÜEDAD_STOCK].[All]" allUniqueName="[Tabla_STOCKENALMACEN].[ANTIGÜEDAD_STOCK].[All]" dimensionUniqueName="[Tabla_STOCKENALMACEN]" displayFolder="" count="2" memberValueDatatype="130" unbalanced="0"/>
    <cacheHierarchy uniqueName="[Measures].[__XL_Count DIM_ALMACEN]" caption="__XL_Count DIM_ALMACEN" measure="1" displayFolder="" measureGroup="DIM_ALMACEN" count="0" hidden="1"/>
    <cacheHierarchy uniqueName="[Measures].[__XL_Count DIM_FAMILIA]" caption="__XL_Count DIM_FAMILIA" measure="1" displayFolder="" measureGroup="DIM_FAMILIA" count="0" hidden="1"/>
    <cacheHierarchy uniqueName="[Measures].[__XL_Count DIM_FECHA]" caption="__XL_Count DIM_FECHA" measure="1" displayFolder="" measureGroup="DIM_FECHA" count="0" hidden="1"/>
    <cacheHierarchy uniqueName="[Measures].[__XL_Count DIM_PRODUCTO]" caption="__XL_Count DIM_PRODUCTO" measure="1" displayFolder="" measureGroup="DIM_PRODUCTO" count="0" hidden="1"/>
    <cacheHierarchy uniqueName="[Measures].[__XL_Count DIM_PROVEEDOR]" caption="__XL_Count DIM_PROVEEDOR" measure="1" displayFolder="" measureGroup="DIM_PROVEEDOR" count="0" hidden="1"/>
    <cacheHierarchy uniqueName="[Measures].[__XL_Count STOCKENALMACEN]" caption="__XL_Count STOCKENALMACEN" measure="1" displayFolder="" measureGroup="STOCKENALMACEN" count="0" hidden="1"/>
    <cacheHierarchy uniqueName="[Measures].[__XL_Count Tabla_STOCKENALMACEN]" caption="__XL_Count Tabla_STOCKENALMACEN" measure="1" displayFolder="" measureGroup="Tabla_STOCKENALMACEN" count="0" hidden="1"/>
    <cacheHierarchy uniqueName="[Measures].[__XL_Count Tabla_DIM_FECHA]" caption="__XL_Count Tabla_DIM_FECHA" measure="1" displayFolder="" measureGroup="Tabla_DIM_FECHA" count="0" hidden="1"/>
    <cacheHierarchy uniqueName="[Measures].[__XL_Count Tabla_DIM_FAMILIA]" caption="__XL_Count Tabla_DIM_FAMILIA" measure="1" displayFolder="" measureGroup="Tabla_DIM_FAMILIA" count="0" hidden="1"/>
    <cacheHierarchy uniqueName="[Measures].[__XL_Count Tabla_DIM_PRODUCTO]" caption="__XL_Count Tabla_DIM_PRODUCTO" measure="1" displayFolder="" measureGroup="Tabla_DIM_PRODUCTO" count="0" hidden="1"/>
    <cacheHierarchy uniqueName="[Measures].[__XL_Count Tabla_DIM_PROVEEDOR]" caption="__XL_Count Tabla_DIM_PROVEEDOR" measure="1" displayFolder="" measureGroup="Tabla_DIM_PROVEEDOR" count="0" hidden="1"/>
    <cacheHierarchy uniqueName="[Measures].[__No measures defined]" caption="__No measures defined" measure="1" displayFolder="" count="0" hidden="1"/>
    <cacheHierarchy uniqueName="[Measures].[Suma de VENTA_PROM12MESES_UN]" caption="Suma de VENTA_PROM12MESES_U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VENTA_PROM12MESES_UN 2]" caption="Suma de VENTA_PROM12MESES_UN 2" measure="1" displayFolder="" measureGroup="STOCKENALMACEN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VENTA_PROM12MESES_MONTO]" caption="Suma de VENTA_PROM12MESES_MON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ID_ALMACEN]" caption="Suma de ID_ALMACE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STOCK_VALORIZADO]" caption="Suma de STOCK_VALORIZADO" measure="1" displayFolder="" measureGroup="Tabla_STOCKENALMAC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CANT_STOCK]" caption="Suma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CANT_STOCK]" caption="Recuento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MES]" caption="Recuento de MES" measure="1" displayFolder="" measureGroup="Tabla_DIM_FECH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ABC_VENTAS]" caption="Recuento de ABC_VENTAS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ID_PRODUCTO]" caption="Suma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e ID_PRODUCTO]" caption="Recuento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ROTACIÓN]" caption="Suma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MESES DE INVENTARIO]" caption="Suma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MESES DE INVENTARIO]" caption="Promedio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ROTACIÓN]" caption="Promedio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12">
    <dimension name="DIM_ALMACEN" uniqueName="[DIM_ALMACEN]" caption="DIM_ALMACEN"/>
    <dimension name="DIM_FAMILIA" uniqueName="[DIM_FAMILIA]" caption="DIM_FAMILIA"/>
    <dimension name="DIM_FECHA" uniqueName="[DIM_FECHA]" caption="DIM_FECHA"/>
    <dimension name="DIM_PRODUCTO" uniqueName="[DIM_PRODUCTO]" caption="DIM_PRODUCTO"/>
    <dimension name="DIM_PROVEEDOR" uniqueName="[DIM_PROVEEDOR]" caption="DIM_PROVEEDOR"/>
    <dimension measure="1" name="Measures" uniqueName="[Measures]" caption="Measures"/>
    <dimension name="STOCKENALMACEN" uniqueName="[STOCKENALMACEN]" caption="STOCKENALMACEN"/>
    <dimension name="Tabla_DIM_FAMILIA" uniqueName="[Tabla_DIM_FAMILIA]" caption="Tabla_DIM_FAMILIA"/>
    <dimension name="Tabla_DIM_FECHA" uniqueName="[Tabla_DIM_FECHA]" caption="Tabla_DIM_FECHA"/>
    <dimension name="Tabla_DIM_PRODUCTO" uniqueName="[Tabla_DIM_PRODUCTO]" caption="Tabla_DIM_PRODUCTO"/>
    <dimension name="Tabla_DIM_PROVEEDOR" uniqueName="[Tabla_DIM_PROVEEDOR]" caption="Tabla_DIM_PROVEEDOR"/>
    <dimension name="Tabla_STOCKENALMACEN" uniqueName="[Tabla_STOCKENALMACEN]" caption="Tabla_STOCKENALMACEN"/>
  </dimensions>
  <measureGroups count="11">
    <measureGroup name="DIM_ALMACEN" caption="DIM_ALMACEN"/>
    <measureGroup name="DIM_FAMILIA" caption="DIM_FAMILIA"/>
    <measureGroup name="DIM_FECHA" caption="DIM_FECHA"/>
    <measureGroup name="DIM_PRODUCTO" caption="DIM_PRODUCTO"/>
    <measureGroup name="DIM_PROVEEDOR" caption="DIM_PROVEEDOR"/>
    <measureGroup name="STOCKENALMACEN" caption="STOCKENALMACEN"/>
    <measureGroup name="Tabla_DIM_FAMILIA" caption="Tabla_DIM_FAMILIA"/>
    <measureGroup name="Tabla_DIM_FECHA" caption="Tabla_DIM_FECHA"/>
    <measureGroup name="Tabla_DIM_PRODUCTO" caption="Tabla_DIM_PRODUCTO"/>
    <measureGroup name="Tabla_DIM_PROVEEDOR" caption="Tabla_DIM_PROVEEDOR"/>
    <measureGroup name="Tabla_STOCKENALMACEN" caption="Tabla_STOCKENALMACEN"/>
  </measureGroups>
  <maps count="33">
    <map measureGroup="0" dimension="0"/>
    <map measureGroup="1" dimension="1"/>
    <map measureGroup="1" dimension="7"/>
    <map measureGroup="2" dimension="2"/>
    <map measureGroup="2" dimension="8"/>
    <map measureGroup="3" dimension="3"/>
    <map measureGroup="3" dimension="9"/>
    <map measureGroup="4" dimension="4"/>
    <map measureGroup="4" dimension="10"/>
    <map measureGroup="5" dimension="0"/>
    <map measureGroup="5" dimension="1"/>
    <map measureGroup="5" dimension="2"/>
    <map measureGroup="5" dimension="3"/>
    <map measureGroup="5" dimension="4"/>
    <map measureGroup="5" dimension="6"/>
    <map measureGroup="5" dimension="7"/>
    <map measureGroup="5" dimension="8"/>
    <map measureGroup="5" dimension="9"/>
    <map measureGroup="5" dimension="10"/>
    <map measureGroup="6" dimension="7"/>
    <map measureGroup="7" dimension="8"/>
    <map measureGroup="8" dimension="9"/>
    <map measureGroup="9" dimension="10"/>
    <map measureGroup="10" dimension="0"/>
    <map measureGroup="10" dimension="1"/>
    <map measureGroup="10" dimension="2"/>
    <map measureGroup="10" dimension="3"/>
    <map measureGroup="10" dimension="4"/>
    <map measureGroup="10" dimension="7"/>
    <map measureGroup="10" dimension="8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USER" refreshedDate="44334.838501273145" backgroundQuery="1" createdVersion="6" refreshedVersion="6" minRefreshableVersion="3" recordCount="0" supportSubquery="1" supportAdvancedDrill="1">
  <cacheSource type="external" connectionId="8"/>
  <cacheFields count="2">
    <cacheField name="[Tabla_DIM_FAMILIA].[NOM_FAMILIA].[NOM_FAMILIA]" caption="NOM_FAMILIA" numFmtId="0" hierarchy="23" level="1">
      <sharedItems count="10">
        <s v="AMORTIGUADORES"/>
        <s v="BATERIAS"/>
        <s v="BUJIAS"/>
        <s v="COLISION"/>
        <s v="ELECTRICO"/>
        <s v="FILTROS"/>
        <s v="FRENOS Y EMBRAGUES"/>
        <s v="PALANCAS Y CHICOTES"/>
        <s v="PARTES DE MOTOR"/>
        <s v="PEDALES Y POSAPIES"/>
      </sharedItems>
    </cacheField>
    <cacheField name="[Measures].[Promedio de MESES DE INVENTARIO]" caption="Promedio de MESES DE INVENTARIO" numFmtId="0" hierarchy="74" level="32767"/>
  </cacheFields>
  <cacheHierarchies count="76">
    <cacheHierarchy uniqueName="[DIM_ALMACEN].[ID_ALMACEN]" caption="ID_ALMACEN" attribute="1" defaultMemberUniqueName="[DIM_ALMACEN].[ID_ALMACEN].[All]" allUniqueName="[DIM_ALMACEN].[ID_ALMACEN].[All]" dimensionUniqueName="[DIM_ALMACEN]" displayFolder="" count="0" memberValueDatatype="20" unbalanced="0"/>
    <cacheHierarchy uniqueName="[DIM_ALMACEN].[DIR_ALMACEN]" caption="DIR_ALMACEN" attribute="1" defaultMemberUniqueName="[DIM_ALMACEN].[DIR_ALMACEN].[All]" allUniqueName="[DIM_ALMACEN].[DIR_ALMACEN].[All]" dimensionUniqueName="[DIM_ALMACEN]" displayFolder="" count="2" memberValueDatatype="130" unbalanced="0"/>
    <cacheHierarchy uniqueName="[DIM_FAMILIA].[ID_FAMILIA]" caption="ID_FAMILIA" attribute="1" defaultMemberUniqueName="[DIM_FAMILIA].[ID_FAMILIA].[All]" allUniqueName="[DIM_FAMILIA].[ID_FAMILIA].[All]" dimensionUniqueName="[DIM_FAMILIA]" displayFolder="" count="0" memberValueDatatype="20" unbalanced="0"/>
    <cacheHierarchy uniqueName="[DIM_FAMILIA].[NOM_FAMILIA]" caption="NOM_FAMILIA" attribute="1" defaultMemberUniqueName="[DIM_FAMILIA].[NOM_FAMILIA].[All]" allUniqueName="[DIM_FAMILIA].[NOM_FAMILIA].[All]" dimensionUniqueName="[DIM_FAMILIA]" displayFolder="" count="0" memberValueDatatype="130" unbalanced="0"/>
    <cacheHierarchy uniqueName="[DIM_FECHA].[ID_FECHA]" caption="ID_FECHA" attribute="1" defaultMemberUniqueName="[DIM_FECHA].[ID_FECHA].[All]" allUniqueName="[DIM_FECHA].[ID_FECHA].[All]" dimensionUniqueName="[DIM_FECHA]" displayFolder="" count="0" memberValueDatatype="20" unbalanced="0"/>
    <cacheHierarchy uniqueName="[DIM_FECHA].[MES]" caption="MES" attribute="1" defaultMemberUniqueName="[DIM_FECHA].[MES].[All]" allUniqueName="[DIM_FECHA].[MES].[All]" dimensionUniqueName="[DIM_FECHA]" displayFolder="" count="0" memberValueDatatype="130" unbalanced="0"/>
    <cacheHierarchy uniqueName="[DIM_FECHA].[AÑO]" caption="AÑO" attribute="1" defaultMemberUniqueName="[DIM_FECHA].[AÑO].[All]" allUniqueName="[DIM_FECHA].[AÑO].[All]" dimensionUniqueName="[DIM_FECHA]" displayFolder="" count="0" memberValueDatatype="20" unbalanced="0"/>
    <cacheHierarchy uniqueName="[DIM_PRODUCTO].[ID_PRODUCTO]" caption="ID_PRODUCTO" attribute="1" defaultMemberUniqueName="[DIM_PRODUCTO].[ID_PRODUCTO].[All]" allUniqueName="[DIM_PRODUCTO].[ID_PRODUCTO].[All]" dimensionUniqueName="[DIM_PRODUCTO]" displayFolder="" count="0" memberValueDatatype="20" unbalanced="0"/>
    <cacheHierarchy uniqueName="[DIM_PRODUCTO].[NOM_PRODUCTO]" caption="NOM_PRODUCTO" attribute="1" defaultMemberUniqueName="[DIM_PRODUCTO].[NOM_PRODUCTO].[All]" allUniqueName="[DIM_PRODUCTO].[NOM_PRODUCTO].[All]" dimensionUniqueName="[DIM_PRODUCTO]" displayFolder="" count="0" memberValueDatatype="130" unbalanced="0"/>
    <cacheHierarchy uniqueName="[DIM_PROVEEDOR].[ID_PROVEEDOR]" caption="ID_PROVEEDOR" attribute="1" defaultMemberUniqueName="[DIM_PROVEEDOR].[ID_PROVEEDOR].[All]" allUniqueName="[DIM_PROVEEDOR].[ID_PROVEEDOR].[All]" dimensionUniqueName="[DIM_PROVEEDOR]" displayFolder="" count="0" memberValueDatatype="20" unbalanced="0"/>
    <cacheHierarchy uniqueName="[DIM_PROVEEDOR].[NOM_PROVEEDOR]" caption="NOM_PROVEEDOR" attribute="1" defaultMemberUniqueName="[DIM_PROVEEDOR].[NOM_PROVEEDOR].[All]" allUniqueName="[DIM_PROVEEDOR].[NOM_PROVEEDOR].[All]" dimensionUniqueName="[DIM_PROVEEDOR]" displayFolder="" count="0" memberValueDatatype="130" unbalanced="0"/>
    <cacheHierarchy uniqueName="[STOCKENALMACEN].[ID_ALMACEN]" caption="ID_ALMACEN" attribute="1" defaultMemberUniqueName="[STOCKENALMACEN].[ID_ALMACEN].[All]" allUniqueName="[STOCKENALMACEN].[ID_ALMACEN].[All]" dimensionUniqueName="[STOCKENALMACEN]" displayFolder="" count="0" memberValueDatatype="20" unbalanced="0"/>
    <cacheHierarchy uniqueName="[STOCKENALMACEN].[ID_PRODUCTO]" caption="ID_PRODUCTO" attribute="1" defaultMemberUniqueName="[STOCKENALMACEN].[ID_PRODUCTO].[All]" allUniqueName="[STOCKENALMACEN].[ID_PRODUCTO].[All]" dimensionUniqueName="[STOCKENALMACEN]" displayFolder="" count="0" memberValueDatatype="20" unbalanced="0"/>
    <cacheHierarchy uniqueName="[STOCKENALMACEN].[ID_FAMILIA]" caption="ID_FAMILIA" attribute="1" defaultMemberUniqueName="[STOCKENALMACEN].[ID_FAMILIA].[All]" allUniqueName="[STOCKENALMACEN].[ID_FAMILIA].[All]" dimensionUniqueName="[STOCKENALMACEN]" displayFolder="" count="0" memberValueDatatype="20" unbalanced="0"/>
    <cacheHierarchy uniqueName="[STOCKENALMACEN].[ID_PROVEEDOR]" caption="ID_PROVEEDOR" attribute="1" defaultMemberUniqueName="[STOCKENALMACEN].[ID_PROVEEDOR].[All]" allUniqueName="[STOCKENALMACEN].[ID_PROVEEDOR].[All]" dimensionUniqueName="[STOCKENALMACEN]" displayFolder="" count="0" memberValueDatatype="20" unbalanced="0"/>
    <cacheHierarchy uniqueName="[STOCKENALMACEN].[ID_FECHA]" caption="ID_FECHA" attribute="1" defaultMemberUniqueName="[STOCKENALMACEN].[ID_FECHA].[All]" allUniqueName="[STOCKENALMACEN].[ID_FECHA].[All]" dimensionUniqueName="[STOCKENALMACEN]" displayFolder="" count="0" memberValueDatatype="20" unbalanced="0"/>
    <cacheHierarchy uniqueName="[STOCKENALMACEN].[CANT_STOCK]" caption="CANT_STOCK" attribute="1" defaultMemberUniqueName="[STOCKENALMACEN].[CANT_STOCK].[All]" allUniqueName="[STOCKENALMACEN].[CANT_STOCK].[All]" dimensionUniqueName="[STOCKENALMACEN]" displayFolder="" count="0" memberValueDatatype="20" unbalanced="0"/>
    <cacheHierarchy uniqueName="[STOCKENALMACEN].[COSTO_UNIT]" caption="COSTO_UNIT" attribute="1" defaultMemberUniqueName="[STOCKENALMACEN].[COSTO_UNIT].[All]" allUniqueName="[STOCKENALMACEN].[COSTO_UNIT].[All]" dimensionUniqueName="[STOCKENALMACEN]" displayFolder="" count="0" memberValueDatatype="5" unbalanced="0"/>
    <cacheHierarchy uniqueName="[STOCKENALMACEN].[COSTO_TOTAL]" caption="COSTO_TOTAL" attribute="1" defaultMemberUniqueName="[STOCKENALMACEN].[COSTO_TOTAL].[All]" allUniqueName="[STOCKENALMACEN].[COSTO_TOTAL].[All]" dimensionUniqueName="[STOCKENALMACEN]" displayFolder="" count="0" memberValueDatatype="5" unbalanced="0"/>
    <cacheHierarchy uniqueName="[STOCKENALMACEN].[COSTO_VENTAPROM]" caption="COSTO_VENTAPROM" attribute="1" defaultMemberUniqueName="[STOCKENALMACEN].[COSTO_VENTAPROM].[All]" allUniqueName="[STOCKENALMACEN].[COSTO_VENTAPROM].[All]" dimensionUniqueName="[STOCKENALMACEN]" displayFolder="" count="0" memberValueDatatype="5" unbalanced="0"/>
    <cacheHierarchy uniqueName="[STOCKENALMACEN].[VENTA_PROM12MESES_UN]" caption="VENTA_PROM12MESES_UN" attribute="1" defaultMemberUniqueName="[STOCKENALMACEN].[VENTA_PROM12MESES_UN].[All]" allUniqueName="[STOCKENALMACEN].[VENTA_PROM12MESES_UN].[All]" dimensionUniqueName="[STOCKENALMACEN]" displayFolder="" count="0" memberValueDatatype="5" unbalanced="0"/>
    <cacheHierarchy uniqueName="[STOCKENALMACEN].[VENTA_PROM12MESES_MONTO]" caption="VENTA_PROM12MESES_MONTO" attribute="1" defaultMemberUniqueName="[STOCKENALMACEN].[VENTA_PROM12MESES_MONTO].[All]" allUniqueName="[STOCKENALMACEN].[VENTA_PROM12MESES_MONTO].[All]" dimensionUniqueName="[STOCKENALMACEN]" displayFolder="" count="0" memberValueDatatype="5" unbalanced="0"/>
    <cacheHierarchy uniqueName="[Tabla_DIM_FAMILIA].[ID_FAMILIA]" caption="ID_FAMILIA" attribute="1" defaultMemberUniqueName="[Tabla_DIM_FAMILIA].[ID_FAMILIA].[All]" allUniqueName="[Tabla_DIM_FAMILIA].[ID_FAMILIA].[All]" dimensionUniqueName="[Tabla_DIM_FAMILIA]" displayFolder="" count="0" memberValueDatatype="20" unbalanced="0"/>
    <cacheHierarchy uniqueName="[Tabla_DIM_FAMILIA].[NOM_FAMILIA]" caption="NOM_FAMILIA" attribute="1" defaultMemberUniqueName="[Tabla_DIM_FAMILIA].[NOM_FAMILIA].[All]" allUniqueName="[Tabla_DIM_FAMILIA].[NOM_FAMILIA].[All]" dimensionUniqueName="[Tabla_DIM_FAMILIA]" displayFolder="" count="2" memberValueDatatype="130" unbalanced="0">
      <fieldsUsage count="2">
        <fieldUsage x="-1"/>
        <fieldUsage x="0"/>
      </fieldsUsage>
    </cacheHierarchy>
    <cacheHierarchy uniqueName="[Tabla_DIM_FECHA].[ID_FECHA]" caption="ID_FECHA" attribute="1" defaultMemberUniqueName="[Tabla_DIM_FECHA].[ID_FECHA].[All]" allUniqueName="[Tabla_DIM_FECHA].[ID_FECHA].[All]" dimensionUniqueName="[Tabla_DIM_FECHA]" displayFolder="" count="0" memberValueDatatype="20" unbalanced="0"/>
    <cacheHierarchy uniqueName="[Tabla_DIM_FECHA].[MES]" caption="MES" attribute="1" defaultMemberUniqueName="[Tabla_DIM_FECHA].[MES].[All]" allUniqueName="[Tabla_DIM_FECHA].[MES].[All]" dimensionUniqueName="[Tabla_DIM_FECHA]" displayFolder="" count="2" memberValueDatatype="130" unbalanced="0"/>
    <cacheHierarchy uniqueName="[Tabla_DIM_FECHA].[AÑO]" caption="AÑO" attribute="1" defaultMemberUniqueName="[Tabla_DIM_FECHA].[AÑO].[All]" allUniqueName="[Tabla_DIM_FECHA].[AÑO].[All]" dimensionUniqueName="[Tabla_DIM_FECHA]" displayFolder="" count="2" memberValueDatatype="20" unbalanced="0"/>
    <cacheHierarchy uniqueName="[Tabla_DIM_PRODUCTO].[ID_PRODUCTO]" caption="ID_PRODUCTO" attribute="1" defaultMemberUniqueName="[Tabla_DIM_PRODUCTO].[ID_PRODUCTO].[All]" allUniqueName="[Tabla_DIM_PRODUCTO].[ID_PRODUCTO].[All]" dimensionUniqueName="[Tabla_DIM_PRODUCTO]" displayFolder="" count="0" memberValueDatatype="20" unbalanced="0"/>
    <cacheHierarchy uniqueName="[Tabla_DIM_PRODUCTO].[NOM_PRODUCTO]" caption="NOM_PRODUCTO" attribute="1" defaultMemberUniqueName="[Tabla_DIM_PRODUCTO].[NOM_PRODUCTO].[All]" allUniqueName="[Tabla_DIM_PRODUCTO].[NOM_PRODUCTO].[All]" dimensionUniqueName="[Tabla_DIM_PRODUCTO]" displayFolder="" count="0" memberValueDatatype="130" unbalanced="0"/>
    <cacheHierarchy uniqueName="[Tabla_DIM_PROVEEDOR].[ID_PROVEEDOR]" caption="ID_PROVEEDOR" attribute="1" defaultMemberUniqueName="[Tabla_DIM_PROVEEDOR].[ID_PROVEEDOR].[All]" allUniqueName="[Tabla_DIM_PROVEEDOR].[ID_PROVEEDOR].[All]" dimensionUniqueName="[Tabla_DIM_PROVEEDOR]" displayFolder="" count="0" memberValueDatatype="20" unbalanced="0"/>
    <cacheHierarchy uniqueName="[Tabla_DIM_PROVEEDOR].[NOM_PROVEEDOR]" caption="NOM_PROVEEDOR" attribute="1" defaultMemberUniqueName="[Tabla_DIM_PROVEEDOR].[NOM_PROVEEDOR].[All]" allUniqueName="[Tabla_DIM_PROVEEDOR].[NOM_PROVEEDOR].[All]" dimensionUniqueName="[Tabla_DIM_PROVEEDOR]" displayFolder="" count="2" memberValueDatatype="130" unbalanced="0"/>
    <cacheHierarchy uniqueName="[Tabla_STOCKENALMACEN].[ID_ALMACEN]" caption="ID_ALMACEN" attribute="1" defaultMemberUniqueName="[Tabla_STOCKENALMACEN].[ID_ALMACEN].[All]" allUniqueName="[Tabla_STOCKENALMACEN].[ID_ALMACEN].[All]" dimensionUniqueName="[Tabla_STOCKENALMACEN]" displayFolder="" count="0" memberValueDatatype="20" unbalanced="0"/>
    <cacheHierarchy uniqueName="[Tabla_STOCKENALMACEN].[ID_PRODUCTO]" caption="ID_PRODUCTO" attribute="1" defaultMemberUniqueName="[Tabla_STOCKENALMACEN].[ID_PRODUCTO].[All]" allUniqueName="[Tabla_STOCKENALMACEN].[ID_PRODUCTO].[All]" dimensionUniqueName="[Tabla_STOCKENALMACEN]" displayFolder="" count="0" memberValueDatatype="20" unbalanced="0"/>
    <cacheHierarchy uniqueName="[Tabla_STOCKENALMACEN].[ID_FAMILIA]" caption="ID_FAMILIA" attribute="1" defaultMemberUniqueName="[Tabla_STOCKENALMACEN].[ID_FAMILIA].[All]" allUniqueName="[Tabla_STOCKENALMACEN].[ID_FAMILIA].[All]" dimensionUniqueName="[Tabla_STOCKENALMACEN]" displayFolder="" count="0" memberValueDatatype="20" unbalanced="0"/>
    <cacheHierarchy uniqueName="[Tabla_STOCKENALMACEN].[ID_PROVEEDOR]" caption="ID_PROVEEDOR" attribute="1" defaultMemberUniqueName="[Tabla_STOCKENALMACEN].[ID_PROVEEDOR].[All]" allUniqueName="[Tabla_STOCKENALMACEN].[ID_PROVEEDOR].[All]" dimensionUniqueName="[Tabla_STOCKENALMACEN]" displayFolder="" count="0" memberValueDatatype="20" unbalanced="0"/>
    <cacheHierarchy uniqueName="[Tabla_STOCKENALMACEN].[ID_FECHA]" caption="ID_FECHA" attribute="1" defaultMemberUniqueName="[Tabla_STOCKENALMACEN].[ID_FECHA].[All]" allUniqueName="[Tabla_STOCKENALMACEN].[ID_FECHA].[All]" dimensionUniqueName="[Tabla_STOCKENALMACEN]" displayFolder="" count="0" memberValueDatatype="20" unbalanced="0"/>
    <cacheHierarchy uniqueName="[Tabla_STOCKENALMACEN].[CANT_STOCK]" caption="CANT_STOCK" attribute="1" defaultMemberUniqueName="[Tabla_STOCKENALMACEN].[CANT_STOCK].[All]" allUniqueName="[Tabla_STOCKENALMACEN].[CANT_STOCK].[All]" dimensionUniqueName="[Tabla_STOCKENALMACEN]" displayFolder="" count="0" memberValueDatatype="20" unbalanced="0"/>
    <cacheHierarchy uniqueName="[Tabla_STOCKENALMACEN].[COSTO_UNIT]" caption="COSTO_UNIT" attribute="1" defaultMemberUniqueName="[Tabla_STOCKENALMACEN].[COSTO_UNIT].[All]" allUniqueName="[Tabla_STOCKENALMACEN].[COSTO_UNIT].[All]" dimensionUniqueName="[Tabla_STOCKENALMACEN]" displayFolder="" count="0" memberValueDatatype="5" unbalanced="0"/>
    <cacheHierarchy uniqueName="[Tabla_STOCKENALMACEN].[COSTO_TOTAL]" caption="COSTO_TOTAL" attribute="1" defaultMemberUniqueName="[Tabla_STOCKENALMACEN].[COSTO_TOTAL].[All]" allUniqueName="[Tabla_STOCKENALMACEN].[COSTO_TOTAL].[All]" dimensionUniqueName="[Tabla_STOCKENALMACEN]" displayFolder="" count="0" memberValueDatatype="5" unbalanced="0"/>
    <cacheHierarchy uniqueName="[Tabla_STOCKENALMACEN].[COSTO_VENTAPROM]" caption="COSTO_VENTAPROM" attribute="1" defaultMemberUniqueName="[Tabla_STOCKENALMACEN].[COSTO_VENTAPROM].[All]" allUniqueName="[Tabla_STOCKENALMACEN].[COSTO_VENTAPROM].[All]" dimensionUniqueName="[Tabla_STOCKENALMACEN]" displayFolder="" count="0" memberValueDatatype="5" unbalanced="0"/>
    <cacheHierarchy uniqueName="[Tabla_STOCKENALMACEN].[VENTA_PROM12MESES_UN]" caption="VENTA_PROM12MESES_UN" attribute="1" defaultMemberUniqueName="[Tabla_STOCKENALMACEN].[VENTA_PROM12MESES_UN].[All]" allUniqueName="[Tabla_STOCKENALMACEN].[VENTA_PROM12MESES_UN].[All]" dimensionUniqueName="[Tabla_STOCKENALMACEN]" displayFolder="" count="0" memberValueDatatype="5" unbalanced="0"/>
    <cacheHierarchy uniqueName="[Tabla_STOCKENALMACEN].[VENTA_PROM12MESES_MONTO]" caption="VENTA_PROM12MESES_MONTO" attribute="1" defaultMemberUniqueName="[Tabla_STOCKENALMACEN].[VENTA_PROM12MESES_MONTO].[All]" allUniqueName="[Tabla_STOCKENALMACEN].[VENTA_PROM12MESES_MONTO].[All]" dimensionUniqueName="[Tabla_STOCKENALMACEN]" displayFolder="" count="0" memberValueDatatype="5" unbalanced="0"/>
    <cacheHierarchy uniqueName="[Tabla_STOCKENALMACEN].[STOCK_VALORIZADO]" caption="STOCK_VALORIZADO" attribute="1" defaultMemberUniqueName="[Tabla_STOCKENALMACEN].[STOCK_VALORIZADO].[All]" allUniqueName="[Tabla_STOCKENALMACEN].[STOCK_VALORIZADO].[All]" dimensionUniqueName="[Tabla_STOCKENALMACEN]" displayFolder="" count="0" memberValueDatatype="5" unbalanced="0"/>
    <cacheHierarchy uniqueName="[Tabla_STOCKENALMACEN].[MESES DE INVENTARIO]" caption="MESES DE INVENTARIO" attribute="1" defaultMemberUniqueName="[Tabla_STOCKENALMACEN].[MESES DE INVENTARIO].[All]" allUniqueName="[Tabla_STOCKENALMACEN].[MESES DE INVENTARIO].[All]" dimensionUniqueName="[Tabla_STOCKENALMACEN]" displayFolder="" count="0" memberValueDatatype="5" unbalanced="0"/>
    <cacheHierarchy uniqueName="[Tabla_STOCKENALMACEN].[ROTACIÓN]" caption="ROTACIÓN" attribute="1" defaultMemberUniqueName="[Tabla_STOCKENALMACEN].[ROTACIÓN].[All]" allUniqueName="[Tabla_STOCKENALMACEN].[ROTACIÓN].[All]" dimensionUniqueName="[Tabla_STOCKENALMACEN]" displayFolder="" count="0" memberValueDatatype="5" unbalanced="0"/>
    <cacheHierarchy uniqueName="[Tabla_STOCKENALMACEN].[PORCENTAJE_STOCK]" caption="PORCENTAJE_STOCK" attribute="1" defaultMemberUniqueName="[Tabla_STOCKENALMACEN].[PORCENTAJE_STOCK].[All]" allUniqueName="[Tabla_STOCKENALMACEN].[PORCENTAJE_STOCK].[All]" dimensionUniqueName="[Tabla_STOCKENALMACEN]" displayFolder="" count="0" memberValueDatatype="5" unbalanced="0"/>
    <cacheHierarchy uniqueName="[Tabla_STOCKENALMACEN].[ABC_VENTAS]" caption="ABC_VENTAS" attribute="1" defaultMemberUniqueName="[Tabla_STOCKENALMACEN].[ABC_VENTAS].[All]" allUniqueName="[Tabla_STOCKENALMACEN].[ABC_VENTAS].[All]" dimensionUniqueName="[Tabla_STOCKENALMACEN]" displayFolder="" count="2" memberValueDatatype="130" unbalanced="0"/>
    <cacheHierarchy uniqueName="[Tabla_STOCKENALMACEN].[ABC_STOCK]" caption="ABC_STOCK" attribute="1" defaultMemberUniqueName="[Tabla_STOCKENALMACEN].[ABC_STOCK].[All]" allUniqueName="[Tabla_STOCKENALMACEN].[ABC_STOCK].[All]" dimensionUniqueName="[Tabla_STOCKENALMACEN]" displayFolder="" count="2" memberValueDatatype="130" unbalanced="0"/>
    <cacheHierarchy uniqueName="[Tabla_STOCKENALMACEN].[ANTIGÜEDAD_STOCK]" caption="ANTIGÜEDAD_STOCK" attribute="1" defaultMemberUniqueName="[Tabla_STOCKENALMACEN].[ANTIGÜEDAD_STOCK].[All]" allUniqueName="[Tabla_STOCKENALMACEN].[ANTIGÜEDAD_STOCK].[All]" dimensionUniqueName="[Tabla_STOCKENALMACEN]" displayFolder="" count="2" memberValueDatatype="130" unbalanced="0"/>
    <cacheHierarchy uniqueName="[Measures].[__XL_Count DIM_ALMACEN]" caption="__XL_Count DIM_ALMACEN" measure="1" displayFolder="" measureGroup="DIM_ALMACEN" count="0" hidden="1"/>
    <cacheHierarchy uniqueName="[Measures].[__XL_Count DIM_FAMILIA]" caption="__XL_Count DIM_FAMILIA" measure="1" displayFolder="" measureGroup="DIM_FAMILIA" count="0" hidden="1"/>
    <cacheHierarchy uniqueName="[Measures].[__XL_Count DIM_FECHA]" caption="__XL_Count DIM_FECHA" measure="1" displayFolder="" measureGroup="DIM_FECHA" count="0" hidden="1"/>
    <cacheHierarchy uniqueName="[Measures].[__XL_Count DIM_PRODUCTO]" caption="__XL_Count DIM_PRODUCTO" measure="1" displayFolder="" measureGroup="DIM_PRODUCTO" count="0" hidden="1"/>
    <cacheHierarchy uniqueName="[Measures].[__XL_Count DIM_PROVEEDOR]" caption="__XL_Count DIM_PROVEEDOR" measure="1" displayFolder="" measureGroup="DIM_PROVEEDOR" count="0" hidden="1"/>
    <cacheHierarchy uniqueName="[Measures].[__XL_Count STOCKENALMACEN]" caption="__XL_Count STOCKENALMACEN" measure="1" displayFolder="" measureGroup="STOCKENALMACEN" count="0" hidden="1"/>
    <cacheHierarchy uniqueName="[Measures].[__XL_Count Tabla_STOCKENALMACEN]" caption="__XL_Count Tabla_STOCKENALMACEN" measure="1" displayFolder="" measureGroup="Tabla_STOCKENALMACEN" count="0" hidden="1"/>
    <cacheHierarchy uniqueName="[Measures].[__XL_Count Tabla_DIM_FECHA]" caption="__XL_Count Tabla_DIM_FECHA" measure="1" displayFolder="" measureGroup="Tabla_DIM_FECHA" count="0" hidden="1"/>
    <cacheHierarchy uniqueName="[Measures].[__XL_Count Tabla_DIM_FAMILIA]" caption="__XL_Count Tabla_DIM_FAMILIA" measure="1" displayFolder="" measureGroup="Tabla_DIM_FAMILIA" count="0" hidden="1"/>
    <cacheHierarchy uniqueName="[Measures].[__XL_Count Tabla_DIM_PRODUCTO]" caption="__XL_Count Tabla_DIM_PRODUCTO" measure="1" displayFolder="" measureGroup="Tabla_DIM_PRODUCTO" count="0" hidden="1"/>
    <cacheHierarchy uniqueName="[Measures].[__XL_Count Tabla_DIM_PROVEEDOR]" caption="__XL_Count Tabla_DIM_PROVEEDOR" measure="1" displayFolder="" measureGroup="Tabla_DIM_PROVEEDOR" count="0" hidden="1"/>
    <cacheHierarchy uniqueName="[Measures].[__No measures defined]" caption="__No measures defined" measure="1" displayFolder="" count="0" hidden="1"/>
    <cacheHierarchy uniqueName="[Measures].[Suma de VENTA_PROM12MESES_UN]" caption="Suma de VENTA_PROM12MESES_U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VENTA_PROM12MESES_UN 2]" caption="Suma de VENTA_PROM12MESES_UN 2" measure="1" displayFolder="" measureGroup="STOCKENALMACEN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VENTA_PROM12MESES_MONTO]" caption="Suma de VENTA_PROM12MESES_MON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ID_ALMACEN]" caption="Suma de ID_ALMACE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STOCK_VALORIZADO]" caption="Suma de STOCK_VALORIZAD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CANT_STOCK]" caption="Suma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CANT_STOCK]" caption="Recuento de CANT_STOCK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MES]" caption="Recuento de MES" measure="1" displayFolder="" measureGroup="Tabla_DIM_FECH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ABC_VENTAS]" caption="Recuento de ABC_VENTAS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ID_PRODUCTO]" caption="Suma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e ID_PRODUCTO]" caption="Recuento de ID_PRODUCT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ROTACIÓN]" caption="Suma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MESES DE INVENTARIO]" caption="Suma de MESES DE INVENTARIO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MESES DE INVENTARIO]" caption="Promedio de MESES DE INVENTARIO" measure="1" displayFolder="" measureGroup="Tabla_STOCKENALMAC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Promedio de ROTACIÓN]" caption="Promedio de ROTACIÓN" measure="1" displayFolder="" measureGroup="Tabla_STOCKENALMACE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12">
    <dimension name="DIM_ALMACEN" uniqueName="[DIM_ALMACEN]" caption="DIM_ALMACEN"/>
    <dimension name="DIM_FAMILIA" uniqueName="[DIM_FAMILIA]" caption="DIM_FAMILIA"/>
    <dimension name="DIM_FECHA" uniqueName="[DIM_FECHA]" caption="DIM_FECHA"/>
    <dimension name="DIM_PRODUCTO" uniqueName="[DIM_PRODUCTO]" caption="DIM_PRODUCTO"/>
    <dimension name="DIM_PROVEEDOR" uniqueName="[DIM_PROVEEDOR]" caption="DIM_PROVEEDOR"/>
    <dimension measure="1" name="Measures" uniqueName="[Measures]" caption="Measures"/>
    <dimension name="STOCKENALMACEN" uniqueName="[STOCKENALMACEN]" caption="STOCKENALMACEN"/>
    <dimension name="Tabla_DIM_FAMILIA" uniqueName="[Tabla_DIM_FAMILIA]" caption="Tabla_DIM_FAMILIA"/>
    <dimension name="Tabla_DIM_FECHA" uniqueName="[Tabla_DIM_FECHA]" caption="Tabla_DIM_FECHA"/>
    <dimension name="Tabla_DIM_PRODUCTO" uniqueName="[Tabla_DIM_PRODUCTO]" caption="Tabla_DIM_PRODUCTO"/>
    <dimension name="Tabla_DIM_PROVEEDOR" uniqueName="[Tabla_DIM_PROVEEDOR]" caption="Tabla_DIM_PROVEEDOR"/>
    <dimension name="Tabla_STOCKENALMACEN" uniqueName="[Tabla_STOCKENALMACEN]" caption="Tabla_STOCKENALMACEN"/>
  </dimensions>
  <measureGroups count="11">
    <measureGroup name="DIM_ALMACEN" caption="DIM_ALMACEN"/>
    <measureGroup name="DIM_FAMILIA" caption="DIM_FAMILIA"/>
    <measureGroup name="DIM_FECHA" caption="DIM_FECHA"/>
    <measureGroup name="DIM_PRODUCTO" caption="DIM_PRODUCTO"/>
    <measureGroup name="DIM_PROVEEDOR" caption="DIM_PROVEEDOR"/>
    <measureGroup name="STOCKENALMACEN" caption="STOCKENALMACEN"/>
    <measureGroup name="Tabla_DIM_FAMILIA" caption="Tabla_DIM_FAMILIA"/>
    <measureGroup name="Tabla_DIM_FECHA" caption="Tabla_DIM_FECHA"/>
    <measureGroup name="Tabla_DIM_PRODUCTO" caption="Tabla_DIM_PRODUCTO"/>
    <measureGroup name="Tabla_DIM_PROVEEDOR" caption="Tabla_DIM_PROVEEDOR"/>
    <measureGroup name="Tabla_STOCKENALMACEN" caption="Tabla_STOCKENALMACEN"/>
  </measureGroups>
  <maps count="33">
    <map measureGroup="0" dimension="0"/>
    <map measureGroup="1" dimension="1"/>
    <map measureGroup="1" dimension="7"/>
    <map measureGroup="2" dimension="2"/>
    <map measureGroup="2" dimension="8"/>
    <map measureGroup="3" dimension="3"/>
    <map measureGroup="3" dimension="9"/>
    <map measureGroup="4" dimension="4"/>
    <map measureGroup="4" dimension="10"/>
    <map measureGroup="5" dimension="0"/>
    <map measureGroup="5" dimension="1"/>
    <map measureGroup="5" dimension="2"/>
    <map measureGroup="5" dimension="3"/>
    <map measureGroup="5" dimension="4"/>
    <map measureGroup="5" dimension="6"/>
    <map measureGroup="5" dimension="7"/>
    <map measureGroup="5" dimension="8"/>
    <map measureGroup="5" dimension="9"/>
    <map measureGroup="5" dimension="10"/>
    <map measureGroup="6" dimension="7"/>
    <map measureGroup="7" dimension="8"/>
    <map measureGroup="8" dimension="9"/>
    <map measureGroup="9" dimension="10"/>
    <map measureGroup="10" dimension="0"/>
    <map measureGroup="10" dimension="1"/>
    <map measureGroup="10" dimension="2"/>
    <map measureGroup="10" dimension="3"/>
    <map measureGroup="10" dimension="4"/>
    <map measureGroup="10" dimension="7"/>
    <map measureGroup="10" dimension="8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Dinámica1" cacheId="7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compact="0" compactData="0" multipleFieldFilters="0">
  <location ref="B2:C565" firstHeaderRow="1" firstDataRow="1" firstDataCol="1"/>
  <pivotFields count="2">
    <pivotField dataField="1" compact="0" outline="0" showAll="0"/>
    <pivotField axis="axisRow" compact="0" allDrilled="1" outline="0" showAll="0" sortType="descending" defaultAttributeDrillState="1">
      <items count="5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63">
    <i>
      <x v="276"/>
    </i>
    <i>
      <x v="245"/>
    </i>
    <i>
      <x v="337"/>
    </i>
    <i>
      <x v="502"/>
    </i>
    <i>
      <x v="429"/>
    </i>
    <i>
      <x v="476"/>
    </i>
    <i>
      <x v="466"/>
    </i>
    <i>
      <x v="121"/>
    </i>
    <i>
      <x v="449"/>
    </i>
    <i>
      <x v="428"/>
    </i>
    <i>
      <x v="156"/>
    </i>
    <i>
      <x v="58"/>
    </i>
    <i>
      <x v="399"/>
    </i>
    <i>
      <x v="487"/>
    </i>
    <i>
      <x v="69"/>
    </i>
    <i>
      <x v="379"/>
    </i>
    <i>
      <x v="221"/>
    </i>
    <i>
      <x v="18"/>
    </i>
    <i>
      <x v="129"/>
    </i>
    <i>
      <x v="524"/>
    </i>
    <i>
      <x v="1"/>
    </i>
    <i>
      <x v="331"/>
    </i>
    <i>
      <x v="81"/>
    </i>
    <i>
      <x v="7"/>
    </i>
    <i>
      <x v="200"/>
    </i>
    <i>
      <x v="365"/>
    </i>
    <i>
      <x v="450"/>
    </i>
    <i>
      <x v="113"/>
    </i>
    <i>
      <x v="415"/>
    </i>
    <i>
      <x v="269"/>
    </i>
    <i>
      <x v="75"/>
    </i>
    <i>
      <x v="540"/>
    </i>
    <i>
      <x v="233"/>
    </i>
    <i>
      <x v="500"/>
    </i>
    <i>
      <x v="251"/>
    </i>
    <i>
      <x v="9"/>
    </i>
    <i>
      <x v="71"/>
    </i>
    <i>
      <x v="241"/>
    </i>
    <i>
      <x v="21"/>
    </i>
    <i>
      <x v="54"/>
    </i>
    <i>
      <x v="38"/>
    </i>
    <i>
      <x v="146"/>
    </i>
    <i>
      <x v="381"/>
    </i>
    <i>
      <x v="16"/>
    </i>
    <i>
      <x v="231"/>
    </i>
    <i>
      <x v="509"/>
    </i>
    <i>
      <x v="364"/>
    </i>
    <i>
      <x v="127"/>
    </i>
    <i>
      <x v="388"/>
    </i>
    <i>
      <x v="390"/>
    </i>
    <i>
      <x v="334"/>
    </i>
    <i>
      <x v="532"/>
    </i>
    <i>
      <x v="205"/>
    </i>
    <i>
      <x v="372"/>
    </i>
    <i>
      <x v="172"/>
    </i>
    <i>
      <x v="167"/>
    </i>
    <i>
      <x v="234"/>
    </i>
    <i>
      <x v="91"/>
    </i>
    <i>
      <x v="464"/>
    </i>
    <i>
      <x v="403"/>
    </i>
    <i>
      <x v="478"/>
    </i>
    <i>
      <x v="51"/>
    </i>
    <i>
      <x v="383"/>
    </i>
    <i>
      <x v="102"/>
    </i>
    <i>
      <x v="199"/>
    </i>
    <i>
      <x v="229"/>
    </i>
    <i>
      <x v="59"/>
    </i>
    <i>
      <x v="193"/>
    </i>
    <i>
      <x v="333"/>
    </i>
    <i>
      <x v="496"/>
    </i>
    <i>
      <x v="295"/>
    </i>
    <i>
      <x v="343"/>
    </i>
    <i>
      <x v="451"/>
    </i>
    <i>
      <x v="28"/>
    </i>
    <i>
      <x v="282"/>
    </i>
    <i>
      <x v="283"/>
    </i>
    <i>
      <x v="141"/>
    </i>
    <i>
      <x v="52"/>
    </i>
    <i>
      <x v="533"/>
    </i>
    <i>
      <x v="116"/>
    </i>
    <i>
      <x v="445"/>
    </i>
    <i>
      <x v="50"/>
    </i>
    <i>
      <x v="227"/>
    </i>
    <i>
      <x v="5"/>
    </i>
    <i>
      <x v="408"/>
    </i>
    <i>
      <x v="541"/>
    </i>
    <i>
      <x v="422"/>
    </i>
    <i>
      <x v="499"/>
    </i>
    <i>
      <x v="278"/>
    </i>
    <i>
      <x v="201"/>
    </i>
    <i>
      <x v="418"/>
    </i>
    <i>
      <x v="302"/>
    </i>
    <i>
      <x v="49"/>
    </i>
    <i>
      <x v="132"/>
    </i>
    <i>
      <x v="86"/>
    </i>
    <i>
      <x v="391"/>
    </i>
    <i>
      <x v="375"/>
    </i>
    <i>
      <x v="400"/>
    </i>
    <i>
      <x v="260"/>
    </i>
    <i>
      <x v="416"/>
    </i>
    <i>
      <x v="64"/>
    </i>
    <i>
      <x v="483"/>
    </i>
    <i>
      <x v="358"/>
    </i>
    <i>
      <x v="88"/>
    </i>
    <i>
      <x v="6"/>
    </i>
    <i>
      <x v="376"/>
    </i>
    <i>
      <x v="224"/>
    </i>
    <i>
      <x v="140"/>
    </i>
    <i>
      <x v="208"/>
    </i>
    <i>
      <x v="48"/>
    </i>
    <i>
      <x v="96"/>
    </i>
    <i>
      <x v="474"/>
    </i>
    <i>
      <x v="366"/>
    </i>
    <i>
      <x v="512"/>
    </i>
    <i>
      <x v="349"/>
    </i>
    <i>
      <x v="22"/>
    </i>
    <i>
      <x v="359"/>
    </i>
    <i>
      <x v="80"/>
    </i>
    <i>
      <x v="313"/>
    </i>
    <i>
      <x v="380"/>
    </i>
    <i>
      <x v="489"/>
    </i>
    <i>
      <x v="197"/>
    </i>
    <i>
      <x v="11"/>
    </i>
    <i>
      <x v="248"/>
    </i>
    <i>
      <x v="78"/>
    </i>
    <i>
      <x v="95"/>
    </i>
    <i>
      <x v="550"/>
    </i>
    <i>
      <x v="100"/>
    </i>
    <i>
      <x v="92"/>
    </i>
    <i>
      <x v="206"/>
    </i>
    <i>
      <x v="271"/>
    </i>
    <i>
      <x v="378"/>
    </i>
    <i>
      <x v="432"/>
    </i>
    <i>
      <x v="30"/>
    </i>
    <i>
      <x v="255"/>
    </i>
    <i>
      <x v="235"/>
    </i>
    <i>
      <x v="374"/>
    </i>
    <i>
      <x v="29"/>
    </i>
    <i>
      <x v="72"/>
    </i>
    <i>
      <x v="265"/>
    </i>
    <i>
      <x v="351"/>
    </i>
    <i>
      <x v="76"/>
    </i>
    <i>
      <x v="529"/>
    </i>
    <i>
      <x v="517"/>
    </i>
    <i>
      <x v="98"/>
    </i>
    <i>
      <x v="317"/>
    </i>
    <i>
      <x v="301"/>
    </i>
    <i>
      <x v="218"/>
    </i>
    <i>
      <x v="385"/>
    </i>
    <i>
      <x v="232"/>
    </i>
    <i>
      <x v="242"/>
    </i>
    <i>
      <x v="126"/>
    </i>
    <i>
      <x v="447"/>
    </i>
    <i>
      <x v="134"/>
    </i>
    <i>
      <x v="475"/>
    </i>
    <i>
      <x v="407"/>
    </i>
    <i>
      <x v="382"/>
    </i>
    <i>
      <x v="202"/>
    </i>
    <i>
      <x v="361"/>
    </i>
    <i>
      <x v="402"/>
    </i>
    <i>
      <x v="360"/>
    </i>
    <i>
      <x v="105"/>
    </i>
    <i>
      <x v="230"/>
    </i>
    <i>
      <x v="280"/>
    </i>
    <i>
      <x v="273"/>
    </i>
    <i>
      <x v="159"/>
    </i>
    <i>
      <x v="12"/>
    </i>
    <i>
      <x v="136"/>
    </i>
    <i>
      <x v="191"/>
    </i>
    <i>
      <x v="436"/>
    </i>
    <i>
      <x v="427"/>
    </i>
    <i>
      <x v="559"/>
    </i>
    <i>
      <x v="110"/>
    </i>
    <i>
      <x v="85"/>
    </i>
    <i>
      <x v="404"/>
    </i>
    <i>
      <x v="534"/>
    </i>
    <i>
      <x v="498"/>
    </i>
    <i>
      <x v="287"/>
    </i>
    <i>
      <x v="448"/>
    </i>
    <i>
      <x v="236"/>
    </i>
    <i>
      <x v="62"/>
    </i>
    <i>
      <x v="162"/>
    </i>
    <i>
      <x v="481"/>
    </i>
    <i>
      <x v="187"/>
    </i>
    <i>
      <x v="128"/>
    </i>
    <i>
      <x v="77"/>
    </i>
    <i>
      <x v="261"/>
    </i>
    <i>
      <x v="152"/>
    </i>
    <i>
      <x v="443"/>
    </i>
    <i>
      <x v="24"/>
    </i>
    <i>
      <x v="138"/>
    </i>
    <i>
      <x v="13"/>
    </i>
    <i>
      <x v="124"/>
    </i>
    <i>
      <x v="267"/>
    </i>
    <i>
      <x v="119"/>
    </i>
    <i>
      <x v="61"/>
    </i>
    <i>
      <x v="310"/>
    </i>
    <i>
      <x v="497"/>
    </i>
    <i>
      <x v="433"/>
    </i>
    <i>
      <x v="209"/>
    </i>
    <i>
      <x v="417"/>
    </i>
    <i>
      <x v="243"/>
    </i>
    <i>
      <x v="101"/>
    </i>
    <i>
      <x v="511"/>
    </i>
    <i>
      <x v="275"/>
    </i>
    <i>
      <x v="439"/>
    </i>
    <i>
      <x v="130"/>
    </i>
    <i>
      <x v="211"/>
    </i>
    <i>
      <x v="516"/>
    </i>
    <i>
      <x v="477"/>
    </i>
    <i>
      <x v="298"/>
    </i>
    <i>
      <x v="387"/>
    </i>
    <i>
      <x v="143"/>
    </i>
    <i>
      <x v="465"/>
    </i>
    <i>
      <x v="344"/>
    </i>
    <i>
      <x v="557"/>
    </i>
    <i>
      <x/>
    </i>
    <i>
      <x v="367"/>
    </i>
    <i>
      <x v="82"/>
    </i>
    <i>
      <x v="288"/>
    </i>
    <i>
      <x v="426"/>
    </i>
    <i>
      <x v="67"/>
    </i>
    <i>
      <x v="285"/>
    </i>
    <i>
      <x v="521"/>
    </i>
    <i>
      <x v="434"/>
    </i>
    <i>
      <x v="55"/>
    </i>
    <i>
      <x v="264"/>
    </i>
    <i>
      <x v="207"/>
    </i>
    <i>
      <x v="371"/>
    </i>
    <i>
      <x v="473"/>
    </i>
    <i>
      <x v="491"/>
    </i>
    <i>
      <x v="252"/>
    </i>
    <i>
      <x v="184"/>
    </i>
    <i>
      <x v="250"/>
    </i>
    <i>
      <x v="397"/>
    </i>
    <i>
      <x v="536"/>
    </i>
    <i>
      <x v="94"/>
    </i>
    <i>
      <x v="373"/>
    </i>
    <i>
      <x v="2"/>
    </i>
    <i>
      <x v="293"/>
    </i>
    <i>
      <x v="222"/>
    </i>
    <i>
      <x v="555"/>
    </i>
    <i>
      <x v="411"/>
    </i>
    <i>
      <x v="270"/>
    </i>
    <i>
      <x v="97"/>
    </i>
    <i>
      <x v="327"/>
    </i>
    <i>
      <x v="320"/>
    </i>
    <i>
      <x v="315"/>
    </i>
    <i>
      <x v="47"/>
    </i>
    <i>
      <x v="438"/>
    </i>
    <i>
      <x v="219"/>
    </i>
    <i>
      <x v="530"/>
    </i>
    <i>
      <x v="131"/>
    </i>
    <i>
      <x v="299"/>
    </i>
    <i>
      <x v="42"/>
    </i>
    <i>
      <x v="545"/>
    </i>
    <i>
      <x v="36"/>
    </i>
    <i>
      <x v="19"/>
    </i>
    <i>
      <x v="228"/>
    </i>
    <i>
      <x v="488"/>
    </i>
    <i>
      <x v="538"/>
    </i>
    <i>
      <x v="195"/>
    </i>
    <i>
      <x v="87"/>
    </i>
    <i>
      <x v="413"/>
    </i>
    <i>
      <x v="395"/>
    </i>
    <i>
      <x v="501"/>
    </i>
    <i>
      <x v="505"/>
    </i>
    <i>
      <x v="249"/>
    </i>
    <i>
      <x v="482"/>
    </i>
    <i>
      <x v="347"/>
    </i>
    <i>
      <x v="405"/>
    </i>
    <i>
      <x v="3"/>
    </i>
    <i>
      <x v="326"/>
    </i>
    <i>
      <x v="513"/>
    </i>
    <i>
      <x v="25"/>
    </i>
    <i>
      <x v="406"/>
    </i>
    <i>
      <x v="412"/>
    </i>
    <i>
      <x v="216"/>
    </i>
    <i>
      <x v="558"/>
    </i>
    <i>
      <x v="160"/>
    </i>
    <i>
      <x v="39"/>
    </i>
    <i>
      <x v="43"/>
    </i>
    <i>
      <x v="369"/>
    </i>
    <i>
      <x v="300"/>
    </i>
    <i>
      <x v="452"/>
    </i>
    <i>
      <x v="424"/>
    </i>
    <i>
      <x v="259"/>
    </i>
    <i>
      <x v="83"/>
    </i>
    <i>
      <x v="542"/>
    </i>
    <i>
      <x v="357"/>
    </i>
    <i>
      <x v="510"/>
    </i>
    <i>
      <x v="104"/>
    </i>
    <i>
      <x v="294"/>
    </i>
    <i>
      <x v="66"/>
    </i>
    <i>
      <x v="462"/>
    </i>
    <i>
      <x v="340"/>
    </i>
    <i>
      <x v="467"/>
    </i>
    <i>
      <x v="377"/>
    </i>
    <i>
      <x v="44"/>
    </i>
    <i>
      <x v="526"/>
    </i>
    <i>
      <x v="490"/>
    </i>
    <i>
      <x v="268"/>
    </i>
    <i>
      <x v="149"/>
    </i>
    <i>
      <x v="507"/>
    </i>
    <i>
      <x v="37"/>
    </i>
    <i>
      <x v="312"/>
    </i>
    <i>
      <x v="139"/>
    </i>
    <i>
      <x v="346"/>
    </i>
    <i>
      <x v="93"/>
    </i>
    <i>
      <x v="114"/>
    </i>
    <i>
      <x v="401"/>
    </i>
    <i>
      <x v="519"/>
    </i>
    <i>
      <x v="63"/>
    </i>
    <i>
      <x v="292"/>
    </i>
    <i>
      <x v="194"/>
    </i>
    <i>
      <x v="262"/>
    </i>
    <i>
      <x v="341"/>
    </i>
    <i>
      <x v="68"/>
    </i>
    <i>
      <x v="463"/>
    </i>
    <i>
      <x v="493"/>
    </i>
    <i>
      <x v="253"/>
    </i>
    <i>
      <x v="279"/>
    </i>
    <i>
      <x v="196"/>
    </i>
    <i>
      <x v="423"/>
    </i>
    <i>
      <x v="189"/>
    </i>
    <i>
      <x v="237"/>
    </i>
    <i>
      <x v="274"/>
    </i>
    <i>
      <x v="133"/>
    </i>
    <i>
      <x v="518"/>
    </i>
    <i>
      <x v="90"/>
    </i>
    <i>
      <x v="84"/>
    </i>
    <i>
      <x v="551"/>
    </i>
    <i>
      <x v="89"/>
    </i>
    <i>
      <x v="239"/>
    </i>
    <i>
      <x v="23"/>
    </i>
    <i>
      <x v="34"/>
    </i>
    <i>
      <x v="336"/>
    </i>
    <i>
      <x v="453"/>
    </i>
    <i>
      <x v="122"/>
    </i>
    <i>
      <x v="546"/>
    </i>
    <i>
      <x v="240"/>
    </i>
    <i>
      <x v="322"/>
    </i>
    <i>
      <x v="188"/>
    </i>
    <i>
      <x v="552"/>
    </i>
    <i>
      <x v="185"/>
    </i>
    <i>
      <x v="523"/>
    </i>
    <i>
      <x v="321"/>
    </i>
    <i>
      <x v="17"/>
    </i>
    <i>
      <x v="308"/>
    </i>
    <i>
      <x v="309"/>
    </i>
    <i>
      <x v="155"/>
    </i>
    <i>
      <x v="304"/>
    </i>
    <i>
      <x v="458"/>
    </i>
    <i>
      <x v="425"/>
    </i>
    <i>
      <x v="370"/>
    </i>
    <i>
      <x v="328"/>
    </i>
    <i>
      <x v="553"/>
    </i>
    <i>
      <x v="170"/>
    </i>
    <i>
      <x v="316"/>
    </i>
    <i>
      <x v="79"/>
    </i>
    <i>
      <x v="539"/>
    </i>
    <i>
      <x v="168"/>
    </i>
    <i>
      <x v="258"/>
    </i>
    <i>
      <x v="176"/>
    </i>
    <i>
      <x v="182"/>
    </i>
    <i>
      <x v="106"/>
    </i>
    <i>
      <x v="419"/>
    </i>
    <i>
      <x v="345"/>
    </i>
    <i>
      <x v="430"/>
    </i>
    <i>
      <x v="215"/>
    </i>
    <i>
      <x v="14"/>
    </i>
    <i>
      <x v="324"/>
    </i>
    <i>
      <x v="263"/>
    </i>
    <i>
      <x v="338"/>
    </i>
    <i>
      <x v="305"/>
    </i>
    <i>
      <x v="504"/>
    </i>
    <i>
      <x v="65"/>
    </i>
    <i>
      <x v="329"/>
    </i>
    <i>
      <x v="154"/>
    </i>
    <i>
      <x v="325"/>
    </i>
    <i>
      <x v="290"/>
    </i>
    <i>
      <x v="556"/>
    </i>
    <i>
      <x v="45"/>
    </i>
    <i>
      <x v="109"/>
    </i>
    <i>
      <x v="560"/>
    </i>
    <i>
      <x v="485"/>
    </i>
    <i>
      <x v="33"/>
    </i>
    <i>
      <x v="20"/>
    </i>
    <i>
      <x v="554"/>
    </i>
    <i>
      <x v="446"/>
    </i>
    <i>
      <x v="435"/>
    </i>
    <i>
      <x v="257"/>
    </i>
    <i>
      <x v="414"/>
    </i>
    <i>
      <x v="311"/>
    </i>
    <i>
      <x v="549"/>
    </i>
    <i>
      <x v="204"/>
    </i>
    <i>
      <x v="213"/>
    </i>
    <i>
      <x v="190"/>
    </i>
    <i>
      <x v="389"/>
    </i>
    <i>
      <x v="537"/>
    </i>
    <i>
      <x v="226"/>
    </i>
    <i>
      <x v="394"/>
    </i>
    <i>
      <x v="396"/>
    </i>
    <i>
      <x v="442"/>
    </i>
    <i>
      <x v="318"/>
    </i>
    <i>
      <x v="469"/>
    </i>
    <i>
      <x v="421"/>
    </i>
    <i>
      <x v="479"/>
    </i>
    <i>
      <x v="150"/>
    </i>
    <i>
      <x v="210"/>
    </i>
    <i>
      <x v="319"/>
    </i>
    <i>
      <x v="470"/>
    </i>
    <i>
      <x v="254"/>
    </i>
    <i>
      <x v="332"/>
    </i>
    <i>
      <x v="350"/>
    </i>
    <i>
      <x v="307"/>
    </i>
    <i>
      <x v="164"/>
    </i>
    <i>
      <x v="212"/>
    </i>
    <i>
      <x v="520"/>
    </i>
    <i>
      <x v="173"/>
    </i>
    <i>
      <x v="291"/>
    </i>
    <i>
      <x v="225"/>
    </i>
    <i>
      <x v="472"/>
    </i>
    <i>
      <x v="99"/>
    </i>
    <i>
      <x v="174"/>
    </i>
    <i>
      <x v="460"/>
    </i>
    <i>
      <x v="306"/>
    </i>
    <i>
      <x v="335"/>
    </i>
    <i>
      <x v="461"/>
    </i>
    <i>
      <x v="508"/>
    </i>
    <i>
      <x v="57"/>
    </i>
    <i>
      <x v="70"/>
    </i>
    <i>
      <x v="495"/>
    </i>
    <i>
      <x v="455"/>
    </i>
    <i>
      <x v="137"/>
    </i>
    <i>
      <x v="8"/>
    </i>
    <i>
      <x v="303"/>
    </i>
    <i>
      <x v="441"/>
    </i>
    <i>
      <x v="431"/>
    </i>
    <i>
      <x v="354"/>
    </i>
    <i>
      <x v="266"/>
    </i>
    <i>
      <x v="214"/>
    </i>
    <i>
      <x v="166"/>
    </i>
    <i>
      <x v="107"/>
    </i>
    <i>
      <x v="135"/>
    </i>
    <i>
      <x v="161"/>
    </i>
    <i>
      <x v="26"/>
    </i>
    <i>
      <x v="547"/>
    </i>
    <i>
      <x v="169"/>
    </i>
    <i>
      <x v="548"/>
    </i>
    <i>
      <x v="256"/>
    </i>
    <i>
      <x v="484"/>
    </i>
    <i>
      <x v="31"/>
    </i>
    <i>
      <x v="356"/>
    </i>
    <i>
      <x v="203"/>
    </i>
    <i>
      <x v="60"/>
    </i>
    <i>
      <x v="244"/>
    </i>
    <i>
      <x v="112"/>
    </i>
    <i>
      <x v="35"/>
    </i>
    <i>
      <x v="492"/>
    </i>
    <i>
      <x v="480"/>
    </i>
    <i>
      <x v="123"/>
    </i>
    <i>
      <x v="410"/>
    </i>
    <i>
      <x v="144"/>
    </i>
    <i>
      <x v="223"/>
    </i>
    <i>
      <x v="108"/>
    </i>
    <i>
      <x v="198"/>
    </i>
    <i>
      <x v="535"/>
    </i>
    <i>
      <x v="561"/>
    </i>
    <i>
      <x v="506"/>
    </i>
    <i>
      <x v="457"/>
    </i>
    <i>
      <x v="284"/>
    </i>
    <i>
      <x v="246"/>
    </i>
    <i>
      <x v="171"/>
    </i>
    <i>
      <x v="330"/>
    </i>
    <i>
      <x v="10"/>
    </i>
    <i>
      <x v="342"/>
    </i>
    <i>
      <x v="363"/>
    </i>
    <i>
      <x v="468"/>
    </i>
    <i>
      <x v="120"/>
    </i>
    <i>
      <x v="177"/>
    </i>
    <i>
      <x v="362"/>
    </i>
    <i>
      <x v="125"/>
    </i>
    <i>
      <x v="444"/>
    </i>
    <i>
      <x v="297"/>
    </i>
    <i>
      <x v="386"/>
    </i>
    <i>
      <x v="27"/>
    </i>
    <i>
      <x v="153"/>
    </i>
    <i>
      <x v="157"/>
    </i>
    <i>
      <x v="486"/>
    </i>
    <i>
      <x v="543"/>
    </i>
    <i>
      <x v="514"/>
    </i>
    <i>
      <x v="437"/>
    </i>
    <i>
      <x v="348"/>
    </i>
    <i>
      <x v="471"/>
    </i>
    <i>
      <x v="314"/>
    </i>
    <i>
      <x v="522"/>
    </i>
    <i>
      <x v="41"/>
    </i>
    <i>
      <x v="494"/>
    </i>
    <i>
      <x v="352"/>
    </i>
    <i>
      <x v="217"/>
    </i>
    <i>
      <x v="151"/>
    </i>
    <i>
      <x v="181"/>
    </i>
    <i>
      <x v="398"/>
    </i>
    <i>
      <x v="544"/>
    </i>
    <i>
      <x v="339"/>
    </i>
    <i>
      <x v="158"/>
    </i>
    <i>
      <x v="56"/>
    </i>
    <i>
      <x v="353"/>
    </i>
    <i>
      <x v="393"/>
    </i>
    <i>
      <x v="272"/>
    </i>
    <i>
      <x v="409"/>
    </i>
    <i>
      <x v="103"/>
    </i>
    <i>
      <x v="183"/>
    </i>
    <i>
      <x v="74"/>
    </i>
    <i>
      <x v="286"/>
    </i>
    <i>
      <x v="142"/>
    </i>
    <i>
      <x v="289"/>
    </i>
    <i>
      <x v="73"/>
    </i>
    <i>
      <x v="527"/>
    </i>
    <i>
      <x v="117"/>
    </i>
    <i>
      <x v="440"/>
    </i>
    <i>
      <x v="4"/>
    </i>
    <i>
      <x v="525"/>
    </i>
    <i>
      <x v="165"/>
    </i>
    <i>
      <x v="179"/>
    </i>
    <i>
      <x v="175"/>
    </i>
    <i>
      <x v="420"/>
    </i>
    <i>
      <x v="118"/>
    </i>
    <i>
      <x v="46"/>
    </i>
    <i>
      <x v="515"/>
    </i>
    <i>
      <x v="454"/>
    </i>
    <i>
      <x v="147"/>
    </i>
    <i>
      <x v="296"/>
    </i>
    <i>
      <x v="355"/>
    </i>
    <i>
      <x v="32"/>
    </i>
    <i>
      <x v="180"/>
    </i>
    <i>
      <x v="238"/>
    </i>
    <i>
      <x v="145"/>
    </i>
    <i>
      <x v="368"/>
    </i>
    <i>
      <x v="163"/>
    </i>
    <i>
      <x v="531"/>
    </i>
    <i>
      <x v="15"/>
    </i>
    <i>
      <x v="178"/>
    </i>
    <i>
      <x v="459"/>
    </i>
    <i>
      <x v="528"/>
    </i>
    <i>
      <x v="40"/>
    </i>
    <i>
      <x v="281"/>
    </i>
    <i>
      <x v="148"/>
    </i>
    <i>
      <x v="392"/>
    </i>
    <i>
      <x v="53"/>
    </i>
    <i>
      <x v="277"/>
    </i>
    <i>
      <x v="192"/>
    </i>
    <i>
      <x v="186"/>
    </i>
    <i>
      <x v="247"/>
    </i>
    <i>
      <x v="111"/>
    </i>
    <i>
      <x v="456"/>
    </i>
    <i>
      <x v="220"/>
    </i>
    <i>
      <x v="503"/>
    </i>
    <i>
      <x v="115"/>
    </i>
    <i>
      <x v="323"/>
    </i>
    <i>
      <x v="384"/>
    </i>
    <i t="grand">
      <x/>
    </i>
  </rowItems>
  <colItems count="1">
    <i/>
  </colItems>
  <dataFields count="1">
    <dataField name="Suma de VENTA_PROM12MESES_MONTO" fld="0" baseField="0" baseItem="0" numFmtId="2"/>
  </dataFields>
  <formats count="4">
    <format dxfId="208">
      <pivotArea outline="0" collapsedLevelsAreSubtotals="1" fieldPosition="0"/>
    </format>
    <format dxfId="207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206">
      <pivotArea outline="0" collapsedLevelsAreSubtotals="1" fieldPosition="0">
        <references count="1">
          <reference field="1" count="561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</reference>
        </references>
      </pivotArea>
    </format>
    <format dxfId="205">
      <pivotArea grandRow="1" outline="0" collapsedLevelsAreSubtotals="1" fieldPosition="0"/>
    </format>
  </formats>
  <pivotHierarchies count="76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STOCKENALMACEN]"/>
        <x15:activeTabTopLevelEntity name="[DIM_PRODUCTO]"/>
        <x15:activeTabTopLevelEntity name="[STOCKENALMACEN]"/>
      </x15:pivotTableUISettings>
    </ext>
  </extLst>
</pivotTableDefinition>
</file>

<file path=xl/pivotTables/pivotTable10.xml><?xml version="1.0" encoding="utf-8"?>
<pivotTableDefinition xmlns="http://schemas.openxmlformats.org/spreadsheetml/2006/main" name="TablaDinámica4" cacheId="387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compact="0" compactData="0" multipleFieldFilters="0" chartFormat="3">
  <location ref="Q3:V22" firstHeaderRow="1" firstDataRow="2" firstDataCol="2"/>
  <pivotFields count="4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axis="axisRow" compact="0" allDrilled="1" outline="0" subtotalTop="0" showAll="0" nonAutoSortDefault="1" defaultAttributeDrillState="1">
      <items count="13">
        <item x="3"/>
        <item x="4"/>
        <item x="7"/>
        <item x="0"/>
        <item x="1"/>
        <item x="2"/>
        <item x="5"/>
        <item x="6"/>
        <item x="8"/>
        <item x="9"/>
        <item x="10"/>
        <item x="11"/>
        <item t="default"/>
      </items>
    </pivotField>
    <pivotField dataField="1" compact="0" outline="0" showAll="0"/>
    <pivotField axis="axisCol" compact="0" allDrilled="1" outline="0" showAll="0" dataSourceSort="1" defaultAttributeDrillState="1">
      <items count="4">
        <item x="0"/>
        <item x="1"/>
        <item x="2"/>
        <item t="default"/>
      </items>
    </pivotField>
  </pivotFields>
  <rowFields count="2">
    <field x="0"/>
    <field x="1"/>
  </rowFields>
  <row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a de STOCK_VALORIZADO" fld="2" baseField="0" baseItem="0" numFmtId="166"/>
  </dataFields>
  <formats count="1">
    <format dxfId="200">
      <pivotArea outline="0" collapsedLevelsAreSubtotals="1" fieldPosition="0"/>
    </format>
  </formats>
  <chartFormats count="3"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76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6"/>
    <rowHierarchyUsage hierarchyUsage="25"/>
  </rowHierarchiesUsage>
  <colHierarchiesUsage count="1">
    <colHierarchyUsage hierarchyUsage="4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DIM_FECHA]"/>
        <x15:activeTabTopLevelEntity name="[Tabla_STOCKENALMACEN]"/>
      </x15:pivotTableUISettings>
    </ext>
  </extLst>
</pivotTableDefinition>
</file>

<file path=xl/pivotTables/pivotTable11.xml><?xml version="1.0" encoding="utf-8"?>
<pivotTableDefinition xmlns="http://schemas.openxmlformats.org/spreadsheetml/2006/main" name="TablaDinámica2" cacheId="384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compact="0" compactData="0" multipleFieldFilters="0" chartFormat="4">
  <location ref="G2:H13" firstHeaderRow="1" firstDataRow="1" firstDataCol="1"/>
  <pivotFields count="3">
    <pivotField axis="axisRow" compact="0" allDrilled="1" outline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howAll="0"/>
    <pivotField compact="0" allDrilled="1" outline="0" showAll="0" dataSourceSort="1" defaultAttributeDrillState="1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STOCK_VALORIZADO" fld="1" baseField="0" baseItem="0" numFmtId="166"/>
  </dataFields>
  <formats count="1">
    <format dxfId="201">
      <pivotArea outline="0" collapsedLevelsAreSubtotals="1" fieldPosition="0"/>
    </format>
  </formats>
  <chartFormats count="11">
    <chartFormat chart="2" format="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Hierarchies count="76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DIM_FAMILIA]"/>
        <x15:activeTabTopLevelEntity name="[Tabla_STOCKENALMACEN]"/>
      </x15:pivotTableUISettings>
    </ext>
  </extLst>
</pivotTableDefinition>
</file>

<file path=xl/pivotTables/pivotTable12.xml><?xml version="1.0" encoding="utf-8"?>
<pivotTableDefinition xmlns="http://schemas.openxmlformats.org/spreadsheetml/2006/main" name="TablaDinámica6" cacheId="393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compact="0" compactData="0" multipleFieldFilters="0" chartFormat="3">
  <location ref="AA4:AB15" firstHeaderRow="1" firstDataRow="1" firstDataCol="1" rowPageCount="2" colPageCount="1"/>
  <pivotFields count="4">
    <pivotField axis="axisRow" compact="0" allDrilled="1" outline="0" showAll="0" measureFilter="1" sortType="a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</pivotFields>
  <rowFields count="1">
    <field x="0"/>
  </rowFields>
  <rowItems count="11">
    <i>
      <x v="9"/>
    </i>
    <i>
      <x v="2"/>
    </i>
    <i>
      <x/>
    </i>
    <i>
      <x v="5"/>
    </i>
    <i>
      <x v="1"/>
    </i>
    <i>
      <x v="7"/>
    </i>
    <i>
      <x v="3"/>
    </i>
    <i>
      <x v="8"/>
    </i>
    <i>
      <x v="6"/>
    </i>
    <i>
      <x v="4"/>
    </i>
    <i t="grand">
      <x/>
    </i>
  </rowItems>
  <colItems count="1">
    <i/>
  </colItems>
  <pageFields count="2">
    <pageField fld="3" hier="26" name="[Tabla_DIM_FECHA].[AÑO].[All]" cap="All"/>
    <pageField fld="2" hier="25" name="[Tabla_DIM_FECHA].[MES].[All]" cap="All"/>
  </pageFields>
  <dataFields count="1">
    <dataField name="Suma de STOCK_VALORIZADO" fld="1" baseField="0" baseItem="0" numFmtId="166"/>
  </dataFields>
  <formats count="1">
    <format dxfId="202">
      <pivotArea outline="0" collapsedLevelsAreSubtotals="1" fieldPosition="0"/>
    </format>
  </format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6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65">
      <autoFilter ref="A1">
        <filterColumn colId="0">
          <top10 val="10" filterVal="10"/>
        </filterColumn>
      </autoFilter>
    </filter>
  </filters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DIM_PRODUCTO]"/>
        <x15:activeTabTopLevelEntity name="[Tabla_STOCKENALMACEN]"/>
        <x15:activeTabTopLevelEntity name="[Tabla_DIM_FECHA]"/>
      </x15:pivotTableUISettings>
    </ext>
  </extLst>
</pivotTableDefinition>
</file>

<file path=xl/pivotTables/pivotTable2.xml><?xml version="1.0" encoding="utf-8"?>
<pivotTableDefinition xmlns="http://schemas.openxmlformats.org/spreadsheetml/2006/main" name="TablaDinámica2" cacheId="8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compact="0" compactData="0" multipleFieldFilters="0">
  <location ref="B3:C566" firstHeaderRow="1" firstDataRow="1" firstDataCol="1"/>
  <pivotFields count="2">
    <pivotField dataField="1" compact="0" outline="0" showAll="0"/>
    <pivotField axis="axisRow" compact="0" allDrilled="1" outline="0" showAll="0" sortType="descending" defaultAttributeDrillState="1">
      <items count="5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63">
    <i>
      <x v="445"/>
    </i>
    <i>
      <x v="400"/>
    </i>
    <i>
      <x v="464"/>
    </i>
    <i>
      <x v="193"/>
    </i>
    <i>
      <x v="502"/>
    </i>
    <i>
      <x v="38"/>
    </i>
    <i>
      <x v="478"/>
    </i>
    <i>
      <x v="302"/>
    </i>
    <i>
      <x v="9"/>
    </i>
    <i>
      <x v="54"/>
    </i>
    <i>
      <x v="132"/>
    </i>
    <i>
      <x v="278"/>
    </i>
    <i>
      <x v="96"/>
    </i>
    <i>
      <x v="337"/>
    </i>
    <i>
      <x v="7"/>
    </i>
    <i>
      <x v="390"/>
    </i>
    <i>
      <x v="221"/>
    </i>
    <i>
      <x v="113"/>
    </i>
    <i>
      <x v="245"/>
    </i>
    <i>
      <x v="69"/>
    </i>
    <i>
      <x v="415"/>
    </i>
    <i>
      <x v="71"/>
    </i>
    <i>
      <x v="116"/>
    </i>
    <i>
      <x v="18"/>
    </i>
    <i>
      <x v="251"/>
    </i>
    <i>
      <x v="64"/>
    </i>
    <i>
      <x v="391"/>
    </i>
    <i>
      <x v="372"/>
    </i>
    <i>
      <x v="450"/>
    </i>
    <i>
      <x v="524"/>
    </i>
    <i>
      <x v="58"/>
    </i>
    <i>
      <x v="121"/>
    </i>
    <i>
      <x v="403"/>
    </i>
    <i>
      <x v="129"/>
    </i>
    <i>
      <x v="416"/>
    </i>
    <i>
      <x v="234"/>
    </i>
    <i>
      <x v="487"/>
    </i>
    <i>
      <x v="381"/>
    </i>
    <i>
      <x v="102"/>
    </i>
    <i>
      <x v="48"/>
    </i>
    <i>
      <x v="146"/>
    </i>
    <i>
      <x v="231"/>
    </i>
    <i>
      <x v="282"/>
    </i>
    <i>
      <x v="499"/>
    </i>
    <i>
      <x v="141"/>
    </i>
    <i>
      <x v="201"/>
    </i>
    <i>
      <x v="21"/>
    </i>
    <i>
      <x v="333"/>
    </i>
    <i>
      <x v="496"/>
    </i>
    <i>
      <x v="365"/>
    </i>
    <i>
      <x v="540"/>
    </i>
    <i>
      <x v="383"/>
    </i>
    <i>
      <x v="428"/>
    </i>
    <i>
      <x v="229"/>
    </i>
    <i>
      <x v="88"/>
    </i>
    <i>
      <x v="51"/>
    </i>
    <i>
      <x v="364"/>
    </i>
    <i>
      <x v="422"/>
    </i>
    <i>
      <x v="241"/>
    </i>
    <i>
      <x v="5"/>
    </i>
    <i>
      <x v="59"/>
    </i>
    <i>
      <x v="127"/>
    </i>
    <i>
      <x v="205"/>
    </i>
    <i>
      <x v="429"/>
    </i>
    <i>
      <x v="1"/>
    </i>
    <i>
      <x v="199"/>
    </i>
    <i>
      <x v="418"/>
    </i>
    <i>
      <x v="52"/>
    </i>
    <i>
      <x v="91"/>
    </i>
    <i>
      <x v="167"/>
    </i>
    <i>
      <x v="399"/>
    </i>
    <i>
      <x v="343"/>
    </i>
    <i>
      <x v="295"/>
    </i>
    <i>
      <x v="50"/>
    </i>
    <i>
      <x v="172"/>
    </i>
    <i>
      <x v="474"/>
    </i>
    <i>
      <x v="6"/>
    </i>
    <i>
      <x v="451"/>
    </i>
    <i>
      <x v="276"/>
    </i>
    <i>
      <x v="224"/>
    </i>
    <i>
      <x v="156"/>
    </i>
    <i>
      <x v="533"/>
    </i>
    <i>
      <x v="16"/>
    </i>
    <i>
      <x v="227"/>
    </i>
    <i>
      <x v="269"/>
    </i>
    <i>
      <x v="532"/>
    </i>
    <i>
      <x v="334"/>
    </i>
    <i>
      <x v="283"/>
    </i>
    <i>
      <x v="233"/>
    </i>
    <i>
      <x v="86"/>
    </i>
    <i>
      <x v="449"/>
    </i>
    <i>
      <x v="376"/>
    </i>
    <i>
      <x v="140"/>
    </i>
    <i>
      <x v="75"/>
    </i>
    <i>
      <x v="49"/>
    </i>
    <i>
      <x v="476"/>
    </i>
    <i>
      <x v="375"/>
    </i>
    <i>
      <x v="200"/>
    </i>
    <i>
      <x v="81"/>
    </i>
    <i>
      <x v="466"/>
    </i>
    <i>
      <x v="500"/>
    </i>
    <i>
      <x v="379"/>
    </i>
    <i>
      <x v="509"/>
    </i>
    <i>
      <x v="358"/>
    </i>
    <i>
      <x v="408"/>
    </i>
    <i>
      <x v="388"/>
    </i>
    <i>
      <x v="208"/>
    </i>
    <i>
      <x v="541"/>
    </i>
    <i>
      <x v="260"/>
    </i>
    <i>
      <x v="331"/>
    </i>
    <i>
      <x v="483"/>
    </i>
    <i>
      <x v="28"/>
    </i>
    <i>
      <x v="459"/>
    </i>
    <i>
      <x v="518"/>
    </i>
    <i>
      <x v="332"/>
    </i>
    <i>
      <x v="137"/>
    </i>
    <i>
      <x v="56"/>
    </i>
    <i>
      <x v="546"/>
    </i>
    <i>
      <x v="115"/>
    </i>
    <i>
      <x v="323"/>
    </i>
    <i>
      <x v="126"/>
    </i>
    <i>
      <x v="306"/>
    </i>
    <i>
      <x v="169"/>
    </i>
    <i>
      <x v="173"/>
    </i>
    <i>
      <x v="443"/>
    </i>
    <i>
      <x v="120"/>
    </i>
    <i>
      <x v="421"/>
    </i>
    <i>
      <x v="176"/>
    </i>
    <i>
      <x v="247"/>
    </i>
    <i>
      <x v="55"/>
    </i>
    <i>
      <x v="235"/>
    </i>
    <i>
      <x v="357"/>
    </i>
    <i>
      <x v="494"/>
    </i>
    <i>
      <x v="211"/>
    </i>
    <i>
      <x v="253"/>
    </i>
    <i>
      <x v="413"/>
    </i>
    <i>
      <x v="519"/>
    </i>
    <i>
      <x v="297"/>
    </i>
    <i>
      <x v="131"/>
    </i>
    <i>
      <x v="111"/>
    </i>
    <i>
      <x v="196"/>
    </i>
    <i>
      <x v="348"/>
    </i>
    <i>
      <x v="392"/>
    </i>
    <i>
      <x v="387"/>
    </i>
    <i>
      <x v="39"/>
    </i>
    <i>
      <x v="305"/>
    </i>
    <i>
      <x v="195"/>
    </i>
    <i>
      <x v="42"/>
    </i>
    <i>
      <x v="498"/>
    </i>
    <i>
      <x v="319"/>
    </i>
    <i>
      <x v="327"/>
    </i>
    <i>
      <x v="100"/>
    </i>
    <i>
      <x v="289"/>
    </i>
    <i>
      <x v="215"/>
    </i>
    <i>
      <x v="67"/>
    </i>
    <i>
      <x v="134"/>
    </i>
    <i>
      <x v="249"/>
    </i>
    <i>
      <x v="439"/>
    </i>
    <i>
      <x v="481"/>
    </i>
    <i>
      <x v="508"/>
    </i>
    <i>
      <x v="539"/>
    </i>
    <i>
      <x v="356"/>
    </i>
    <i>
      <x v="448"/>
    </i>
    <i>
      <x v="27"/>
    </i>
    <i>
      <x v="92"/>
    </i>
    <i>
      <x v="277"/>
    </i>
    <i>
      <x v="465"/>
    </i>
    <i>
      <x v="395"/>
    </i>
    <i>
      <x v="218"/>
    </i>
    <i>
      <x v="520"/>
    </i>
    <i>
      <x v="514"/>
    </i>
    <i>
      <x v="441"/>
    </i>
    <i>
      <x v="139"/>
    </i>
    <i>
      <x v="505"/>
    </i>
    <i>
      <x v="161"/>
    </i>
    <i>
      <x v="90"/>
    </i>
    <i>
      <x v="3"/>
    </i>
    <i>
      <x v="554"/>
    </i>
    <i>
      <x v="47"/>
    </i>
    <i>
      <x v="44"/>
    </i>
    <i>
      <x v="336"/>
    </i>
    <i>
      <x v="523"/>
    </i>
    <i>
      <x v="246"/>
    </i>
    <i>
      <x v="315"/>
    </i>
    <i>
      <x v="320"/>
    </i>
    <i>
      <x v="30"/>
    </i>
    <i>
      <x v="557"/>
    </i>
    <i>
      <x v="35"/>
    </i>
    <i>
      <x v="293"/>
    </i>
    <i>
      <x v="20"/>
    </i>
    <i>
      <x v="12"/>
    </i>
    <i>
      <x v="104"/>
    </i>
    <i>
      <x v="267"/>
    </i>
    <i>
      <x v="189"/>
    </i>
    <i>
      <x v="491"/>
    </i>
    <i>
      <x v="534"/>
    </i>
    <i>
      <x v="61"/>
    </i>
    <i>
      <x v="457"/>
    </i>
    <i>
      <x v="374"/>
    </i>
    <i>
      <x v="427"/>
    </i>
    <i>
      <x v="288"/>
    </i>
    <i>
      <x v="553"/>
    </i>
    <i>
      <x v="419"/>
    </i>
    <i>
      <x v="370"/>
    </i>
    <i>
      <x v="397"/>
    </i>
    <i>
      <x v="37"/>
    </i>
    <i>
      <x v="202"/>
    </i>
    <i>
      <x v="350"/>
    </i>
    <i>
      <x v="203"/>
    </i>
    <i>
      <x v="108"/>
    </i>
    <i>
      <x v="479"/>
    </i>
    <i>
      <x v="97"/>
    </i>
    <i>
      <x v="256"/>
    </i>
    <i>
      <x v="411"/>
    </i>
    <i>
      <x v="268"/>
    </i>
    <i>
      <x v="230"/>
    </i>
    <i>
      <x v="243"/>
    </i>
    <i>
      <x v="4"/>
    </i>
    <i>
      <x v="98"/>
    </i>
    <i>
      <x v="380"/>
    </i>
    <i>
      <x v="41"/>
    </i>
    <i>
      <x v="174"/>
    </i>
    <i>
      <x v="322"/>
    </i>
    <i>
      <x v="22"/>
    </i>
    <i>
      <x v="145"/>
    </i>
    <i>
      <x v="542"/>
    </i>
    <i>
      <x v="152"/>
    </i>
    <i>
      <x v="106"/>
    </i>
    <i>
      <x v="110"/>
    </i>
    <i>
      <x v="342"/>
    </i>
    <i>
      <x v="66"/>
    </i>
    <i>
      <x v="462"/>
    </i>
    <i>
      <x v="135"/>
    </i>
    <i>
      <x v="309"/>
    </i>
    <i>
      <x v="175"/>
    </i>
    <i>
      <x v="528"/>
    </i>
    <i>
      <x v="117"/>
    </i>
    <i>
      <x v="351"/>
    </i>
    <i>
      <x v="339"/>
    </i>
    <i>
      <x v="492"/>
    </i>
    <i>
      <x v="325"/>
    </i>
    <i>
      <x v="244"/>
    </i>
    <i>
      <x v="219"/>
    </i>
    <i>
      <x v="259"/>
    </i>
    <i>
      <x v="354"/>
    </i>
    <i>
      <x v="504"/>
    </i>
    <i>
      <x v="183"/>
    </i>
    <i>
      <x v="312"/>
    </i>
    <i>
      <x v="394"/>
    </i>
    <i>
      <x v="10"/>
    </i>
    <i>
      <x v="103"/>
    </i>
    <i>
      <x v="190"/>
    </i>
    <i>
      <x v="407"/>
    </i>
    <i>
      <x v="184"/>
    </i>
    <i>
      <x v="318"/>
    </i>
    <i>
      <x v="330"/>
    </i>
    <i>
      <x v="296"/>
    </i>
    <i>
      <x v="94"/>
    </i>
    <i>
      <x v="477"/>
    </i>
    <i>
      <x v="432"/>
    </i>
    <i>
      <x v="472"/>
    </i>
    <i>
      <x v="250"/>
    </i>
    <i>
      <x v="271"/>
    </i>
    <i>
      <x v="516"/>
    </i>
    <i>
      <x v="273"/>
    </i>
    <i>
      <x v="159"/>
    </i>
    <i>
      <x v="29"/>
    </i>
    <i>
      <x v="510"/>
    </i>
    <i>
      <x v="378"/>
    </i>
    <i>
      <x v="82"/>
    </i>
    <i>
      <x v="191"/>
    </i>
    <i>
      <x v="460"/>
    </i>
    <i>
      <x v="431"/>
    </i>
    <i>
      <x v="222"/>
    </i>
    <i>
      <x v="26"/>
    </i>
    <i>
      <x v="308"/>
    </i>
    <i>
      <x v="401"/>
    </i>
    <i>
      <x v="503"/>
    </i>
    <i>
      <x v="266"/>
    </i>
    <i>
      <x v="461"/>
    </i>
    <i>
      <x v="377"/>
    </i>
    <i>
      <x v="155"/>
    </i>
    <i>
      <x v="467"/>
    </i>
    <i>
      <x v="8"/>
    </i>
    <i>
      <x v="24"/>
    </i>
    <i>
      <x v="57"/>
    </i>
    <i>
      <x v="263"/>
    </i>
    <i>
      <x v="409"/>
    </i>
    <i>
      <x v="95"/>
    </i>
    <i>
      <x v="15"/>
    </i>
    <i>
      <x v="252"/>
    </i>
    <i>
      <x v="299"/>
    </i>
    <i>
      <x v="236"/>
    </i>
    <i>
      <x v="240"/>
    </i>
    <i>
      <x v="261"/>
    </i>
    <i>
      <x v="72"/>
    </i>
    <i>
      <x v="536"/>
    </i>
    <i>
      <x v="162"/>
    </i>
    <i>
      <x v="109"/>
    </i>
    <i>
      <x v="537"/>
    </i>
    <i>
      <x v="454"/>
    </i>
    <i>
      <x v="405"/>
    </i>
    <i>
      <x v="239"/>
    </i>
    <i>
      <x v="385"/>
    </i>
    <i>
      <x v="335"/>
    </i>
    <i>
      <x v="345"/>
    </i>
    <i>
      <x v="265"/>
    </i>
    <i>
      <x v="307"/>
    </i>
    <i>
      <x v="470"/>
    </i>
    <i>
      <x v="420"/>
    </i>
    <i>
      <x v="154"/>
    </i>
    <i>
      <x v="353"/>
    </i>
    <i>
      <x v="344"/>
    </i>
    <i>
      <x v="292"/>
    </i>
    <i>
      <x v="228"/>
    </i>
    <i>
      <x v="53"/>
    </i>
    <i>
      <x v="23"/>
    </i>
    <i>
      <x v="436"/>
    </i>
    <i>
      <x v="490"/>
    </i>
    <i>
      <x v="386"/>
    </i>
    <i>
      <x v="255"/>
    </i>
    <i>
      <x v="68"/>
    </i>
    <i>
      <x v="406"/>
    </i>
    <i>
      <x v="2"/>
    </i>
    <i>
      <x v="371"/>
    </i>
    <i>
      <x v="188"/>
    </i>
    <i>
      <x v="70"/>
    </i>
    <i>
      <x v="438"/>
    </i>
    <i>
      <x v="513"/>
    </i>
    <i>
      <x v="214"/>
    </i>
    <i>
      <x v="170"/>
    </i>
    <i>
      <x v="493"/>
    </i>
    <i>
      <x v="101"/>
    </i>
    <i>
      <x v="480"/>
    </i>
    <i>
      <x v="521"/>
    </i>
    <i>
      <x v="160"/>
    </i>
    <i>
      <x v="440"/>
    </i>
    <i>
      <x v="444"/>
    </i>
    <i>
      <x v="181"/>
    </i>
    <i>
      <x v="495"/>
    </i>
    <i>
      <x v="150"/>
    </i>
    <i>
      <x v="373"/>
    </i>
    <i>
      <x v="551"/>
    </i>
    <i>
      <x v="389"/>
    </i>
    <i>
      <x v="281"/>
    </i>
    <i>
      <x v="530"/>
    </i>
    <i>
      <x v="549"/>
    </i>
    <i>
      <x v="482"/>
    </i>
    <i>
      <x v="417"/>
    </i>
    <i>
      <x v="310"/>
    </i>
    <i>
      <x v="506"/>
    </i>
    <i>
      <x v="226"/>
    </i>
    <i>
      <x v="425"/>
    </i>
    <i>
      <x v="340"/>
    </i>
    <i>
      <x v="361"/>
    </i>
    <i>
      <x v="559"/>
    </i>
    <i>
      <x v="328"/>
    </i>
    <i>
      <x v="398"/>
    </i>
    <i>
      <x v="317"/>
    </i>
    <i>
      <x v="291"/>
    </i>
    <i>
      <x v="294"/>
    </i>
    <i>
      <x v="552"/>
    </i>
    <i>
      <x v="128"/>
    </i>
    <i>
      <x v="367"/>
    </i>
    <i>
      <x v="257"/>
    </i>
    <i>
      <x v="17"/>
    </i>
    <i>
      <x v="430"/>
    </i>
    <i>
      <x v="275"/>
    </i>
    <i>
      <x v="232"/>
    </i>
    <i>
      <x v="105"/>
    </i>
    <i>
      <x v="217"/>
    </i>
    <i>
      <x v="355"/>
    </i>
    <i>
      <x v="341"/>
    </i>
    <i>
      <x v="558"/>
    </i>
    <i>
      <x v="178"/>
    </i>
    <i>
      <x v="32"/>
    </i>
    <i>
      <x v="19"/>
    </i>
    <i>
      <x v="153"/>
    </i>
    <i>
      <x v="13"/>
    </i>
    <i>
      <x v="329"/>
    </i>
    <i>
      <x v="423"/>
    </i>
    <i>
      <x v="550"/>
    </i>
    <i>
      <x v="447"/>
    </i>
    <i>
      <x v="458"/>
    </i>
    <i>
      <x v="262"/>
    </i>
    <i>
      <x v="204"/>
    </i>
    <i>
      <x v="347"/>
    </i>
    <i>
      <x v="192"/>
    </i>
    <i>
      <x v="210"/>
    </i>
    <i>
      <x v="321"/>
    </i>
    <i>
      <x v="242"/>
    </i>
    <i>
      <x v="545"/>
    </i>
    <i>
      <x v="556"/>
    </i>
    <i>
      <x v="290"/>
    </i>
    <i>
      <x v="124"/>
    </i>
    <i>
      <x v="435"/>
    </i>
    <i>
      <x v="468"/>
    </i>
    <i>
      <x v="14"/>
    </i>
    <i>
      <x v="527"/>
    </i>
    <i>
      <x v="186"/>
    </i>
    <i>
      <x v="36"/>
    </i>
    <i>
      <x v="497"/>
    </i>
    <i>
      <x v="442"/>
    </i>
    <i>
      <x v="114"/>
    </i>
    <i>
      <x v="349"/>
    </i>
    <i>
      <x v="77"/>
    </i>
    <i>
      <x v="324"/>
    </i>
    <i>
      <x v="402"/>
    </i>
    <i>
      <x v="65"/>
    </i>
    <i>
      <x v="469"/>
    </i>
    <i>
      <x v="122"/>
    </i>
    <i>
      <x v="74"/>
    </i>
    <i>
      <x v="142"/>
    </i>
    <i>
      <x v="272"/>
    </i>
    <i>
      <x v="194"/>
    </i>
    <i>
      <x v="80"/>
    </i>
    <i>
      <x v="547"/>
    </i>
    <i>
      <x v="125"/>
    </i>
    <i>
      <x v="238"/>
    </i>
    <i>
      <x v="130"/>
    </i>
    <i>
      <x v="165"/>
    </i>
    <i>
      <x v="368"/>
    </i>
    <i>
      <x v="254"/>
    </i>
    <i>
      <x v="149"/>
    </i>
    <i>
      <x v="25"/>
    </i>
    <i>
      <x v="433"/>
    </i>
    <i>
      <x v="326"/>
    </i>
    <i>
      <x v="526"/>
    </i>
    <i>
      <x v="83"/>
    </i>
    <i>
      <x v="207"/>
    </i>
    <i>
      <x v="270"/>
    </i>
    <i>
      <x v="89"/>
    </i>
    <i>
      <x v="168"/>
    </i>
    <i>
      <x v="46"/>
    </i>
    <i>
      <x v="286"/>
    </i>
    <i>
      <x v="187"/>
    </i>
    <i>
      <x v="33"/>
    </i>
    <i>
      <x v="147"/>
    </i>
    <i>
      <x v="166"/>
    </i>
    <i>
      <x v="346"/>
    </i>
    <i>
      <x v="284"/>
    </i>
    <i>
      <x v="220"/>
    </i>
    <i>
      <x v="515"/>
    </i>
    <i>
      <x v="73"/>
    </i>
    <i>
      <x v="538"/>
    </i>
    <i>
      <x v="555"/>
    </i>
    <i>
      <x v="437"/>
    </i>
    <i>
      <x v="313"/>
    </i>
    <i>
      <x v="522"/>
    </i>
    <i>
      <x v="287"/>
    </i>
    <i>
      <x v="216"/>
    </i>
    <i>
      <x v="471"/>
    </i>
    <i>
      <x v="369"/>
    </i>
    <i>
      <x v="136"/>
    </i>
    <i>
      <x v="206"/>
    </i>
    <i>
      <x v="171"/>
    </i>
    <i>
      <x v="158"/>
    </i>
    <i>
      <x v="531"/>
    </i>
    <i>
      <x v="484"/>
    </i>
    <i>
      <x v="76"/>
    </i>
    <i>
      <x v="455"/>
    </i>
    <i>
      <x v="303"/>
    </i>
    <i>
      <x v="119"/>
    </i>
    <i>
      <x v="452"/>
    </i>
    <i>
      <x v="561"/>
    </i>
    <i>
      <x v="164"/>
    </i>
    <i>
      <x v="112"/>
    </i>
    <i>
      <x v="404"/>
    </i>
    <i>
      <x v="85"/>
    </i>
    <i>
      <x v="382"/>
    </i>
    <i>
      <x/>
    </i>
    <i>
      <x v="535"/>
    </i>
    <i>
      <x v="107"/>
    </i>
    <i>
      <x v="279"/>
    </i>
    <i>
      <x v="84"/>
    </i>
    <i>
      <x v="338"/>
    </i>
    <i>
      <x v="197"/>
    </i>
    <i>
      <x v="87"/>
    </i>
    <i>
      <x v="274"/>
    </i>
    <i>
      <x v="180"/>
    </i>
    <i>
      <x v="198"/>
    </i>
    <i>
      <x v="512"/>
    </i>
    <i>
      <x v="463"/>
    </i>
    <i>
      <x v="352"/>
    </i>
    <i>
      <x v="489"/>
    </i>
    <i>
      <x v="151"/>
    </i>
    <i>
      <x v="157"/>
    </i>
    <i>
      <x v="384"/>
    </i>
    <i>
      <x v="99"/>
    </i>
    <i>
      <x v="486"/>
    </i>
    <i>
      <x v="148"/>
    </i>
    <i>
      <x v="485"/>
    </i>
    <i>
      <x v="396"/>
    </i>
    <i>
      <x v="212"/>
    </i>
    <i>
      <x v="185"/>
    </i>
    <i>
      <x v="412"/>
    </i>
    <i>
      <x v="60"/>
    </i>
    <i>
      <x v="453"/>
    </i>
    <i>
      <x v="360"/>
    </i>
    <i>
      <x v="314"/>
    </i>
    <i>
      <x v="529"/>
    </i>
    <i>
      <x v="507"/>
    </i>
    <i>
      <x v="223"/>
    </i>
    <i>
      <x v="410"/>
    </i>
    <i>
      <x v="301"/>
    </i>
    <i>
      <x v="488"/>
    </i>
    <i>
      <x v="45"/>
    </i>
    <i>
      <x v="79"/>
    </i>
    <i>
      <x v="163"/>
    </i>
    <i>
      <x v="138"/>
    </i>
    <i>
      <x v="237"/>
    </i>
    <i>
      <x v="560"/>
    </i>
    <i>
      <x v="414"/>
    </i>
    <i>
      <x v="179"/>
    </i>
    <i>
      <x v="225"/>
    </i>
    <i>
      <x v="285"/>
    </i>
    <i>
      <x v="280"/>
    </i>
    <i>
      <x v="456"/>
    </i>
    <i>
      <x v="123"/>
    </i>
    <i>
      <x v="475"/>
    </i>
    <i>
      <x v="182"/>
    </i>
    <i>
      <x v="213"/>
    </i>
    <i>
      <x v="40"/>
    </i>
    <i>
      <x v="424"/>
    </i>
    <i>
      <x v="34"/>
    </i>
    <i>
      <x v="63"/>
    </i>
    <i>
      <x v="298"/>
    </i>
    <i>
      <x v="78"/>
    </i>
    <i>
      <x v="446"/>
    </i>
    <i>
      <x v="93"/>
    </i>
    <i>
      <x v="264"/>
    </i>
    <i>
      <x v="133"/>
    </i>
    <i>
      <x v="258"/>
    </i>
    <i>
      <x v="143"/>
    </i>
    <i>
      <x v="548"/>
    </i>
    <i>
      <x v="393"/>
    </i>
    <i>
      <x v="177"/>
    </i>
    <i>
      <x v="543"/>
    </i>
    <i>
      <x v="118"/>
    </i>
    <i>
      <x v="300"/>
    </i>
    <i>
      <x v="434"/>
    </i>
    <i>
      <x v="363"/>
    </i>
    <i>
      <x v="511"/>
    </i>
    <i>
      <x v="311"/>
    </i>
    <i>
      <x v="43"/>
    </i>
    <i>
      <x v="31"/>
    </i>
    <i>
      <x v="144"/>
    </i>
    <i>
      <x v="426"/>
    </i>
    <i>
      <x v="316"/>
    </i>
    <i>
      <x v="304"/>
    </i>
    <i>
      <x v="525"/>
    </i>
    <i>
      <x v="359"/>
    </i>
    <i>
      <x v="544"/>
    </i>
    <i>
      <x v="501"/>
    </i>
    <i>
      <x v="362"/>
    </i>
    <i>
      <x v="62"/>
    </i>
    <i>
      <x v="248"/>
    </i>
    <i>
      <x v="11"/>
    </i>
    <i>
      <x v="473"/>
    </i>
    <i>
      <x v="517"/>
    </i>
    <i>
      <x v="366"/>
    </i>
    <i>
      <x v="209"/>
    </i>
    <i t="grand">
      <x/>
    </i>
  </rowItems>
  <colItems count="1">
    <i/>
  </colItems>
  <dataFields count="1">
    <dataField name="Suma de STOCK_VALORIZADO" fld="0" baseField="0" baseItem="0"/>
  </dataFields>
  <formats count="2">
    <format dxfId="204">
      <pivotArea outline="0" collapsedLevelsAreSubtotals="1" fieldPosition="0">
        <references count="1">
          <reference field="1" count="561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</reference>
        </references>
      </pivotArea>
    </format>
    <format dxfId="203">
      <pivotArea grandRow="1" outline="0" collapsedLevelsAreSubtotals="1" fieldPosition="0"/>
    </format>
  </formats>
  <pivotHierarchies count="76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CKENALMACEN]"/>
        <x15:activeTabTopLevelEntity name="[Tabla_STOCKENALMACEN]"/>
      </x15:pivotTableUISettings>
    </ext>
  </extLst>
</pivotTableDefinition>
</file>

<file path=xl/pivotTables/pivotTable3.xml><?xml version="1.0" encoding="utf-8"?>
<pivotTableDefinition xmlns="http://schemas.openxmlformats.org/spreadsheetml/2006/main" name="TablaDinámica10" cacheId="414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compact="0" compactData="0" multipleFieldFilters="0" chartFormat="3">
  <location ref="AN5:AO16" firstHeaderRow="1" firstDataRow="1" firstDataCol="1"/>
  <pivotFields count="2">
    <pivotField axis="axisRow" compact="0" allDrilled="1" outline="0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STOCK_VALORIZADO" fld="1" baseField="0" baseItem="0" numFmtId="166"/>
  </dataFields>
  <formats count="1">
    <format dxfId="189">
      <pivotArea outline="0" collapsedLevelsAreSubtotals="1" fieldPosition="0"/>
    </format>
  </format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6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FAMILIA]"/>
        <x15:activeTabTopLevelEntity name="[Tabla_STOCKENALMACEN]"/>
        <x15:activeTabTopLevelEntity name="[Tabla_DIM_PROVEEDOR]"/>
        <x15:activeTabTopLevelEntity name="[Tabla_DIM_FAMILIA]"/>
        <x15:activeTabTopLevelEntity name="[Tabla_DIM_FECHA]"/>
        <x15:activeTabTopLevelEntity name="[DIM_ALMACEN]"/>
      </x15:pivotTableUISettings>
    </ext>
  </extLst>
</pivotTableDefinition>
</file>

<file path=xl/pivotTables/pivotTable4.xml><?xml version="1.0" encoding="utf-8"?>
<pivotTableDefinition xmlns="http://schemas.openxmlformats.org/spreadsheetml/2006/main" name="TablaDinámica7" cacheId="408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compact="0" compactData="0" multipleFieldFilters="0" chartFormat="6">
  <location ref="AH5:AI16" firstHeaderRow="1" firstDataRow="1" firstDataCol="1"/>
  <pivotFields count="2">
    <pivotField dataField="1" compact="0" outline="0" showAll="0"/>
    <pivotField axis="axisRow" compact="0" allDrilled="1" outline="0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romedio de ROTACIÓN" fld="0" subtotal="average" baseField="0" baseItem="1" numFmtId="4"/>
  </dataFields>
  <formats count="4">
    <format dxfId="193">
      <pivotArea outline="0" collapsedLevelsAreSubtotals="1" fieldPosition="0"/>
    </format>
    <format dxfId="192">
      <pivotArea outline="0" collapsedLevelsAreSubtotals="1" fieldPosition="0"/>
    </format>
    <format dxfId="191">
      <pivotArea outline="0" collapsedLevelsAreSubtotals="1" fieldPosition="0"/>
    </format>
    <format dxfId="190">
      <pivotArea outline="0" collapsedLevelsAreSubtotals="1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6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STOCKENALMACEN]"/>
        <x15:activeTabTopLevelEntity name="[Tabla_DIM_PRODUCTO]"/>
        <x15:activeTabTopLevelEntity name="[DIM_PROVEEDOR]"/>
        <x15:activeTabTopLevelEntity name="[DIM_FAMILIA]"/>
        <x15:activeTabTopLevelEntity name="[Tabla_DIM_FAMILIA]"/>
        <x15:activeTabTopLevelEntity name="[Tabla_DIM_FECHA]"/>
        <x15:activeTabTopLevelEntity name="[DIM_ALMACEN]"/>
        <x15:activeTabTopLevelEntity name="[Tabla_DIM_PROVEEDOR]"/>
      </x15:pivotTableUISettings>
    </ext>
  </extLst>
</pivotTableDefinition>
</file>

<file path=xl/pivotTables/pivotTable5.xml><?xml version="1.0" encoding="utf-8"?>
<pivotTableDefinition xmlns="http://schemas.openxmlformats.org/spreadsheetml/2006/main" name="TablaDinámica8" cacheId="405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compact="0" compactData="0" multipleFieldFilters="0" chartFormat="6">
  <location ref="AE5:AF16" firstHeaderRow="1" firstDataRow="1" firstDataCol="1"/>
  <pivotFields count="2">
    <pivotField axis="axisRow" compact="0" allDrilled="1" outline="0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romedio de MESES DE INVENTARIO" fld="1" subtotal="average" baseField="1" baseItem="0" numFmtId="4"/>
  </dataFields>
  <formats count="1">
    <format dxfId="194">
      <pivotArea outline="0" collapsedLevelsAreSubtotals="1" fieldPosition="0"/>
    </format>
  </formats>
  <chartFormats count="4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76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STOCKENALMACEN]"/>
        <x15:activeTabTopLevelEntity name="[Tabla_DIM_PRODUCTO]"/>
        <x15:activeTabTopLevelEntity name="[Tabla_DIM_FAMILIA]"/>
        <x15:activeTabTopLevelEntity name="[Tabla_DIM_FECHA]"/>
        <x15:activeTabTopLevelEntity name="[DIM_ALMACEN]"/>
        <x15:activeTabTopLevelEntity name="[Tabla_DIM_PROVEEDOR]"/>
      </x15:pivotTableUISettings>
    </ext>
  </extLst>
</pivotTableDefinition>
</file>

<file path=xl/pivotTables/pivotTable6.xml><?xml version="1.0" encoding="utf-8"?>
<pivotTableDefinition xmlns="http://schemas.openxmlformats.org/spreadsheetml/2006/main" name="TablaDinámica5" cacheId="390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compact="0" compactData="0" multipleFieldFilters="0" chartFormat="3">
  <location ref="X2:Y8" firstHeaderRow="1" firstDataRow="1" firstDataCol="1"/>
  <pivotFields count="3"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compact="0" outline="0" showAll="0"/>
    <pivotField compact="0" allDrilled="1" outline="0" showAll="0" dataSourceSort="1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STOCK_VALORIZADO" fld="1" baseField="0" baseItem="0" numFmtId="166"/>
  </dataFields>
  <formats count="1">
    <format dxfId="195">
      <pivotArea outline="0" collapsedLevelsAreSubtotals="1" fieldPosition="0"/>
    </format>
  </formats>
  <chartFormats count="6"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76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STOCKENALMACEN]"/>
      </x15:pivotTableUISettings>
    </ext>
  </extLst>
</pivotTableDefinition>
</file>

<file path=xl/pivotTables/pivotTable7.xml><?xml version="1.0" encoding="utf-8"?>
<pivotTableDefinition xmlns="http://schemas.openxmlformats.org/spreadsheetml/2006/main" name="TablaDinámica9" cacheId="411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compact="0" compactData="0" multipleFieldFilters="0" chartFormat="3">
  <location ref="AK5:AL9" firstHeaderRow="1" firstDataRow="1" firstDataCol="1"/>
  <pivotFields count="2">
    <pivotField axis="axisRow" compact="0" allDrilled="1" outline="0" showAll="0" dataSourceSort="1" defaultAttributeDrillState="1">
      <items count="4">
        <item x="0"/>
        <item x="1"/>
        <item x="2"/>
        <item t="default"/>
      </items>
    </pivotField>
    <pivotField dataField="1" compact="0" outline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STOCK_VALORIZADO" fld="1" baseField="0" baseItem="0" numFmtId="166"/>
  </dataFields>
  <formats count="1">
    <format dxfId="196">
      <pivotArea outline="0" collapsedLevelsAreSubtotals="1" fieldPosition="0"/>
    </format>
  </formats>
  <chartFormats count="1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6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ALMACEN]"/>
        <x15:activeTabTopLevelEntity name="[Tabla_STOCKENALMACEN]"/>
        <x15:activeTabTopLevelEntity name="[Tabla_DIM_FAMILIA]"/>
        <x15:activeTabTopLevelEntity name="[Tabla_DIM_FECHA]"/>
        <x15:activeTabTopLevelEntity name="[Tabla_DIM_PROVEEDOR]"/>
      </x15:pivotTableUISettings>
    </ext>
  </extLst>
</pivotTableDefinition>
</file>

<file path=xl/pivotTables/pivotTable8.xml><?xml version="1.0" encoding="utf-8"?>
<pivotTableDefinition xmlns="http://schemas.openxmlformats.org/spreadsheetml/2006/main" name="TablaDinámica3" cacheId="375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compact="0" compactData="0" multipleFieldFilters="0" chartFormat="3">
  <location ref="J2:O21" firstHeaderRow="1" firstDataRow="2" firstDataCol="2"/>
  <pivotFields count="4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axis="axisRow" compact="0" allDrilled="1" outline="0" subtotalTop="0" showAll="0" nonAutoSortDefault="1" defaultAttributeDrillState="1">
      <items count="13">
        <item x="3"/>
        <item x="4"/>
        <item x="7"/>
        <item x="0"/>
        <item x="1"/>
        <item x="2"/>
        <item x="5"/>
        <item x="6"/>
        <item x="8"/>
        <item x="9"/>
        <item x="10"/>
        <item x="11"/>
        <item t="default"/>
      </items>
    </pivotField>
    <pivotField axis="axisCol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dataField="1" compact="0" outline="0" showAll="0"/>
  </pivotFields>
  <rowFields count="2">
    <field x="0"/>
    <field x="1"/>
  </rowFields>
  <row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STOCK_VALORIZADO" fld="3" baseField="0" baseItem="0" numFmtId="166"/>
  </dataFields>
  <formats count="1">
    <format dxfId="197">
      <pivotArea outline="0" collapsedLevelsAreSubtotals="1" fieldPosition="0"/>
    </format>
  </formats>
  <chartFormats count="3"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76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6"/>
    <rowHierarchyUsage hierarchyUsage="25"/>
  </rowHierarchiesUsage>
  <colHierarchiesUsage count="1">
    <colHierarchyUsage hierarchyUsage="4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DIM_FECHA]"/>
        <x15:activeTabTopLevelEntity name="[Tabla_STOCKENALMACEN]"/>
      </x15:pivotTableUISettings>
    </ext>
  </extLst>
</pivotTableDefinition>
</file>

<file path=xl/pivotTables/pivotTable9.xml><?xml version="1.0" encoding="utf-8"?>
<pivotTableDefinition xmlns="http://schemas.openxmlformats.org/spreadsheetml/2006/main" name="TablaDinámica1" cacheId="378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compact="0" compactData="0" multipleFieldFilters="0" chartFormat="3">
  <location ref="B2:E20" firstHeaderRow="0" firstDataRow="1" firstDataCol="2"/>
  <pivotFields count="4">
    <pivotField axis="axisRow" compact="0" allDrilled="1" outline="0" showAll="0" nonAutoSortDefault="1" defaultAttributeDrillState="1">
      <items count="13">
        <item x="3"/>
        <item x="4"/>
        <item x="7"/>
        <item x="0"/>
        <item x="1"/>
        <item x="2"/>
        <item x="5"/>
        <item x="6"/>
        <item x="8"/>
        <item x="9"/>
        <item x="10"/>
        <item x="11"/>
        <item t="default"/>
      </items>
    </pivotField>
    <pivotField axis="axisRow" compact="0" allDrilled="1" outline="0" showAll="0" dataSourceSort="1" defaultAttributeDrillState="1">
      <items count="3">
        <item x="0"/>
        <item x="1"/>
        <item t="default"/>
      </items>
    </pivotField>
    <pivotField dataField="1" compact="0" outline="0" showAll="0"/>
    <pivotField dataField="1" compact="0" outline="0" showAll="0"/>
  </pivotFields>
  <rowFields count="2">
    <field x="1"/>
    <field x="0"/>
  </rowFields>
  <row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TOCK_VALORIZADO" fld="2" baseField="0" baseItem="0" numFmtId="166"/>
    <dataField name="Recuento de CANT_STOCK" fld="3" subtotal="count" baseField="0" baseItem="0"/>
  </dataFields>
  <formats count="2">
    <format dxfId="19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6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6"/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DIM_FECHA]"/>
        <x15:activeTabTopLevelEntity name="[Tabla_STOCKENALMACEN]"/>
        <x15:activeTabTopLevelEntity name="[Tabla_DIM_FAMILIA]"/>
        <x15:activeTabTopLevelEntity name="[DIM_ALMACEN]"/>
        <x15:activeTabTopLevelEntity name="[Tabla_DIM_PROVEEDOR]"/>
      </x15:pivotTableUISettings>
    </ext>
  </extLst>
</pivotTableDefinition>
</file>

<file path=xl/queryTables/queryTable1.xml><?xml version="1.0" encoding="utf-8"?>
<queryTable xmlns="http://schemas.openxmlformats.org/spreadsheetml/2006/main" name="DIM_ALMACEN" backgroundRefresh="0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ID_ALMACEN" tableColumnId="1"/>
      <queryTableField id="2" name="DIR_ALMACEN" tableColumnId="2"/>
    </queryTableFields>
  </queryTableRefresh>
  <extLst>
    <ext xmlns:x15="http://schemas.microsoft.com/office/spreadsheetml/2010/11/main" uri="{883FBD77-0823-4a55-B5E3-86C4891E6966}">
      <x15:queryTable sourceDataName="DESKTOP-UITBDUS HANGAR_DIM Varias tablas"/>
    </ext>
  </extLst>
</queryTable>
</file>

<file path=xl/queryTables/queryTable2.xml><?xml version="1.0" encoding="utf-8"?>
<queryTable xmlns="http://schemas.openxmlformats.org/spreadsheetml/2006/main" name="DIM_FAMILIA" backgroundRefresh="0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ID_FAMILIA" tableColumnId="1"/>
      <queryTableField id="2" name="NOM_FAMILIA" tableColumnId="2"/>
    </queryTableFields>
  </queryTableRefresh>
  <extLst>
    <ext xmlns:x15="http://schemas.microsoft.com/office/spreadsheetml/2010/11/main" uri="{883FBD77-0823-4a55-B5E3-86C4891E6966}">
      <x15:queryTable sourceDataName="DESKTOP-UITBDUS HANGAR_DIM Varias tablas"/>
    </ext>
  </extLst>
</queryTable>
</file>

<file path=xl/queryTables/queryTable3.xml><?xml version="1.0" encoding="utf-8"?>
<queryTable xmlns="http://schemas.openxmlformats.org/spreadsheetml/2006/main" name="DIM_FECHA" backgroundRefresh="0" connectionId="4" autoFormatId="16" applyNumberFormats="0" applyBorderFormats="0" applyFontFormats="0" applyPatternFormats="0" applyAlignmentFormats="0" applyWidthHeightFormats="0">
  <queryTableRefresh nextId="4">
    <queryTableFields count="3">
      <queryTableField id="1" name="ID_FECHA" tableColumnId="1"/>
      <queryTableField id="2" name="MES" tableColumnId="2"/>
      <queryTableField id="3" name="AÑO" tableColumnId="3"/>
    </queryTableFields>
  </queryTableRefresh>
  <extLst>
    <ext xmlns:x15="http://schemas.microsoft.com/office/spreadsheetml/2010/11/main" uri="{883FBD77-0823-4a55-B5E3-86C4891E6966}">
      <x15:queryTable sourceDataName="DESKTOP-UITBDUS HANGAR_DIM Varias tablas"/>
    </ext>
  </extLst>
</queryTable>
</file>

<file path=xl/queryTables/queryTable4.xml><?xml version="1.0" encoding="utf-8"?>
<queryTable xmlns="http://schemas.openxmlformats.org/spreadsheetml/2006/main" name="DIM_PRODUCTO" backgroundRefresh="0" connectionId="5" autoFormatId="16" applyNumberFormats="0" applyBorderFormats="0" applyFontFormats="0" applyPatternFormats="0" applyAlignmentFormats="0" applyWidthHeightFormats="0">
  <queryTableRefresh nextId="3">
    <queryTableFields count="2">
      <queryTableField id="1" name="ID_PRODUCTO" tableColumnId="1"/>
      <queryTableField id="2" name="NOM_PRODUCTO" tableColumnId="2"/>
    </queryTableFields>
  </queryTableRefresh>
  <extLst>
    <ext xmlns:x15="http://schemas.microsoft.com/office/spreadsheetml/2010/11/main" uri="{883FBD77-0823-4a55-B5E3-86C4891E6966}">
      <x15:queryTable sourceDataName="DESKTOP-UITBDUS HANGAR_DIM Varias tablas"/>
    </ext>
  </extLst>
</queryTable>
</file>

<file path=xl/queryTables/queryTable5.xml><?xml version="1.0" encoding="utf-8"?>
<queryTable xmlns="http://schemas.openxmlformats.org/spreadsheetml/2006/main" name="DIM_PROVEEDOR" backgroundRefresh="0" connectionId="6" autoFormatId="16" applyNumberFormats="0" applyBorderFormats="0" applyFontFormats="0" applyPatternFormats="0" applyAlignmentFormats="0" applyWidthHeightFormats="0">
  <queryTableRefresh nextId="3">
    <queryTableFields count="2">
      <queryTableField id="1" name="ID_PROVEEDOR" tableColumnId="1"/>
      <queryTableField id="2" name="NOM_PROVEEDOR" tableColumnId="2"/>
    </queryTableFields>
  </queryTableRefresh>
  <extLst>
    <ext xmlns:x15="http://schemas.microsoft.com/office/spreadsheetml/2010/11/main" uri="{883FBD77-0823-4a55-B5E3-86C4891E6966}">
      <x15:queryTable sourceDataName="DESKTOP-UITBDUS HANGAR_DIM Varias tablas"/>
    </ext>
  </extLst>
</queryTable>
</file>

<file path=xl/queryTables/queryTable6.xml><?xml version="1.0" encoding="utf-8"?>
<queryTable xmlns="http://schemas.openxmlformats.org/spreadsheetml/2006/main" name="STOCKENALMACEN" backgroundRefresh="0" connectionId="7" autoFormatId="16" applyNumberFormats="0" applyBorderFormats="0" applyFontFormats="0" applyPatternFormats="0" applyAlignmentFormats="0" applyWidthHeightFormats="0">
  <queryTableRefresh nextId="19" unboundColumnsRight="7">
    <queryTableFields count="18">
      <queryTableField id="1" name="ID_ALMACEN" tableColumnId="1"/>
      <queryTableField id="2" name="ID_PRODUCTO" tableColumnId="2"/>
      <queryTableField id="3" name="ID_FAMILIA" tableColumnId="3"/>
      <queryTableField id="4" name="ID_PROVEEDOR" tableColumnId="4"/>
      <queryTableField id="5" name="ID_FECHA" tableColumnId="5"/>
      <queryTableField id="6" name="CANT_STOCK" tableColumnId="6"/>
      <queryTableField id="7" name="COSTO_UNIT" tableColumnId="7"/>
      <queryTableField id="8" name="COSTO_TOTAL" tableColumnId="8"/>
      <queryTableField id="9" name="COSTO_VENTAPROM" tableColumnId="9"/>
      <queryTableField id="10" name="VENTA_PROM12MESES_UN" tableColumnId="10"/>
      <queryTableField id="11" name="VENTA_PROM12MESES_MONTO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  <extLst>
    <ext xmlns:x15="http://schemas.microsoft.com/office/spreadsheetml/2010/11/main" uri="{883FBD77-0823-4a55-B5E3-86C4891E6966}">
      <x15:queryTable sourceDataName="DESKTOP-UITBDUS HANGAR_DIM Varias tablas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BC_STOCK" sourceName="[Tabla_STOCKENALMACEN].[ABC_STOCK]">
  <pivotTables>
    <pivotTable tabId="15" name="TablaDinámica1"/>
    <pivotTable tabId="15" name="TablaDinámica10"/>
    <pivotTable tabId="15" name="TablaDinámica2"/>
    <pivotTable tabId="15" name="TablaDinámica3"/>
    <pivotTable tabId="15" name="TablaDinámica4"/>
    <pivotTable tabId="15" name="TablaDinámica5"/>
    <pivotTable tabId="15" name="TablaDinámica6"/>
    <pivotTable tabId="15" name="TablaDinámica7"/>
    <pivotTable tabId="15" name="TablaDinámica8"/>
    <pivotTable tabId="15" name="TablaDinámica9"/>
  </pivotTables>
  <data>
    <olap pivotCacheId="9">
      <levels count="2">
        <level uniqueName="[Tabla_STOCKENALMACEN].[ABC_STOCK].[(All)]" sourceCaption="(All)" count="0"/>
        <level uniqueName="[Tabla_STOCKENALMACEN].[ABC_STOCK].[ABC_STOCK]" sourceCaption="ABC_STOCK" count="3">
          <ranges>
            <range startItem="0">
              <i n="[Tabla_STOCKENALMACEN].[ABC_STOCK].&amp;[A]" c="A"/>
              <i n="[Tabla_STOCKENALMACEN].[ABC_STOCK].&amp;[B]" c="B"/>
              <i n="[Tabla_STOCKENALMACEN].[ABC_STOCK].&amp;[C]" c="C"/>
            </range>
          </ranges>
        </level>
      </levels>
      <selections count="1">
        <selection n="[Tabla_STOCKENALMACEN].[ABC_STOCK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BC_VENTAS" sourceName="[Tabla_STOCKENALMACEN].[ABC_VENTAS]">
  <pivotTables>
    <pivotTable tabId="15" name="TablaDinámica1"/>
    <pivotTable tabId="15" name="TablaDinámica10"/>
    <pivotTable tabId="15" name="TablaDinámica2"/>
    <pivotTable tabId="15" name="TablaDinámica3"/>
    <pivotTable tabId="15" name="TablaDinámica4"/>
    <pivotTable tabId="15" name="TablaDinámica5"/>
    <pivotTable tabId="15" name="TablaDinámica6"/>
    <pivotTable tabId="15" name="TablaDinámica7"/>
    <pivotTable tabId="15" name="TablaDinámica8"/>
    <pivotTable tabId="15" name="TablaDinámica9"/>
  </pivotTables>
  <data>
    <olap pivotCacheId="9">
      <levels count="2">
        <level uniqueName="[Tabla_STOCKENALMACEN].[ABC_VENTAS].[(All)]" sourceCaption="(All)" count="0"/>
        <level uniqueName="[Tabla_STOCKENALMACEN].[ABC_VENTAS].[ABC_VENTAS]" sourceCaption="ABC_VENTAS" count="3">
          <ranges>
            <range startItem="0">
              <i n="[Tabla_STOCKENALMACEN].[ABC_VENTAS].&amp;[A]" c="A"/>
              <i n="[Tabla_STOCKENALMACEN].[ABC_VENTAS].&amp;[B]" c="B"/>
              <i n="[Tabla_STOCKENALMACEN].[ABC_VENTAS].&amp;[C]" c="C"/>
            </range>
          </ranges>
        </level>
      </levels>
      <selections count="1">
        <selection n="[Tabla_STOCKENALMACEN].[ABC_VENTAS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NTIGÜEDAD_STOCK" sourceName="[Tabla_STOCKENALMACEN].[ANTIGÜEDAD_STOCK]">
  <pivotTables>
    <pivotTable tabId="15" name="TablaDinámica1"/>
    <pivotTable tabId="15" name="TablaDinámica10"/>
    <pivotTable tabId="15" name="TablaDinámica2"/>
    <pivotTable tabId="15" name="TablaDinámica3"/>
    <pivotTable tabId="15" name="TablaDinámica4"/>
    <pivotTable tabId="15" name="TablaDinámica5"/>
    <pivotTable tabId="15" name="TablaDinámica6"/>
    <pivotTable tabId="15" name="TablaDinámica7"/>
    <pivotTable tabId="15" name="TablaDinámica8"/>
    <pivotTable tabId="15" name="TablaDinámica9"/>
  </pivotTables>
  <data>
    <olap pivotCacheId="9">
      <levels count="2">
        <level uniqueName="[Tabla_STOCKENALMACEN].[ANTIGÜEDAD_STOCK].[(All)]" sourceCaption="(All)" count="0"/>
        <level uniqueName="[Tabla_STOCKENALMACEN].[ANTIGÜEDAD_STOCK].[ANTIGÜEDAD_STOCK]" sourceCaption="ANTIGÜEDAD_STOCK" count="5">
          <ranges>
            <range startItem="0">
              <i n="[Tabla_STOCKENALMACEN].[ANTIGÜEDAD_STOCK].&amp;[1. Sin movimiento]" c="1. Sin movimiento"/>
              <i n="[Tabla_STOCKENALMACEN].[ANTIGÜEDAD_STOCK].&amp;[2. Menos de 3 meses]" c="2. Menos de 3 meses"/>
              <i n="[Tabla_STOCKENALMACEN].[ANTIGÜEDAD_STOCK].&amp;[3. Entre 3 y 6 meses]" c="3. Entre 3 y 6 meses"/>
              <i n="[Tabla_STOCKENALMACEN].[ANTIGÜEDAD_STOCK].&amp;[4. Entre 6 y 12 meses]" c="4. Entre 6 y 12 meses"/>
              <i n="[Tabla_STOCKENALMACEN].[ANTIGÜEDAD_STOCK].&amp;[5.12 a mas]" c="5.12 a mas"/>
            </range>
          </ranges>
        </level>
      </levels>
      <selections count="1">
        <selection n="[Tabla_STOCKENALMACEN].[ANTIGÜEDAD_STOCK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OM_FAMILIA" sourceName="[Tabla_DIM_FAMILIA].[NOM_FAMILIA]">
  <pivotTables>
    <pivotTable tabId="15" name="TablaDinámica2"/>
    <pivotTable tabId="15" name="TablaDinámica1"/>
    <pivotTable tabId="15" name="TablaDinámica10"/>
    <pivotTable tabId="15" name="TablaDinámica3"/>
    <pivotTable tabId="15" name="TablaDinámica4"/>
    <pivotTable tabId="15" name="TablaDinámica5"/>
    <pivotTable tabId="15" name="TablaDinámica6"/>
    <pivotTable tabId="15" name="TablaDinámica7"/>
    <pivotTable tabId="15" name="TablaDinámica8"/>
    <pivotTable tabId="15" name="TablaDinámica9"/>
  </pivotTables>
  <data>
    <olap pivotCacheId="9">
      <levels count="2">
        <level uniqueName="[Tabla_DIM_FAMILIA].[NOM_FAMILIA].[(All)]" sourceCaption="(All)" count="0"/>
        <level uniqueName="[Tabla_DIM_FAMILIA].[NOM_FAMILIA].[NOM_FAMILIA]" sourceCaption="NOM_FAMILIA" count="10">
          <ranges>
            <range startItem="0">
              <i n="[Tabla_DIM_FAMILIA].[NOM_FAMILIA].&amp;[AMORTIGUADORES]" c="AMORTIGUADORES"/>
              <i n="[Tabla_DIM_FAMILIA].[NOM_FAMILIA].&amp;[BATERIAS]" c="BATERIAS"/>
              <i n="[Tabla_DIM_FAMILIA].[NOM_FAMILIA].&amp;[BUJIAS]" c="BUJIAS"/>
              <i n="[Tabla_DIM_FAMILIA].[NOM_FAMILIA].&amp;[COLISION]" c="COLISION"/>
              <i n="[Tabla_DIM_FAMILIA].[NOM_FAMILIA].&amp;[ELECTRICO]" c="ELECTRICO"/>
              <i n="[Tabla_DIM_FAMILIA].[NOM_FAMILIA].&amp;[FILTROS]" c="FILTROS"/>
              <i n="[Tabla_DIM_FAMILIA].[NOM_FAMILIA].&amp;[FRENOS Y EMBRAGUES]" c="FRENOS Y EMBRAGUES"/>
              <i n="[Tabla_DIM_FAMILIA].[NOM_FAMILIA].&amp;[PALANCAS Y CHICOTES]" c="PALANCAS Y CHICOTES"/>
              <i n="[Tabla_DIM_FAMILIA].[NOM_FAMILIA].&amp;[PARTES DE MOTOR]" c="PARTES DE MOTOR"/>
              <i n="[Tabla_DIM_FAMILIA].[NOM_FAMILIA].&amp;[PEDALES Y POSAPIES]" c="PEDALES Y POSAPIES"/>
            </range>
          </ranges>
        </level>
      </levels>
      <selections count="1">
        <selection n="[Tabla_DIM_FAMILIA].[NOM_FAMILIA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" sourceName="[Tabla_DIM_FECHA].[AÑO]">
  <pivotTables>
    <pivotTable tabId="15" name="TablaDinámica3"/>
    <pivotTable tabId="15" name="TablaDinámica1"/>
    <pivotTable tabId="15" name="TablaDinámica10"/>
    <pivotTable tabId="15" name="TablaDinámica2"/>
    <pivotTable tabId="15" name="TablaDinámica4"/>
    <pivotTable tabId="15" name="TablaDinámica5"/>
    <pivotTable tabId="15" name="TablaDinámica6"/>
    <pivotTable tabId="15" name="TablaDinámica7"/>
    <pivotTable tabId="15" name="TablaDinámica8"/>
    <pivotTable tabId="15" name="TablaDinámica9"/>
  </pivotTables>
  <data>
    <olap pivotCacheId="9">
      <levels count="2">
        <level uniqueName="[Tabla_DIM_FECHA].[AÑO].[(All)]" sourceCaption="(All)" count="0"/>
        <level uniqueName="[Tabla_DIM_FECHA].[AÑO].[AÑO]" sourceCaption="AÑO" count="2">
          <ranges>
            <range startItem="0">
              <i n="[Tabla_DIM_FECHA].[AÑO].&amp;[2019]" c="2019"/>
              <i n="[Tabla_DIM_FECHA].[AÑO].&amp;[2020]" c="2020"/>
            </range>
          </ranges>
        </level>
      </levels>
      <selections count="1">
        <selection n="[Tabla_DIM_FECHA].[AÑO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ES" sourceName="[Tabla_DIM_FECHA].[MES]">
  <pivotTables>
    <pivotTable tabId="15" name="TablaDinámica3"/>
    <pivotTable tabId="15" name="TablaDinámica1"/>
    <pivotTable tabId="15" name="TablaDinámica10"/>
    <pivotTable tabId="15" name="TablaDinámica2"/>
    <pivotTable tabId="15" name="TablaDinámica4"/>
    <pivotTable tabId="15" name="TablaDinámica5"/>
    <pivotTable tabId="15" name="TablaDinámica6"/>
    <pivotTable tabId="15" name="TablaDinámica7"/>
    <pivotTable tabId="15" name="TablaDinámica8"/>
    <pivotTable tabId="15" name="TablaDinámica9"/>
  </pivotTables>
  <data>
    <olap pivotCacheId="9">
      <levels count="2">
        <level uniqueName="[Tabla_DIM_FECHA].[MES].[(All)]" sourceCaption="(All)" count="0"/>
        <level uniqueName="[Tabla_DIM_FECHA].[MES].[MES]" sourceCaption="MES" count="12">
          <ranges>
            <range startItem="0">
              <i n="[Tabla_DIM_FECHA].[MES].&amp;[Abr]" c="Abr"/>
              <i n="[Tabla_DIM_FECHA].[MES].&amp;[Ago]" c="Ago"/>
              <i n="[Tabla_DIM_FECHA].[MES].&amp;[Dic]" c="Dic"/>
              <i n="[Tabla_DIM_FECHA].[MES].&amp;[Ene]" c="Ene"/>
              <i n="[Tabla_DIM_FECHA].[MES].&amp;[Feb]" c="Feb"/>
              <i n="[Tabla_DIM_FECHA].[MES].&amp;[Jul]" c="Jul"/>
              <i n="[Tabla_DIM_FECHA].[MES].&amp;[Jun]" c="Jun"/>
              <i n="[Tabla_DIM_FECHA].[MES].&amp;[Mar]" c="Mar"/>
              <i n="[Tabla_DIM_FECHA].[MES].&amp;[May]" c="May"/>
              <i n="[Tabla_DIM_FECHA].[MES].&amp;[Nov]" c="Nov"/>
              <i n="[Tabla_DIM_FECHA].[MES].&amp;[Oct]" c="Oct"/>
              <i n="[Tabla_DIM_FECHA].[MES].&amp;[Set]" c="Set"/>
            </range>
          </ranges>
        </level>
      </levels>
      <selections count="1">
        <selection n="[Tabla_DIM_FECHA].[MES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IR_ALMACEN" sourceName="[DIM_ALMACEN].[DIR_ALMACEN]">
  <pivotTables>
    <pivotTable tabId="15" name="TablaDinámica9"/>
    <pivotTable tabId="15" name="TablaDinámica1"/>
    <pivotTable tabId="15" name="TablaDinámica10"/>
    <pivotTable tabId="15" name="TablaDinámica2"/>
    <pivotTable tabId="15" name="TablaDinámica3"/>
    <pivotTable tabId="15" name="TablaDinámica4"/>
    <pivotTable tabId="15" name="TablaDinámica5"/>
    <pivotTable tabId="15" name="TablaDinámica6"/>
    <pivotTable tabId="15" name="TablaDinámica7"/>
    <pivotTable tabId="15" name="TablaDinámica8"/>
  </pivotTables>
  <data>
    <olap pivotCacheId="9">
      <levels count="2">
        <level uniqueName="[DIM_ALMACEN].[DIR_ALMACEN].[(All)]" sourceCaption="(All)" count="0"/>
        <level uniqueName="[DIM_ALMACEN].[DIR_ALMACEN].[DIR_ALMACEN]" sourceCaption="DIR_ALMACEN" count="3">
          <ranges>
            <range startItem="0">
              <i n="[DIM_ALMACEN].[DIR_ALMACEN].&amp;[Av. Argentina 5799, Carmen de La Legua - Reynoso 07006]" c="Av. Argentina 5799, Carmen de La Legua - Reynoso 07006"/>
              <i n="[DIM_ALMACEN].[DIR_ALMACEN].&amp;[Calle Alfonso Ugarte 370, Miraflores 15074]" c="Calle Alfonso Ugarte 370, Miraflores 15074"/>
              <i n="[DIM_ALMACEN].[DIR_ALMACEN].&amp;[Jr.Cerro Azul 341, Santiago de Surco 15803]" c="Jr.Cerro Azul 341, Santiago de Surco 15803"/>
            </range>
          </ranges>
        </level>
      </levels>
      <selections count="1">
        <selection n="[DIM_ALMACEN].[DIR_ALMACEN].[All]"/>
      </selections>
    </olap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OM_PROVEEDOR" sourceName="[Tabla_DIM_PROVEEDOR].[NOM_PROVEEDOR]">
  <pivotTables>
    <pivotTable tabId="15" name="TablaDinámica10"/>
    <pivotTable tabId="15" name="TablaDinámica1"/>
    <pivotTable tabId="15" name="TablaDinámica2"/>
    <pivotTable tabId="15" name="TablaDinámica3"/>
    <pivotTable tabId="15" name="TablaDinámica4"/>
    <pivotTable tabId="15" name="TablaDinámica5"/>
    <pivotTable tabId="15" name="TablaDinámica6"/>
    <pivotTable tabId="15" name="TablaDinámica7"/>
    <pivotTable tabId="15" name="TablaDinámica8"/>
    <pivotTable tabId="15" name="TablaDinámica9"/>
  </pivotTables>
  <data>
    <olap pivotCacheId="9">
      <levels count="2">
        <level uniqueName="[Tabla_DIM_PROVEEDOR].[NOM_PROVEEDOR].[(All)]" sourceCaption="(All)" count="0"/>
        <level uniqueName="[Tabla_DIM_PROVEEDOR].[NOM_PROVEEDOR].[NOM_PROVEEDOR]" sourceCaption="NOM_PROVEEDOR" count="10">
          <ranges>
            <range startItem="0">
              <i n="[Tabla_DIM_PROVEEDOR].[NOM_PROVEEDOR].&amp;[ACDelco]" c="ACDelco"/>
              <i n="[Tabla_DIM_PROVEEDOR].[NOM_PROVEEDOR].&amp;[Davalos Import  SA]" c="Davalos Import  SA"/>
              <i n="[Tabla_DIM_PROVEEDOR].[NOM_PROVEEDOR].&amp;[Detroit Diesel MTU]" c="Detroit Diesel MTU"/>
              <i n="[Tabla_DIM_PROVEEDOR].[NOM_PROVEEDOR].&amp;[Fanauto SAS]" c="Fanauto SAS"/>
              <i n="[Tabla_DIM_PROVEEDOR].[NOM_PROVEEDOR].&amp;[Horizonte Automotriz SAC]" c="Horizonte Automotriz SAC"/>
              <i n="[Tabla_DIM_PROVEEDOR].[NOM_PROVEEDOR].&amp;[Importaciones Peruvian SA]" c="Importaciones Peruvian SA"/>
              <i n="[Tabla_DIM_PROVEEDOR].[NOM_PROVEEDOR].&amp;[Motores Peruana SA]" c="Motores Peruana SA"/>
              <i n="[Tabla_DIM_PROVEEDOR].[NOM_PROVEEDOR].&amp;[Refax Perú SA]" c="Refax Perú SA"/>
              <i n="[Tabla_DIM_PROVEEDOR].[NOM_PROVEEDOR].&amp;[RENUSA Corporación Automotriz]" c="RENUSA Corporación Automotriz"/>
              <i n="[Tabla_DIM_PROVEEDOR].[NOM_PROVEEDOR].&amp;[Veritrade - MTU Perú SAC]" c="Veritrade - MTU Perú SAC"/>
            </range>
          </ranges>
        </level>
      </levels>
      <selections count="1">
        <selection n="[Tabla_DIM_PROVEEDOR].[NOM_PROVEEDOR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BC_STOCK" cache="SegmentaciónDeDatos_ABC_STOCK" caption="ABC_STOCK" level="1" style="SlicerStyleLight6" rowHeight="241300"/>
  <slicer name="ABC_VENTAS" cache="SegmentaciónDeDatos_ABC_VENTAS" caption="ABC_VENTAS" level="1" style="SlicerStyleDark6" rowHeight="241300"/>
  <slicer name="ANTIGÜEDAD_STOCK" cache="SegmentaciónDeDatos_ANTIGÜEDAD_STOCK" caption="ANTIGÜEDAD_STOCK" level="1" style="SlicerStyleDark6" rowHeight="241300"/>
  <slicer name="NOM_FAMILIA" cache="SegmentaciónDeDatos_NOM_FAMILIA" caption="NOM_FAMILIA" columnCount="2" level="1" style="SlicerStyleLight6" rowHeight="241300"/>
  <slicer name="AÑO" cache="SegmentaciónDeDatos_AÑO" caption="AÑO" level="1" style="SlicerStyleLight6" rowHeight="241300"/>
  <slicer name="MES" cache="SegmentaciónDeDatos_MES" caption="MES" columnCount="2" level="1" style="SlicerStyleDark6" rowHeight="241300"/>
  <slicer name="DIR_ALMACEN" cache="SegmentaciónDeDatos_DIR_ALMACEN" caption="DIR_ALMACEN" level="1" style="SlicerStyleLight6" rowHeight="241300"/>
  <slicer name="NOM_PROVEEDOR" cache="SegmentaciónDeDatos_NOM_PROVEEDOR" caption="NOM_PROVEEDOR" columnCount="2" level="1" style="SlicerStyleDark6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Tabla_DIM_ALMACEN" displayName="Tabla_DIM_ALMACEN" ref="A1:B4" tableType="queryTable" totalsRowShown="0">
  <autoFilter ref="A1:B4"/>
  <tableColumns count="2">
    <tableColumn id="1" uniqueName="1" name="ID_ALMACEN" queryTableFieldId="1"/>
    <tableColumn id="2" uniqueName="2" name="DIR_ALMACEN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_DIM_FAMILIA" displayName="Tabla_DIM_FAMILIA" ref="A1:B11" tableType="queryTable" totalsRowShown="0">
  <autoFilter ref="A1:B11"/>
  <tableColumns count="2">
    <tableColumn id="1" uniqueName="1" name="ID_FAMILIA" queryTableFieldId="1"/>
    <tableColumn id="2" uniqueName="2" name="NOM_FAMILIA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_DIM_FECHA" displayName="Tabla_DIM_FECHA" ref="A1:C16" tableType="queryTable" totalsRowShown="0">
  <autoFilter ref="A1:C16"/>
  <tableColumns count="3">
    <tableColumn id="1" uniqueName="1" name="ID_FECHA" queryTableFieldId="1"/>
    <tableColumn id="2" uniqueName="2" name="MES" queryTableFieldId="2"/>
    <tableColumn id="3" uniqueName="3" name="AÑO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_DIM_PRODUCTO" displayName="Tabla_DIM_PRODUCTO" ref="A1:B563" tableType="queryTable" totalsRowShown="0">
  <autoFilter ref="A1:B563"/>
  <tableColumns count="2">
    <tableColumn id="1" uniqueName="1" name="ID_PRODUCTO" queryTableFieldId="1"/>
    <tableColumn id="2" uniqueName="2" name="NOM_PRODUCTO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_DIM_PROVEEDOR" displayName="Tabla_DIM_PROVEEDOR" ref="A1:B11" tableType="queryTable" totalsRowShown="0">
  <autoFilter ref="A1:B11"/>
  <tableColumns count="2">
    <tableColumn id="1" uniqueName="1" name="ID_PROVEEDOR" queryTableFieldId="1"/>
    <tableColumn id="2" uniqueName="2" name="NOM_PROVEEDOR" queryTableField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_STOCKENALMACEN" displayName="Tabla_STOCKENALMACEN" ref="A1:R3373" tableType="queryTable" totalsRowShown="0">
  <autoFilter ref="A1:R3373"/>
  <sortState ref="A2:R3373">
    <sortCondition ref="B1:B3373"/>
  </sortState>
  <tableColumns count="18">
    <tableColumn id="1" uniqueName="1" name="ID_ALMACEN" queryTableFieldId="1"/>
    <tableColumn id="2" uniqueName="2" name="ID_PRODUCTO" queryTableFieldId="2"/>
    <tableColumn id="3" uniqueName="3" name="ID_FAMILIA" queryTableFieldId="3"/>
    <tableColumn id="4" uniqueName="4" name="ID_PROVEEDOR" queryTableFieldId="4"/>
    <tableColumn id="5" uniqueName="5" name="ID_FECHA" queryTableFieldId="5"/>
    <tableColumn id="6" uniqueName="6" name="CANT_STOCK" queryTableFieldId="6"/>
    <tableColumn id="7" uniqueName="7" name="COSTO_UNIT" queryTableFieldId="7"/>
    <tableColumn id="8" uniqueName="8" name="COSTO_TOTAL" queryTableFieldId="8"/>
    <tableColumn id="9" uniqueName="9" name="COSTO_VENTAPROM" queryTableFieldId="9"/>
    <tableColumn id="10" uniqueName="10" name="VENTA_PROM12MESES_UN" queryTableFieldId="10"/>
    <tableColumn id="11" uniqueName="11" name="VENTA_PROM12MESES_MONTO" queryTableFieldId="11"/>
    <tableColumn id="12" uniqueName="12" name="STOCK_VALORIZADO" queryTableFieldId="12" dataDxfId="215">
      <calculatedColumnFormula>Tabla_STOCKENALMACEN[[#This Row],[CANT_STOCK]]*Tabla_STOCKENALMACEN[[#This Row],[COSTO_UNIT]]</calculatedColumnFormula>
    </tableColumn>
    <tableColumn id="13" uniqueName="13" name="MESES DE INVENTARIO" queryTableFieldId="13" dataDxfId="214">
      <calculatedColumnFormula>IFERROR(Tabla_STOCKENALMACEN[[#This Row],[CANT_STOCK]]/Tabla_STOCKENALMACEN[[#This Row],[VENTA_PROM12MESES_UN]],0)</calculatedColumnFormula>
    </tableColumn>
    <tableColumn id="14" uniqueName="14" name="ROTACIÓN" queryTableFieldId="14" dataDxfId="213">
      <calculatedColumnFormula>IFERROR(12/Tabla_STOCKENALMACEN[[#This Row],[MESES DE INVENTARIO]],0)</calculatedColumnFormula>
    </tableColumn>
    <tableColumn id="15" uniqueName="15" name="PORCENTAJE_STOCK" queryTableFieldId="15" dataDxfId="212" dataCellStyle="Porcentaje">
      <calculatedColumnFormula>Tabla_STOCKENALMACEN[[#This Row],[STOCK_VALORIZADO]]/SUM(Tabla_STOCKENALMACEN[STOCK_VALORIZADO])</calculatedColumnFormula>
    </tableColumn>
    <tableColumn id="16" uniqueName="16" name="ABC_VENTAS" queryTableFieldId="16" dataDxfId="211">
      <calculatedColumnFormula>VLOOKUP(Tabla_STOCKENALMACEN[[#This Row],[ID_PRODUCTO]],'ABC VENTAS'!$B$2:$F$564,5,FALSE)</calculatedColumnFormula>
    </tableColumn>
    <tableColumn id="17" uniqueName="17" name="ABC_STOCK" queryTableFieldId="17" dataDxfId="210">
      <calculatedColumnFormula>VLOOKUP(Tabla_STOCKENALMACEN[[#This Row],[ID_PRODUCTO]],'ABC STOCK'!$B$3:$F$565,5,FALSE)</calculatedColumnFormula>
    </tableColumn>
    <tableColumn id="18" uniqueName="18" name="ANTIGÜEDAD_STOCK" queryTableFieldId="18" dataDxfId="209">
      <calculatedColumnFormula>IF(AND(Tabla_STOCKENALMACEN[[#This Row],[CANT_STOCK]]&gt;0,Tabla_STOCKENALMACEN[[#This Row],[VENTA_PROM12MESES_UN]]=0),'ABC STOCK'!$L$14,VLOOKUP(Tabla_STOCKENALMACEN[[#This Row],[MESES DE INVENTARIO]],'ABC STOCK'!$J$13:$L$18,3,TRUE))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11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7.xml"/><Relationship Id="rId10" Type="http://schemas.openxmlformats.org/officeDocument/2006/relationships/pivotTable" Target="../pivotTables/pivotTable12.xml"/><Relationship Id="rId4" Type="http://schemas.openxmlformats.org/officeDocument/2006/relationships/pivotTable" Target="../pivotTables/pivotTable6.xml"/><Relationship Id="rId9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4"/>
  <sheetViews>
    <sheetView tabSelected="1" workbookViewId="0">
      <selection activeCell="B15" sqref="B15"/>
    </sheetView>
  </sheetViews>
  <sheetFormatPr baseColWidth="10" defaultRowHeight="15" x14ac:dyDescent="0.25"/>
  <cols>
    <col min="1" max="1" width="15" bestFit="1" customWidth="1"/>
    <col min="2" max="2" width="51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"/>
  <sheetViews>
    <sheetView zoomScale="70" zoomScaleNormal="70" workbookViewId="0">
      <selection activeCell="V21" sqref="V21"/>
    </sheetView>
  </sheetViews>
  <sheetFormatPr baseColWidth="10" defaultRowHeight="15" x14ac:dyDescent="0.25"/>
  <cols>
    <col min="1" max="16384" width="11.42578125" style="15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11"/>
  <sheetViews>
    <sheetView workbookViewId="0">
      <selection activeCell="E24" sqref="E24"/>
    </sheetView>
  </sheetViews>
  <sheetFormatPr baseColWidth="10" defaultRowHeight="15" x14ac:dyDescent="0.25"/>
  <cols>
    <col min="1" max="1" width="13.5703125" bestFit="1" customWidth="1"/>
    <col min="2" max="2" width="21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>
        <v>1</v>
      </c>
      <c r="B2" t="s">
        <v>7</v>
      </c>
    </row>
    <row r="3" spans="1:2" x14ac:dyDescent="0.25">
      <c r="A3">
        <v>2</v>
      </c>
      <c r="B3" t="s">
        <v>8</v>
      </c>
    </row>
    <row r="4" spans="1:2" x14ac:dyDescent="0.25">
      <c r="A4">
        <v>3</v>
      </c>
      <c r="B4" t="s">
        <v>9</v>
      </c>
    </row>
    <row r="5" spans="1:2" x14ac:dyDescent="0.25">
      <c r="A5">
        <v>4</v>
      </c>
      <c r="B5" t="s">
        <v>10</v>
      </c>
    </row>
    <row r="6" spans="1:2" x14ac:dyDescent="0.25">
      <c r="A6">
        <v>5</v>
      </c>
      <c r="B6" t="s">
        <v>11</v>
      </c>
    </row>
    <row r="7" spans="1:2" x14ac:dyDescent="0.25">
      <c r="A7">
        <v>6</v>
      </c>
      <c r="B7" t="s">
        <v>12</v>
      </c>
    </row>
    <row r="8" spans="1:2" x14ac:dyDescent="0.25">
      <c r="A8">
        <v>7</v>
      </c>
      <c r="B8" t="s">
        <v>13</v>
      </c>
    </row>
    <row r="9" spans="1:2" x14ac:dyDescent="0.25">
      <c r="A9">
        <v>8</v>
      </c>
      <c r="B9" t="s">
        <v>14</v>
      </c>
    </row>
    <row r="10" spans="1:2" x14ac:dyDescent="0.25">
      <c r="A10">
        <v>9</v>
      </c>
      <c r="B10" t="s">
        <v>15</v>
      </c>
    </row>
    <row r="11" spans="1:2" x14ac:dyDescent="0.25">
      <c r="A11">
        <v>10</v>
      </c>
      <c r="B11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16"/>
  <sheetViews>
    <sheetView workbookViewId="0">
      <selection sqref="A1:C16"/>
    </sheetView>
  </sheetViews>
  <sheetFormatPr baseColWidth="10" defaultRowHeight="15" x14ac:dyDescent="0.25"/>
  <cols>
    <col min="1" max="1" width="11.85546875" bestFit="1" customWidth="1"/>
    <col min="2" max="2" width="7.140625" bestFit="1" customWidth="1"/>
    <col min="3" max="3" width="7.42578125" bestFit="1" customWidth="1"/>
  </cols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>
        <v>201901</v>
      </c>
      <c r="B2" t="s">
        <v>20</v>
      </c>
      <c r="C2">
        <v>2019</v>
      </c>
    </row>
    <row r="3" spans="1:3" x14ac:dyDescent="0.25">
      <c r="A3">
        <v>201902</v>
      </c>
      <c r="B3" t="s">
        <v>21</v>
      </c>
      <c r="C3">
        <v>2019</v>
      </c>
    </row>
    <row r="4" spans="1:3" x14ac:dyDescent="0.25">
      <c r="A4">
        <v>201903</v>
      </c>
      <c r="B4" t="s">
        <v>22</v>
      </c>
      <c r="C4">
        <v>2019</v>
      </c>
    </row>
    <row r="5" spans="1:3" x14ac:dyDescent="0.25">
      <c r="A5">
        <v>201904</v>
      </c>
      <c r="B5" t="s">
        <v>23</v>
      </c>
      <c r="C5">
        <v>2019</v>
      </c>
    </row>
    <row r="6" spans="1:3" x14ac:dyDescent="0.25">
      <c r="A6">
        <v>201905</v>
      </c>
      <c r="B6" t="s">
        <v>24</v>
      </c>
      <c r="C6">
        <v>2019</v>
      </c>
    </row>
    <row r="7" spans="1:3" x14ac:dyDescent="0.25">
      <c r="A7">
        <v>201906</v>
      </c>
      <c r="B7" t="s">
        <v>25</v>
      </c>
      <c r="C7">
        <v>2019</v>
      </c>
    </row>
    <row r="8" spans="1:3" x14ac:dyDescent="0.25">
      <c r="A8">
        <v>201907</v>
      </c>
      <c r="B8" t="s">
        <v>26</v>
      </c>
      <c r="C8">
        <v>2019</v>
      </c>
    </row>
    <row r="9" spans="1:3" x14ac:dyDescent="0.25">
      <c r="A9">
        <v>201908</v>
      </c>
      <c r="B9" t="s">
        <v>27</v>
      </c>
      <c r="C9">
        <v>2019</v>
      </c>
    </row>
    <row r="10" spans="1:3" x14ac:dyDescent="0.25">
      <c r="A10">
        <v>201909</v>
      </c>
      <c r="B10" t="s">
        <v>28</v>
      </c>
      <c r="C10">
        <v>2019</v>
      </c>
    </row>
    <row r="11" spans="1:3" x14ac:dyDescent="0.25">
      <c r="A11">
        <v>201910</v>
      </c>
      <c r="B11" t="s">
        <v>29</v>
      </c>
      <c r="C11">
        <v>2019</v>
      </c>
    </row>
    <row r="12" spans="1:3" x14ac:dyDescent="0.25">
      <c r="A12">
        <v>201911</v>
      </c>
      <c r="B12" t="s">
        <v>30</v>
      </c>
      <c r="C12">
        <v>2019</v>
      </c>
    </row>
    <row r="13" spans="1:3" x14ac:dyDescent="0.25">
      <c r="A13">
        <v>201912</v>
      </c>
      <c r="B13" t="s">
        <v>31</v>
      </c>
      <c r="C13">
        <v>2019</v>
      </c>
    </row>
    <row r="14" spans="1:3" x14ac:dyDescent="0.25">
      <c r="A14">
        <v>202001</v>
      </c>
      <c r="B14" t="s">
        <v>20</v>
      </c>
      <c r="C14">
        <v>2020</v>
      </c>
    </row>
    <row r="15" spans="1:3" x14ac:dyDescent="0.25">
      <c r="A15">
        <v>202002</v>
      </c>
      <c r="B15" t="s">
        <v>21</v>
      </c>
      <c r="C15">
        <v>2020</v>
      </c>
    </row>
    <row r="16" spans="1:3" x14ac:dyDescent="0.25">
      <c r="A16">
        <v>202003</v>
      </c>
      <c r="B16" t="s">
        <v>22</v>
      </c>
      <c r="C16">
        <v>2020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563"/>
  <sheetViews>
    <sheetView workbookViewId="0">
      <selection sqref="A1:B563"/>
    </sheetView>
  </sheetViews>
  <sheetFormatPr baseColWidth="10" defaultRowHeight="15" x14ac:dyDescent="0.25"/>
  <cols>
    <col min="1" max="1" width="16.140625" bestFit="1" customWidth="1"/>
    <col min="2" max="2" width="44" bestFit="1" customWidth="1"/>
  </cols>
  <sheetData>
    <row r="1" spans="1:2" x14ac:dyDescent="0.25">
      <c r="A1" t="s">
        <v>32</v>
      </c>
      <c r="B1" t="s">
        <v>33</v>
      </c>
    </row>
    <row r="2" spans="1:2" x14ac:dyDescent="0.25">
      <c r="A2">
        <v>1001</v>
      </c>
      <c r="B2" t="s">
        <v>34</v>
      </c>
    </row>
    <row r="3" spans="1:2" x14ac:dyDescent="0.25">
      <c r="A3">
        <v>1002</v>
      </c>
      <c r="B3" t="s">
        <v>35</v>
      </c>
    </row>
    <row r="4" spans="1:2" x14ac:dyDescent="0.25">
      <c r="A4">
        <v>1003</v>
      </c>
      <c r="B4" t="s">
        <v>36</v>
      </c>
    </row>
    <row r="5" spans="1:2" x14ac:dyDescent="0.25">
      <c r="A5">
        <v>1004</v>
      </c>
      <c r="B5" t="s">
        <v>37</v>
      </c>
    </row>
    <row r="6" spans="1:2" x14ac:dyDescent="0.25">
      <c r="A6">
        <v>1005</v>
      </c>
      <c r="B6" t="s">
        <v>38</v>
      </c>
    </row>
    <row r="7" spans="1:2" x14ac:dyDescent="0.25">
      <c r="A7">
        <v>1006</v>
      </c>
      <c r="B7" t="s">
        <v>39</v>
      </c>
    </row>
    <row r="8" spans="1:2" x14ac:dyDescent="0.25">
      <c r="A8">
        <v>1007</v>
      </c>
      <c r="B8" t="s">
        <v>40</v>
      </c>
    </row>
    <row r="9" spans="1:2" x14ac:dyDescent="0.25">
      <c r="A9">
        <v>1008</v>
      </c>
      <c r="B9" t="s">
        <v>41</v>
      </c>
    </row>
    <row r="10" spans="1:2" x14ac:dyDescent="0.25">
      <c r="A10">
        <v>1009</v>
      </c>
      <c r="B10" t="s">
        <v>42</v>
      </c>
    </row>
    <row r="11" spans="1:2" x14ac:dyDescent="0.25">
      <c r="A11">
        <v>1010</v>
      </c>
      <c r="B11" t="s">
        <v>43</v>
      </c>
    </row>
    <row r="12" spans="1:2" x14ac:dyDescent="0.25">
      <c r="A12">
        <v>1011</v>
      </c>
      <c r="B12" t="s">
        <v>44</v>
      </c>
    </row>
    <row r="13" spans="1:2" x14ac:dyDescent="0.25">
      <c r="A13">
        <v>1012</v>
      </c>
      <c r="B13" t="s">
        <v>45</v>
      </c>
    </row>
    <row r="14" spans="1:2" x14ac:dyDescent="0.25">
      <c r="A14">
        <v>1013</v>
      </c>
      <c r="B14" t="s">
        <v>46</v>
      </c>
    </row>
    <row r="15" spans="1:2" x14ac:dyDescent="0.25">
      <c r="A15">
        <v>1014</v>
      </c>
      <c r="B15" t="s">
        <v>47</v>
      </c>
    </row>
    <row r="16" spans="1:2" x14ac:dyDescent="0.25">
      <c r="A16">
        <v>1015</v>
      </c>
      <c r="B16" t="s">
        <v>48</v>
      </c>
    </row>
    <row r="17" spans="1:2" x14ac:dyDescent="0.25">
      <c r="A17">
        <v>1016</v>
      </c>
      <c r="B17" t="s">
        <v>49</v>
      </c>
    </row>
    <row r="18" spans="1:2" x14ac:dyDescent="0.25">
      <c r="A18">
        <v>1017</v>
      </c>
      <c r="B18" t="s">
        <v>50</v>
      </c>
    </row>
    <row r="19" spans="1:2" x14ac:dyDescent="0.25">
      <c r="A19">
        <v>1018</v>
      </c>
      <c r="B19" t="s">
        <v>51</v>
      </c>
    </row>
    <row r="20" spans="1:2" x14ac:dyDescent="0.25">
      <c r="A20">
        <v>1019</v>
      </c>
      <c r="B20" t="s">
        <v>52</v>
      </c>
    </row>
    <row r="21" spans="1:2" x14ac:dyDescent="0.25">
      <c r="A21">
        <v>1020</v>
      </c>
      <c r="B21" t="s">
        <v>53</v>
      </c>
    </row>
    <row r="22" spans="1:2" x14ac:dyDescent="0.25">
      <c r="A22">
        <v>1021</v>
      </c>
      <c r="B22" t="s">
        <v>54</v>
      </c>
    </row>
    <row r="23" spans="1:2" x14ac:dyDescent="0.25">
      <c r="A23">
        <v>1022</v>
      </c>
      <c r="B23" t="s">
        <v>55</v>
      </c>
    </row>
    <row r="24" spans="1:2" x14ac:dyDescent="0.25">
      <c r="A24">
        <v>1023</v>
      </c>
      <c r="B24" t="s">
        <v>56</v>
      </c>
    </row>
    <row r="25" spans="1:2" x14ac:dyDescent="0.25">
      <c r="A25">
        <v>1024</v>
      </c>
      <c r="B25" t="s">
        <v>57</v>
      </c>
    </row>
    <row r="26" spans="1:2" x14ac:dyDescent="0.25">
      <c r="A26">
        <v>1025</v>
      </c>
      <c r="B26" t="s">
        <v>58</v>
      </c>
    </row>
    <row r="27" spans="1:2" x14ac:dyDescent="0.25">
      <c r="A27">
        <v>1026</v>
      </c>
      <c r="B27" t="s">
        <v>59</v>
      </c>
    </row>
    <row r="28" spans="1:2" x14ac:dyDescent="0.25">
      <c r="A28">
        <v>1027</v>
      </c>
      <c r="B28" t="s">
        <v>60</v>
      </c>
    </row>
    <row r="29" spans="1:2" x14ac:dyDescent="0.25">
      <c r="A29">
        <v>1028</v>
      </c>
      <c r="B29" t="s">
        <v>61</v>
      </c>
    </row>
    <row r="30" spans="1:2" x14ac:dyDescent="0.25">
      <c r="A30">
        <v>1029</v>
      </c>
      <c r="B30" t="s">
        <v>62</v>
      </c>
    </row>
    <row r="31" spans="1:2" x14ac:dyDescent="0.25">
      <c r="A31">
        <v>1030</v>
      </c>
      <c r="B31" t="s">
        <v>63</v>
      </c>
    </row>
    <row r="32" spans="1:2" x14ac:dyDescent="0.25">
      <c r="A32">
        <v>1031</v>
      </c>
      <c r="B32" t="s">
        <v>64</v>
      </c>
    </row>
    <row r="33" spans="1:2" x14ac:dyDescent="0.25">
      <c r="A33">
        <v>1032</v>
      </c>
      <c r="B33" t="s">
        <v>65</v>
      </c>
    </row>
    <row r="34" spans="1:2" x14ac:dyDescent="0.25">
      <c r="A34">
        <v>1033</v>
      </c>
      <c r="B34" t="s">
        <v>66</v>
      </c>
    </row>
    <row r="35" spans="1:2" x14ac:dyDescent="0.25">
      <c r="A35">
        <v>1034</v>
      </c>
      <c r="B35" t="s">
        <v>67</v>
      </c>
    </row>
    <row r="36" spans="1:2" x14ac:dyDescent="0.25">
      <c r="A36">
        <v>1035</v>
      </c>
      <c r="B36" t="s">
        <v>68</v>
      </c>
    </row>
    <row r="37" spans="1:2" x14ac:dyDescent="0.25">
      <c r="A37">
        <v>1036</v>
      </c>
      <c r="B37" t="s">
        <v>69</v>
      </c>
    </row>
    <row r="38" spans="1:2" x14ac:dyDescent="0.25">
      <c r="A38">
        <v>1037</v>
      </c>
      <c r="B38" t="s">
        <v>70</v>
      </c>
    </row>
    <row r="39" spans="1:2" x14ac:dyDescent="0.25">
      <c r="A39">
        <v>1038</v>
      </c>
      <c r="B39" t="s">
        <v>71</v>
      </c>
    </row>
    <row r="40" spans="1:2" x14ac:dyDescent="0.25">
      <c r="A40">
        <v>1039</v>
      </c>
      <c r="B40" t="s">
        <v>72</v>
      </c>
    </row>
    <row r="41" spans="1:2" x14ac:dyDescent="0.25">
      <c r="A41">
        <v>1040</v>
      </c>
      <c r="B41" t="s">
        <v>73</v>
      </c>
    </row>
    <row r="42" spans="1:2" x14ac:dyDescent="0.25">
      <c r="A42">
        <v>1041</v>
      </c>
      <c r="B42" t="s">
        <v>74</v>
      </c>
    </row>
    <row r="43" spans="1:2" x14ac:dyDescent="0.25">
      <c r="A43">
        <v>1042</v>
      </c>
      <c r="B43" t="s">
        <v>75</v>
      </c>
    </row>
    <row r="44" spans="1:2" x14ac:dyDescent="0.25">
      <c r="A44">
        <v>1043</v>
      </c>
      <c r="B44" t="s">
        <v>76</v>
      </c>
    </row>
    <row r="45" spans="1:2" x14ac:dyDescent="0.25">
      <c r="A45">
        <v>1044</v>
      </c>
      <c r="B45" t="s">
        <v>77</v>
      </c>
    </row>
    <row r="46" spans="1:2" x14ac:dyDescent="0.25">
      <c r="A46">
        <v>1045</v>
      </c>
      <c r="B46" t="s">
        <v>78</v>
      </c>
    </row>
    <row r="47" spans="1:2" x14ac:dyDescent="0.25">
      <c r="A47">
        <v>1046</v>
      </c>
      <c r="B47" t="s">
        <v>79</v>
      </c>
    </row>
    <row r="48" spans="1:2" x14ac:dyDescent="0.25">
      <c r="A48">
        <v>1047</v>
      </c>
      <c r="B48" t="s">
        <v>80</v>
      </c>
    </row>
    <row r="49" spans="1:2" x14ac:dyDescent="0.25">
      <c r="A49">
        <v>1048</v>
      </c>
      <c r="B49" t="s">
        <v>81</v>
      </c>
    </row>
    <row r="50" spans="1:2" x14ac:dyDescent="0.25">
      <c r="A50">
        <v>1049</v>
      </c>
      <c r="B50" t="s">
        <v>82</v>
      </c>
    </row>
    <row r="51" spans="1:2" x14ac:dyDescent="0.25">
      <c r="A51">
        <v>1050</v>
      </c>
      <c r="B51" t="s">
        <v>83</v>
      </c>
    </row>
    <row r="52" spans="1:2" x14ac:dyDescent="0.25">
      <c r="A52">
        <v>1051</v>
      </c>
      <c r="B52" t="s">
        <v>84</v>
      </c>
    </row>
    <row r="53" spans="1:2" x14ac:dyDescent="0.25">
      <c r="A53">
        <v>1052</v>
      </c>
      <c r="B53" t="s">
        <v>85</v>
      </c>
    </row>
    <row r="54" spans="1:2" x14ac:dyDescent="0.25">
      <c r="A54">
        <v>1053</v>
      </c>
      <c r="B54" t="s">
        <v>86</v>
      </c>
    </row>
    <row r="55" spans="1:2" x14ac:dyDescent="0.25">
      <c r="A55">
        <v>1054</v>
      </c>
      <c r="B55" t="s">
        <v>87</v>
      </c>
    </row>
    <row r="56" spans="1:2" x14ac:dyDescent="0.25">
      <c r="A56">
        <v>1055</v>
      </c>
      <c r="B56" t="s">
        <v>88</v>
      </c>
    </row>
    <row r="57" spans="1:2" x14ac:dyDescent="0.25">
      <c r="A57">
        <v>1056</v>
      </c>
      <c r="B57" t="s">
        <v>89</v>
      </c>
    </row>
    <row r="58" spans="1:2" x14ac:dyDescent="0.25">
      <c r="A58">
        <v>1057</v>
      </c>
      <c r="B58" t="s">
        <v>90</v>
      </c>
    </row>
    <row r="59" spans="1:2" x14ac:dyDescent="0.25">
      <c r="A59">
        <v>1058</v>
      </c>
      <c r="B59" t="s">
        <v>91</v>
      </c>
    </row>
    <row r="60" spans="1:2" x14ac:dyDescent="0.25">
      <c r="A60">
        <v>1059</v>
      </c>
      <c r="B60" t="s">
        <v>92</v>
      </c>
    </row>
    <row r="61" spans="1:2" x14ac:dyDescent="0.25">
      <c r="A61">
        <v>1060</v>
      </c>
      <c r="B61" t="s">
        <v>93</v>
      </c>
    </row>
    <row r="62" spans="1:2" x14ac:dyDescent="0.25">
      <c r="A62">
        <v>1061</v>
      </c>
      <c r="B62" t="s">
        <v>94</v>
      </c>
    </row>
    <row r="63" spans="1:2" x14ac:dyDescent="0.25">
      <c r="A63">
        <v>1062</v>
      </c>
      <c r="B63" t="s">
        <v>95</v>
      </c>
    </row>
    <row r="64" spans="1:2" x14ac:dyDescent="0.25">
      <c r="A64">
        <v>1063</v>
      </c>
      <c r="B64" t="s">
        <v>96</v>
      </c>
    </row>
    <row r="65" spans="1:2" x14ac:dyDescent="0.25">
      <c r="A65">
        <v>1064</v>
      </c>
      <c r="B65" t="s">
        <v>97</v>
      </c>
    </row>
    <row r="66" spans="1:2" x14ac:dyDescent="0.25">
      <c r="A66">
        <v>1065</v>
      </c>
      <c r="B66" t="s">
        <v>98</v>
      </c>
    </row>
    <row r="67" spans="1:2" x14ac:dyDescent="0.25">
      <c r="A67">
        <v>1066</v>
      </c>
      <c r="B67" t="s">
        <v>99</v>
      </c>
    </row>
    <row r="68" spans="1:2" x14ac:dyDescent="0.25">
      <c r="A68">
        <v>1067</v>
      </c>
      <c r="B68" t="s">
        <v>100</v>
      </c>
    </row>
    <row r="69" spans="1:2" x14ac:dyDescent="0.25">
      <c r="A69">
        <v>1068</v>
      </c>
      <c r="B69" t="s">
        <v>101</v>
      </c>
    </row>
    <row r="70" spans="1:2" x14ac:dyDescent="0.25">
      <c r="A70">
        <v>1069</v>
      </c>
      <c r="B70" t="s">
        <v>102</v>
      </c>
    </row>
    <row r="71" spans="1:2" x14ac:dyDescent="0.25">
      <c r="A71">
        <v>1070</v>
      </c>
      <c r="B71" t="s">
        <v>103</v>
      </c>
    </row>
    <row r="72" spans="1:2" x14ac:dyDescent="0.25">
      <c r="A72">
        <v>1071</v>
      </c>
      <c r="B72" t="s">
        <v>104</v>
      </c>
    </row>
    <row r="73" spans="1:2" x14ac:dyDescent="0.25">
      <c r="A73">
        <v>1072</v>
      </c>
      <c r="B73" t="s">
        <v>105</v>
      </c>
    </row>
    <row r="74" spans="1:2" x14ac:dyDescent="0.25">
      <c r="A74">
        <v>1073</v>
      </c>
      <c r="B74" t="s">
        <v>106</v>
      </c>
    </row>
    <row r="75" spans="1:2" x14ac:dyDescent="0.25">
      <c r="A75">
        <v>1074</v>
      </c>
      <c r="B75" t="s">
        <v>107</v>
      </c>
    </row>
    <row r="76" spans="1:2" x14ac:dyDescent="0.25">
      <c r="A76">
        <v>1075</v>
      </c>
      <c r="B76" t="s">
        <v>108</v>
      </c>
    </row>
    <row r="77" spans="1:2" x14ac:dyDescent="0.25">
      <c r="A77">
        <v>1076</v>
      </c>
      <c r="B77" t="s">
        <v>109</v>
      </c>
    </row>
    <row r="78" spans="1:2" x14ac:dyDescent="0.25">
      <c r="A78">
        <v>1077</v>
      </c>
      <c r="B78" t="s">
        <v>110</v>
      </c>
    </row>
    <row r="79" spans="1:2" x14ac:dyDescent="0.25">
      <c r="A79">
        <v>1078</v>
      </c>
      <c r="B79" t="s">
        <v>111</v>
      </c>
    </row>
    <row r="80" spans="1:2" x14ac:dyDescent="0.25">
      <c r="A80">
        <v>1079</v>
      </c>
      <c r="B80" t="s">
        <v>112</v>
      </c>
    </row>
    <row r="81" spans="1:2" x14ac:dyDescent="0.25">
      <c r="A81">
        <v>1080</v>
      </c>
      <c r="B81" t="s">
        <v>113</v>
      </c>
    </row>
    <row r="82" spans="1:2" x14ac:dyDescent="0.25">
      <c r="A82">
        <v>1081</v>
      </c>
      <c r="B82" t="s">
        <v>114</v>
      </c>
    </row>
    <row r="83" spans="1:2" x14ac:dyDescent="0.25">
      <c r="A83">
        <v>1082</v>
      </c>
      <c r="B83" t="s">
        <v>115</v>
      </c>
    </row>
    <row r="84" spans="1:2" x14ac:dyDescent="0.25">
      <c r="A84">
        <v>1083</v>
      </c>
      <c r="B84" t="s">
        <v>116</v>
      </c>
    </row>
    <row r="85" spans="1:2" x14ac:dyDescent="0.25">
      <c r="A85">
        <v>1084</v>
      </c>
      <c r="B85" t="s">
        <v>117</v>
      </c>
    </row>
    <row r="86" spans="1:2" x14ac:dyDescent="0.25">
      <c r="A86">
        <v>1085</v>
      </c>
      <c r="B86" t="s">
        <v>118</v>
      </c>
    </row>
    <row r="87" spans="1:2" x14ac:dyDescent="0.25">
      <c r="A87">
        <v>1086</v>
      </c>
      <c r="B87" t="s">
        <v>119</v>
      </c>
    </row>
    <row r="88" spans="1:2" x14ac:dyDescent="0.25">
      <c r="A88">
        <v>1087</v>
      </c>
      <c r="B88" t="s">
        <v>120</v>
      </c>
    </row>
    <row r="89" spans="1:2" x14ac:dyDescent="0.25">
      <c r="A89">
        <v>1088</v>
      </c>
      <c r="B89" t="s">
        <v>121</v>
      </c>
    </row>
    <row r="90" spans="1:2" x14ac:dyDescent="0.25">
      <c r="A90">
        <v>1089</v>
      </c>
      <c r="B90" t="s">
        <v>122</v>
      </c>
    </row>
    <row r="91" spans="1:2" x14ac:dyDescent="0.25">
      <c r="A91">
        <v>1090</v>
      </c>
      <c r="B91" t="s">
        <v>123</v>
      </c>
    </row>
    <row r="92" spans="1:2" x14ac:dyDescent="0.25">
      <c r="A92">
        <v>1091</v>
      </c>
      <c r="B92" t="s">
        <v>124</v>
      </c>
    </row>
    <row r="93" spans="1:2" x14ac:dyDescent="0.25">
      <c r="A93">
        <v>1092</v>
      </c>
      <c r="B93" t="s">
        <v>125</v>
      </c>
    </row>
    <row r="94" spans="1:2" x14ac:dyDescent="0.25">
      <c r="A94">
        <v>1093</v>
      </c>
      <c r="B94" t="s">
        <v>126</v>
      </c>
    </row>
    <row r="95" spans="1:2" x14ac:dyDescent="0.25">
      <c r="A95">
        <v>1094</v>
      </c>
      <c r="B95" t="s">
        <v>127</v>
      </c>
    </row>
    <row r="96" spans="1:2" x14ac:dyDescent="0.25">
      <c r="A96">
        <v>1095</v>
      </c>
      <c r="B96" t="s">
        <v>128</v>
      </c>
    </row>
    <row r="97" spans="1:2" x14ac:dyDescent="0.25">
      <c r="A97">
        <v>1096</v>
      </c>
      <c r="B97" t="s">
        <v>129</v>
      </c>
    </row>
    <row r="98" spans="1:2" x14ac:dyDescent="0.25">
      <c r="A98">
        <v>1097</v>
      </c>
      <c r="B98" t="s">
        <v>130</v>
      </c>
    </row>
    <row r="99" spans="1:2" x14ac:dyDescent="0.25">
      <c r="A99">
        <v>1098</v>
      </c>
      <c r="B99" t="s">
        <v>131</v>
      </c>
    </row>
    <row r="100" spans="1:2" x14ac:dyDescent="0.25">
      <c r="A100">
        <v>1099</v>
      </c>
      <c r="B100" t="s">
        <v>132</v>
      </c>
    </row>
    <row r="101" spans="1:2" x14ac:dyDescent="0.25">
      <c r="A101">
        <v>1100</v>
      </c>
      <c r="B101" t="s">
        <v>133</v>
      </c>
    </row>
    <row r="102" spans="1:2" x14ac:dyDescent="0.25">
      <c r="A102">
        <v>1101</v>
      </c>
      <c r="B102" t="s">
        <v>134</v>
      </c>
    </row>
    <row r="103" spans="1:2" x14ac:dyDescent="0.25">
      <c r="A103">
        <v>1102</v>
      </c>
      <c r="B103" t="s">
        <v>135</v>
      </c>
    </row>
    <row r="104" spans="1:2" x14ac:dyDescent="0.25">
      <c r="A104">
        <v>1103</v>
      </c>
      <c r="B104" t="s">
        <v>136</v>
      </c>
    </row>
    <row r="105" spans="1:2" x14ac:dyDescent="0.25">
      <c r="A105">
        <v>1104</v>
      </c>
      <c r="B105" t="s">
        <v>137</v>
      </c>
    </row>
    <row r="106" spans="1:2" x14ac:dyDescent="0.25">
      <c r="A106">
        <v>1105</v>
      </c>
      <c r="B106" t="s">
        <v>138</v>
      </c>
    </row>
    <row r="107" spans="1:2" x14ac:dyDescent="0.25">
      <c r="A107">
        <v>1106</v>
      </c>
      <c r="B107" t="s">
        <v>139</v>
      </c>
    </row>
    <row r="108" spans="1:2" x14ac:dyDescent="0.25">
      <c r="A108">
        <v>1107</v>
      </c>
      <c r="B108" t="s">
        <v>140</v>
      </c>
    </row>
    <row r="109" spans="1:2" x14ac:dyDescent="0.25">
      <c r="A109">
        <v>1108</v>
      </c>
      <c r="B109" t="s">
        <v>141</v>
      </c>
    </row>
    <row r="110" spans="1:2" x14ac:dyDescent="0.25">
      <c r="A110">
        <v>1109</v>
      </c>
      <c r="B110" t="s">
        <v>142</v>
      </c>
    </row>
    <row r="111" spans="1:2" x14ac:dyDescent="0.25">
      <c r="A111">
        <v>1110</v>
      </c>
      <c r="B111" t="s">
        <v>143</v>
      </c>
    </row>
    <row r="112" spans="1:2" x14ac:dyDescent="0.25">
      <c r="A112">
        <v>1111</v>
      </c>
      <c r="B112" t="s">
        <v>144</v>
      </c>
    </row>
    <row r="113" spans="1:2" x14ac:dyDescent="0.25">
      <c r="A113">
        <v>1112</v>
      </c>
      <c r="B113" t="s">
        <v>145</v>
      </c>
    </row>
    <row r="114" spans="1:2" x14ac:dyDescent="0.25">
      <c r="A114">
        <v>1113</v>
      </c>
      <c r="B114" t="s">
        <v>146</v>
      </c>
    </row>
    <row r="115" spans="1:2" x14ac:dyDescent="0.25">
      <c r="A115">
        <v>1114</v>
      </c>
      <c r="B115" t="s">
        <v>147</v>
      </c>
    </row>
    <row r="116" spans="1:2" x14ac:dyDescent="0.25">
      <c r="A116">
        <v>1115</v>
      </c>
      <c r="B116" t="s">
        <v>148</v>
      </c>
    </row>
    <row r="117" spans="1:2" x14ac:dyDescent="0.25">
      <c r="A117">
        <v>1116</v>
      </c>
      <c r="B117" t="s">
        <v>149</v>
      </c>
    </row>
    <row r="118" spans="1:2" x14ac:dyDescent="0.25">
      <c r="A118">
        <v>1117</v>
      </c>
      <c r="B118" t="s">
        <v>150</v>
      </c>
    </row>
    <row r="119" spans="1:2" x14ac:dyDescent="0.25">
      <c r="A119">
        <v>1118</v>
      </c>
      <c r="B119" t="s">
        <v>151</v>
      </c>
    </row>
    <row r="120" spans="1:2" x14ac:dyDescent="0.25">
      <c r="A120">
        <v>1119</v>
      </c>
      <c r="B120" t="s">
        <v>152</v>
      </c>
    </row>
    <row r="121" spans="1:2" x14ac:dyDescent="0.25">
      <c r="A121">
        <v>1120</v>
      </c>
      <c r="B121" t="s">
        <v>153</v>
      </c>
    </row>
    <row r="122" spans="1:2" x14ac:dyDescent="0.25">
      <c r="A122">
        <v>1121</v>
      </c>
      <c r="B122" t="s">
        <v>154</v>
      </c>
    </row>
    <row r="123" spans="1:2" x14ac:dyDescent="0.25">
      <c r="A123">
        <v>1122</v>
      </c>
      <c r="B123" t="s">
        <v>155</v>
      </c>
    </row>
    <row r="124" spans="1:2" x14ac:dyDescent="0.25">
      <c r="A124">
        <v>1123</v>
      </c>
      <c r="B124" t="s">
        <v>156</v>
      </c>
    </row>
    <row r="125" spans="1:2" x14ac:dyDescent="0.25">
      <c r="A125">
        <v>1124</v>
      </c>
      <c r="B125" t="s">
        <v>157</v>
      </c>
    </row>
    <row r="126" spans="1:2" x14ac:dyDescent="0.25">
      <c r="A126">
        <v>1125</v>
      </c>
      <c r="B126" t="s">
        <v>158</v>
      </c>
    </row>
    <row r="127" spans="1:2" x14ac:dyDescent="0.25">
      <c r="A127">
        <v>1126</v>
      </c>
      <c r="B127" t="s">
        <v>159</v>
      </c>
    </row>
    <row r="128" spans="1:2" x14ac:dyDescent="0.25">
      <c r="A128">
        <v>1127</v>
      </c>
      <c r="B128" t="s">
        <v>160</v>
      </c>
    </row>
    <row r="129" spans="1:2" x14ac:dyDescent="0.25">
      <c r="A129">
        <v>1128</v>
      </c>
      <c r="B129" t="s">
        <v>161</v>
      </c>
    </row>
    <row r="130" spans="1:2" x14ac:dyDescent="0.25">
      <c r="A130">
        <v>1129</v>
      </c>
      <c r="B130" t="s">
        <v>162</v>
      </c>
    </row>
    <row r="131" spans="1:2" x14ac:dyDescent="0.25">
      <c r="A131">
        <v>1130</v>
      </c>
      <c r="B131" t="s">
        <v>163</v>
      </c>
    </row>
    <row r="132" spans="1:2" x14ac:dyDescent="0.25">
      <c r="A132">
        <v>1131</v>
      </c>
      <c r="B132" t="s">
        <v>164</v>
      </c>
    </row>
    <row r="133" spans="1:2" x14ac:dyDescent="0.25">
      <c r="A133">
        <v>1132</v>
      </c>
      <c r="B133" t="s">
        <v>165</v>
      </c>
    </row>
    <row r="134" spans="1:2" x14ac:dyDescent="0.25">
      <c r="A134">
        <v>1133</v>
      </c>
      <c r="B134" t="s">
        <v>166</v>
      </c>
    </row>
    <row r="135" spans="1:2" x14ac:dyDescent="0.25">
      <c r="A135">
        <v>1134</v>
      </c>
      <c r="B135" t="s">
        <v>167</v>
      </c>
    </row>
    <row r="136" spans="1:2" x14ac:dyDescent="0.25">
      <c r="A136">
        <v>1135</v>
      </c>
      <c r="B136" t="s">
        <v>168</v>
      </c>
    </row>
    <row r="137" spans="1:2" x14ac:dyDescent="0.25">
      <c r="A137">
        <v>1136</v>
      </c>
      <c r="B137" t="s">
        <v>169</v>
      </c>
    </row>
    <row r="138" spans="1:2" x14ac:dyDescent="0.25">
      <c r="A138">
        <v>1137</v>
      </c>
      <c r="B138" t="s">
        <v>170</v>
      </c>
    </row>
    <row r="139" spans="1:2" x14ac:dyDescent="0.25">
      <c r="A139">
        <v>1138</v>
      </c>
      <c r="B139" t="s">
        <v>171</v>
      </c>
    </row>
    <row r="140" spans="1:2" x14ac:dyDescent="0.25">
      <c r="A140">
        <v>1139</v>
      </c>
      <c r="B140" t="s">
        <v>172</v>
      </c>
    </row>
    <row r="141" spans="1:2" x14ac:dyDescent="0.25">
      <c r="A141">
        <v>1140</v>
      </c>
      <c r="B141" t="s">
        <v>173</v>
      </c>
    </row>
    <row r="142" spans="1:2" x14ac:dyDescent="0.25">
      <c r="A142">
        <v>1141</v>
      </c>
      <c r="B142" t="s">
        <v>174</v>
      </c>
    </row>
    <row r="143" spans="1:2" x14ac:dyDescent="0.25">
      <c r="A143">
        <v>1142</v>
      </c>
      <c r="B143" t="s">
        <v>175</v>
      </c>
    </row>
    <row r="144" spans="1:2" x14ac:dyDescent="0.25">
      <c r="A144">
        <v>1143</v>
      </c>
      <c r="B144" t="s">
        <v>176</v>
      </c>
    </row>
    <row r="145" spans="1:2" x14ac:dyDescent="0.25">
      <c r="A145">
        <v>1144</v>
      </c>
      <c r="B145" t="s">
        <v>177</v>
      </c>
    </row>
    <row r="146" spans="1:2" x14ac:dyDescent="0.25">
      <c r="A146">
        <v>1145</v>
      </c>
      <c r="B146" t="s">
        <v>178</v>
      </c>
    </row>
    <row r="147" spans="1:2" x14ac:dyDescent="0.25">
      <c r="A147">
        <v>1146</v>
      </c>
      <c r="B147" t="s">
        <v>179</v>
      </c>
    </row>
    <row r="148" spans="1:2" x14ac:dyDescent="0.25">
      <c r="A148">
        <v>1147</v>
      </c>
      <c r="B148" t="s">
        <v>180</v>
      </c>
    </row>
    <row r="149" spans="1:2" x14ac:dyDescent="0.25">
      <c r="A149">
        <v>1148</v>
      </c>
      <c r="B149" t="s">
        <v>181</v>
      </c>
    </row>
    <row r="150" spans="1:2" x14ac:dyDescent="0.25">
      <c r="A150">
        <v>1149</v>
      </c>
      <c r="B150" t="s">
        <v>182</v>
      </c>
    </row>
    <row r="151" spans="1:2" x14ac:dyDescent="0.25">
      <c r="A151">
        <v>1150</v>
      </c>
      <c r="B151" t="s">
        <v>183</v>
      </c>
    </row>
    <row r="152" spans="1:2" x14ac:dyDescent="0.25">
      <c r="A152">
        <v>1151</v>
      </c>
      <c r="B152" t="s">
        <v>184</v>
      </c>
    </row>
    <row r="153" spans="1:2" x14ac:dyDescent="0.25">
      <c r="A153">
        <v>1152</v>
      </c>
      <c r="B153" t="s">
        <v>185</v>
      </c>
    </row>
    <row r="154" spans="1:2" x14ac:dyDescent="0.25">
      <c r="A154">
        <v>1153</v>
      </c>
      <c r="B154" t="s">
        <v>186</v>
      </c>
    </row>
    <row r="155" spans="1:2" x14ac:dyDescent="0.25">
      <c r="A155">
        <v>1154</v>
      </c>
      <c r="B155" t="s">
        <v>187</v>
      </c>
    </row>
    <row r="156" spans="1:2" x14ac:dyDescent="0.25">
      <c r="A156">
        <v>1155</v>
      </c>
      <c r="B156" t="s">
        <v>188</v>
      </c>
    </row>
    <row r="157" spans="1:2" x14ac:dyDescent="0.25">
      <c r="A157">
        <v>1156</v>
      </c>
      <c r="B157" t="s">
        <v>189</v>
      </c>
    </row>
    <row r="158" spans="1:2" x14ac:dyDescent="0.25">
      <c r="A158">
        <v>1157</v>
      </c>
      <c r="B158" t="s">
        <v>190</v>
      </c>
    </row>
    <row r="159" spans="1:2" x14ac:dyDescent="0.25">
      <c r="A159">
        <v>1158</v>
      </c>
      <c r="B159" t="s">
        <v>191</v>
      </c>
    </row>
    <row r="160" spans="1:2" x14ac:dyDescent="0.25">
      <c r="A160">
        <v>1159</v>
      </c>
      <c r="B160" t="s">
        <v>192</v>
      </c>
    </row>
    <row r="161" spans="1:2" x14ac:dyDescent="0.25">
      <c r="A161">
        <v>1160</v>
      </c>
      <c r="B161" t="s">
        <v>193</v>
      </c>
    </row>
    <row r="162" spans="1:2" x14ac:dyDescent="0.25">
      <c r="A162">
        <v>1161</v>
      </c>
      <c r="B162" t="s">
        <v>194</v>
      </c>
    </row>
    <row r="163" spans="1:2" x14ac:dyDescent="0.25">
      <c r="A163">
        <v>1162</v>
      </c>
      <c r="B163" t="s">
        <v>195</v>
      </c>
    </row>
    <row r="164" spans="1:2" x14ac:dyDescent="0.25">
      <c r="A164">
        <v>1163</v>
      </c>
      <c r="B164" t="s">
        <v>196</v>
      </c>
    </row>
    <row r="165" spans="1:2" x14ac:dyDescent="0.25">
      <c r="A165">
        <v>1164</v>
      </c>
      <c r="B165" t="s">
        <v>197</v>
      </c>
    </row>
    <row r="166" spans="1:2" x14ac:dyDescent="0.25">
      <c r="A166">
        <v>1165</v>
      </c>
      <c r="B166" t="s">
        <v>198</v>
      </c>
    </row>
    <row r="167" spans="1:2" x14ac:dyDescent="0.25">
      <c r="A167">
        <v>1166</v>
      </c>
      <c r="B167" t="s">
        <v>199</v>
      </c>
    </row>
    <row r="168" spans="1:2" x14ac:dyDescent="0.25">
      <c r="A168">
        <v>1167</v>
      </c>
      <c r="B168" t="s">
        <v>200</v>
      </c>
    </row>
    <row r="169" spans="1:2" x14ac:dyDescent="0.25">
      <c r="A169">
        <v>1168</v>
      </c>
      <c r="B169" t="s">
        <v>201</v>
      </c>
    </row>
    <row r="170" spans="1:2" x14ac:dyDescent="0.25">
      <c r="A170">
        <v>1169</v>
      </c>
      <c r="B170" t="s">
        <v>202</v>
      </c>
    </row>
    <row r="171" spans="1:2" x14ac:dyDescent="0.25">
      <c r="A171">
        <v>1170</v>
      </c>
      <c r="B171" t="s">
        <v>203</v>
      </c>
    </row>
    <row r="172" spans="1:2" x14ac:dyDescent="0.25">
      <c r="A172">
        <v>1171</v>
      </c>
      <c r="B172" t="s">
        <v>204</v>
      </c>
    </row>
    <row r="173" spans="1:2" x14ac:dyDescent="0.25">
      <c r="A173">
        <v>1172</v>
      </c>
      <c r="B173" t="s">
        <v>205</v>
      </c>
    </row>
    <row r="174" spans="1:2" x14ac:dyDescent="0.25">
      <c r="A174">
        <v>1173</v>
      </c>
      <c r="B174" t="s">
        <v>206</v>
      </c>
    </row>
    <row r="175" spans="1:2" x14ac:dyDescent="0.25">
      <c r="A175">
        <v>1174</v>
      </c>
      <c r="B175" t="s">
        <v>207</v>
      </c>
    </row>
    <row r="176" spans="1:2" x14ac:dyDescent="0.25">
      <c r="A176">
        <v>1175</v>
      </c>
      <c r="B176" t="s">
        <v>208</v>
      </c>
    </row>
    <row r="177" spans="1:2" x14ac:dyDescent="0.25">
      <c r="A177">
        <v>1176</v>
      </c>
      <c r="B177" t="s">
        <v>209</v>
      </c>
    </row>
    <row r="178" spans="1:2" x14ac:dyDescent="0.25">
      <c r="A178">
        <v>1177</v>
      </c>
      <c r="B178" t="s">
        <v>210</v>
      </c>
    </row>
    <row r="179" spans="1:2" x14ac:dyDescent="0.25">
      <c r="A179">
        <v>1178</v>
      </c>
      <c r="B179" t="s">
        <v>211</v>
      </c>
    </row>
    <row r="180" spans="1:2" x14ac:dyDescent="0.25">
      <c r="A180">
        <v>1179</v>
      </c>
      <c r="B180" t="s">
        <v>212</v>
      </c>
    </row>
    <row r="181" spans="1:2" x14ac:dyDescent="0.25">
      <c r="A181">
        <v>1180</v>
      </c>
      <c r="B181" t="s">
        <v>213</v>
      </c>
    </row>
    <row r="182" spans="1:2" x14ac:dyDescent="0.25">
      <c r="A182">
        <v>1181</v>
      </c>
      <c r="B182" t="s">
        <v>214</v>
      </c>
    </row>
    <row r="183" spans="1:2" x14ac:dyDescent="0.25">
      <c r="A183">
        <v>1182</v>
      </c>
      <c r="B183" t="s">
        <v>215</v>
      </c>
    </row>
    <row r="184" spans="1:2" x14ac:dyDescent="0.25">
      <c r="A184">
        <v>1183</v>
      </c>
      <c r="B184" t="s">
        <v>216</v>
      </c>
    </row>
    <row r="185" spans="1:2" x14ac:dyDescent="0.25">
      <c r="A185">
        <v>1184</v>
      </c>
      <c r="B185" t="s">
        <v>217</v>
      </c>
    </row>
    <row r="186" spans="1:2" x14ac:dyDescent="0.25">
      <c r="A186">
        <v>1185</v>
      </c>
      <c r="B186" t="s">
        <v>218</v>
      </c>
    </row>
    <row r="187" spans="1:2" x14ac:dyDescent="0.25">
      <c r="A187">
        <v>1186</v>
      </c>
      <c r="B187" t="s">
        <v>219</v>
      </c>
    </row>
    <row r="188" spans="1:2" x14ac:dyDescent="0.25">
      <c r="A188">
        <v>1187</v>
      </c>
      <c r="B188" t="s">
        <v>220</v>
      </c>
    </row>
    <row r="189" spans="1:2" x14ac:dyDescent="0.25">
      <c r="A189">
        <v>1188</v>
      </c>
      <c r="B189" t="s">
        <v>221</v>
      </c>
    </row>
    <row r="190" spans="1:2" x14ac:dyDescent="0.25">
      <c r="A190">
        <v>1189</v>
      </c>
      <c r="B190" t="s">
        <v>222</v>
      </c>
    </row>
    <row r="191" spans="1:2" x14ac:dyDescent="0.25">
      <c r="A191">
        <v>1190</v>
      </c>
      <c r="B191" t="s">
        <v>223</v>
      </c>
    </row>
    <row r="192" spans="1:2" x14ac:dyDescent="0.25">
      <c r="A192">
        <v>1191</v>
      </c>
      <c r="B192" t="s">
        <v>224</v>
      </c>
    </row>
    <row r="193" spans="1:2" x14ac:dyDescent="0.25">
      <c r="A193">
        <v>1192</v>
      </c>
      <c r="B193" t="s">
        <v>225</v>
      </c>
    </row>
    <row r="194" spans="1:2" x14ac:dyDescent="0.25">
      <c r="A194">
        <v>1193</v>
      </c>
      <c r="B194" t="s">
        <v>226</v>
      </c>
    </row>
    <row r="195" spans="1:2" x14ac:dyDescent="0.25">
      <c r="A195">
        <v>1194</v>
      </c>
      <c r="B195" t="s">
        <v>227</v>
      </c>
    </row>
    <row r="196" spans="1:2" x14ac:dyDescent="0.25">
      <c r="A196">
        <v>1195</v>
      </c>
      <c r="B196" t="s">
        <v>228</v>
      </c>
    </row>
    <row r="197" spans="1:2" x14ac:dyDescent="0.25">
      <c r="A197">
        <v>1196</v>
      </c>
      <c r="B197" t="s">
        <v>229</v>
      </c>
    </row>
    <row r="198" spans="1:2" x14ac:dyDescent="0.25">
      <c r="A198">
        <v>1197</v>
      </c>
      <c r="B198" t="s">
        <v>230</v>
      </c>
    </row>
    <row r="199" spans="1:2" x14ac:dyDescent="0.25">
      <c r="A199">
        <v>1198</v>
      </c>
      <c r="B199" t="s">
        <v>231</v>
      </c>
    </row>
    <row r="200" spans="1:2" x14ac:dyDescent="0.25">
      <c r="A200">
        <v>1199</v>
      </c>
      <c r="B200" t="s">
        <v>232</v>
      </c>
    </row>
    <row r="201" spans="1:2" x14ac:dyDescent="0.25">
      <c r="A201">
        <v>1200</v>
      </c>
      <c r="B201" t="s">
        <v>233</v>
      </c>
    </row>
    <row r="202" spans="1:2" x14ac:dyDescent="0.25">
      <c r="A202">
        <v>1201</v>
      </c>
      <c r="B202" t="s">
        <v>234</v>
      </c>
    </row>
    <row r="203" spans="1:2" x14ac:dyDescent="0.25">
      <c r="A203">
        <v>1202</v>
      </c>
      <c r="B203" t="s">
        <v>235</v>
      </c>
    </row>
    <row r="204" spans="1:2" x14ac:dyDescent="0.25">
      <c r="A204">
        <v>1203</v>
      </c>
      <c r="B204" t="s">
        <v>236</v>
      </c>
    </row>
    <row r="205" spans="1:2" x14ac:dyDescent="0.25">
      <c r="A205">
        <v>1204</v>
      </c>
      <c r="B205" t="s">
        <v>237</v>
      </c>
    </row>
    <row r="206" spans="1:2" x14ac:dyDescent="0.25">
      <c r="A206">
        <v>1205</v>
      </c>
      <c r="B206" t="s">
        <v>238</v>
      </c>
    </row>
    <row r="207" spans="1:2" x14ac:dyDescent="0.25">
      <c r="A207">
        <v>1206</v>
      </c>
      <c r="B207" t="s">
        <v>239</v>
      </c>
    </row>
    <row r="208" spans="1:2" x14ac:dyDescent="0.25">
      <c r="A208">
        <v>1207</v>
      </c>
      <c r="B208" t="s">
        <v>240</v>
      </c>
    </row>
    <row r="209" spans="1:2" x14ac:dyDescent="0.25">
      <c r="A209">
        <v>1208</v>
      </c>
      <c r="B209" t="s">
        <v>241</v>
      </c>
    </row>
    <row r="210" spans="1:2" x14ac:dyDescent="0.25">
      <c r="A210">
        <v>1209</v>
      </c>
      <c r="B210" t="s">
        <v>242</v>
      </c>
    </row>
    <row r="211" spans="1:2" x14ac:dyDescent="0.25">
      <c r="A211">
        <v>1210</v>
      </c>
      <c r="B211" t="s">
        <v>243</v>
      </c>
    </row>
    <row r="212" spans="1:2" x14ac:dyDescent="0.25">
      <c r="A212">
        <v>1211</v>
      </c>
      <c r="B212" t="s">
        <v>244</v>
      </c>
    </row>
    <row r="213" spans="1:2" x14ac:dyDescent="0.25">
      <c r="A213">
        <v>1212</v>
      </c>
      <c r="B213" t="s">
        <v>245</v>
      </c>
    </row>
    <row r="214" spans="1:2" x14ac:dyDescent="0.25">
      <c r="A214">
        <v>1213</v>
      </c>
      <c r="B214" t="s">
        <v>246</v>
      </c>
    </row>
    <row r="215" spans="1:2" x14ac:dyDescent="0.25">
      <c r="A215">
        <v>1214</v>
      </c>
      <c r="B215" t="s">
        <v>247</v>
      </c>
    </row>
    <row r="216" spans="1:2" x14ac:dyDescent="0.25">
      <c r="A216">
        <v>1215</v>
      </c>
      <c r="B216" t="s">
        <v>248</v>
      </c>
    </row>
    <row r="217" spans="1:2" x14ac:dyDescent="0.25">
      <c r="A217">
        <v>1216</v>
      </c>
      <c r="B217" t="s">
        <v>249</v>
      </c>
    </row>
    <row r="218" spans="1:2" x14ac:dyDescent="0.25">
      <c r="A218">
        <v>1217</v>
      </c>
      <c r="B218" t="s">
        <v>250</v>
      </c>
    </row>
    <row r="219" spans="1:2" x14ac:dyDescent="0.25">
      <c r="A219">
        <v>1218</v>
      </c>
      <c r="B219" t="s">
        <v>251</v>
      </c>
    </row>
    <row r="220" spans="1:2" x14ac:dyDescent="0.25">
      <c r="A220">
        <v>1219</v>
      </c>
      <c r="B220" t="s">
        <v>252</v>
      </c>
    </row>
    <row r="221" spans="1:2" x14ac:dyDescent="0.25">
      <c r="A221">
        <v>1220</v>
      </c>
      <c r="B221" t="s">
        <v>253</v>
      </c>
    </row>
    <row r="222" spans="1:2" x14ac:dyDescent="0.25">
      <c r="A222">
        <v>1221</v>
      </c>
      <c r="B222" t="s">
        <v>254</v>
      </c>
    </row>
    <row r="223" spans="1:2" x14ac:dyDescent="0.25">
      <c r="A223">
        <v>1222</v>
      </c>
      <c r="B223" t="s">
        <v>255</v>
      </c>
    </row>
    <row r="224" spans="1:2" x14ac:dyDescent="0.25">
      <c r="A224">
        <v>1223</v>
      </c>
      <c r="B224" t="s">
        <v>256</v>
      </c>
    </row>
    <row r="225" spans="1:2" x14ac:dyDescent="0.25">
      <c r="A225">
        <v>1224</v>
      </c>
      <c r="B225" t="s">
        <v>257</v>
      </c>
    </row>
    <row r="226" spans="1:2" x14ac:dyDescent="0.25">
      <c r="A226">
        <v>1225</v>
      </c>
      <c r="B226" t="s">
        <v>258</v>
      </c>
    </row>
    <row r="227" spans="1:2" x14ac:dyDescent="0.25">
      <c r="A227">
        <v>1226</v>
      </c>
      <c r="B227" t="s">
        <v>259</v>
      </c>
    </row>
    <row r="228" spans="1:2" x14ac:dyDescent="0.25">
      <c r="A228">
        <v>1227</v>
      </c>
      <c r="B228" t="s">
        <v>260</v>
      </c>
    </row>
    <row r="229" spans="1:2" x14ac:dyDescent="0.25">
      <c r="A229">
        <v>1228</v>
      </c>
      <c r="B229" t="s">
        <v>261</v>
      </c>
    </row>
    <row r="230" spans="1:2" x14ac:dyDescent="0.25">
      <c r="A230">
        <v>1229</v>
      </c>
      <c r="B230" t="s">
        <v>262</v>
      </c>
    </row>
    <row r="231" spans="1:2" x14ac:dyDescent="0.25">
      <c r="A231">
        <v>1230</v>
      </c>
      <c r="B231" t="s">
        <v>263</v>
      </c>
    </row>
    <row r="232" spans="1:2" x14ac:dyDescent="0.25">
      <c r="A232">
        <v>1231</v>
      </c>
      <c r="B232" t="s">
        <v>264</v>
      </c>
    </row>
    <row r="233" spans="1:2" x14ac:dyDescent="0.25">
      <c r="A233">
        <v>1232</v>
      </c>
      <c r="B233" t="s">
        <v>265</v>
      </c>
    </row>
    <row r="234" spans="1:2" x14ac:dyDescent="0.25">
      <c r="A234">
        <v>1233</v>
      </c>
      <c r="B234" t="s">
        <v>266</v>
      </c>
    </row>
    <row r="235" spans="1:2" x14ac:dyDescent="0.25">
      <c r="A235">
        <v>1234</v>
      </c>
      <c r="B235" t="s">
        <v>267</v>
      </c>
    </row>
    <row r="236" spans="1:2" x14ac:dyDescent="0.25">
      <c r="A236">
        <v>1235</v>
      </c>
      <c r="B236" t="s">
        <v>268</v>
      </c>
    </row>
    <row r="237" spans="1:2" x14ac:dyDescent="0.25">
      <c r="A237">
        <v>1236</v>
      </c>
      <c r="B237" t="s">
        <v>269</v>
      </c>
    </row>
    <row r="238" spans="1:2" x14ac:dyDescent="0.25">
      <c r="A238">
        <v>1237</v>
      </c>
      <c r="B238" t="s">
        <v>270</v>
      </c>
    </row>
    <row r="239" spans="1:2" x14ac:dyDescent="0.25">
      <c r="A239">
        <v>1238</v>
      </c>
      <c r="B239" t="s">
        <v>271</v>
      </c>
    </row>
    <row r="240" spans="1:2" x14ac:dyDescent="0.25">
      <c r="A240">
        <v>1239</v>
      </c>
      <c r="B240" t="s">
        <v>272</v>
      </c>
    </row>
    <row r="241" spans="1:2" x14ac:dyDescent="0.25">
      <c r="A241">
        <v>1240</v>
      </c>
      <c r="B241" t="s">
        <v>273</v>
      </c>
    </row>
    <row r="242" spans="1:2" x14ac:dyDescent="0.25">
      <c r="A242">
        <v>1241</v>
      </c>
      <c r="B242" t="s">
        <v>274</v>
      </c>
    </row>
    <row r="243" spans="1:2" x14ac:dyDescent="0.25">
      <c r="A243">
        <v>1242</v>
      </c>
      <c r="B243" t="s">
        <v>275</v>
      </c>
    </row>
    <row r="244" spans="1:2" x14ac:dyDescent="0.25">
      <c r="A244">
        <v>1243</v>
      </c>
      <c r="B244" t="s">
        <v>276</v>
      </c>
    </row>
    <row r="245" spans="1:2" x14ac:dyDescent="0.25">
      <c r="A245">
        <v>1244</v>
      </c>
      <c r="B245" t="s">
        <v>277</v>
      </c>
    </row>
    <row r="246" spans="1:2" x14ac:dyDescent="0.25">
      <c r="A246">
        <v>1245</v>
      </c>
      <c r="B246" t="s">
        <v>278</v>
      </c>
    </row>
    <row r="247" spans="1:2" x14ac:dyDescent="0.25">
      <c r="A247">
        <v>1246</v>
      </c>
      <c r="B247" t="s">
        <v>279</v>
      </c>
    </row>
    <row r="248" spans="1:2" x14ac:dyDescent="0.25">
      <c r="A248">
        <v>1247</v>
      </c>
      <c r="B248" t="s">
        <v>280</v>
      </c>
    </row>
    <row r="249" spans="1:2" x14ac:dyDescent="0.25">
      <c r="A249">
        <v>1248</v>
      </c>
      <c r="B249" t="s">
        <v>281</v>
      </c>
    </row>
    <row r="250" spans="1:2" x14ac:dyDescent="0.25">
      <c r="A250">
        <v>1249</v>
      </c>
      <c r="B250" t="s">
        <v>282</v>
      </c>
    </row>
    <row r="251" spans="1:2" x14ac:dyDescent="0.25">
      <c r="A251">
        <v>1250</v>
      </c>
      <c r="B251" t="s">
        <v>283</v>
      </c>
    </row>
    <row r="252" spans="1:2" x14ac:dyDescent="0.25">
      <c r="A252">
        <v>1251</v>
      </c>
      <c r="B252" t="s">
        <v>284</v>
      </c>
    </row>
    <row r="253" spans="1:2" x14ac:dyDescent="0.25">
      <c r="A253">
        <v>1252</v>
      </c>
      <c r="B253" t="s">
        <v>285</v>
      </c>
    </row>
    <row r="254" spans="1:2" x14ac:dyDescent="0.25">
      <c r="A254">
        <v>1253</v>
      </c>
      <c r="B254" t="s">
        <v>286</v>
      </c>
    </row>
    <row r="255" spans="1:2" x14ac:dyDescent="0.25">
      <c r="A255">
        <v>1254</v>
      </c>
      <c r="B255" t="s">
        <v>287</v>
      </c>
    </row>
    <row r="256" spans="1:2" x14ac:dyDescent="0.25">
      <c r="A256">
        <v>1255</v>
      </c>
      <c r="B256" t="s">
        <v>288</v>
      </c>
    </row>
    <row r="257" spans="1:2" x14ac:dyDescent="0.25">
      <c r="A257">
        <v>1256</v>
      </c>
      <c r="B257" t="s">
        <v>289</v>
      </c>
    </row>
    <row r="258" spans="1:2" x14ac:dyDescent="0.25">
      <c r="A258">
        <v>1257</v>
      </c>
      <c r="B258" t="s">
        <v>290</v>
      </c>
    </row>
    <row r="259" spans="1:2" x14ac:dyDescent="0.25">
      <c r="A259">
        <v>1258</v>
      </c>
      <c r="B259" t="s">
        <v>291</v>
      </c>
    </row>
    <row r="260" spans="1:2" x14ac:dyDescent="0.25">
      <c r="A260">
        <v>1259</v>
      </c>
      <c r="B260" t="s">
        <v>292</v>
      </c>
    </row>
    <row r="261" spans="1:2" x14ac:dyDescent="0.25">
      <c r="A261">
        <v>1260</v>
      </c>
      <c r="B261" t="s">
        <v>293</v>
      </c>
    </row>
    <row r="262" spans="1:2" x14ac:dyDescent="0.25">
      <c r="A262">
        <v>1261</v>
      </c>
      <c r="B262" t="s">
        <v>294</v>
      </c>
    </row>
    <row r="263" spans="1:2" x14ac:dyDescent="0.25">
      <c r="A263">
        <v>1262</v>
      </c>
      <c r="B263" t="s">
        <v>295</v>
      </c>
    </row>
    <row r="264" spans="1:2" x14ac:dyDescent="0.25">
      <c r="A264">
        <v>1263</v>
      </c>
      <c r="B264" t="s">
        <v>296</v>
      </c>
    </row>
    <row r="265" spans="1:2" x14ac:dyDescent="0.25">
      <c r="A265">
        <v>1264</v>
      </c>
      <c r="B265" t="s">
        <v>297</v>
      </c>
    </row>
    <row r="266" spans="1:2" x14ac:dyDescent="0.25">
      <c r="A266">
        <v>1265</v>
      </c>
      <c r="B266" t="s">
        <v>298</v>
      </c>
    </row>
    <row r="267" spans="1:2" x14ac:dyDescent="0.25">
      <c r="A267">
        <v>1266</v>
      </c>
      <c r="B267" t="s">
        <v>299</v>
      </c>
    </row>
    <row r="268" spans="1:2" x14ac:dyDescent="0.25">
      <c r="A268">
        <v>1267</v>
      </c>
      <c r="B268" t="s">
        <v>300</v>
      </c>
    </row>
    <row r="269" spans="1:2" x14ac:dyDescent="0.25">
      <c r="A269">
        <v>1268</v>
      </c>
      <c r="B269" t="s">
        <v>301</v>
      </c>
    </row>
    <row r="270" spans="1:2" x14ac:dyDescent="0.25">
      <c r="A270">
        <v>1269</v>
      </c>
      <c r="B270" t="s">
        <v>302</v>
      </c>
    </row>
    <row r="271" spans="1:2" x14ac:dyDescent="0.25">
      <c r="A271">
        <v>1270</v>
      </c>
      <c r="B271" t="s">
        <v>303</v>
      </c>
    </row>
    <row r="272" spans="1:2" x14ac:dyDescent="0.25">
      <c r="A272">
        <v>1271</v>
      </c>
      <c r="B272" t="s">
        <v>304</v>
      </c>
    </row>
    <row r="273" spans="1:2" x14ac:dyDescent="0.25">
      <c r="A273">
        <v>1272</v>
      </c>
      <c r="B273" t="s">
        <v>305</v>
      </c>
    </row>
    <row r="274" spans="1:2" x14ac:dyDescent="0.25">
      <c r="A274">
        <v>1273</v>
      </c>
      <c r="B274" t="s">
        <v>306</v>
      </c>
    </row>
    <row r="275" spans="1:2" x14ac:dyDescent="0.25">
      <c r="A275">
        <v>1274</v>
      </c>
      <c r="B275" t="s">
        <v>307</v>
      </c>
    </row>
    <row r="276" spans="1:2" x14ac:dyDescent="0.25">
      <c r="A276">
        <v>1275</v>
      </c>
      <c r="B276" t="s">
        <v>308</v>
      </c>
    </row>
    <row r="277" spans="1:2" x14ac:dyDescent="0.25">
      <c r="A277">
        <v>1276</v>
      </c>
      <c r="B277" t="s">
        <v>309</v>
      </c>
    </row>
    <row r="278" spans="1:2" x14ac:dyDescent="0.25">
      <c r="A278">
        <v>1277</v>
      </c>
      <c r="B278" t="s">
        <v>310</v>
      </c>
    </row>
    <row r="279" spans="1:2" x14ac:dyDescent="0.25">
      <c r="A279">
        <v>1278</v>
      </c>
      <c r="B279" t="s">
        <v>311</v>
      </c>
    </row>
    <row r="280" spans="1:2" x14ac:dyDescent="0.25">
      <c r="A280">
        <v>1279</v>
      </c>
      <c r="B280" t="s">
        <v>312</v>
      </c>
    </row>
    <row r="281" spans="1:2" x14ac:dyDescent="0.25">
      <c r="A281">
        <v>1280</v>
      </c>
      <c r="B281" t="s">
        <v>313</v>
      </c>
    </row>
    <row r="282" spans="1:2" x14ac:dyDescent="0.25">
      <c r="A282">
        <v>1281</v>
      </c>
      <c r="B282" t="s">
        <v>314</v>
      </c>
    </row>
    <row r="283" spans="1:2" x14ac:dyDescent="0.25">
      <c r="A283">
        <v>1282</v>
      </c>
      <c r="B283" t="s">
        <v>315</v>
      </c>
    </row>
    <row r="284" spans="1:2" x14ac:dyDescent="0.25">
      <c r="A284">
        <v>1283</v>
      </c>
      <c r="B284" t="s">
        <v>316</v>
      </c>
    </row>
    <row r="285" spans="1:2" x14ac:dyDescent="0.25">
      <c r="A285">
        <v>1284</v>
      </c>
      <c r="B285" t="s">
        <v>317</v>
      </c>
    </row>
    <row r="286" spans="1:2" x14ac:dyDescent="0.25">
      <c r="A286">
        <v>1285</v>
      </c>
      <c r="B286" t="s">
        <v>318</v>
      </c>
    </row>
    <row r="287" spans="1:2" x14ac:dyDescent="0.25">
      <c r="A287">
        <v>1286</v>
      </c>
      <c r="B287" t="s">
        <v>319</v>
      </c>
    </row>
    <row r="288" spans="1:2" x14ac:dyDescent="0.25">
      <c r="A288">
        <v>1287</v>
      </c>
      <c r="B288" t="s">
        <v>320</v>
      </c>
    </row>
    <row r="289" spans="1:2" x14ac:dyDescent="0.25">
      <c r="A289">
        <v>1288</v>
      </c>
      <c r="B289" t="s">
        <v>321</v>
      </c>
    </row>
    <row r="290" spans="1:2" x14ac:dyDescent="0.25">
      <c r="A290">
        <v>1289</v>
      </c>
      <c r="B290" t="s">
        <v>322</v>
      </c>
    </row>
    <row r="291" spans="1:2" x14ac:dyDescent="0.25">
      <c r="A291">
        <v>1290</v>
      </c>
      <c r="B291" t="s">
        <v>323</v>
      </c>
    </row>
    <row r="292" spans="1:2" x14ac:dyDescent="0.25">
      <c r="A292">
        <v>1291</v>
      </c>
      <c r="B292" t="s">
        <v>324</v>
      </c>
    </row>
    <row r="293" spans="1:2" x14ac:dyDescent="0.25">
      <c r="A293">
        <v>1292</v>
      </c>
      <c r="B293" t="s">
        <v>325</v>
      </c>
    </row>
    <row r="294" spans="1:2" x14ac:dyDescent="0.25">
      <c r="A294">
        <v>1293</v>
      </c>
      <c r="B294" t="s">
        <v>326</v>
      </c>
    </row>
    <row r="295" spans="1:2" x14ac:dyDescent="0.25">
      <c r="A295">
        <v>1294</v>
      </c>
      <c r="B295" t="s">
        <v>327</v>
      </c>
    </row>
    <row r="296" spans="1:2" x14ac:dyDescent="0.25">
      <c r="A296">
        <v>1295</v>
      </c>
      <c r="B296" t="s">
        <v>328</v>
      </c>
    </row>
    <row r="297" spans="1:2" x14ac:dyDescent="0.25">
      <c r="A297">
        <v>1296</v>
      </c>
      <c r="B297" t="s">
        <v>329</v>
      </c>
    </row>
    <row r="298" spans="1:2" x14ac:dyDescent="0.25">
      <c r="A298">
        <v>1297</v>
      </c>
      <c r="B298" t="s">
        <v>330</v>
      </c>
    </row>
    <row r="299" spans="1:2" x14ac:dyDescent="0.25">
      <c r="A299">
        <v>1298</v>
      </c>
      <c r="B299" t="s">
        <v>331</v>
      </c>
    </row>
    <row r="300" spans="1:2" x14ac:dyDescent="0.25">
      <c r="A300">
        <v>1299</v>
      </c>
      <c r="B300" t="s">
        <v>332</v>
      </c>
    </row>
    <row r="301" spans="1:2" x14ac:dyDescent="0.25">
      <c r="A301">
        <v>1300</v>
      </c>
      <c r="B301" t="s">
        <v>333</v>
      </c>
    </row>
    <row r="302" spans="1:2" x14ac:dyDescent="0.25">
      <c r="A302">
        <v>1301</v>
      </c>
      <c r="B302" t="s">
        <v>334</v>
      </c>
    </row>
    <row r="303" spans="1:2" x14ac:dyDescent="0.25">
      <c r="A303">
        <v>1302</v>
      </c>
      <c r="B303" t="s">
        <v>335</v>
      </c>
    </row>
    <row r="304" spans="1:2" x14ac:dyDescent="0.25">
      <c r="A304">
        <v>1303</v>
      </c>
      <c r="B304" t="s">
        <v>336</v>
      </c>
    </row>
    <row r="305" spans="1:2" x14ac:dyDescent="0.25">
      <c r="A305">
        <v>1304</v>
      </c>
      <c r="B305" t="s">
        <v>337</v>
      </c>
    </row>
    <row r="306" spans="1:2" x14ac:dyDescent="0.25">
      <c r="A306">
        <v>1305</v>
      </c>
      <c r="B306" t="s">
        <v>338</v>
      </c>
    </row>
    <row r="307" spans="1:2" x14ac:dyDescent="0.25">
      <c r="A307">
        <v>1306</v>
      </c>
      <c r="B307" t="s">
        <v>339</v>
      </c>
    </row>
    <row r="308" spans="1:2" x14ac:dyDescent="0.25">
      <c r="A308">
        <v>1307</v>
      </c>
      <c r="B308" t="s">
        <v>340</v>
      </c>
    </row>
    <row r="309" spans="1:2" x14ac:dyDescent="0.25">
      <c r="A309">
        <v>1308</v>
      </c>
      <c r="B309" t="s">
        <v>341</v>
      </c>
    </row>
    <row r="310" spans="1:2" x14ac:dyDescent="0.25">
      <c r="A310">
        <v>1309</v>
      </c>
      <c r="B310" t="s">
        <v>342</v>
      </c>
    </row>
    <row r="311" spans="1:2" x14ac:dyDescent="0.25">
      <c r="A311">
        <v>1310</v>
      </c>
      <c r="B311" t="s">
        <v>343</v>
      </c>
    </row>
    <row r="312" spans="1:2" x14ac:dyDescent="0.25">
      <c r="A312">
        <v>1311</v>
      </c>
      <c r="B312" t="s">
        <v>344</v>
      </c>
    </row>
    <row r="313" spans="1:2" x14ac:dyDescent="0.25">
      <c r="A313">
        <v>1312</v>
      </c>
      <c r="B313" t="s">
        <v>345</v>
      </c>
    </row>
    <row r="314" spans="1:2" x14ac:dyDescent="0.25">
      <c r="A314">
        <v>1313</v>
      </c>
      <c r="B314" t="s">
        <v>346</v>
      </c>
    </row>
    <row r="315" spans="1:2" x14ac:dyDescent="0.25">
      <c r="A315">
        <v>1314</v>
      </c>
      <c r="B315" t="s">
        <v>347</v>
      </c>
    </row>
    <row r="316" spans="1:2" x14ac:dyDescent="0.25">
      <c r="A316">
        <v>1315</v>
      </c>
      <c r="B316" t="s">
        <v>348</v>
      </c>
    </row>
    <row r="317" spans="1:2" x14ac:dyDescent="0.25">
      <c r="A317">
        <v>1316</v>
      </c>
      <c r="B317" t="s">
        <v>349</v>
      </c>
    </row>
    <row r="318" spans="1:2" x14ac:dyDescent="0.25">
      <c r="A318">
        <v>1317</v>
      </c>
      <c r="B318" t="s">
        <v>350</v>
      </c>
    </row>
    <row r="319" spans="1:2" x14ac:dyDescent="0.25">
      <c r="A319">
        <v>1318</v>
      </c>
      <c r="B319" t="s">
        <v>351</v>
      </c>
    </row>
    <row r="320" spans="1:2" x14ac:dyDescent="0.25">
      <c r="A320">
        <v>1319</v>
      </c>
      <c r="B320" t="s">
        <v>352</v>
      </c>
    </row>
    <row r="321" spans="1:2" x14ac:dyDescent="0.25">
      <c r="A321">
        <v>1320</v>
      </c>
      <c r="B321" t="s">
        <v>353</v>
      </c>
    </row>
    <row r="322" spans="1:2" x14ac:dyDescent="0.25">
      <c r="A322">
        <v>1321</v>
      </c>
      <c r="B322" t="s">
        <v>354</v>
      </c>
    </row>
    <row r="323" spans="1:2" x14ac:dyDescent="0.25">
      <c r="A323">
        <v>1322</v>
      </c>
      <c r="B323" t="s">
        <v>355</v>
      </c>
    </row>
    <row r="324" spans="1:2" x14ac:dyDescent="0.25">
      <c r="A324">
        <v>1323</v>
      </c>
      <c r="B324" t="s">
        <v>356</v>
      </c>
    </row>
    <row r="325" spans="1:2" x14ac:dyDescent="0.25">
      <c r="A325">
        <v>1324</v>
      </c>
      <c r="B325" t="s">
        <v>357</v>
      </c>
    </row>
    <row r="326" spans="1:2" x14ac:dyDescent="0.25">
      <c r="A326">
        <v>1325</v>
      </c>
      <c r="B326" t="s">
        <v>358</v>
      </c>
    </row>
    <row r="327" spans="1:2" x14ac:dyDescent="0.25">
      <c r="A327">
        <v>1326</v>
      </c>
      <c r="B327" t="s">
        <v>359</v>
      </c>
    </row>
    <row r="328" spans="1:2" x14ac:dyDescent="0.25">
      <c r="A328">
        <v>1327</v>
      </c>
      <c r="B328" t="s">
        <v>360</v>
      </c>
    </row>
    <row r="329" spans="1:2" x14ac:dyDescent="0.25">
      <c r="A329">
        <v>1328</v>
      </c>
      <c r="B329" t="s">
        <v>361</v>
      </c>
    </row>
    <row r="330" spans="1:2" x14ac:dyDescent="0.25">
      <c r="A330">
        <v>1329</v>
      </c>
      <c r="B330" t="s">
        <v>362</v>
      </c>
    </row>
    <row r="331" spans="1:2" x14ac:dyDescent="0.25">
      <c r="A331">
        <v>1330</v>
      </c>
      <c r="B331" t="s">
        <v>363</v>
      </c>
    </row>
    <row r="332" spans="1:2" x14ac:dyDescent="0.25">
      <c r="A332">
        <v>1331</v>
      </c>
      <c r="B332" t="s">
        <v>364</v>
      </c>
    </row>
    <row r="333" spans="1:2" x14ac:dyDescent="0.25">
      <c r="A333">
        <v>1332</v>
      </c>
      <c r="B333" t="s">
        <v>365</v>
      </c>
    </row>
    <row r="334" spans="1:2" x14ac:dyDescent="0.25">
      <c r="A334">
        <v>1333</v>
      </c>
      <c r="B334" t="s">
        <v>366</v>
      </c>
    </row>
    <row r="335" spans="1:2" x14ac:dyDescent="0.25">
      <c r="A335">
        <v>1334</v>
      </c>
      <c r="B335" t="s">
        <v>367</v>
      </c>
    </row>
    <row r="336" spans="1:2" x14ac:dyDescent="0.25">
      <c r="A336">
        <v>1335</v>
      </c>
      <c r="B336" t="s">
        <v>368</v>
      </c>
    </row>
    <row r="337" spans="1:2" x14ac:dyDescent="0.25">
      <c r="A337">
        <v>1336</v>
      </c>
      <c r="B337" t="s">
        <v>369</v>
      </c>
    </row>
    <row r="338" spans="1:2" x14ac:dyDescent="0.25">
      <c r="A338">
        <v>1337</v>
      </c>
      <c r="B338" t="s">
        <v>370</v>
      </c>
    </row>
    <row r="339" spans="1:2" x14ac:dyDescent="0.25">
      <c r="A339">
        <v>1338</v>
      </c>
      <c r="B339" t="s">
        <v>371</v>
      </c>
    </row>
    <row r="340" spans="1:2" x14ac:dyDescent="0.25">
      <c r="A340">
        <v>1339</v>
      </c>
      <c r="B340" t="s">
        <v>372</v>
      </c>
    </row>
    <row r="341" spans="1:2" x14ac:dyDescent="0.25">
      <c r="A341">
        <v>1340</v>
      </c>
      <c r="B341" t="s">
        <v>373</v>
      </c>
    </row>
    <row r="342" spans="1:2" x14ac:dyDescent="0.25">
      <c r="A342">
        <v>1341</v>
      </c>
      <c r="B342" t="s">
        <v>374</v>
      </c>
    </row>
    <row r="343" spans="1:2" x14ac:dyDescent="0.25">
      <c r="A343">
        <v>1342</v>
      </c>
      <c r="B343" t="s">
        <v>375</v>
      </c>
    </row>
    <row r="344" spans="1:2" x14ac:dyDescent="0.25">
      <c r="A344">
        <v>1343</v>
      </c>
      <c r="B344" t="s">
        <v>376</v>
      </c>
    </row>
    <row r="345" spans="1:2" x14ac:dyDescent="0.25">
      <c r="A345">
        <v>1344</v>
      </c>
      <c r="B345" t="s">
        <v>377</v>
      </c>
    </row>
    <row r="346" spans="1:2" x14ac:dyDescent="0.25">
      <c r="A346">
        <v>1345</v>
      </c>
      <c r="B346" t="s">
        <v>378</v>
      </c>
    </row>
    <row r="347" spans="1:2" x14ac:dyDescent="0.25">
      <c r="A347">
        <v>1346</v>
      </c>
      <c r="B347" t="s">
        <v>379</v>
      </c>
    </row>
    <row r="348" spans="1:2" x14ac:dyDescent="0.25">
      <c r="A348">
        <v>1347</v>
      </c>
      <c r="B348" t="s">
        <v>380</v>
      </c>
    </row>
    <row r="349" spans="1:2" x14ac:dyDescent="0.25">
      <c r="A349">
        <v>1348</v>
      </c>
      <c r="B349" t="s">
        <v>381</v>
      </c>
    </row>
    <row r="350" spans="1:2" x14ac:dyDescent="0.25">
      <c r="A350">
        <v>1349</v>
      </c>
      <c r="B350" t="s">
        <v>382</v>
      </c>
    </row>
    <row r="351" spans="1:2" x14ac:dyDescent="0.25">
      <c r="A351">
        <v>1350</v>
      </c>
      <c r="B351" t="s">
        <v>383</v>
      </c>
    </row>
    <row r="352" spans="1:2" x14ac:dyDescent="0.25">
      <c r="A352">
        <v>1351</v>
      </c>
      <c r="B352" t="s">
        <v>384</v>
      </c>
    </row>
    <row r="353" spans="1:2" x14ac:dyDescent="0.25">
      <c r="A353">
        <v>1352</v>
      </c>
      <c r="B353" t="s">
        <v>385</v>
      </c>
    </row>
    <row r="354" spans="1:2" x14ac:dyDescent="0.25">
      <c r="A354">
        <v>1353</v>
      </c>
      <c r="B354" t="s">
        <v>386</v>
      </c>
    </row>
    <row r="355" spans="1:2" x14ac:dyDescent="0.25">
      <c r="A355">
        <v>1354</v>
      </c>
      <c r="B355" t="s">
        <v>387</v>
      </c>
    </row>
    <row r="356" spans="1:2" x14ac:dyDescent="0.25">
      <c r="A356">
        <v>1355</v>
      </c>
      <c r="B356" t="s">
        <v>388</v>
      </c>
    </row>
    <row r="357" spans="1:2" x14ac:dyDescent="0.25">
      <c r="A357">
        <v>1356</v>
      </c>
      <c r="B357" t="s">
        <v>389</v>
      </c>
    </row>
    <row r="358" spans="1:2" x14ac:dyDescent="0.25">
      <c r="A358">
        <v>1357</v>
      </c>
      <c r="B358" t="s">
        <v>390</v>
      </c>
    </row>
    <row r="359" spans="1:2" x14ac:dyDescent="0.25">
      <c r="A359">
        <v>1358</v>
      </c>
      <c r="B359" t="s">
        <v>391</v>
      </c>
    </row>
    <row r="360" spans="1:2" x14ac:dyDescent="0.25">
      <c r="A360">
        <v>1359</v>
      </c>
      <c r="B360" t="s">
        <v>392</v>
      </c>
    </row>
    <row r="361" spans="1:2" x14ac:dyDescent="0.25">
      <c r="A361">
        <v>1360</v>
      </c>
      <c r="B361" t="s">
        <v>393</v>
      </c>
    </row>
    <row r="362" spans="1:2" x14ac:dyDescent="0.25">
      <c r="A362">
        <v>1361</v>
      </c>
      <c r="B362" t="s">
        <v>394</v>
      </c>
    </row>
    <row r="363" spans="1:2" x14ac:dyDescent="0.25">
      <c r="A363">
        <v>1362</v>
      </c>
      <c r="B363" t="s">
        <v>395</v>
      </c>
    </row>
    <row r="364" spans="1:2" x14ac:dyDescent="0.25">
      <c r="A364">
        <v>1363</v>
      </c>
      <c r="B364" t="s">
        <v>396</v>
      </c>
    </row>
    <row r="365" spans="1:2" x14ac:dyDescent="0.25">
      <c r="A365">
        <v>1364</v>
      </c>
      <c r="B365" t="s">
        <v>397</v>
      </c>
    </row>
    <row r="366" spans="1:2" x14ac:dyDescent="0.25">
      <c r="A366">
        <v>1365</v>
      </c>
      <c r="B366" t="s">
        <v>398</v>
      </c>
    </row>
    <row r="367" spans="1:2" x14ac:dyDescent="0.25">
      <c r="A367">
        <v>1366</v>
      </c>
      <c r="B367" t="s">
        <v>399</v>
      </c>
    </row>
    <row r="368" spans="1:2" x14ac:dyDescent="0.25">
      <c r="A368">
        <v>1367</v>
      </c>
      <c r="B368" t="s">
        <v>400</v>
      </c>
    </row>
    <row r="369" spans="1:2" x14ac:dyDescent="0.25">
      <c r="A369">
        <v>1368</v>
      </c>
      <c r="B369" t="s">
        <v>401</v>
      </c>
    </row>
    <row r="370" spans="1:2" x14ac:dyDescent="0.25">
      <c r="A370">
        <v>1369</v>
      </c>
      <c r="B370" t="s">
        <v>402</v>
      </c>
    </row>
    <row r="371" spans="1:2" x14ac:dyDescent="0.25">
      <c r="A371">
        <v>1370</v>
      </c>
      <c r="B371" t="s">
        <v>403</v>
      </c>
    </row>
    <row r="372" spans="1:2" x14ac:dyDescent="0.25">
      <c r="A372">
        <v>1371</v>
      </c>
      <c r="B372" t="s">
        <v>404</v>
      </c>
    </row>
    <row r="373" spans="1:2" x14ac:dyDescent="0.25">
      <c r="A373">
        <v>1372</v>
      </c>
      <c r="B373" t="s">
        <v>405</v>
      </c>
    </row>
    <row r="374" spans="1:2" x14ac:dyDescent="0.25">
      <c r="A374">
        <v>1373</v>
      </c>
      <c r="B374" t="s">
        <v>406</v>
      </c>
    </row>
    <row r="375" spans="1:2" x14ac:dyDescent="0.25">
      <c r="A375">
        <v>1374</v>
      </c>
      <c r="B375" t="s">
        <v>407</v>
      </c>
    </row>
    <row r="376" spans="1:2" x14ac:dyDescent="0.25">
      <c r="A376">
        <v>1375</v>
      </c>
      <c r="B376" t="s">
        <v>408</v>
      </c>
    </row>
    <row r="377" spans="1:2" x14ac:dyDescent="0.25">
      <c r="A377">
        <v>1376</v>
      </c>
      <c r="B377" t="s">
        <v>409</v>
      </c>
    </row>
    <row r="378" spans="1:2" x14ac:dyDescent="0.25">
      <c r="A378">
        <v>1377</v>
      </c>
      <c r="B378" t="s">
        <v>410</v>
      </c>
    </row>
    <row r="379" spans="1:2" x14ac:dyDescent="0.25">
      <c r="A379">
        <v>1378</v>
      </c>
      <c r="B379" t="s">
        <v>411</v>
      </c>
    </row>
    <row r="380" spans="1:2" x14ac:dyDescent="0.25">
      <c r="A380">
        <v>1379</v>
      </c>
      <c r="B380" t="s">
        <v>412</v>
      </c>
    </row>
    <row r="381" spans="1:2" x14ac:dyDescent="0.25">
      <c r="A381">
        <v>1380</v>
      </c>
      <c r="B381" t="s">
        <v>413</v>
      </c>
    </row>
    <row r="382" spans="1:2" x14ac:dyDescent="0.25">
      <c r="A382">
        <v>1381</v>
      </c>
      <c r="B382" t="s">
        <v>414</v>
      </c>
    </row>
    <row r="383" spans="1:2" x14ac:dyDescent="0.25">
      <c r="A383">
        <v>1382</v>
      </c>
      <c r="B383" t="s">
        <v>415</v>
      </c>
    </row>
    <row r="384" spans="1:2" x14ac:dyDescent="0.25">
      <c r="A384">
        <v>1383</v>
      </c>
      <c r="B384" t="s">
        <v>416</v>
      </c>
    </row>
    <row r="385" spans="1:2" x14ac:dyDescent="0.25">
      <c r="A385">
        <v>1384</v>
      </c>
      <c r="B385" t="s">
        <v>417</v>
      </c>
    </row>
    <row r="386" spans="1:2" x14ac:dyDescent="0.25">
      <c r="A386">
        <v>1385</v>
      </c>
      <c r="B386" t="s">
        <v>418</v>
      </c>
    </row>
    <row r="387" spans="1:2" x14ac:dyDescent="0.25">
      <c r="A387">
        <v>1386</v>
      </c>
      <c r="B387" t="s">
        <v>419</v>
      </c>
    </row>
    <row r="388" spans="1:2" x14ac:dyDescent="0.25">
      <c r="A388">
        <v>1387</v>
      </c>
      <c r="B388" t="s">
        <v>420</v>
      </c>
    </row>
    <row r="389" spans="1:2" x14ac:dyDescent="0.25">
      <c r="A389">
        <v>1388</v>
      </c>
      <c r="B389" t="s">
        <v>421</v>
      </c>
    </row>
    <row r="390" spans="1:2" x14ac:dyDescent="0.25">
      <c r="A390">
        <v>1389</v>
      </c>
      <c r="B390" t="s">
        <v>422</v>
      </c>
    </row>
    <row r="391" spans="1:2" x14ac:dyDescent="0.25">
      <c r="A391">
        <v>1390</v>
      </c>
      <c r="B391" t="s">
        <v>423</v>
      </c>
    </row>
    <row r="392" spans="1:2" x14ac:dyDescent="0.25">
      <c r="A392">
        <v>1391</v>
      </c>
      <c r="B392" t="s">
        <v>424</v>
      </c>
    </row>
    <row r="393" spans="1:2" x14ac:dyDescent="0.25">
      <c r="A393">
        <v>1392</v>
      </c>
      <c r="B393" t="s">
        <v>425</v>
      </c>
    </row>
    <row r="394" spans="1:2" x14ac:dyDescent="0.25">
      <c r="A394">
        <v>1393</v>
      </c>
      <c r="B394" t="s">
        <v>426</v>
      </c>
    </row>
    <row r="395" spans="1:2" x14ac:dyDescent="0.25">
      <c r="A395">
        <v>1394</v>
      </c>
      <c r="B395" t="s">
        <v>427</v>
      </c>
    </row>
    <row r="396" spans="1:2" x14ac:dyDescent="0.25">
      <c r="A396">
        <v>1395</v>
      </c>
      <c r="B396" t="s">
        <v>428</v>
      </c>
    </row>
    <row r="397" spans="1:2" x14ac:dyDescent="0.25">
      <c r="A397">
        <v>1396</v>
      </c>
      <c r="B397" t="s">
        <v>429</v>
      </c>
    </row>
    <row r="398" spans="1:2" x14ac:dyDescent="0.25">
      <c r="A398">
        <v>1397</v>
      </c>
      <c r="B398" t="s">
        <v>430</v>
      </c>
    </row>
    <row r="399" spans="1:2" x14ac:dyDescent="0.25">
      <c r="A399">
        <v>1398</v>
      </c>
      <c r="B399" t="s">
        <v>431</v>
      </c>
    </row>
    <row r="400" spans="1:2" x14ac:dyDescent="0.25">
      <c r="A400">
        <v>1399</v>
      </c>
      <c r="B400" t="s">
        <v>432</v>
      </c>
    </row>
    <row r="401" spans="1:2" x14ac:dyDescent="0.25">
      <c r="A401">
        <v>1400</v>
      </c>
      <c r="B401" t="s">
        <v>433</v>
      </c>
    </row>
    <row r="402" spans="1:2" x14ac:dyDescent="0.25">
      <c r="A402">
        <v>1401</v>
      </c>
      <c r="B402" t="s">
        <v>434</v>
      </c>
    </row>
    <row r="403" spans="1:2" x14ac:dyDescent="0.25">
      <c r="A403">
        <v>1402</v>
      </c>
      <c r="B403" t="s">
        <v>435</v>
      </c>
    </row>
    <row r="404" spans="1:2" x14ac:dyDescent="0.25">
      <c r="A404">
        <v>1403</v>
      </c>
      <c r="B404" t="s">
        <v>436</v>
      </c>
    </row>
    <row r="405" spans="1:2" x14ac:dyDescent="0.25">
      <c r="A405">
        <v>1404</v>
      </c>
      <c r="B405" t="s">
        <v>437</v>
      </c>
    </row>
    <row r="406" spans="1:2" x14ac:dyDescent="0.25">
      <c r="A406">
        <v>1405</v>
      </c>
      <c r="B406" t="s">
        <v>438</v>
      </c>
    </row>
    <row r="407" spans="1:2" x14ac:dyDescent="0.25">
      <c r="A407">
        <v>1406</v>
      </c>
      <c r="B407" t="s">
        <v>439</v>
      </c>
    </row>
    <row r="408" spans="1:2" x14ac:dyDescent="0.25">
      <c r="A408">
        <v>1407</v>
      </c>
      <c r="B408" t="s">
        <v>440</v>
      </c>
    </row>
    <row r="409" spans="1:2" x14ac:dyDescent="0.25">
      <c r="A409">
        <v>1408</v>
      </c>
      <c r="B409" t="s">
        <v>441</v>
      </c>
    </row>
    <row r="410" spans="1:2" x14ac:dyDescent="0.25">
      <c r="A410">
        <v>1409</v>
      </c>
      <c r="B410" t="s">
        <v>442</v>
      </c>
    </row>
    <row r="411" spans="1:2" x14ac:dyDescent="0.25">
      <c r="A411">
        <v>1410</v>
      </c>
      <c r="B411" t="s">
        <v>443</v>
      </c>
    </row>
    <row r="412" spans="1:2" x14ac:dyDescent="0.25">
      <c r="A412">
        <v>1411</v>
      </c>
      <c r="B412" t="s">
        <v>444</v>
      </c>
    </row>
    <row r="413" spans="1:2" x14ac:dyDescent="0.25">
      <c r="A413">
        <v>1412</v>
      </c>
      <c r="B413" t="s">
        <v>445</v>
      </c>
    </row>
    <row r="414" spans="1:2" x14ac:dyDescent="0.25">
      <c r="A414">
        <v>1413</v>
      </c>
      <c r="B414" t="s">
        <v>446</v>
      </c>
    </row>
    <row r="415" spans="1:2" x14ac:dyDescent="0.25">
      <c r="A415">
        <v>1414</v>
      </c>
      <c r="B415" t="s">
        <v>447</v>
      </c>
    </row>
    <row r="416" spans="1:2" x14ac:dyDescent="0.25">
      <c r="A416">
        <v>1415</v>
      </c>
      <c r="B416" t="s">
        <v>448</v>
      </c>
    </row>
    <row r="417" spans="1:2" x14ac:dyDescent="0.25">
      <c r="A417">
        <v>1416</v>
      </c>
      <c r="B417" t="s">
        <v>449</v>
      </c>
    </row>
    <row r="418" spans="1:2" x14ac:dyDescent="0.25">
      <c r="A418">
        <v>1417</v>
      </c>
      <c r="B418" t="s">
        <v>450</v>
      </c>
    </row>
    <row r="419" spans="1:2" x14ac:dyDescent="0.25">
      <c r="A419">
        <v>1418</v>
      </c>
      <c r="B419" t="s">
        <v>451</v>
      </c>
    </row>
    <row r="420" spans="1:2" x14ac:dyDescent="0.25">
      <c r="A420">
        <v>1419</v>
      </c>
      <c r="B420" t="s">
        <v>452</v>
      </c>
    </row>
    <row r="421" spans="1:2" x14ac:dyDescent="0.25">
      <c r="A421">
        <v>1420</v>
      </c>
      <c r="B421" t="s">
        <v>453</v>
      </c>
    </row>
    <row r="422" spans="1:2" x14ac:dyDescent="0.25">
      <c r="A422">
        <v>1421</v>
      </c>
      <c r="B422" t="s">
        <v>454</v>
      </c>
    </row>
    <row r="423" spans="1:2" x14ac:dyDescent="0.25">
      <c r="A423">
        <v>1422</v>
      </c>
      <c r="B423" t="s">
        <v>455</v>
      </c>
    </row>
    <row r="424" spans="1:2" x14ac:dyDescent="0.25">
      <c r="A424">
        <v>1423</v>
      </c>
      <c r="B424" t="s">
        <v>456</v>
      </c>
    </row>
    <row r="425" spans="1:2" x14ac:dyDescent="0.25">
      <c r="A425">
        <v>1424</v>
      </c>
      <c r="B425" t="s">
        <v>457</v>
      </c>
    </row>
    <row r="426" spans="1:2" x14ac:dyDescent="0.25">
      <c r="A426">
        <v>1425</v>
      </c>
      <c r="B426" t="s">
        <v>458</v>
      </c>
    </row>
    <row r="427" spans="1:2" x14ac:dyDescent="0.25">
      <c r="A427">
        <v>1426</v>
      </c>
      <c r="B427" t="s">
        <v>459</v>
      </c>
    </row>
    <row r="428" spans="1:2" x14ac:dyDescent="0.25">
      <c r="A428">
        <v>1427</v>
      </c>
      <c r="B428" t="s">
        <v>460</v>
      </c>
    </row>
    <row r="429" spans="1:2" x14ac:dyDescent="0.25">
      <c r="A429">
        <v>1428</v>
      </c>
      <c r="B429" t="s">
        <v>461</v>
      </c>
    </row>
    <row r="430" spans="1:2" x14ac:dyDescent="0.25">
      <c r="A430">
        <v>1429</v>
      </c>
      <c r="B430" t="s">
        <v>462</v>
      </c>
    </row>
    <row r="431" spans="1:2" x14ac:dyDescent="0.25">
      <c r="A431">
        <v>1430</v>
      </c>
      <c r="B431" t="s">
        <v>463</v>
      </c>
    </row>
    <row r="432" spans="1:2" x14ac:dyDescent="0.25">
      <c r="A432">
        <v>1431</v>
      </c>
      <c r="B432" t="s">
        <v>464</v>
      </c>
    </row>
    <row r="433" spans="1:2" x14ac:dyDescent="0.25">
      <c r="A433">
        <v>1432</v>
      </c>
      <c r="B433" t="s">
        <v>465</v>
      </c>
    </row>
    <row r="434" spans="1:2" x14ac:dyDescent="0.25">
      <c r="A434">
        <v>1433</v>
      </c>
      <c r="B434" t="s">
        <v>466</v>
      </c>
    </row>
    <row r="435" spans="1:2" x14ac:dyDescent="0.25">
      <c r="A435">
        <v>1434</v>
      </c>
      <c r="B435" t="s">
        <v>467</v>
      </c>
    </row>
    <row r="436" spans="1:2" x14ac:dyDescent="0.25">
      <c r="A436">
        <v>1435</v>
      </c>
      <c r="B436" t="s">
        <v>468</v>
      </c>
    </row>
    <row r="437" spans="1:2" x14ac:dyDescent="0.25">
      <c r="A437">
        <v>1436</v>
      </c>
      <c r="B437" t="s">
        <v>469</v>
      </c>
    </row>
    <row r="438" spans="1:2" x14ac:dyDescent="0.25">
      <c r="A438">
        <v>1437</v>
      </c>
      <c r="B438" t="s">
        <v>470</v>
      </c>
    </row>
    <row r="439" spans="1:2" x14ac:dyDescent="0.25">
      <c r="A439">
        <v>1438</v>
      </c>
      <c r="B439" t="s">
        <v>471</v>
      </c>
    </row>
    <row r="440" spans="1:2" x14ac:dyDescent="0.25">
      <c r="A440">
        <v>1439</v>
      </c>
      <c r="B440" t="s">
        <v>472</v>
      </c>
    </row>
    <row r="441" spans="1:2" x14ac:dyDescent="0.25">
      <c r="A441">
        <v>1440</v>
      </c>
      <c r="B441" t="s">
        <v>473</v>
      </c>
    </row>
    <row r="442" spans="1:2" x14ac:dyDescent="0.25">
      <c r="A442">
        <v>1441</v>
      </c>
      <c r="B442" t="s">
        <v>474</v>
      </c>
    </row>
    <row r="443" spans="1:2" x14ac:dyDescent="0.25">
      <c r="A443">
        <v>1442</v>
      </c>
      <c r="B443" t="s">
        <v>475</v>
      </c>
    </row>
    <row r="444" spans="1:2" x14ac:dyDescent="0.25">
      <c r="A444">
        <v>1443</v>
      </c>
      <c r="B444" t="s">
        <v>476</v>
      </c>
    </row>
    <row r="445" spans="1:2" x14ac:dyDescent="0.25">
      <c r="A445">
        <v>1444</v>
      </c>
      <c r="B445" t="s">
        <v>477</v>
      </c>
    </row>
    <row r="446" spans="1:2" x14ac:dyDescent="0.25">
      <c r="A446">
        <v>1445</v>
      </c>
      <c r="B446" t="s">
        <v>478</v>
      </c>
    </row>
    <row r="447" spans="1:2" x14ac:dyDescent="0.25">
      <c r="A447">
        <v>1446</v>
      </c>
      <c r="B447" t="s">
        <v>479</v>
      </c>
    </row>
    <row r="448" spans="1:2" x14ac:dyDescent="0.25">
      <c r="A448">
        <v>1447</v>
      </c>
      <c r="B448" t="s">
        <v>480</v>
      </c>
    </row>
    <row r="449" spans="1:2" x14ac:dyDescent="0.25">
      <c r="A449">
        <v>1448</v>
      </c>
      <c r="B449" t="s">
        <v>481</v>
      </c>
    </row>
    <row r="450" spans="1:2" x14ac:dyDescent="0.25">
      <c r="A450">
        <v>1449</v>
      </c>
      <c r="B450" t="s">
        <v>482</v>
      </c>
    </row>
    <row r="451" spans="1:2" x14ac:dyDescent="0.25">
      <c r="A451">
        <v>1450</v>
      </c>
      <c r="B451" t="s">
        <v>483</v>
      </c>
    </row>
    <row r="452" spans="1:2" x14ac:dyDescent="0.25">
      <c r="A452">
        <v>1451</v>
      </c>
      <c r="B452" t="s">
        <v>484</v>
      </c>
    </row>
    <row r="453" spans="1:2" x14ac:dyDescent="0.25">
      <c r="A453">
        <v>1452</v>
      </c>
      <c r="B453" t="s">
        <v>485</v>
      </c>
    </row>
    <row r="454" spans="1:2" x14ac:dyDescent="0.25">
      <c r="A454">
        <v>1453</v>
      </c>
      <c r="B454" t="s">
        <v>486</v>
      </c>
    </row>
    <row r="455" spans="1:2" x14ac:dyDescent="0.25">
      <c r="A455">
        <v>1454</v>
      </c>
      <c r="B455" t="s">
        <v>487</v>
      </c>
    </row>
    <row r="456" spans="1:2" x14ac:dyDescent="0.25">
      <c r="A456">
        <v>1455</v>
      </c>
      <c r="B456" t="s">
        <v>488</v>
      </c>
    </row>
    <row r="457" spans="1:2" x14ac:dyDescent="0.25">
      <c r="A457">
        <v>1456</v>
      </c>
      <c r="B457" t="s">
        <v>489</v>
      </c>
    </row>
    <row r="458" spans="1:2" x14ac:dyDescent="0.25">
      <c r="A458">
        <v>1457</v>
      </c>
      <c r="B458" t="s">
        <v>490</v>
      </c>
    </row>
    <row r="459" spans="1:2" x14ac:dyDescent="0.25">
      <c r="A459">
        <v>1458</v>
      </c>
      <c r="B459" t="s">
        <v>491</v>
      </c>
    </row>
    <row r="460" spans="1:2" x14ac:dyDescent="0.25">
      <c r="A460">
        <v>1459</v>
      </c>
      <c r="B460" t="s">
        <v>492</v>
      </c>
    </row>
    <row r="461" spans="1:2" x14ac:dyDescent="0.25">
      <c r="A461">
        <v>1460</v>
      </c>
      <c r="B461" t="s">
        <v>493</v>
      </c>
    </row>
    <row r="462" spans="1:2" x14ac:dyDescent="0.25">
      <c r="A462">
        <v>1461</v>
      </c>
      <c r="B462" t="s">
        <v>494</v>
      </c>
    </row>
    <row r="463" spans="1:2" x14ac:dyDescent="0.25">
      <c r="A463">
        <v>1462</v>
      </c>
      <c r="B463" t="s">
        <v>495</v>
      </c>
    </row>
    <row r="464" spans="1:2" x14ac:dyDescent="0.25">
      <c r="A464">
        <v>1463</v>
      </c>
      <c r="B464" t="s">
        <v>496</v>
      </c>
    </row>
    <row r="465" spans="1:2" x14ac:dyDescent="0.25">
      <c r="A465">
        <v>1464</v>
      </c>
      <c r="B465" t="s">
        <v>497</v>
      </c>
    </row>
    <row r="466" spans="1:2" x14ac:dyDescent="0.25">
      <c r="A466">
        <v>1465</v>
      </c>
      <c r="B466" t="s">
        <v>498</v>
      </c>
    </row>
    <row r="467" spans="1:2" x14ac:dyDescent="0.25">
      <c r="A467">
        <v>1466</v>
      </c>
      <c r="B467" t="s">
        <v>499</v>
      </c>
    </row>
    <row r="468" spans="1:2" x14ac:dyDescent="0.25">
      <c r="A468">
        <v>1467</v>
      </c>
      <c r="B468" t="s">
        <v>500</v>
      </c>
    </row>
    <row r="469" spans="1:2" x14ac:dyDescent="0.25">
      <c r="A469">
        <v>1468</v>
      </c>
      <c r="B469" t="s">
        <v>501</v>
      </c>
    </row>
    <row r="470" spans="1:2" x14ac:dyDescent="0.25">
      <c r="A470">
        <v>1469</v>
      </c>
      <c r="B470" t="s">
        <v>502</v>
      </c>
    </row>
    <row r="471" spans="1:2" x14ac:dyDescent="0.25">
      <c r="A471">
        <v>1470</v>
      </c>
      <c r="B471" t="s">
        <v>503</v>
      </c>
    </row>
    <row r="472" spans="1:2" x14ac:dyDescent="0.25">
      <c r="A472">
        <v>1471</v>
      </c>
      <c r="B472" t="s">
        <v>504</v>
      </c>
    </row>
    <row r="473" spans="1:2" x14ac:dyDescent="0.25">
      <c r="A473">
        <v>1472</v>
      </c>
      <c r="B473" t="s">
        <v>505</v>
      </c>
    </row>
    <row r="474" spans="1:2" x14ac:dyDescent="0.25">
      <c r="A474">
        <v>1473</v>
      </c>
      <c r="B474" t="s">
        <v>506</v>
      </c>
    </row>
    <row r="475" spans="1:2" x14ac:dyDescent="0.25">
      <c r="A475">
        <v>1474</v>
      </c>
      <c r="B475" t="s">
        <v>507</v>
      </c>
    </row>
    <row r="476" spans="1:2" x14ac:dyDescent="0.25">
      <c r="A476">
        <v>1475</v>
      </c>
      <c r="B476" t="s">
        <v>508</v>
      </c>
    </row>
    <row r="477" spans="1:2" x14ac:dyDescent="0.25">
      <c r="A477">
        <v>1476</v>
      </c>
      <c r="B477" t="s">
        <v>509</v>
      </c>
    </row>
    <row r="478" spans="1:2" x14ac:dyDescent="0.25">
      <c r="A478">
        <v>1477</v>
      </c>
      <c r="B478" t="s">
        <v>510</v>
      </c>
    </row>
    <row r="479" spans="1:2" x14ac:dyDescent="0.25">
      <c r="A479">
        <v>1478</v>
      </c>
      <c r="B479" t="s">
        <v>511</v>
      </c>
    </row>
    <row r="480" spans="1:2" x14ac:dyDescent="0.25">
      <c r="A480">
        <v>1479</v>
      </c>
      <c r="B480" t="s">
        <v>512</v>
      </c>
    </row>
    <row r="481" spans="1:2" x14ac:dyDescent="0.25">
      <c r="A481">
        <v>1480</v>
      </c>
      <c r="B481" t="s">
        <v>513</v>
      </c>
    </row>
    <row r="482" spans="1:2" x14ac:dyDescent="0.25">
      <c r="A482">
        <v>1481</v>
      </c>
      <c r="B482" t="s">
        <v>514</v>
      </c>
    </row>
    <row r="483" spans="1:2" x14ac:dyDescent="0.25">
      <c r="A483">
        <v>1482</v>
      </c>
      <c r="B483" t="s">
        <v>515</v>
      </c>
    </row>
    <row r="484" spans="1:2" x14ac:dyDescent="0.25">
      <c r="A484">
        <v>1483</v>
      </c>
      <c r="B484" t="s">
        <v>516</v>
      </c>
    </row>
    <row r="485" spans="1:2" x14ac:dyDescent="0.25">
      <c r="A485">
        <v>1484</v>
      </c>
      <c r="B485" t="s">
        <v>517</v>
      </c>
    </row>
    <row r="486" spans="1:2" x14ac:dyDescent="0.25">
      <c r="A486">
        <v>1485</v>
      </c>
      <c r="B486" t="s">
        <v>518</v>
      </c>
    </row>
    <row r="487" spans="1:2" x14ac:dyDescent="0.25">
      <c r="A487">
        <v>1486</v>
      </c>
      <c r="B487" t="s">
        <v>519</v>
      </c>
    </row>
    <row r="488" spans="1:2" x14ac:dyDescent="0.25">
      <c r="A488">
        <v>1487</v>
      </c>
      <c r="B488" t="s">
        <v>520</v>
      </c>
    </row>
    <row r="489" spans="1:2" x14ac:dyDescent="0.25">
      <c r="A489">
        <v>1488</v>
      </c>
      <c r="B489" t="s">
        <v>521</v>
      </c>
    </row>
    <row r="490" spans="1:2" x14ac:dyDescent="0.25">
      <c r="A490">
        <v>1489</v>
      </c>
      <c r="B490" t="s">
        <v>522</v>
      </c>
    </row>
    <row r="491" spans="1:2" x14ac:dyDescent="0.25">
      <c r="A491">
        <v>1490</v>
      </c>
      <c r="B491" t="s">
        <v>523</v>
      </c>
    </row>
    <row r="492" spans="1:2" x14ac:dyDescent="0.25">
      <c r="A492">
        <v>1491</v>
      </c>
      <c r="B492" t="s">
        <v>524</v>
      </c>
    </row>
    <row r="493" spans="1:2" x14ac:dyDescent="0.25">
      <c r="A493">
        <v>1492</v>
      </c>
      <c r="B493" t="s">
        <v>525</v>
      </c>
    </row>
    <row r="494" spans="1:2" x14ac:dyDescent="0.25">
      <c r="A494">
        <v>1493</v>
      </c>
      <c r="B494" t="s">
        <v>526</v>
      </c>
    </row>
    <row r="495" spans="1:2" x14ac:dyDescent="0.25">
      <c r="A495">
        <v>1494</v>
      </c>
      <c r="B495" t="s">
        <v>527</v>
      </c>
    </row>
    <row r="496" spans="1:2" x14ac:dyDescent="0.25">
      <c r="A496">
        <v>1495</v>
      </c>
      <c r="B496" t="s">
        <v>528</v>
      </c>
    </row>
    <row r="497" spans="1:2" x14ac:dyDescent="0.25">
      <c r="A497">
        <v>1496</v>
      </c>
      <c r="B497" t="s">
        <v>529</v>
      </c>
    </row>
    <row r="498" spans="1:2" x14ac:dyDescent="0.25">
      <c r="A498">
        <v>1497</v>
      </c>
      <c r="B498" t="s">
        <v>530</v>
      </c>
    </row>
    <row r="499" spans="1:2" x14ac:dyDescent="0.25">
      <c r="A499">
        <v>1498</v>
      </c>
      <c r="B499" t="s">
        <v>531</v>
      </c>
    </row>
    <row r="500" spans="1:2" x14ac:dyDescent="0.25">
      <c r="A500">
        <v>1499</v>
      </c>
      <c r="B500" t="s">
        <v>532</v>
      </c>
    </row>
    <row r="501" spans="1:2" x14ac:dyDescent="0.25">
      <c r="A501">
        <v>1500</v>
      </c>
      <c r="B501" t="s">
        <v>533</v>
      </c>
    </row>
    <row r="502" spans="1:2" x14ac:dyDescent="0.25">
      <c r="A502">
        <v>1501</v>
      </c>
      <c r="B502" t="s">
        <v>534</v>
      </c>
    </row>
    <row r="503" spans="1:2" x14ac:dyDescent="0.25">
      <c r="A503">
        <v>1502</v>
      </c>
      <c r="B503" t="s">
        <v>535</v>
      </c>
    </row>
    <row r="504" spans="1:2" x14ac:dyDescent="0.25">
      <c r="A504">
        <v>1503</v>
      </c>
      <c r="B504" t="s">
        <v>536</v>
      </c>
    </row>
    <row r="505" spans="1:2" x14ac:dyDescent="0.25">
      <c r="A505">
        <v>1504</v>
      </c>
      <c r="B505" t="s">
        <v>537</v>
      </c>
    </row>
    <row r="506" spans="1:2" x14ac:dyDescent="0.25">
      <c r="A506">
        <v>1505</v>
      </c>
      <c r="B506" t="s">
        <v>538</v>
      </c>
    </row>
    <row r="507" spans="1:2" x14ac:dyDescent="0.25">
      <c r="A507">
        <v>1506</v>
      </c>
      <c r="B507" t="s">
        <v>539</v>
      </c>
    </row>
    <row r="508" spans="1:2" x14ac:dyDescent="0.25">
      <c r="A508">
        <v>1507</v>
      </c>
      <c r="B508" t="s">
        <v>540</v>
      </c>
    </row>
    <row r="509" spans="1:2" x14ac:dyDescent="0.25">
      <c r="A509">
        <v>1508</v>
      </c>
      <c r="B509" t="s">
        <v>541</v>
      </c>
    </row>
    <row r="510" spans="1:2" x14ac:dyDescent="0.25">
      <c r="A510">
        <v>1509</v>
      </c>
      <c r="B510" t="s">
        <v>542</v>
      </c>
    </row>
    <row r="511" spans="1:2" x14ac:dyDescent="0.25">
      <c r="A511">
        <v>1510</v>
      </c>
      <c r="B511" t="s">
        <v>543</v>
      </c>
    </row>
    <row r="512" spans="1:2" x14ac:dyDescent="0.25">
      <c r="A512">
        <v>1511</v>
      </c>
      <c r="B512" t="s">
        <v>544</v>
      </c>
    </row>
    <row r="513" spans="1:2" x14ac:dyDescent="0.25">
      <c r="A513">
        <v>1512</v>
      </c>
      <c r="B513" t="s">
        <v>545</v>
      </c>
    </row>
    <row r="514" spans="1:2" x14ac:dyDescent="0.25">
      <c r="A514">
        <v>1513</v>
      </c>
      <c r="B514" t="s">
        <v>546</v>
      </c>
    </row>
    <row r="515" spans="1:2" x14ac:dyDescent="0.25">
      <c r="A515">
        <v>1514</v>
      </c>
      <c r="B515" t="s">
        <v>547</v>
      </c>
    </row>
    <row r="516" spans="1:2" x14ac:dyDescent="0.25">
      <c r="A516">
        <v>1515</v>
      </c>
      <c r="B516" t="s">
        <v>548</v>
      </c>
    </row>
    <row r="517" spans="1:2" x14ac:dyDescent="0.25">
      <c r="A517">
        <v>1516</v>
      </c>
      <c r="B517" t="s">
        <v>549</v>
      </c>
    </row>
    <row r="518" spans="1:2" x14ac:dyDescent="0.25">
      <c r="A518">
        <v>1517</v>
      </c>
      <c r="B518" t="s">
        <v>550</v>
      </c>
    </row>
    <row r="519" spans="1:2" x14ac:dyDescent="0.25">
      <c r="A519">
        <v>1518</v>
      </c>
      <c r="B519" t="s">
        <v>551</v>
      </c>
    </row>
    <row r="520" spans="1:2" x14ac:dyDescent="0.25">
      <c r="A520">
        <v>1519</v>
      </c>
      <c r="B520" t="s">
        <v>552</v>
      </c>
    </row>
    <row r="521" spans="1:2" x14ac:dyDescent="0.25">
      <c r="A521">
        <v>1520</v>
      </c>
      <c r="B521" t="s">
        <v>553</v>
      </c>
    </row>
    <row r="522" spans="1:2" x14ac:dyDescent="0.25">
      <c r="A522">
        <v>1521</v>
      </c>
      <c r="B522" t="s">
        <v>554</v>
      </c>
    </row>
    <row r="523" spans="1:2" x14ac:dyDescent="0.25">
      <c r="A523">
        <v>1522</v>
      </c>
      <c r="B523" t="s">
        <v>555</v>
      </c>
    </row>
    <row r="524" spans="1:2" x14ac:dyDescent="0.25">
      <c r="A524">
        <v>1523</v>
      </c>
      <c r="B524" t="s">
        <v>556</v>
      </c>
    </row>
    <row r="525" spans="1:2" x14ac:dyDescent="0.25">
      <c r="A525">
        <v>1524</v>
      </c>
      <c r="B525" t="s">
        <v>557</v>
      </c>
    </row>
    <row r="526" spans="1:2" x14ac:dyDescent="0.25">
      <c r="A526">
        <v>1525</v>
      </c>
      <c r="B526" t="s">
        <v>558</v>
      </c>
    </row>
    <row r="527" spans="1:2" x14ac:dyDescent="0.25">
      <c r="A527">
        <v>1526</v>
      </c>
      <c r="B527" t="s">
        <v>559</v>
      </c>
    </row>
    <row r="528" spans="1:2" x14ac:dyDescent="0.25">
      <c r="A528">
        <v>1527</v>
      </c>
      <c r="B528" t="s">
        <v>560</v>
      </c>
    </row>
    <row r="529" spans="1:2" x14ac:dyDescent="0.25">
      <c r="A529">
        <v>1528</v>
      </c>
      <c r="B529" t="s">
        <v>561</v>
      </c>
    </row>
    <row r="530" spans="1:2" x14ac:dyDescent="0.25">
      <c r="A530">
        <v>1529</v>
      </c>
      <c r="B530" t="s">
        <v>562</v>
      </c>
    </row>
    <row r="531" spans="1:2" x14ac:dyDescent="0.25">
      <c r="A531">
        <v>1530</v>
      </c>
      <c r="B531" t="s">
        <v>563</v>
      </c>
    </row>
    <row r="532" spans="1:2" x14ac:dyDescent="0.25">
      <c r="A532">
        <v>1531</v>
      </c>
      <c r="B532" t="s">
        <v>564</v>
      </c>
    </row>
    <row r="533" spans="1:2" x14ac:dyDescent="0.25">
      <c r="A533">
        <v>1532</v>
      </c>
      <c r="B533" t="s">
        <v>565</v>
      </c>
    </row>
    <row r="534" spans="1:2" x14ac:dyDescent="0.25">
      <c r="A534">
        <v>1533</v>
      </c>
      <c r="B534" t="s">
        <v>566</v>
      </c>
    </row>
    <row r="535" spans="1:2" x14ac:dyDescent="0.25">
      <c r="A535">
        <v>1534</v>
      </c>
      <c r="B535" t="s">
        <v>567</v>
      </c>
    </row>
    <row r="536" spans="1:2" x14ac:dyDescent="0.25">
      <c r="A536">
        <v>1535</v>
      </c>
      <c r="B536" t="s">
        <v>568</v>
      </c>
    </row>
    <row r="537" spans="1:2" x14ac:dyDescent="0.25">
      <c r="A537">
        <v>1536</v>
      </c>
      <c r="B537" t="s">
        <v>569</v>
      </c>
    </row>
    <row r="538" spans="1:2" x14ac:dyDescent="0.25">
      <c r="A538">
        <v>1537</v>
      </c>
      <c r="B538" t="s">
        <v>570</v>
      </c>
    </row>
    <row r="539" spans="1:2" x14ac:dyDescent="0.25">
      <c r="A539">
        <v>1538</v>
      </c>
      <c r="B539" t="s">
        <v>571</v>
      </c>
    </row>
    <row r="540" spans="1:2" x14ac:dyDescent="0.25">
      <c r="A540">
        <v>1539</v>
      </c>
      <c r="B540" t="s">
        <v>572</v>
      </c>
    </row>
    <row r="541" spans="1:2" x14ac:dyDescent="0.25">
      <c r="A541">
        <v>1540</v>
      </c>
      <c r="B541" t="s">
        <v>573</v>
      </c>
    </row>
    <row r="542" spans="1:2" x14ac:dyDescent="0.25">
      <c r="A542">
        <v>1541</v>
      </c>
      <c r="B542" t="s">
        <v>574</v>
      </c>
    </row>
    <row r="543" spans="1:2" x14ac:dyDescent="0.25">
      <c r="A543">
        <v>1542</v>
      </c>
      <c r="B543" t="s">
        <v>575</v>
      </c>
    </row>
    <row r="544" spans="1:2" x14ac:dyDescent="0.25">
      <c r="A544">
        <v>1543</v>
      </c>
      <c r="B544" t="s">
        <v>576</v>
      </c>
    </row>
    <row r="545" spans="1:2" x14ac:dyDescent="0.25">
      <c r="A545">
        <v>1544</v>
      </c>
      <c r="B545" t="s">
        <v>577</v>
      </c>
    </row>
    <row r="546" spans="1:2" x14ac:dyDescent="0.25">
      <c r="A546">
        <v>1545</v>
      </c>
      <c r="B546" t="s">
        <v>578</v>
      </c>
    </row>
    <row r="547" spans="1:2" x14ac:dyDescent="0.25">
      <c r="A547">
        <v>1546</v>
      </c>
      <c r="B547" t="s">
        <v>579</v>
      </c>
    </row>
    <row r="548" spans="1:2" x14ac:dyDescent="0.25">
      <c r="A548">
        <v>1547</v>
      </c>
      <c r="B548" t="s">
        <v>580</v>
      </c>
    </row>
    <row r="549" spans="1:2" x14ac:dyDescent="0.25">
      <c r="A549">
        <v>1548</v>
      </c>
      <c r="B549" t="s">
        <v>581</v>
      </c>
    </row>
    <row r="550" spans="1:2" x14ac:dyDescent="0.25">
      <c r="A550">
        <v>1549</v>
      </c>
      <c r="B550" t="s">
        <v>582</v>
      </c>
    </row>
    <row r="551" spans="1:2" x14ac:dyDescent="0.25">
      <c r="A551">
        <v>1550</v>
      </c>
      <c r="B551" t="s">
        <v>583</v>
      </c>
    </row>
    <row r="552" spans="1:2" x14ac:dyDescent="0.25">
      <c r="A552">
        <v>1551</v>
      </c>
      <c r="B552" t="s">
        <v>584</v>
      </c>
    </row>
    <row r="553" spans="1:2" x14ac:dyDescent="0.25">
      <c r="A553">
        <v>1552</v>
      </c>
      <c r="B553" t="s">
        <v>585</v>
      </c>
    </row>
    <row r="554" spans="1:2" x14ac:dyDescent="0.25">
      <c r="A554">
        <v>1553</v>
      </c>
      <c r="B554" t="s">
        <v>586</v>
      </c>
    </row>
    <row r="555" spans="1:2" x14ac:dyDescent="0.25">
      <c r="A555">
        <v>1554</v>
      </c>
      <c r="B555" t="s">
        <v>587</v>
      </c>
    </row>
    <row r="556" spans="1:2" x14ac:dyDescent="0.25">
      <c r="A556">
        <v>1555</v>
      </c>
      <c r="B556" t="s">
        <v>588</v>
      </c>
    </row>
    <row r="557" spans="1:2" x14ac:dyDescent="0.25">
      <c r="A557">
        <v>1556</v>
      </c>
      <c r="B557" t="s">
        <v>589</v>
      </c>
    </row>
    <row r="558" spans="1:2" x14ac:dyDescent="0.25">
      <c r="A558">
        <v>1557</v>
      </c>
      <c r="B558" t="s">
        <v>590</v>
      </c>
    </row>
    <row r="559" spans="1:2" x14ac:dyDescent="0.25">
      <c r="A559">
        <v>1558</v>
      </c>
      <c r="B559" t="s">
        <v>591</v>
      </c>
    </row>
    <row r="560" spans="1:2" x14ac:dyDescent="0.25">
      <c r="A560">
        <v>1559</v>
      </c>
      <c r="B560" t="s">
        <v>592</v>
      </c>
    </row>
    <row r="561" spans="1:2" x14ac:dyDescent="0.25">
      <c r="A561">
        <v>1560</v>
      </c>
      <c r="B561" t="s">
        <v>593</v>
      </c>
    </row>
    <row r="562" spans="1:2" x14ac:dyDescent="0.25">
      <c r="A562">
        <v>1561</v>
      </c>
      <c r="B562" t="s">
        <v>594</v>
      </c>
    </row>
    <row r="563" spans="1:2" x14ac:dyDescent="0.25">
      <c r="A563">
        <v>1562</v>
      </c>
      <c r="B563" t="s">
        <v>595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11"/>
  <sheetViews>
    <sheetView workbookViewId="0">
      <selection sqref="A1:B11"/>
    </sheetView>
  </sheetViews>
  <sheetFormatPr baseColWidth="10" defaultRowHeight="15" x14ac:dyDescent="0.25"/>
  <cols>
    <col min="1" max="1" width="17" bestFit="1" customWidth="1"/>
    <col min="2" max="2" width="30.140625" bestFit="1" customWidth="1"/>
  </cols>
  <sheetData>
    <row r="1" spans="1:2" x14ac:dyDescent="0.25">
      <c r="A1" t="s">
        <v>596</v>
      </c>
      <c r="B1" t="s">
        <v>597</v>
      </c>
    </row>
    <row r="2" spans="1:2" x14ac:dyDescent="0.25">
      <c r="A2">
        <v>1</v>
      </c>
      <c r="B2" t="s">
        <v>598</v>
      </c>
    </row>
    <row r="3" spans="1:2" x14ac:dyDescent="0.25">
      <c r="A3">
        <v>2</v>
      </c>
      <c r="B3" t="s">
        <v>599</v>
      </c>
    </row>
    <row r="4" spans="1:2" x14ac:dyDescent="0.25">
      <c r="A4">
        <v>3</v>
      </c>
      <c r="B4" t="s">
        <v>600</v>
      </c>
    </row>
    <row r="5" spans="1:2" x14ac:dyDescent="0.25">
      <c r="A5">
        <v>4</v>
      </c>
      <c r="B5" t="s">
        <v>601</v>
      </c>
    </row>
    <row r="6" spans="1:2" x14ac:dyDescent="0.25">
      <c r="A6">
        <v>5</v>
      </c>
      <c r="B6" t="s">
        <v>602</v>
      </c>
    </row>
    <row r="7" spans="1:2" x14ac:dyDescent="0.25">
      <c r="A7">
        <v>6</v>
      </c>
      <c r="B7" t="s">
        <v>603</v>
      </c>
    </row>
    <row r="8" spans="1:2" x14ac:dyDescent="0.25">
      <c r="A8">
        <v>7</v>
      </c>
      <c r="B8" t="s">
        <v>604</v>
      </c>
    </row>
    <row r="9" spans="1:2" x14ac:dyDescent="0.25">
      <c r="A9">
        <v>8</v>
      </c>
      <c r="B9" t="s">
        <v>605</v>
      </c>
    </row>
    <row r="10" spans="1:2" x14ac:dyDescent="0.25">
      <c r="A10">
        <v>9</v>
      </c>
      <c r="B10" t="s">
        <v>606</v>
      </c>
    </row>
    <row r="11" spans="1:2" x14ac:dyDescent="0.25">
      <c r="A11">
        <v>10</v>
      </c>
      <c r="B11" t="s">
        <v>607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3373"/>
  <sheetViews>
    <sheetView zoomScale="90" zoomScaleNormal="90" workbookViewId="0">
      <selection activeCell="R23" sqref="R23"/>
    </sheetView>
  </sheetViews>
  <sheetFormatPr baseColWidth="10" defaultRowHeight="15" x14ac:dyDescent="0.25"/>
  <cols>
    <col min="1" max="1" width="15" bestFit="1" customWidth="1"/>
    <col min="2" max="2" width="16.140625" bestFit="1" customWidth="1"/>
    <col min="3" max="3" width="13.5703125" bestFit="1" customWidth="1"/>
    <col min="4" max="4" width="17" bestFit="1" customWidth="1"/>
    <col min="5" max="5" width="11.85546875" bestFit="1" customWidth="1"/>
    <col min="6" max="6" width="14.85546875" bestFit="1" customWidth="1"/>
    <col min="7" max="7" width="14.7109375" bestFit="1" customWidth="1"/>
    <col min="8" max="8" width="15.85546875" bestFit="1" customWidth="1"/>
    <col min="9" max="9" width="22" bestFit="1" customWidth="1"/>
    <col min="10" max="10" width="27.85546875" bestFit="1" customWidth="1"/>
    <col min="11" max="11" width="32.28515625" bestFit="1" customWidth="1"/>
    <col min="12" max="12" width="21.7109375" bestFit="1" customWidth="1"/>
    <col min="13" max="13" width="23.7109375" bestFit="1" customWidth="1"/>
    <col min="14" max="14" width="12.7109375" bestFit="1" customWidth="1"/>
    <col min="15" max="15" width="21.42578125" style="3" bestFit="1" customWidth="1"/>
    <col min="16" max="16" width="14.85546875" bestFit="1" customWidth="1"/>
    <col min="17" max="17" width="13.5703125" bestFit="1" customWidth="1"/>
    <col min="18" max="18" width="22.140625" bestFit="1" customWidth="1"/>
  </cols>
  <sheetData>
    <row r="1" spans="1:18" x14ac:dyDescent="0.25">
      <c r="A1" t="s">
        <v>0</v>
      </c>
      <c r="B1" t="s">
        <v>32</v>
      </c>
      <c r="C1" t="s">
        <v>5</v>
      </c>
      <c r="D1" t="s">
        <v>596</v>
      </c>
      <c r="E1" t="s">
        <v>17</v>
      </c>
      <c r="F1" t="s">
        <v>608</v>
      </c>
      <c r="G1" t="s">
        <v>609</v>
      </c>
      <c r="H1" t="s">
        <v>610</v>
      </c>
      <c r="I1" t="s">
        <v>611</v>
      </c>
      <c r="J1" t="s">
        <v>612</v>
      </c>
      <c r="K1" t="s">
        <v>613</v>
      </c>
      <c r="L1" s="16" t="s">
        <v>614</v>
      </c>
      <c r="M1" s="16" t="s">
        <v>615</v>
      </c>
      <c r="N1" s="16" t="s">
        <v>616</v>
      </c>
      <c r="O1" s="17" t="s">
        <v>617</v>
      </c>
      <c r="P1" s="16" t="s">
        <v>618</v>
      </c>
      <c r="Q1" s="16" t="s">
        <v>631</v>
      </c>
      <c r="R1" s="16" t="s">
        <v>632</v>
      </c>
    </row>
    <row r="2" spans="1:18" x14ac:dyDescent="0.25">
      <c r="A2">
        <v>3</v>
      </c>
      <c r="B2">
        <v>1001</v>
      </c>
      <c r="C2">
        <v>1</v>
      </c>
      <c r="D2">
        <v>5</v>
      </c>
      <c r="E2">
        <v>202002</v>
      </c>
      <c r="F2">
        <v>124</v>
      </c>
      <c r="G2">
        <v>6.77</v>
      </c>
      <c r="H2">
        <v>839.48</v>
      </c>
      <c r="I2">
        <v>800.01089999999999</v>
      </c>
      <c r="J2">
        <v>117</v>
      </c>
      <c r="K2">
        <v>966.34979999999996</v>
      </c>
      <c r="L2">
        <f>Tabla_STOCKENALMACEN[[#This Row],[CANT_STOCK]]*Tabla_STOCKENALMACEN[[#This Row],[COSTO_UNIT]]</f>
        <v>839.4799999999999</v>
      </c>
      <c r="M2">
        <f>IFERROR(Tabla_STOCKENALMACEN[[#This Row],[CANT_STOCK]]/Tabla_STOCKENALMACEN[[#This Row],[VENTA_PROM12MESES_UN]],0)</f>
        <v>1.0598290598290598</v>
      </c>
      <c r="N2">
        <f>IFERROR(12/Tabla_STOCKENALMACEN[[#This Row],[MESES DE INVENTARIO]],0)</f>
        <v>11.32258064516129</v>
      </c>
      <c r="O2" s="3">
        <f>Tabla_STOCKENALMACEN[[#This Row],[STOCK_VALORIZADO]]/SUM(Tabla_STOCKENALMACEN[STOCK_VALORIZADO])</f>
        <v>3.1602965144025965E-5</v>
      </c>
      <c r="P2" s="1" t="str">
        <f>VLOOKUP(Tabla_STOCKENALMACEN[[#This Row],[ID_PRODUCTO]],'ABC VENTAS'!$B$2:$F$564,5,FALSE)</f>
        <v>C</v>
      </c>
      <c r="Q2" s="1" t="str">
        <f>VLOOKUP(Tabla_STOCKENALMACEN[[#This Row],[ID_PRODUCTO]],'ABC STOCK'!$B$3:$F$565,5,FALSE)</f>
        <v>C</v>
      </c>
      <c r="R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" spans="1:18" x14ac:dyDescent="0.25">
      <c r="A3">
        <v>3</v>
      </c>
      <c r="B3">
        <v>1001</v>
      </c>
      <c r="C3">
        <v>1</v>
      </c>
      <c r="D3">
        <v>5</v>
      </c>
      <c r="E3">
        <v>202003</v>
      </c>
      <c r="F3">
        <v>280</v>
      </c>
      <c r="G3">
        <v>6.99</v>
      </c>
      <c r="H3">
        <v>1957.2</v>
      </c>
      <c r="I3">
        <v>597.64499999999998</v>
      </c>
      <c r="J3">
        <v>90</v>
      </c>
      <c r="K3">
        <v>761.21100000000001</v>
      </c>
      <c r="L3">
        <f>Tabla_STOCKENALMACEN[[#This Row],[CANT_STOCK]]*Tabla_STOCKENALMACEN[[#This Row],[COSTO_UNIT]]</f>
        <v>1957.2</v>
      </c>
      <c r="M3">
        <f>IFERROR(Tabla_STOCKENALMACEN[[#This Row],[CANT_STOCK]]/Tabla_STOCKENALMACEN[[#This Row],[VENTA_PROM12MESES_UN]],0)</f>
        <v>3.1111111111111112</v>
      </c>
      <c r="N3">
        <f>IFERROR(12/Tabla_STOCKENALMACEN[[#This Row],[MESES DE INVENTARIO]],0)</f>
        <v>3.8571428571428572</v>
      </c>
      <c r="O3" s="3">
        <f>Tabla_STOCKENALMACEN[[#This Row],[STOCK_VALORIZADO]]/SUM(Tabla_STOCKENALMACEN[STOCK_VALORIZADO])</f>
        <v>7.3680520536388759E-5</v>
      </c>
      <c r="P3" s="1" t="str">
        <f>VLOOKUP(Tabla_STOCKENALMACEN[[#This Row],[ID_PRODUCTO]],'ABC VENTAS'!$B$2:$F$564,5,FALSE)</f>
        <v>C</v>
      </c>
      <c r="Q3" s="1" t="str">
        <f>VLOOKUP(Tabla_STOCKENALMACEN[[#This Row],[ID_PRODUCTO]],'ABC STOCK'!$B$3:$F$565,5,FALSE)</f>
        <v>C</v>
      </c>
      <c r="R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4" spans="1:18" x14ac:dyDescent="0.25">
      <c r="A4">
        <v>1</v>
      </c>
      <c r="B4">
        <v>1001</v>
      </c>
      <c r="C4">
        <v>1</v>
      </c>
      <c r="D4">
        <v>5</v>
      </c>
      <c r="E4">
        <v>201905</v>
      </c>
      <c r="F4">
        <v>99</v>
      </c>
      <c r="G4">
        <v>4.24</v>
      </c>
      <c r="H4">
        <v>419.76</v>
      </c>
      <c r="I4">
        <v>525.76</v>
      </c>
      <c r="J4">
        <v>124</v>
      </c>
      <c r="K4">
        <v>699.26080000000002</v>
      </c>
      <c r="L4">
        <f>Tabla_STOCKENALMACEN[[#This Row],[CANT_STOCK]]*Tabla_STOCKENALMACEN[[#This Row],[COSTO_UNIT]]</f>
        <v>419.76000000000005</v>
      </c>
      <c r="M4">
        <f>IFERROR(Tabla_STOCKENALMACEN[[#This Row],[CANT_STOCK]]/Tabla_STOCKENALMACEN[[#This Row],[VENTA_PROM12MESES_UN]],0)</f>
        <v>0.79838709677419351</v>
      </c>
      <c r="N4">
        <f>IFERROR(12/Tabla_STOCKENALMACEN[[#This Row],[MESES DE INVENTARIO]],0)</f>
        <v>15.030303030303031</v>
      </c>
      <c r="O4" s="3">
        <f>Tabla_STOCKENALMACEN[[#This Row],[STOCK_VALORIZADO]]/SUM(Tabla_STOCKENALMACEN[STOCK_VALORIZADO])</f>
        <v>1.5802235489655911E-5</v>
      </c>
      <c r="P4" s="1" t="str">
        <f>VLOOKUP(Tabla_STOCKENALMACEN[[#This Row],[ID_PRODUCTO]],'ABC VENTAS'!$B$2:$F$564,5,FALSE)</f>
        <v>C</v>
      </c>
      <c r="Q4" s="1" t="str">
        <f>VLOOKUP(Tabla_STOCKENALMACEN[[#This Row],[ID_PRODUCTO]],'ABC STOCK'!$B$3:$F$565,5,FALSE)</f>
        <v>C</v>
      </c>
      <c r="R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" spans="1:18" x14ac:dyDescent="0.25">
      <c r="A5">
        <v>2</v>
      </c>
      <c r="B5">
        <v>1001</v>
      </c>
      <c r="C5">
        <v>1</v>
      </c>
      <c r="D5">
        <v>5</v>
      </c>
      <c r="E5">
        <v>202002</v>
      </c>
      <c r="F5">
        <v>113</v>
      </c>
      <c r="G5">
        <v>2.4700000000000002</v>
      </c>
      <c r="H5">
        <v>279.11</v>
      </c>
      <c r="I5">
        <v>260.36270000000002</v>
      </c>
      <c r="J5">
        <v>127</v>
      </c>
      <c r="K5">
        <v>589.73720000000003</v>
      </c>
      <c r="L5">
        <f>Tabla_STOCKENALMACEN[[#This Row],[CANT_STOCK]]*Tabla_STOCKENALMACEN[[#This Row],[COSTO_UNIT]]</f>
        <v>279.11</v>
      </c>
      <c r="M5">
        <f>IFERROR(Tabla_STOCKENALMACEN[[#This Row],[CANT_STOCK]]/Tabla_STOCKENALMACEN[[#This Row],[VENTA_PROM12MESES_UN]],0)</f>
        <v>0.88976377952755903</v>
      </c>
      <c r="N5">
        <f>IFERROR(12/Tabla_STOCKENALMACEN[[#This Row],[MESES DE INVENTARIO]],0)</f>
        <v>13.486725663716815</v>
      </c>
      <c r="O5" s="3">
        <f>Tabla_STOCKENALMACEN[[#This Row],[STOCK_VALORIZADO]]/SUM(Tabla_STOCKENALMACEN[STOCK_VALORIZADO])</f>
        <v>1.0507342165803938E-5</v>
      </c>
      <c r="P5" s="1" t="str">
        <f>VLOOKUP(Tabla_STOCKENALMACEN[[#This Row],[ID_PRODUCTO]],'ABC VENTAS'!$B$2:$F$564,5,FALSE)</f>
        <v>C</v>
      </c>
      <c r="Q5" s="1" t="str">
        <f>VLOOKUP(Tabla_STOCKENALMACEN[[#This Row],[ID_PRODUCTO]],'ABC STOCK'!$B$3:$F$565,5,FALSE)</f>
        <v>C</v>
      </c>
      <c r="R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" spans="1:18" x14ac:dyDescent="0.25">
      <c r="A6">
        <v>2</v>
      </c>
      <c r="B6">
        <v>1001</v>
      </c>
      <c r="C6">
        <v>1</v>
      </c>
      <c r="D6">
        <v>5</v>
      </c>
      <c r="E6">
        <v>201901</v>
      </c>
      <c r="F6">
        <v>823</v>
      </c>
      <c r="G6">
        <v>2.2200000000000002</v>
      </c>
      <c r="H6">
        <v>1827.06</v>
      </c>
      <c r="I6">
        <v>150.96</v>
      </c>
      <c r="J6">
        <v>85</v>
      </c>
      <c r="K6">
        <v>300.03300000000002</v>
      </c>
      <c r="L6">
        <f>Tabla_STOCKENALMACEN[[#This Row],[CANT_STOCK]]*Tabla_STOCKENALMACEN[[#This Row],[COSTO_UNIT]]</f>
        <v>1827.0600000000002</v>
      </c>
      <c r="M6">
        <f>IFERROR(Tabla_STOCKENALMACEN[[#This Row],[CANT_STOCK]]/Tabla_STOCKENALMACEN[[#This Row],[VENTA_PROM12MESES_UN]],0)</f>
        <v>9.6823529411764699</v>
      </c>
      <c r="N6">
        <f>IFERROR(12/Tabla_STOCKENALMACEN[[#This Row],[MESES DE INVENTARIO]],0)</f>
        <v>1.2393681652490889</v>
      </c>
      <c r="O6" s="3">
        <f>Tabla_STOCKENALMACEN[[#This Row],[STOCK_VALORIZADO]]/SUM(Tabla_STOCKENALMACEN[STOCK_VALORIZADO])</f>
        <v>6.8781285433892523E-5</v>
      </c>
      <c r="P6" s="1" t="str">
        <f>VLOOKUP(Tabla_STOCKENALMACEN[[#This Row],[ID_PRODUCTO]],'ABC VENTAS'!$B$2:$F$564,5,FALSE)</f>
        <v>C</v>
      </c>
      <c r="Q6" s="1" t="str">
        <f>VLOOKUP(Tabla_STOCKENALMACEN[[#This Row],[ID_PRODUCTO]],'ABC STOCK'!$B$3:$F$565,5,FALSE)</f>
        <v>C</v>
      </c>
      <c r="R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7" spans="1:18" x14ac:dyDescent="0.25">
      <c r="A7">
        <v>1</v>
      </c>
      <c r="B7">
        <v>1001</v>
      </c>
      <c r="C7">
        <v>1</v>
      </c>
      <c r="D7">
        <v>5</v>
      </c>
      <c r="E7">
        <v>202002</v>
      </c>
      <c r="F7">
        <v>328</v>
      </c>
      <c r="G7">
        <v>6.52</v>
      </c>
      <c r="H7">
        <v>2138.56</v>
      </c>
      <c r="I7">
        <v>194.60896</v>
      </c>
      <c r="J7">
        <v>32.799999999999997</v>
      </c>
      <c r="K7">
        <v>273.73568</v>
      </c>
      <c r="L7">
        <f>Tabla_STOCKENALMACEN[[#This Row],[CANT_STOCK]]*Tabla_STOCKENALMACEN[[#This Row],[COSTO_UNIT]]</f>
        <v>2138.56</v>
      </c>
      <c r="M7">
        <f>IFERROR(Tabla_STOCKENALMACEN[[#This Row],[CANT_STOCK]]/Tabla_STOCKENALMACEN[[#This Row],[VENTA_PROM12MESES_UN]],0)</f>
        <v>10</v>
      </c>
      <c r="N7">
        <f>IFERROR(12/Tabla_STOCKENALMACEN[[#This Row],[MESES DE INVENTARIO]],0)</f>
        <v>1.2</v>
      </c>
      <c r="O7" s="3">
        <f>Tabla_STOCKENALMACEN[[#This Row],[STOCK_VALORIZADO]]/SUM(Tabla_STOCKENALMACEN[STOCK_VALORIZADO])</f>
        <v>8.0507977722409321E-5</v>
      </c>
      <c r="P7" s="1" t="str">
        <f>VLOOKUP(Tabla_STOCKENALMACEN[[#This Row],[ID_PRODUCTO]],'ABC VENTAS'!$B$2:$F$564,5,FALSE)</f>
        <v>C</v>
      </c>
      <c r="Q7" s="1" t="str">
        <f>VLOOKUP(Tabla_STOCKENALMACEN[[#This Row],[ID_PRODUCTO]],'ABC STOCK'!$B$3:$F$565,5,FALSE)</f>
        <v>C</v>
      </c>
      <c r="R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8" spans="1:18" x14ac:dyDescent="0.25">
      <c r="A8">
        <v>1</v>
      </c>
      <c r="B8">
        <v>1002</v>
      </c>
      <c r="C8">
        <v>1</v>
      </c>
      <c r="D8">
        <v>5</v>
      </c>
      <c r="E8">
        <v>201909</v>
      </c>
      <c r="F8">
        <v>1046</v>
      </c>
      <c r="G8">
        <v>71</v>
      </c>
      <c r="H8">
        <v>74266</v>
      </c>
      <c r="I8">
        <v>69778.8</v>
      </c>
      <c r="J8">
        <v>910</v>
      </c>
      <c r="K8">
        <v>105960.4</v>
      </c>
      <c r="L8">
        <f>Tabla_STOCKENALMACEN[[#This Row],[CANT_STOCK]]*Tabla_STOCKENALMACEN[[#This Row],[COSTO_UNIT]]</f>
        <v>74266</v>
      </c>
      <c r="M8">
        <f>IFERROR(Tabla_STOCKENALMACEN[[#This Row],[CANT_STOCK]]/Tabla_STOCKENALMACEN[[#This Row],[VENTA_PROM12MESES_UN]],0)</f>
        <v>1.1494505494505494</v>
      </c>
      <c r="N8">
        <f>IFERROR(12/Tabla_STOCKENALMACEN[[#This Row],[MESES DE INVENTARIO]],0)</f>
        <v>10.439770554493309</v>
      </c>
      <c r="O8" s="3">
        <f>Tabla_STOCKENALMACEN[[#This Row],[STOCK_VALORIZADO]]/SUM(Tabla_STOCKENALMACEN[STOCK_VALORIZADO])</f>
        <v>2.7958090834638502E-3</v>
      </c>
      <c r="P8" s="1" t="str">
        <f>VLOOKUP(Tabla_STOCKENALMACEN[[#This Row],[ID_PRODUCTO]],'ABC VENTAS'!$B$2:$F$564,5,FALSE)</f>
        <v>A</v>
      </c>
      <c r="Q8" s="1" t="str">
        <f>VLOOKUP(Tabla_STOCKENALMACEN[[#This Row],[ID_PRODUCTO]],'ABC STOCK'!$B$3:$F$565,5,FALSE)</f>
        <v>B</v>
      </c>
      <c r="R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" spans="1:18" x14ac:dyDescent="0.25">
      <c r="A9">
        <v>2</v>
      </c>
      <c r="B9">
        <v>1002</v>
      </c>
      <c r="C9">
        <v>1</v>
      </c>
      <c r="D9">
        <v>5</v>
      </c>
      <c r="E9">
        <v>202003</v>
      </c>
      <c r="F9">
        <v>0</v>
      </c>
      <c r="G9">
        <v>63</v>
      </c>
      <c r="H9">
        <v>0</v>
      </c>
      <c r="I9">
        <v>53153.1</v>
      </c>
      <c r="J9">
        <v>767</v>
      </c>
      <c r="K9">
        <v>81662.490000000005</v>
      </c>
      <c r="L9">
        <f>Tabla_STOCKENALMACEN[[#This Row],[CANT_STOCK]]*Tabla_STOCKENALMACEN[[#This Row],[COSTO_UNIT]]</f>
        <v>0</v>
      </c>
      <c r="M9">
        <f>IFERROR(Tabla_STOCKENALMACEN[[#This Row],[CANT_STOCK]]/Tabla_STOCKENALMACEN[[#This Row],[VENTA_PROM12MESES_UN]],0)</f>
        <v>0</v>
      </c>
      <c r="N9">
        <f>IFERROR(12/Tabla_STOCKENALMACEN[[#This Row],[MESES DE INVENTARIO]],0)</f>
        <v>0</v>
      </c>
      <c r="O9" s="3">
        <f>Tabla_STOCKENALMACEN[[#This Row],[STOCK_VALORIZADO]]/SUM(Tabla_STOCKENALMACEN[STOCK_VALORIZADO])</f>
        <v>0</v>
      </c>
      <c r="P9" s="1" t="str">
        <f>VLOOKUP(Tabla_STOCKENALMACEN[[#This Row],[ID_PRODUCTO]],'ABC VENTAS'!$B$2:$F$564,5,FALSE)</f>
        <v>A</v>
      </c>
      <c r="Q9" s="1" t="str">
        <f>VLOOKUP(Tabla_STOCKENALMACEN[[#This Row],[ID_PRODUCTO]],'ABC STOCK'!$B$3:$F$565,5,FALSE)</f>
        <v>B</v>
      </c>
      <c r="R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" spans="1:18" x14ac:dyDescent="0.25">
      <c r="A10">
        <v>1</v>
      </c>
      <c r="B10">
        <v>1002</v>
      </c>
      <c r="C10">
        <v>1</v>
      </c>
      <c r="D10">
        <v>5</v>
      </c>
      <c r="E10">
        <v>202003</v>
      </c>
      <c r="F10">
        <v>410</v>
      </c>
      <c r="G10">
        <v>80</v>
      </c>
      <c r="H10">
        <v>32800</v>
      </c>
      <c r="I10">
        <v>52876.800000000003</v>
      </c>
      <c r="J10">
        <v>612</v>
      </c>
      <c r="K10">
        <v>77356.800000000003</v>
      </c>
      <c r="L10">
        <f>Tabla_STOCKENALMACEN[[#This Row],[CANT_STOCK]]*Tabla_STOCKENALMACEN[[#This Row],[COSTO_UNIT]]</f>
        <v>32800</v>
      </c>
      <c r="M10">
        <f>IFERROR(Tabla_STOCKENALMACEN[[#This Row],[CANT_STOCK]]/Tabla_STOCKENALMACEN[[#This Row],[VENTA_PROM12MESES_UN]],0)</f>
        <v>0.66993464052287577</v>
      </c>
      <c r="N10">
        <f>IFERROR(12/Tabla_STOCKENALMACEN[[#This Row],[MESES DE INVENTARIO]],0)</f>
        <v>17.912195121951221</v>
      </c>
      <c r="O10" s="3">
        <f>Tabla_STOCKENALMACEN[[#This Row],[STOCK_VALORIZADO]]/SUM(Tabla_STOCKENALMACEN[STOCK_VALORIZADO])</f>
        <v>1.2347849343927811E-3</v>
      </c>
      <c r="P10" s="1" t="str">
        <f>VLOOKUP(Tabla_STOCKENALMACEN[[#This Row],[ID_PRODUCTO]],'ABC VENTAS'!$B$2:$F$564,5,FALSE)</f>
        <v>A</v>
      </c>
      <c r="Q10" s="1" t="str">
        <f>VLOOKUP(Tabla_STOCKENALMACEN[[#This Row],[ID_PRODUCTO]],'ABC STOCK'!$B$3:$F$565,5,FALSE)</f>
        <v>B</v>
      </c>
      <c r="R1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" spans="1:18" x14ac:dyDescent="0.25">
      <c r="A11">
        <v>1</v>
      </c>
      <c r="B11">
        <v>1002</v>
      </c>
      <c r="C11">
        <v>1</v>
      </c>
      <c r="D11">
        <v>5</v>
      </c>
      <c r="E11">
        <v>202002</v>
      </c>
      <c r="F11">
        <v>390</v>
      </c>
      <c r="G11">
        <v>46</v>
      </c>
      <c r="H11">
        <v>17940</v>
      </c>
      <c r="I11">
        <v>28967.119999999999</v>
      </c>
      <c r="J11">
        <v>692</v>
      </c>
      <c r="K11">
        <v>55706</v>
      </c>
      <c r="L11">
        <f>Tabla_STOCKENALMACEN[[#This Row],[CANT_STOCK]]*Tabla_STOCKENALMACEN[[#This Row],[COSTO_UNIT]]</f>
        <v>17940</v>
      </c>
      <c r="M11">
        <f>IFERROR(Tabla_STOCKENALMACEN[[#This Row],[CANT_STOCK]]/Tabla_STOCKENALMACEN[[#This Row],[VENTA_PROM12MESES_UN]],0)</f>
        <v>0.56358381502890176</v>
      </c>
      <c r="N11">
        <f>IFERROR(12/Tabla_STOCKENALMACEN[[#This Row],[MESES DE INVENTARIO]],0)</f>
        <v>21.292307692307691</v>
      </c>
      <c r="O11" s="3">
        <f>Tabla_STOCKENALMACEN[[#This Row],[STOCK_VALORIZADO]]/SUM(Tabla_STOCKENALMACEN[STOCK_VALORIZADO])</f>
        <v>6.7536712570141744E-4</v>
      </c>
      <c r="P11" s="1" t="str">
        <f>VLOOKUP(Tabla_STOCKENALMACEN[[#This Row],[ID_PRODUCTO]],'ABC VENTAS'!$B$2:$F$564,5,FALSE)</f>
        <v>A</v>
      </c>
      <c r="Q11" s="1" t="str">
        <f>VLOOKUP(Tabla_STOCKENALMACEN[[#This Row],[ID_PRODUCTO]],'ABC STOCK'!$B$3:$F$565,5,FALSE)</f>
        <v>B</v>
      </c>
      <c r="R1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" spans="1:18" x14ac:dyDescent="0.25">
      <c r="A12">
        <v>2</v>
      </c>
      <c r="B12">
        <v>1002</v>
      </c>
      <c r="C12">
        <v>1</v>
      </c>
      <c r="D12">
        <v>5</v>
      </c>
      <c r="E12">
        <v>201912</v>
      </c>
      <c r="F12">
        <v>855</v>
      </c>
      <c r="G12">
        <v>43</v>
      </c>
      <c r="H12">
        <v>36765</v>
      </c>
      <c r="I12">
        <v>29194.42</v>
      </c>
      <c r="J12">
        <v>818</v>
      </c>
      <c r="K12">
        <v>51705.78</v>
      </c>
      <c r="L12">
        <f>Tabla_STOCKENALMACEN[[#This Row],[CANT_STOCK]]*Tabla_STOCKENALMACEN[[#This Row],[COSTO_UNIT]]</f>
        <v>36765</v>
      </c>
      <c r="M12">
        <f>IFERROR(Tabla_STOCKENALMACEN[[#This Row],[CANT_STOCK]]/Tabla_STOCKENALMACEN[[#This Row],[VENTA_PROM12MESES_UN]],0)</f>
        <v>1.0452322738386308</v>
      </c>
      <c r="N12">
        <f>IFERROR(12/Tabla_STOCKENALMACEN[[#This Row],[MESES DE INVENTARIO]],0)</f>
        <v>11.480701754385965</v>
      </c>
      <c r="O12" s="3">
        <f>Tabla_STOCKENALMACEN[[#This Row],[STOCK_VALORIZADO]]/SUM(Tabla_STOCKENALMACEN[STOCK_VALORIZADO])</f>
        <v>1.3840508571021524E-3</v>
      </c>
      <c r="P12" s="1" t="str">
        <f>VLOOKUP(Tabla_STOCKENALMACEN[[#This Row],[ID_PRODUCTO]],'ABC VENTAS'!$B$2:$F$564,5,FALSE)</f>
        <v>A</v>
      </c>
      <c r="Q12" s="1" t="str">
        <f>VLOOKUP(Tabla_STOCKENALMACEN[[#This Row],[ID_PRODUCTO]],'ABC STOCK'!$B$3:$F$565,5,FALSE)</f>
        <v>B</v>
      </c>
      <c r="R1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" spans="1:18" x14ac:dyDescent="0.25">
      <c r="A13">
        <v>1</v>
      </c>
      <c r="B13">
        <v>1002</v>
      </c>
      <c r="C13">
        <v>1</v>
      </c>
      <c r="D13">
        <v>5</v>
      </c>
      <c r="E13">
        <v>202003</v>
      </c>
      <c r="F13">
        <v>210</v>
      </c>
      <c r="G13">
        <v>56</v>
      </c>
      <c r="H13">
        <v>11760</v>
      </c>
      <c r="I13">
        <v>19051.2</v>
      </c>
      <c r="J13">
        <v>324</v>
      </c>
      <c r="K13">
        <v>22135.68</v>
      </c>
      <c r="L13">
        <f>Tabla_STOCKENALMACEN[[#This Row],[CANT_STOCK]]*Tabla_STOCKENALMACEN[[#This Row],[COSTO_UNIT]]</f>
        <v>11760</v>
      </c>
      <c r="M13">
        <f>IFERROR(Tabla_STOCKENALMACEN[[#This Row],[CANT_STOCK]]/Tabla_STOCKENALMACEN[[#This Row],[VENTA_PROM12MESES_UN]],0)</f>
        <v>0.64814814814814814</v>
      </c>
      <c r="N13">
        <f>IFERROR(12/Tabla_STOCKENALMACEN[[#This Row],[MESES DE INVENTARIO]],0)</f>
        <v>18.514285714285716</v>
      </c>
      <c r="O13" s="3">
        <f>Tabla_STOCKENALMACEN[[#This Row],[STOCK_VALORIZADO]]/SUM(Tabla_STOCKENALMACEN[STOCK_VALORIZADO])</f>
        <v>4.4271557403838735E-4</v>
      </c>
      <c r="P13" s="1" t="str">
        <f>VLOOKUP(Tabla_STOCKENALMACEN[[#This Row],[ID_PRODUCTO]],'ABC VENTAS'!$B$2:$F$564,5,FALSE)</f>
        <v>A</v>
      </c>
      <c r="Q13" s="1" t="str">
        <f>VLOOKUP(Tabla_STOCKENALMACEN[[#This Row],[ID_PRODUCTO]],'ABC STOCK'!$B$3:$F$565,5,FALSE)</f>
        <v>B</v>
      </c>
      <c r="R1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" spans="1:18" x14ac:dyDescent="0.25">
      <c r="A14">
        <v>1</v>
      </c>
      <c r="B14">
        <v>1003</v>
      </c>
      <c r="C14">
        <v>1</v>
      </c>
      <c r="D14">
        <v>5</v>
      </c>
      <c r="E14">
        <v>202003</v>
      </c>
      <c r="F14">
        <v>188</v>
      </c>
      <c r="G14">
        <v>7.42</v>
      </c>
      <c r="H14">
        <v>1394.96</v>
      </c>
      <c r="I14">
        <v>718.99800000000005</v>
      </c>
      <c r="J14">
        <v>102</v>
      </c>
      <c r="K14">
        <v>1385.0172</v>
      </c>
      <c r="L14">
        <f>Tabla_STOCKENALMACEN[[#This Row],[CANT_STOCK]]*Tabla_STOCKENALMACEN[[#This Row],[COSTO_UNIT]]</f>
        <v>1394.96</v>
      </c>
      <c r="M14">
        <f>IFERROR(Tabla_STOCKENALMACEN[[#This Row],[CANT_STOCK]]/Tabla_STOCKENALMACEN[[#This Row],[VENTA_PROM12MESES_UN]],0)</f>
        <v>1.8431372549019607</v>
      </c>
      <c r="N14">
        <f>IFERROR(12/Tabla_STOCKENALMACEN[[#This Row],[MESES DE INVENTARIO]],0)</f>
        <v>6.5106382978723412</v>
      </c>
      <c r="O14" s="3">
        <f>Tabla_STOCKENALMACEN[[#This Row],[STOCK_VALORIZADO]]/SUM(Tabla_STOCKENALMACEN[STOCK_VALORIZADO])</f>
        <v>5.2514499758553475E-5</v>
      </c>
      <c r="P14" s="1" t="str">
        <f>VLOOKUP(Tabla_STOCKENALMACEN[[#This Row],[ID_PRODUCTO]],'ABC VENTAS'!$B$2:$F$564,5,FALSE)</f>
        <v>C</v>
      </c>
      <c r="Q14" s="1" t="str">
        <f>VLOOKUP(Tabla_STOCKENALMACEN[[#This Row],[ID_PRODUCTO]],'ABC STOCK'!$B$3:$F$565,5,FALSE)</f>
        <v>C</v>
      </c>
      <c r="R1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" spans="1:18" x14ac:dyDescent="0.25">
      <c r="A15">
        <v>1</v>
      </c>
      <c r="B15">
        <v>1003</v>
      </c>
      <c r="C15">
        <v>1</v>
      </c>
      <c r="D15">
        <v>5</v>
      </c>
      <c r="E15">
        <v>202001</v>
      </c>
      <c r="F15">
        <v>711</v>
      </c>
      <c r="G15">
        <v>3.66</v>
      </c>
      <c r="H15">
        <v>2602.2600000000002</v>
      </c>
      <c r="I15">
        <v>319.73759999999999</v>
      </c>
      <c r="J15">
        <v>96</v>
      </c>
      <c r="K15">
        <v>541.09439999999995</v>
      </c>
      <c r="L15">
        <f>Tabla_STOCKENALMACEN[[#This Row],[CANT_STOCK]]*Tabla_STOCKENALMACEN[[#This Row],[COSTO_UNIT]]</f>
        <v>2602.2600000000002</v>
      </c>
      <c r="M15">
        <f>IFERROR(Tabla_STOCKENALMACEN[[#This Row],[CANT_STOCK]]/Tabla_STOCKENALMACEN[[#This Row],[VENTA_PROM12MESES_UN]],0)</f>
        <v>7.40625</v>
      </c>
      <c r="N15">
        <f>IFERROR(12/Tabla_STOCKENALMACEN[[#This Row],[MESES DE INVENTARIO]],0)</f>
        <v>1.620253164556962</v>
      </c>
      <c r="O15" s="3">
        <f>Tabla_STOCKENALMACEN[[#This Row],[STOCK_VALORIZADO]]/SUM(Tabla_STOCKENALMACEN[STOCK_VALORIZADO])</f>
        <v>9.7964373273565824E-5</v>
      </c>
      <c r="P15" s="1" t="str">
        <f>VLOOKUP(Tabla_STOCKENALMACEN[[#This Row],[ID_PRODUCTO]],'ABC VENTAS'!$B$2:$F$564,5,FALSE)</f>
        <v>C</v>
      </c>
      <c r="Q15" s="1" t="str">
        <f>VLOOKUP(Tabla_STOCKENALMACEN[[#This Row],[ID_PRODUCTO]],'ABC STOCK'!$B$3:$F$565,5,FALSE)</f>
        <v>C</v>
      </c>
      <c r="R1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6" spans="1:18" x14ac:dyDescent="0.25">
      <c r="A16">
        <v>3</v>
      </c>
      <c r="B16">
        <v>1003</v>
      </c>
      <c r="C16">
        <v>1</v>
      </c>
      <c r="D16">
        <v>5</v>
      </c>
      <c r="E16">
        <v>201902</v>
      </c>
      <c r="F16">
        <v>200</v>
      </c>
      <c r="G16">
        <v>5.24</v>
      </c>
      <c r="H16">
        <v>1048</v>
      </c>
      <c r="I16">
        <v>320.58319999999998</v>
      </c>
      <c r="J16">
        <v>66.5</v>
      </c>
      <c r="K16">
        <v>463.45179999999999</v>
      </c>
      <c r="L16">
        <f>Tabla_STOCKENALMACEN[[#This Row],[CANT_STOCK]]*Tabla_STOCKENALMACEN[[#This Row],[COSTO_UNIT]]</f>
        <v>1048</v>
      </c>
      <c r="M16">
        <f>IFERROR(Tabla_STOCKENALMACEN[[#This Row],[CANT_STOCK]]/Tabla_STOCKENALMACEN[[#This Row],[VENTA_PROM12MESES_UN]],0)</f>
        <v>3.007518796992481</v>
      </c>
      <c r="N16">
        <f>IFERROR(12/Tabla_STOCKENALMACEN[[#This Row],[MESES DE INVENTARIO]],0)</f>
        <v>3.99</v>
      </c>
      <c r="O16" s="3">
        <f>Tabla_STOCKENALMACEN[[#This Row],[STOCK_VALORIZADO]]/SUM(Tabla_STOCKENALMACEN[STOCK_VALORIZADO])</f>
        <v>3.94528844891352E-5</v>
      </c>
      <c r="P16" s="1" t="str">
        <f>VLOOKUP(Tabla_STOCKENALMACEN[[#This Row],[ID_PRODUCTO]],'ABC VENTAS'!$B$2:$F$564,5,FALSE)</f>
        <v>C</v>
      </c>
      <c r="Q16" s="1" t="str">
        <f>VLOOKUP(Tabla_STOCKENALMACEN[[#This Row],[ID_PRODUCTO]],'ABC STOCK'!$B$3:$F$565,5,FALSE)</f>
        <v>C</v>
      </c>
      <c r="R1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" spans="1:18" x14ac:dyDescent="0.25">
      <c r="A17">
        <v>2</v>
      </c>
      <c r="B17">
        <v>1003</v>
      </c>
      <c r="C17">
        <v>1</v>
      </c>
      <c r="D17">
        <v>5</v>
      </c>
      <c r="E17">
        <v>201901</v>
      </c>
      <c r="F17">
        <v>558</v>
      </c>
      <c r="G17">
        <v>7.22</v>
      </c>
      <c r="H17">
        <v>4028.76</v>
      </c>
      <c r="I17">
        <v>292.75655999999998</v>
      </c>
      <c r="J17">
        <v>37.200000000000003</v>
      </c>
      <c r="K17">
        <v>381.38927999999999</v>
      </c>
      <c r="L17">
        <f>Tabla_STOCKENALMACEN[[#This Row],[CANT_STOCK]]*Tabla_STOCKENALMACEN[[#This Row],[COSTO_UNIT]]</f>
        <v>4028.7599999999998</v>
      </c>
      <c r="M17">
        <f>IFERROR(Tabla_STOCKENALMACEN[[#This Row],[CANT_STOCK]]/Tabla_STOCKENALMACEN[[#This Row],[VENTA_PROM12MESES_UN]],0)</f>
        <v>14.999999999999998</v>
      </c>
      <c r="N17">
        <f>IFERROR(12/Tabla_STOCKENALMACEN[[#This Row],[MESES DE INVENTARIO]],0)</f>
        <v>0.8</v>
      </c>
      <c r="O17" s="3">
        <f>Tabla_STOCKENALMACEN[[#This Row],[STOCK_VALORIZADO]]/SUM(Tabla_STOCKENALMACEN[STOCK_VALORIZADO])</f>
        <v>1.5166622415500793E-4</v>
      </c>
      <c r="P17" s="1" t="str">
        <f>VLOOKUP(Tabla_STOCKENALMACEN[[#This Row],[ID_PRODUCTO]],'ABC VENTAS'!$B$2:$F$564,5,FALSE)</f>
        <v>C</v>
      </c>
      <c r="Q17" s="1" t="str">
        <f>VLOOKUP(Tabla_STOCKENALMACEN[[#This Row],[ID_PRODUCTO]],'ABC STOCK'!$B$3:$F$565,5,FALSE)</f>
        <v>C</v>
      </c>
      <c r="R1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8" spans="1:18" x14ac:dyDescent="0.25">
      <c r="A18">
        <v>3</v>
      </c>
      <c r="B18">
        <v>1003</v>
      </c>
      <c r="C18">
        <v>1</v>
      </c>
      <c r="D18">
        <v>5</v>
      </c>
      <c r="E18">
        <v>201909</v>
      </c>
      <c r="F18">
        <v>536</v>
      </c>
      <c r="G18">
        <v>2.62</v>
      </c>
      <c r="H18">
        <v>1404.32</v>
      </c>
      <c r="I18">
        <v>162.34829999999999</v>
      </c>
      <c r="J18">
        <v>76.5</v>
      </c>
      <c r="K18">
        <v>356.7654</v>
      </c>
      <c r="L18">
        <f>Tabla_STOCKENALMACEN[[#This Row],[CANT_STOCK]]*Tabla_STOCKENALMACEN[[#This Row],[COSTO_UNIT]]</f>
        <v>1404.3200000000002</v>
      </c>
      <c r="M18">
        <f>IFERROR(Tabla_STOCKENALMACEN[[#This Row],[CANT_STOCK]]/Tabla_STOCKENALMACEN[[#This Row],[VENTA_PROM12MESES_UN]],0)</f>
        <v>7.0065359477124183</v>
      </c>
      <c r="N18">
        <f>IFERROR(12/Tabla_STOCKENALMACEN[[#This Row],[MESES DE INVENTARIO]],0)</f>
        <v>1.7126865671641791</v>
      </c>
      <c r="O18" s="3">
        <f>Tabla_STOCKENALMACEN[[#This Row],[STOCK_VALORIZADO]]/SUM(Tabla_STOCKENALMACEN[STOCK_VALORIZADO])</f>
        <v>5.2866865215441175E-5</v>
      </c>
      <c r="P18" s="1" t="str">
        <f>VLOOKUP(Tabla_STOCKENALMACEN[[#This Row],[ID_PRODUCTO]],'ABC VENTAS'!$B$2:$F$564,5,FALSE)</f>
        <v>C</v>
      </c>
      <c r="Q18" s="1" t="str">
        <f>VLOOKUP(Tabla_STOCKENALMACEN[[#This Row],[ID_PRODUCTO]],'ABC STOCK'!$B$3:$F$565,5,FALSE)</f>
        <v>C</v>
      </c>
      <c r="R1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9" spans="1:18" x14ac:dyDescent="0.25">
      <c r="A19">
        <v>2</v>
      </c>
      <c r="B19">
        <v>1003</v>
      </c>
      <c r="C19">
        <v>1</v>
      </c>
      <c r="D19">
        <v>5</v>
      </c>
      <c r="E19">
        <v>201909</v>
      </c>
      <c r="F19">
        <v>322</v>
      </c>
      <c r="G19">
        <v>2.37</v>
      </c>
      <c r="H19">
        <v>763.14</v>
      </c>
      <c r="I19">
        <v>174.43199999999999</v>
      </c>
      <c r="J19">
        <v>92</v>
      </c>
      <c r="K19">
        <v>348.86399999999998</v>
      </c>
      <c r="L19">
        <f>Tabla_STOCKENALMACEN[[#This Row],[CANT_STOCK]]*Tabla_STOCKENALMACEN[[#This Row],[COSTO_UNIT]]</f>
        <v>763.14</v>
      </c>
      <c r="M19">
        <f>IFERROR(Tabla_STOCKENALMACEN[[#This Row],[CANT_STOCK]]/Tabla_STOCKENALMACEN[[#This Row],[VENTA_PROM12MESES_UN]],0)</f>
        <v>3.5</v>
      </c>
      <c r="N19">
        <f>IFERROR(12/Tabla_STOCKENALMACEN[[#This Row],[MESES DE INVENTARIO]],0)</f>
        <v>3.4285714285714284</v>
      </c>
      <c r="O19" s="3">
        <f>Tabla_STOCKENALMACEN[[#This Row],[STOCK_VALORIZADO]]/SUM(Tabla_STOCKENALMACEN[STOCK_VALORIZADO])</f>
        <v>2.8729078500991066E-5</v>
      </c>
      <c r="P19" s="1" t="str">
        <f>VLOOKUP(Tabla_STOCKENALMACEN[[#This Row],[ID_PRODUCTO]],'ABC VENTAS'!$B$2:$F$564,5,FALSE)</f>
        <v>C</v>
      </c>
      <c r="Q19" s="1" t="str">
        <f>VLOOKUP(Tabla_STOCKENALMACEN[[#This Row],[ID_PRODUCTO]],'ABC STOCK'!$B$3:$F$565,5,FALSE)</f>
        <v>C</v>
      </c>
      <c r="R1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0" spans="1:18" x14ac:dyDescent="0.25">
      <c r="A20">
        <v>1</v>
      </c>
      <c r="B20">
        <v>1004</v>
      </c>
      <c r="C20">
        <v>1</v>
      </c>
      <c r="D20">
        <v>5</v>
      </c>
      <c r="E20">
        <v>202003</v>
      </c>
      <c r="F20">
        <v>1499</v>
      </c>
      <c r="G20">
        <v>5.47</v>
      </c>
      <c r="H20">
        <v>8199.5300000000007</v>
      </c>
      <c r="I20">
        <v>480.87864000000002</v>
      </c>
      <c r="J20">
        <v>99.9</v>
      </c>
      <c r="K20">
        <v>1010.93805</v>
      </c>
      <c r="L20">
        <f>Tabla_STOCKENALMACEN[[#This Row],[CANT_STOCK]]*Tabla_STOCKENALMACEN[[#This Row],[COSTO_UNIT]]</f>
        <v>8199.5299999999988</v>
      </c>
      <c r="M20">
        <f>IFERROR(Tabla_STOCKENALMACEN[[#This Row],[CANT_STOCK]]/Tabla_STOCKENALMACEN[[#This Row],[VENTA_PROM12MESES_UN]],0)</f>
        <v>15.005005005005005</v>
      </c>
      <c r="N20">
        <f>IFERROR(12/Tabla_STOCKENALMACEN[[#This Row],[MESES DE INVENTARIO]],0)</f>
        <v>0.799733155436958</v>
      </c>
      <c r="O20" s="3">
        <f>Tabla_STOCKENALMACEN[[#This Row],[STOCK_VALORIZADO]]/SUM(Tabla_STOCKENALMACEN[STOCK_VALORIZADO])</f>
        <v>3.0867854003358654E-4</v>
      </c>
      <c r="P20" s="1" t="str">
        <f>VLOOKUP(Tabla_STOCKENALMACEN[[#This Row],[ID_PRODUCTO]],'ABC VENTAS'!$B$2:$F$564,5,FALSE)</f>
        <v>C</v>
      </c>
      <c r="Q20" s="1" t="str">
        <f>VLOOKUP(Tabla_STOCKENALMACEN[[#This Row],[ID_PRODUCTO]],'ABC STOCK'!$B$3:$F$565,5,FALSE)</f>
        <v>C</v>
      </c>
      <c r="R2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1" spans="1:18" x14ac:dyDescent="0.25">
      <c r="A21">
        <v>3</v>
      </c>
      <c r="B21">
        <v>1004</v>
      </c>
      <c r="C21">
        <v>1</v>
      </c>
      <c r="D21">
        <v>5</v>
      </c>
      <c r="E21">
        <v>201904</v>
      </c>
      <c r="F21">
        <v>289</v>
      </c>
      <c r="G21">
        <v>2.86</v>
      </c>
      <c r="H21">
        <v>826.54</v>
      </c>
      <c r="I21">
        <v>366.79500000000002</v>
      </c>
      <c r="J21">
        <v>135</v>
      </c>
      <c r="K21">
        <v>656.37</v>
      </c>
      <c r="L21">
        <f>Tabla_STOCKENALMACEN[[#This Row],[CANT_STOCK]]*Tabla_STOCKENALMACEN[[#This Row],[COSTO_UNIT]]</f>
        <v>826.54</v>
      </c>
      <c r="M21">
        <f>IFERROR(Tabla_STOCKENALMACEN[[#This Row],[CANT_STOCK]]/Tabla_STOCKENALMACEN[[#This Row],[VENTA_PROM12MESES_UN]],0)</f>
        <v>2.1407407407407408</v>
      </c>
      <c r="N21">
        <f>IFERROR(12/Tabla_STOCKENALMACEN[[#This Row],[MESES DE INVENTARIO]],0)</f>
        <v>5.6055363321799305</v>
      </c>
      <c r="O21" s="3">
        <f>Tabla_STOCKENALMACEN[[#This Row],[STOCK_VALORIZADO]]/SUM(Tabla_STOCKENALMACEN[STOCK_VALORIZADO])</f>
        <v>3.1115827429055159E-5</v>
      </c>
      <c r="P21" s="1" t="str">
        <f>VLOOKUP(Tabla_STOCKENALMACEN[[#This Row],[ID_PRODUCTO]],'ABC VENTAS'!$B$2:$F$564,5,FALSE)</f>
        <v>C</v>
      </c>
      <c r="Q21" s="1" t="str">
        <f>VLOOKUP(Tabla_STOCKENALMACEN[[#This Row],[ID_PRODUCTO]],'ABC STOCK'!$B$3:$F$565,5,FALSE)</f>
        <v>C</v>
      </c>
      <c r="R2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" spans="1:18" x14ac:dyDescent="0.25">
      <c r="A22">
        <v>2</v>
      </c>
      <c r="B22">
        <v>1004</v>
      </c>
      <c r="C22">
        <v>1</v>
      </c>
      <c r="D22">
        <v>5</v>
      </c>
      <c r="E22">
        <v>201909</v>
      </c>
      <c r="F22">
        <v>372</v>
      </c>
      <c r="G22">
        <v>3.68</v>
      </c>
      <c r="H22">
        <v>1368.96</v>
      </c>
      <c r="I22">
        <v>362.84800000000001</v>
      </c>
      <c r="J22">
        <v>116</v>
      </c>
      <c r="K22">
        <v>614.70719999999994</v>
      </c>
      <c r="L22">
        <f>Tabla_STOCKENALMACEN[[#This Row],[CANT_STOCK]]*Tabla_STOCKENALMACEN[[#This Row],[COSTO_UNIT]]</f>
        <v>1368.96</v>
      </c>
      <c r="M22">
        <f>IFERROR(Tabla_STOCKENALMACEN[[#This Row],[CANT_STOCK]]/Tabla_STOCKENALMACEN[[#This Row],[VENTA_PROM12MESES_UN]],0)</f>
        <v>3.2068965517241379</v>
      </c>
      <c r="N22">
        <f>IFERROR(12/Tabla_STOCKENALMACEN[[#This Row],[MESES DE INVENTARIO]],0)</f>
        <v>3.741935483870968</v>
      </c>
      <c r="O22" s="3">
        <f>Tabla_STOCKENALMACEN[[#This Row],[STOCK_VALORIZADO]]/SUM(Tabla_STOCKENALMACEN[STOCK_VALORIZADO])</f>
        <v>5.1535706822754318E-5</v>
      </c>
      <c r="P22" s="1" t="str">
        <f>VLOOKUP(Tabla_STOCKENALMACEN[[#This Row],[ID_PRODUCTO]],'ABC VENTAS'!$B$2:$F$564,5,FALSE)</f>
        <v>C</v>
      </c>
      <c r="Q22" s="1" t="str">
        <f>VLOOKUP(Tabla_STOCKENALMACEN[[#This Row],[ID_PRODUCTO]],'ABC STOCK'!$B$3:$F$565,5,FALSE)</f>
        <v>C</v>
      </c>
      <c r="R2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3" spans="1:18" x14ac:dyDescent="0.25">
      <c r="A23">
        <v>3</v>
      </c>
      <c r="B23">
        <v>1004</v>
      </c>
      <c r="C23">
        <v>1</v>
      </c>
      <c r="D23">
        <v>5</v>
      </c>
      <c r="E23">
        <v>202001</v>
      </c>
      <c r="F23">
        <v>737</v>
      </c>
      <c r="G23">
        <v>7.7</v>
      </c>
      <c r="H23">
        <v>5674.9</v>
      </c>
      <c r="I23">
        <v>325.14019999999999</v>
      </c>
      <c r="J23">
        <v>49.1</v>
      </c>
      <c r="K23">
        <v>555.76289999999995</v>
      </c>
      <c r="L23">
        <f>Tabla_STOCKENALMACEN[[#This Row],[CANT_STOCK]]*Tabla_STOCKENALMACEN[[#This Row],[COSTO_UNIT]]</f>
        <v>5674.9000000000005</v>
      </c>
      <c r="M23">
        <f>IFERROR(Tabla_STOCKENALMACEN[[#This Row],[CANT_STOCK]]/Tabla_STOCKENALMACEN[[#This Row],[VENTA_PROM12MESES_UN]],0)</f>
        <v>15.010183299389002</v>
      </c>
      <c r="N23">
        <f>IFERROR(12/Tabla_STOCKENALMACEN[[#This Row],[MESES DE INVENTARIO]],0)</f>
        <v>0.79945725915875165</v>
      </c>
      <c r="O23" s="3">
        <f>Tabla_STOCKENALMACEN[[#This Row],[STOCK_VALORIZADO]]/SUM(Tabla_STOCKENALMACEN[STOCK_VALORIZADO])</f>
        <v>2.1363661659102421E-4</v>
      </c>
      <c r="P23" s="1" t="str">
        <f>VLOOKUP(Tabla_STOCKENALMACEN[[#This Row],[ID_PRODUCTO]],'ABC VENTAS'!$B$2:$F$564,5,FALSE)</f>
        <v>C</v>
      </c>
      <c r="Q23" s="1" t="str">
        <f>VLOOKUP(Tabla_STOCKENALMACEN[[#This Row],[ID_PRODUCTO]],'ABC STOCK'!$B$3:$F$565,5,FALSE)</f>
        <v>C</v>
      </c>
      <c r="R2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4" spans="1:18" x14ac:dyDescent="0.25">
      <c r="A24">
        <v>1</v>
      </c>
      <c r="B24">
        <v>1004</v>
      </c>
      <c r="C24">
        <v>1</v>
      </c>
      <c r="D24">
        <v>5</v>
      </c>
      <c r="E24">
        <v>201910</v>
      </c>
      <c r="F24">
        <v>123</v>
      </c>
      <c r="G24">
        <v>4.2300000000000004</v>
      </c>
      <c r="H24">
        <v>520.29</v>
      </c>
      <c r="I24">
        <v>207.10079999999999</v>
      </c>
      <c r="J24">
        <v>61.2</v>
      </c>
      <c r="K24">
        <v>349.48259999999999</v>
      </c>
      <c r="L24">
        <f>Tabla_STOCKENALMACEN[[#This Row],[CANT_STOCK]]*Tabla_STOCKENALMACEN[[#This Row],[COSTO_UNIT]]</f>
        <v>520.29000000000008</v>
      </c>
      <c r="M24">
        <f>IFERROR(Tabla_STOCKENALMACEN[[#This Row],[CANT_STOCK]]/Tabla_STOCKENALMACEN[[#This Row],[VENTA_PROM12MESES_UN]],0)</f>
        <v>2.0098039215686274</v>
      </c>
      <c r="N24">
        <f>IFERROR(12/Tabla_STOCKENALMACEN[[#This Row],[MESES DE INVENTARIO]],0)</f>
        <v>5.9707317073170731</v>
      </c>
      <c r="O24" s="3">
        <f>Tabla_STOCKENALMACEN[[#This Row],[STOCK_VALORIZADO]]/SUM(Tabla_STOCKENALMACEN[STOCK_VALORIZADO])</f>
        <v>1.9586776021805492E-5</v>
      </c>
      <c r="P24" s="1" t="str">
        <f>VLOOKUP(Tabla_STOCKENALMACEN[[#This Row],[ID_PRODUCTO]],'ABC VENTAS'!$B$2:$F$564,5,FALSE)</f>
        <v>C</v>
      </c>
      <c r="Q24" s="1" t="str">
        <f>VLOOKUP(Tabla_STOCKENALMACEN[[#This Row],[ID_PRODUCTO]],'ABC STOCK'!$B$3:$F$565,5,FALSE)</f>
        <v>C</v>
      </c>
      <c r="R2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" spans="1:18" x14ac:dyDescent="0.25">
      <c r="A25">
        <v>2</v>
      </c>
      <c r="B25">
        <v>1004</v>
      </c>
      <c r="C25">
        <v>1</v>
      </c>
      <c r="D25">
        <v>5</v>
      </c>
      <c r="E25">
        <v>201910</v>
      </c>
      <c r="F25">
        <v>656</v>
      </c>
      <c r="G25">
        <v>1.1000000000000001</v>
      </c>
      <c r="H25">
        <v>721.6</v>
      </c>
      <c r="I25">
        <v>77.572000000000003</v>
      </c>
      <c r="J25">
        <v>86</v>
      </c>
      <c r="K25">
        <v>139.06200000000001</v>
      </c>
      <c r="L25">
        <f>Tabla_STOCKENALMACEN[[#This Row],[CANT_STOCK]]*Tabla_STOCKENALMACEN[[#This Row],[COSTO_UNIT]]</f>
        <v>721.6</v>
      </c>
      <c r="M25">
        <f>IFERROR(Tabla_STOCKENALMACEN[[#This Row],[CANT_STOCK]]/Tabla_STOCKENALMACEN[[#This Row],[VENTA_PROM12MESES_UN]],0)</f>
        <v>7.6279069767441863</v>
      </c>
      <c r="N25">
        <f>IFERROR(12/Tabla_STOCKENALMACEN[[#This Row],[MESES DE INVENTARIO]],0)</f>
        <v>1.5731707317073169</v>
      </c>
      <c r="O25" s="3">
        <f>Tabla_STOCKENALMACEN[[#This Row],[STOCK_VALORIZADO]]/SUM(Tabla_STOCKENALMACEN[STOCK_VALORIZADO])</f>
        <v>2.7165268556641184E-5</v>
      </c>
      <c r="P25" s="1" t="str">
        <f>VLOOKUP(Tabla_STOCKENALMACEN[[#This Row],[ID_PRODUCTO]],'ABC VENTAS'!$B$2:$F$564,5,FALSE)</f>
        <v>C</v>
      </c>
      <c r="Q25" s="1" t="str">
        <f>VLOOKUP(Tabla_STOCKENALMACEN[[#This Row],[ID_PRODUCTO]],'ABC STOCK'!$B$3:$F$565,5,FALSE)</f>
        <v>C</v>
      </c>
      <c r="R2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6" spans="1:18" x14ac:dyDescent="0.25">
      <c r="A26">
        <v>1</v>
      </c>
      <c r="B26">
        <v>1005</v>
      </c>
      <c r="C26">
        <v>1</v>
      </c>
      <c r="D26">
        <v>5</v>
      </c>
      <c r="E26">
        <v>201902</v>
      </c>
      <c r="F26">
        <v>1201</v>
      </c>
      <c r="G26">
        <v>6.65</v>
      </c>
      <c r="H26">
        <v>7986.65</v>
      </c>
      <c r="I26">
        <v>390.32839999999999</v>
      </c>
      <c r="J26">
        <v>66.7</v>
      </c>
      <c r="K26">
        <v>541.13710000000003</v>
      </c>
      <c r="L26">
        <f>Tabla_STOCKENALMACEN[[#This Row],[CANT_STOCK]]*Tabla_STOCKENALMACEN[[#This Row],[COSTO_UNIT]]</f>
        <v>7986.6500000000005</v>
      </c>
      <c r="M26">
        <f>IFERROR(Tabla_STOCKENALMACEN[[#This Row],[CANT_STOCK]]/Tabla_STOCKENALMACEN[[#This Row],[VENTA_PROM12MESES_UN]],0)</f>
        <v>18.005997001499249</v>
      </c>
      <c r="N26">
        <f>IFERROR(12/Tabla_STOCKENALMACEN[[#This Row],[MESES DE INVENTARIO]],0)</f>
        <v>0.66644462947543714</v>
      </c>
      <c r="O26" s="3">
        <f>Tabla_STOCKENALMACEN[[#This Row],[STOCK_VALORIZADO]]/SUM(Tabla_STOCKENALMACEN[STOCK_VALORIZADO])</f>
        <v>3.0066448464232027E-4</v>
      </c>
      <c r="P26" s="1" t="str">
        <f>VLOOKUP(Tabla_STOCKENALMACEN[[#This Row],[ID_PRODUCTO]],'ABC VENTAS'!$B$2:$F$564,5,FALSE)</f>
        <v>C</v>
      </c>
      <c r="Q26" s="1" t="str">
        <f>VLOOKUP(Tabla_STOCKENALMACEN[[#This Row],[ID_PRODUCTO]],'ABC STOCK'!$B$3:$F$565,5,FALSE)</f>
        <v>C</v>
      </c>
      <c r="R2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7" spans="1:18" x14ac:dyDescent="0.25">
      <c r="A27">
        <v>1</v>
      </c>
      <c r="B27">
        <v>1005</v>
      </c>
      <c r="C27">
        <v>1</v>
      </c>
      <c r="D27">
        <v>5</v>
      </c>
      <c r="E27">
        <v>201908</v>
      </c>
      <c r="F27">
        <v>679</v>
      </c>
      <c r="G27">
        <v>5.54</v>
      </c>
      <c r="H27">
        <v>3761.66</v>
      </c>
      <c r="I27">
        <v>228.38650000000001</v>
      </c>
      <c r="J27">
        <v>48.5</v>
      </c>
      <c r="K27">
        <v>475.5813</v>
      </c>
      <c r="L27">
        <f>Tabla_STOCKENALMACEN[[#This Row],[CANT_STOCK]]*Tabla_STOCKENALMACEN[[#This Row],[COSTO_UNIT]]</f>
        <v>3761.66</v>
      </c>
      <c r="M27">
        <f>IFERROR(Tabla_STOCKENALMACEN[[#This Row],[CANT_STOCK]]/Tabla_STOCKENALMACEN[[#This Row],[VENTA_PROM12MESES_UN]],0)</f>
        <v>14</v>
      </c>
      <c r="N27">
        <f>IFERROR(12/Tabla_STOCKENALMACEN[[#This Row],[MESES DE INVENTARIO]],0)</f>
        <v>0.8571428571428571</v>
      </c>
      <c r="O27" s="3">
        <f>Tabla_STOCKENALMACEN[[#This Row],[STOCK_VALORIZADO]]/SUM(Tabla_STOCKENALMACEN[STOCK_VALORIZADO])</f>
        <v>1.4161100903377892E-4</v>
      </c>
      <c r="P27" s="1" t="str">
        <f>VLOOKUP(Tabla_STOCKENALMACEN[[#This Row],[ID_PRODUCTO]],'ABC VENTAS'!$B$2:$F$564,5,FALSE)</f>
        <v>C</v>
      </c>
      <c r="Q27" s="1" t="str">
        <f>VLOOKUP(Tabla_STOCKENALMACEN[[#This Row],[ID_PRODUCTO]],'ABC STOCK'!$B$3:$F$565,5,FALSE)</f>
        <v>C</v>
      </c>
      <c r="R2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8" spans="1:18" x14ac:dyDescent="0.25">
      <c r="A28">
        <v>2</v>
      </c>
      <c r="B28">
        <v>1005</v>
      </c>
      <c r="C28">
        <v>1</v>
      </c>
      <c r="D28">
        <v>5</v>
      </c>
      <c r="E28">
        <v>202001</v>
      </c>
      <c r="F28">
        <v>545</v>
      </c>
      <c r="G28">
        <v>3.64</v>
      </c>
      <c r="H28">
        <v>1983.8</v>
      </c>
      <c r="I28">
        <v>237.88128</v>
      </c>
      <c r="J28">
        <v>77.8</v>
      </c>
      <c r="K28">
        <v>376.64535999999998</v>
      </c>
      <c r="L28">
        <f>Tabla_STOCKENALMACEN[[#This Row],[CANT_STOCK]]*Tabla_STOCKENALMACEN[[#This Row],[COSTO_UNIT]]</f>
        <v>1983.8</v>
      </c>
      <c r="M28">
        <f>IFERROR(Tabla_STOCKENALMACEN[[#This Row],[CANT_STOCK]]/Tabla_STOCKENALMACEN[[#This Row],[VENTA_PROM12MESES_UN]],0)</f>
        <v>7.005141388174807</v>
      </c>
      <c r="N28">
        <f>IFERROR(12/Tabla_STOCKENALMACEN[[#This Row],[MESES DE INVENTARIO]],0)</f>
        <v>1.7130275229357799</v>
      </c>
      <c r="O28" s="3">
        <f>Tabla_STOCKENALMACEN[[#This Row],[STOCK_VALORIZADO]]/SUM(Tabla_STOCKENALMACEN[STOCK_VALORIZADO])</f>
        <v>7.4681901001475575E-5</v>
      </c>
      <c r="P28" s="1" t="str">
        <f>VLOOKUP(Tabla_STOCKENALMACEN[[#This Row],[ID_PRODUCTO]],'ABC VENTAS'!$B$2:$F$564,5,FALSE)</f>
        <v>C</v>
      </c>
      <c r="Q28" s="1" t="str">
        <f>VLOOKUP(Tabla_STOCKENALMACEN[[#This Row],[ID_PRODUCTO]],'ABC STOCK'!$B$3:$F$565,5,FALSE)</f>
        <v>C</v>
      </c>
      <c r="R2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9" spans="1:18" x14ac:dyDescent="0.25">
      <c r="A29">
        <v>2</v>
      </c>
      <c r="B29">
        <v>1005</v>
      </c>
      <c r="C29">
        <v>1</v>
      </c>
      <c r="D29">
        <v>5</v>
      </c>
      <c r="E29">
        <v>202002</v>
      </c>
      <c r="F29">
        <v>203</v>
      </c>
      <c r="G29">
        <v>2.2400000000000002</v>
      </c>
      <c r="H29">
        <v>454.72</v>
      </c>
      <c r="I29">
        <v>158.99520000000001</v>
      </c>
      <c r="J29">
        <v>78</v>
      </c>
      <c r="K29">
        <v>302.26560000000001</v>
      </c>
      <c r="L29">
        <f>Tabla_STOCKENALMACEN[[#This Row],[CANT_STOCK]]*Tabla_STOCKENALMACEN[[#This Row],[COSTO_UNIT]]</f>
        <v>454.72</v>
      </c>
      <c r="M29">
        <f>IFERROR(Tabla_STOCKENALMACEN[[#This Row],[CANT_STOCK]]/Tabla_STOCKENALMACEN[[#This Row],[VENTA_PROM12MESES_UN]],0)</f>
        <v>2.6025641025641026</v>
      </c>
      <c r="N29">
        <f>IFERROR(12/Tabla_STOCKENALMACEN[[#This Row],[MESES DE INVENTARIO]],0)</f>
        <v>4.610837438423645</v>
      </c>
      <c r="O29" s="3">
        <f>Tabla_STOCKENALMACEN[[#This Row],[STOCK_VALORIZADO]]/SUM(Tabla_STOCKENALMACEN[STOCK_VALORIZADO])</f>
        <v>1.7118335529484311E-5</v>
      </c>
      <c r="P29" s="1" t="str">
        <f>VLOOKUP(Tabla_STOCKENALMACEN[[#This Row],[ID_PRODUCTO]],'ABC VENTAS'!$B$2:$F$564,5,FALSE)</f>
        <v>C</v>
      </c>
      <c r="Q29" s="1" t="str">
        <f>VLOOKUP(Tabla_STOCKENALMACEN[[#This Row],[ID_PRODUCTO]],'ABC STOCK'!$B$3:$F$565,5,FALSE)</f>
        <v>C</v>
      </c>
      <c r="R2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" spans="1:18" x14ac:dyDescent="0.25">
      <c r="A30">
        <v>1</v>
      </c>
      <c r="B30">
        <v>1005</v>
      </c>
      <c r="C30">
        <v>1</v>
      </c>
      <c r="D30">
        <v>5</v>
      </c>
      <c r="E30">
        <v>202002</v>
      </c>
      <c r="F30">
        <v>686</v>
      </c>
      <c r="G30">
        <v>1.1100000000000001</v>
      </c>
      <c r="H30">
        <v>761.46</v>
      </c>
      <c r="I30">
        <v>160.4616</v>
      </c>
      <c r="J30">
        <v>139</v>
      </c>
      <c r="K30">
        <v>243.7782</v>
      </c>
      <c r="L30">
        <f>Tabla_STOCKENALMACEN[[#This Row],[CANT_STOCK]]*Tabla_STOCKENALMACEN[[#This Row],[COSTO_UNIT]]</f>
        <v>761.46</v>
      </c>
      <c r="M30">
        <f>IFERROR(Tabla_STOCKENALMACEN[[#This Row],[CANT_STOCK]]/Tabla_STOCKENALMACEN[[#This Row],[VENTA_PROM12MESES_UN]],0)</f>
        <v>4.9352517985611515</v>
      </c>
      <c r="N30">
        <f>IFERROR(12/Tabla_STOCKENALMACEN[[#This Row],[MESES DE INVENTARIO]],0)</f>
        <v>2.4314868804664722</v>
      </c>
      <c r="O30" s="3">
        <f>Tabla_STOCKENALMACEN[[#This Row],[STOCK_VALORIZADO]]/SUM(Tabla_STOCKENALMACEN[STOCK_VALORIZADO])</f>
        <v>2.8665833418985582E-5</v>
      </c>
      <c r="P30" s="1" t="str">
        <f>VLOOKUP(Tabla_STOCKENALMACEN[[#This Row],[ID_PRODUCTO]],'ABC VENTAS'!$B$2:$F$564,5,FALSE)</f>
        <v>C</v>
      </c>
      <c r="Q30" s="1" t="str">
        <f>VLOOKUP(Tabla_STOCKENALMACEN[[#This Row],[ID_PRODUCTO]],'ABC STOCK'!$B$3:$F$565,5,FALSE)</f>
        <v>C</v>
      </c>
      <c r="R3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1" spans="1:18" x14ac:dyDescent="0.25">
      <c r="A31">
        <v>1</v>
      </c>
      <c r="B31">
        <v>1005</v>
      </c>
      <c r="C31">
        <v>1</v>
      </c>
      <c r="D31">
        <v>5</v>
      </c>
      <c r="E31">
        <v>201910</v>
      </c>
      <c r="F31">
        <v>218</v>
      </c>
      <c r="G31">
        <v>2.25</v>
      </c>
      <c r="H31">
        <v>490.5</v>
      </c>
      <c r="I31">
        <v>131.96250000000001</v>
      </c>
      <c r="J31">
        <v>69</v>
      </c>
      <c r="K31">
        <v>197.16749999999999</v>
      </c>
      <c r="L31">
        <f>Tabla_STOCKENALMACEN[[#This Row],[CANT_STOCK]]*Tabla_STOCKENALMACEN[[#This Row],[COSTO_UNIT]]</f>
        <v>490.5</v>
      </c>
      <c r="M31">
        <f>IFERROR(Tabla_STOCKENALMACEN[[#This Row],[CANT_STOCK]]/Tabla_STOCKENALMACEN[[#This Row],[VENTA_PROM12MESES_UN]],0)</f>
        <v>3.1594202898550723</v>
      </c>
      <c r="N31">
        <f>IFERROR(12/Tabla_STOCKENALMACEN[[#This Row],[MESES DE INVENTARIO]],0)</f>
        <v>3.7981651376146792</v>
      </c>
      <c r="O31" s="3">
        <f>Tabla_STOCKENALMACEN[[#This Row],[STOCK_VALORIZADO]]/SUM(Tabla_STOCKENALMACEN[STOCK_VALORIZADO])</f>
        <v>1.8465305192672536E-5</v>
      </c>
      <c r="P31" s="1" t="str">
        <f>VLOOKUP(Tabla_STOCKENALMACEN[[#This Row],[ID_PRODUCTO]],'ABC VENTAS'!$B$2:$F$564,5,FALSE)</f>
        <v>C</v>
      </c>
      <c r="Q31" s="1" t="str">
        <f>VLOOKUP(Tabla_STOCKENALMACEN[[#This Row],[ID_PRODUCTO]],'ABC STOCK'!$B$3:$F$565,5,FALSE)</f>
        <v>C</v>
      </c>
      <c r="R3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2" spans="1:18" x14ac:dyDescent="0.25">
      <c r="A32">
        <v>2</v>
      </c>
      <c r="B32">
        <v>1006</v>
      </c>
      <c r="C32">
        <v>1</v>
      </c>
      <c r="D32">
        <v>5</v>
      </c>
      <c r="E32">
        <v>202001</v>
      </c>
      <c r="F32">
        <v>350</v>
      </c>
      <c r="G32">
        <v>49</v>
      </c>
      <c r="H32">
        <v>17150</v>
      </c>
      <c r="I32">
        <v>47161.03</v>
      </c>
      <c r="J32">
        <v>883</v>
      </c>
      <c r="K32">
        <v>62737.15</v>
      </c>
      <c r="L32">
        <f>Tabla_STOCKENALMACEN[[#This Row],[CANT_STOCK]]*Tabla_STOCKENALMACEN[[#This Row],[COSTO_UNIT]]</f>
        <v>17150</v>
      </c>
      <c r="M32">
        <f>IFERROR(Tabla_STOCKENALMACEN[[#This Row],[CANT_STOCK]]/Tabla_STOCKENALMACEN[[#This Row],[VENTA_PROM12MESES_UN]],0)</f>
        <v>0.39637599093997733</v>
      </c>
      <c r="N32">
        <f>IFERROR(12/Tabla_STOCKENALMACEN[[#This Row],[MESES DE INVENTARIO]],0)</f>
        <v>30.274285714285718</v>
      </c>
      <c r="O32" s="3">
        <f>Tabla_STOCKENALMACEN[[#This Row],[STOCK_VALORIZADO]]/SUM(Tabla_STOCKENALMACEN[STOCK_VALORIZADO])</f>
        <v>6.456268788059816E-4</v>
      </c>
      <c r="P32" s="1" t="str">
        <f>VLOOKUP(Tabla_STOCKENALMACEN[[#This Row],[ID_PRODUCTO]],'ABC VENTAS'!$B$2:$F$564,5,FALSE)</f>
        <v>B</v>
      </c>
      <c r="Q32" s="1" t="str">
        <f>VLOOKUP(Tabla_STOCKENALMACEN[[#This Row],[ID_PRODUCTO]],'ABC STOCK'!$B$3:$F$565,5,FALSE)</f>
        <v>B</v>
      </c>
      <c r="R3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" spans="1:18" x14ac:dyDescent="0.25">
      <c r="A33">
        <v>2</v>
      </c>
      <c r="B33">
        <v>1006</v>
      </c>
      <c r="C33">
        <v>1</v>
      </c>
      <c r="D33">
        <v>5</v>
      </c>
      <c r="E33">
        <v>201909</v>
      </c>
      <c r="F33">
        <v>636</v>
      </c>
      <c r="G33">
        <v>50</v>
      </c>
      <c r="H33">
        <v>31800</v>
      </c>
      <c r="I33">
        <v>45950</v>
      </c>
      <c r="J33">
        <v>919</v>
      </c>
      <c r="K33">
        <v>60194.5</v>
      </c>
      <c r="L33">
        <f>Tabla_STOCKENALMACEN[[#This Row],[CANT_STOCK]]*Tabla_STOCKENALMACEN[[#This Row],[COSTO_UNIT]]</f>
        <v>31800</v>
      </c>
      <c r="M33">
        <f>IFERROR(Tabla_STOCKENALMACEN[[#This Row],[CANT_STOCK]]/Tabla_STOCKENALMACEN[[#This Row],[VENTA_PROM12MESES_UN]],0)</f>
        <v>0.69205658324265507</v>
      </c>
      <c r="N33">
        <f>IFERROR(12/Tabla_STOCKENALMACEN[[#This Row],[MESES DE INVENTARIO]],0)</f>
        <v>17.339622641509433</v>
      </c>
      <c r="O33" s="3">
        <f>Tabla_STOCKENALMACEN[[#This Row],[STOCK_VALORIZADO]]/SUM(Tabla_STOCKENALMACEN[STOCK_VALORIZADO])</f>
        <v>1.1971390522466597E-3</v>
      </c>
      <c r="P33" s="1" t="str">
        <f>VLOOKUP(Tabla_STOCKENALMACEN[[#This Row],[ID_PRODUCTO]],'ABC VENTAS'!$B$2:$F$564,5,FALSE)</f>
        <v>B</v>
      </c>
      <c r="Q33" s="1" t="str">
        <f>VLOOKUP(Tabla_STOCKENALMACEN[[#This Row],[ID_PRODUCTO]],'ABC STOCK'!$B$3:$F$565,5,FALSE)</f>
        <v>B</v>
      </c>
      <c r="R3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4" spans="1:18" x14ac:dyDescent="0.25">
      <c r="A34">
        <v>1</v>
      </c>
      <c r="B34">
        <v>1006</v>
      </c>
      <c r="C34">
        <v>1</v>
      </c>
      <c r="D34">
        <v>5</v>
      </c>
      <c r="E34">
        <v>202003</v>
      </c>
      <c r="F34">
        <v>189</v>
      </c>
      <c r="G34">
        <v>80</v>
      </c>
      <c r="H34">
        <v>15120</v>
      </c>
      <c r="I34">
        <v>33712</v>
      </c>
      <c r="J34">
        <v>430</v>
      </c>
      <c r="K34">
        <v>57792</v>
      </c>
      <c r="L34">
        <f>Tabla_STOCKENALMACEN[[#This Row],[CANT_STOCK]]*Tabla_STOCKENALMACEN[[#This Row],[COSTO_UNIT]]</f>
        <v>15120</v>
      </c>
      <c r="M34">
        <f>IFERROR(Tabla_STOCKENALMACEN[[#This Row],[CANT_STOCK]]/Tabla_STOCKENALMACEN[[#This Row],[VENTA_PROM12MESES_UN]],0)</f>
        <v>0.43953488372093025</v>
      </c>
      <c r="N34">
        <f>IFERROR(12/Tabla_STOCKENALMACEN[[#This Row],[MESES DE INVENTARIO]],0)</f>
        <v>27.301587301587301</v>
      </c>
      <c r="O34" s="3">
        <f>Tabla_STOCKENALMACEN[[#This Row],[STOCK_VALORIZADO]]/SUM(Tabla_STOCKENALMACEN[STOCK_VALORIZADO])</f>
        <v>5.6920573804935517E-4</v>
      </c>
      <c r="P34" s="1" t="str">
        <f>VLOOKUP(Tabla_STOCKENALMACEN[[#This Row],[ID_PRODUCTO]],'ABC VENTAS'!$B$2:$F$564,5,FALSE)</f>
        <v>B</v>
      </c>
      <c r="Q34" s="1" t="str">
        <f>VLOOKUP(Tabla_STOCKENALMACEN[[#This Row],[ID_PRODUCTO]],'ABC STOCK'!$B$3:$F$565,5,FALSE)</f>
        <v>B</v>
      </c>
      <c r="R3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5" spans="1:18" x14ac:dyDescent="0.25">
      <c r="A35">
        <v>2</v>
      </c>
      <c r="B35">
        <v>1006</v>
      </c>
      <c r="C35">
        <v>1</v>
      </c>
      <c r="D35">
        <v>5</v>
      </c>
      <c r="E35">
        <v>202003</v>
      </c>
      <c r="F35">
        <v>1330</v>
      </c>
      <c r="G35">
        <v>34</v>
      </c>
      <c r="H35">
        <v>45220</v>
      </c>
      <c r="I35">
        <v>22350.240000000002</v>
      </c>
      <c r="J35">
        <v>747</v>
      </c>
      <c r="K35">
        <v>45970.38</v>
      </c>
      <c r="L35">
        <f>Tabla_STOCKENALMACEN[[#This Row],[CANT_STOCK]]*Tabla_STOCKENALMACEN[[#This Row],[COSTO_UNIT]]</f>
        <v>45220</v>
      </c>
      <c r="M35">
        <f>IFERROR(Tabla_STOCKENALMACEN[[#This Row],[CANT_STOCK]]/Tabla_STOCKENALMACEN[[#This Row],[VENTA_PROM12MESES_UN]],0)</f>
        <v>1.7804551539491298</v>
      </c>
      <c r="N35">
        <f>IFERROR(12/Tabla_STOCKENALMACEN[[#This Row],[MESES DE INVENTARIO]],0)</f>
        <v>6.7398496240601506</v>
      </c>
      <c r="O35" s="3">
        <f>Tabla_STOCKENALMACEN[[#This Row],[STOCK_VALORIZADO]]/SUM(Tabla_STOCKENALMACEN[STOCK_VALORIZADO])</f>
        <v>1.7023467906476086E-3</v>
      </c>
      <c r="P35" s="1" t="str">
        <f>VLOOKUP(Tabla_STOCKENALMACEN[[#This Row],[ID_PRODUCTO]],'ABC VENTAS'!$B$2:$F$564,5,FALSE)</f>
        <v>B</v>
      </c>
      <c r="Q35" s="1" t="str">
        <f>VLOOKUP(Tabla_STOCKENALMACEN[[#This Row],[ID_PRODUCTO]],'ABC STOCK'!$B$3:$F$565,5,FALSE)</f>
        <v>B</v>
      </c>
      <c r="R3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6" spans="1:18" x14ac:dyDescent="0.25">
      <c r="A36">
        <v>2</v>
      </c>
      <c r="B36">
        <v>1006</v>
      </c>
      <c r="C36">
        <v>1</v>
      </c>
      <c r="D36">
        <v>5</v>
      </c>
      <c r="E36">
        <v>202001</v>
      </c>
      <c r="F36">
        <v>748</v>
      </c>
      <c r="G36">
        <v>74</v>
      </c>
      <c r="H36">
        <v>55352</v>
      </c>
      <c r="I36">
        <v>29763.54</v>
      </c>
      <c r="J36">
        <v>369</v>
      </c>
      <c r="K36">
        <v>37955.339999999997</v>
      </c>
      <c r="L36">
        <f>Tabla_STOCKENALMACEN[[#This Row],[CANT_STOCK]]*Tabla_STOCKENALMACEN[[#This Row],[COSTO_UNIT]]</f>
        <v>55352</v>
      </c>
      <c r="M36">
        <f>IFERROR(Tabla_STOCKENALMACEN[[#This Row],[CANT_STOCK]]/Tabla_STOCKENALMACEN[[#This Row],[VENTA_PROM12MESES_UN]],0)</f>
        <v>2.02710027100271</v>
      </c>
      <c r="N36">
        <f>IFERROR(12/Tabla_STOCKENALMACEN[[#This Row],[MESES DE INVENTARIO]],0)</f>
        <v>5.9197860962566846</v>
      </c>
      <c r="O36" s="3">
        <f>Tabla_STOCKENALMACEN[[#This Row],[STOCK_VALORIZADO]]/SUM(Tabla_STOCKENALMACEN[STOCK_VALORIZADO])</f>
        <v>2.0837748685521105E-3</v>
      </c>
      <c r="P36" s="1" t="str">
        <f>VLOOKUP(Tabla_STOCKENALMACEN[[#This Row],[ID_PRODUCTO]],'ABC VENTAS'!$B$2:$F$564,5,FALSE)</f>
        <v>B</v>
      </c>
      <c r="Q36" s="1" t="str">
        <f>VLOOKUP(Tabla_STOCKENALMACEN[[#This Row],[ID_PRODUCTO]],'ABC STOCK'!$B$3:$F$565,5,FALSE)</f>
        <v>B</v>
      </c>
      <c r="R3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7" spans="1:18" x14ac:dyDescent="0.25">
      <c r="A37">
        <v>2</v>
      </c>
      <c r="B37">
        <v>1006</v>
      </c>
      <c r="C37">
        <v>1</v>
      </c>
      <c r="D37">
        <v>5</v>
      </c>
      <c r="E37">
        <v>201908</v>
      </c>
      <c r="F37">
        <v>407</v>
      </c>
      <c r="G37">
        <v>33</v>
      </c>
      <c r="H37">
        <v>13431</v>
      </c>
      <c r="I37">
        <v>15618.24</v>
      </c>
      <c r="J37">
        <v>464</v>
      </c>
      <c r="K37">
        <v>22049.279999999999</v>
      </c>
      <c r="L37">
        <f>Tabla_STOCKENALMACEN[[#This Row],[CANT_STOCK]]*Tabla_STOCKENALMACEN[[#This Row],[COSTO_UNIT]]</f>
        <v>13431</v>
      </c>
      <c r="M37">
        <f>IFERROR(Tabla_STOCKENALMACEN[[#This Row],[CANT_STOCK]]/Tabla_STOCKENALMACEN[[#This Row],[VENTA_PROM12MESES_UN]],0)</f>
        <v>0.87715517241379315</v>
      </c>
      <c r="N37">
        <f>IFERROR(12/Tabla_STOCKENALMACEN[[#This Row],[MESES DE INVENTARIO]],0)</f>
        <v>13.68058968058968</v>
      </c>
      <c r="O37" s="3">
        <f>Tabla_STOCKENALMACEN[[#This Row],[STOCK_VALORIZADO]]/SUM(Tabla_STOCKENALMACEN[STOCK_VALORIZADO])</f>
        <v>5.0562184310455616E-4</v>
      </c>
      <c r="P37" s="1" t="str">
        <f>VLOOKUP(Tabla_STOCKENALMACEN[[#This Row],[ID_PRODUCTO]],'ABC VENTAS'!$B$2:$F$564,5,FALSE)</f>
        <v>B</v>
      </c>
      <c r="Q37" s="1" t="str">
        <f>VLOOKUP(Tabla_STOCKENALMACEN[[#This Row],[ID_PRODUCTO]],'ABC STOCK'!$B$3:$F$565,5,FALSE)</f>
        <v>B</v>
      </c>
      <c r="R3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8" spans="1:18" x14ac:dyDescent="0.25">
      <c r="A38">
        <v>2</v>
      </c>
      <c r="B38">
        <v>1007</v>
      </c>
      <c r="C38">
        <v>2</v>
      </c>
      <c r="D38">
        <v>4</v>
      </c>
      <c r="E38">
        <v>201901</v>
      </c>
      <c r="F38">
        <v>225</v>
      </c>
      <c r="G38">
        <v>52</v>
      </c>
      <c r="H38">
        <v>11700</v>
      </c>
      <c r="I38">
        <v>38100.400000000001</v>
      </c>
      <c r="J38">
        <v>862</v>
      </c>
      <c r="K38">
        <v>61857.120000000003</v>
      </c>
      <c r="L38">
        <f>Tabla_STOCKENALMACEN[[#This Row],[CANT_STOCK]]*Tabla_STOCKENALMACEN[[#This Row],[COSTO_UNIT]]</f>
        <v>11700</v>
      </c>
      <c r="M38">
        <f>IFERROR(Tabla_STOCKENALMACEN[[#This Row],[CANT_STOCK]]/Tabla_STOCKENALMACEN[[#This Row],[VENTA_PROM12MESES_UN]],0)</f>
        <v>0.26102088167053367</v>
      </c>
      <c r="N38">
        <f>IFERROR(12/Tabla_STOCKENALMACEN[[#This Row],[MESES DE INVENTARIO]],0)</f>
        <v>45.973333333333329</v>
      </c>
      <c r="O38" s="3">
        <f>Tabla_STOCKENALMACEN[[#This Row],[STOCK_VALORIZADO]]/SUM(Tabla_STOCKENALMACEN[STOCK_VALORIZADO])</f>
        <v>4.4045682110962006E-4</v>
      </c>
      <c r="P38" s="1" t="str">
        <f>VLOOKUP(Tabla_STOCKENALMACEN[[#This Row],[ID_PRODUCTO]],'ABC VENTAS'!$B$2:$F$564,5,FALSE)</f>
        <v>C</v>
      </c>
      <c r="Q38" s="1" t="str">
        <f>VLOOKUP(Tabla_STOCKENALMACEN[[#This Row],[ID_PRODUCTO]],'ABC STOCK'!$B$3:$F$565,5,FALSE)</f>
        <v>B</v>
      </c>
      <c r="R3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9" spans="1:18" x14ac:dyDescent="0.25">
      <c r="A39">
        <v>1</v>
      </c>
      <c r="B39">
        <v>1007</v>
      </c>
      <c r="C39">
        <v>2</v>
      </c>
      <c r="D39">
        <v>4</v>
      </c>
      <c r="E39">
        <v>201908</v>
      </c>
      <c r="F39">
        <v>929</v>
      </c>
      <c r="G39">
        <v>52</v>
      </c>
      <c r="H39">
        <v>48308</v>
      </c>
      <c r="I39">
        <v>39925.599999999999</v>
      </c>
      <c r="J39">
        <v>698</v>
      </c>
      <c r="K39">
        <v>57347.68</v>
      </c>
      <c r="L39">
        <f>Tabla_STOCKENALMACEN[[#This Row],[CANT_STOCK]]*Tabla_STOCKENALMACEN[[#This Row],[COSTO_UNIT]]</f>
        <v>48308</v>
      </c>
      <c r="M39">
        <f>IFERROR(Tabla_STOCKENALMACEN[[#This Row],[CANT_STOCK]]/Tabla_STOCKENALMACEN[[#This Row],[VENTA_PROM12MESES_UN]],0)</f>
        <v>1.3309455587392549</v>
      </c>
      <c r="N39">
        <f>IFERROR(12/Tabla_STOCKENALMACEN[[#This Row],[MESES DE INVENTARIO]],0)</f>
        <v>9.0161463939720132</v>
      </c>
      <c r="O39" s="3">
        <f>Tabla_STOCKENALMACEN[[#This Row],[STOCK_VALORIZADO]]/SUM(Tabla_STOCKENALMACEN[STOCK_VALORIZADO])</f>
        <v>1.8185972747148313E-3</v>
      </c>
      <c r="P39" s="1" t="str">
        <f>VLOOKUP(Tabla_STOCKENALMACEN[[#This Row],[ID_PRODUCTO]],'ABC VENTAS'!$B$2:$F$564,5,FALSE)</f>
        <v>C</v>
      </c>
      <c r="Q39" s="1" t="str">
        <f>VLOOKUP(Tabla_STOCKENALMACEN[[#This Row],[ID_PRODUCTO]],'ABC STOCK'!$B$3:$F$565,5,FALSE)</f>
        <v>B</v>
      </c>
      <c r="R3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0" spans="1:18" x14ac:dyDescent="0.25">
      <c r="A40">
        <v>1</v>
      </c>
      <c r="B40">
        <v>1007</v>
      </c>
      <c r="C40">
        <v>2</v>
      </c>
      <c r="D40">
        <v>4</v>
      </c>
      <c r="E40">
        <v>201909</v>
      </c>
      <c r="F40">
        <v>780</v>
      </c>
      <c r="G40">
        <v>47</v>
      </c>
      <c r="H40">
        <v>36660</v>
      </c>
      <c r="I40">
        <v>32520.240000000002</v>
      </c>
      <c r="J40">
        <v>744</v>
      </c>
      <c r="K40">
        <v>47556.480000000003</v>
      </c>
      <c r="L40">
        <f>Tabla_STOCKENALMACEN[[#This Row],[CANT_STOCK]]*Tabla_STOCKENALMACEN[[#This Row],[COSTO_UNIT]]</f>
        <v>36660</v>
      </c>
      <c r="M40">
        <f>IFERROR(Tabla_STOCKENALMACEN[[#This Row],[CANT_STOCK]]/Tabla_STOCKENALMACEN[[#This Row],[VENTA_PROM12MESES_UN]],0)</f>
        <v>1.0483870967741935</v>
      </c>
      <c r="N40">
        <f>IFERROR(12/Tabla_STOCKENALMACEN[[#This Row],[MESES DE INVENTARIO]],0)</f>
        <v>11.446153846153846</v>
      </c>
      <c r="O40" s="3">
        <f>Tabla_STOCKENALMACEN[[#This Row],[STOCK_VALORIZADO]]/SUM(Tabla_STOCKENALMACEN[STOCK_VALORIZADO])</f>
        <v>1.3800980394768096E-3</v>
      </c>
      <c r="P40" s="1" t="str">
        <f>VLOOKUP(Tabla_STOCKENALMACEN[[#This Row],[ID_PRODUCTO]],'ABC VENTAS'!$B$2:$F$564,5,FALSE)</f>
        <v>C</v>
      </c>
      <c r="Q40" s="1" t="str">
        <f>VLOOKUP(Tabla_STOCKENALMACEN[[#This Row],[ID_PRODUCTO]],'ABC STOCK'!$B$3:$F$565,5,FALSE)</f>
        <v>B</v>
      </c>
      <c r="R4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1" spans="1:18" x14ac:dyDescent="0.25">
      <c r="A41">
        <v>1</v>
      </c>
      <c r="B41">
        <v>1007</v>
      </c>
      <c r="C41">
        <v>2</v>
      </c>
      <c r="D41">
        <v>4</v>
      </c>
      <c r="E41">
        <v>201903</v>
      </c>
      <c r="F41">
        <v>622</v>
      </c>
      <c r="G41">
        <v>38</v>
      </c>
      <c r="H41">
        <v>23636</v>
      </c>
      <c r="I41">
        <v>26847</v>
      </c>
      <c r="J41">
        <v>785</v>
      </c>
      <c r="K41">
        <v>37884.1</v>
      </c>
      <c r="L41">
        <f>Tabla_STOCKENALMACEN[[#This Row],[CANT_STOCK]]*Tabla_STOCKENALMACEN[[#This Row],[COSTO_UNIT]]</f>
        <v>23636</v>
      </c>
      <c r="M41">
        <f>IFERROR(Tabla_STOCKENALMACEN[[#This Row],[CANT_STOCK]]/Tabla_STOCKENALMACEN[[#This Row],[VENTA_PROM12MESES_UN]],0)</f>
        <v>0.79235668789808922</v>
      </c>
      <c r="N41">
        <f>IFERROR(12/Tabla_STOCKENALMACEN[[#This Row],[MESES DE INVENTARIO]],0)</f>
        <v>15.144694533762056</v>
      </c>
      <c r="O41" s="3">
        <f>Tabla_STOCKENALMACEN[[#This Row],[STOCK_VALORIZADO]]/SUM(Tabla_STOCKENALMACEN[STOCK_VALORIZADO])</f>
        <v>8.8979807040572478E-4</v>
      </c>
      <c r="P41" s="1" t="str">
        <f>VLOOKUP(Tabla_STOCKENALMACEN[[#This Row],[ID_PRODUCTO]],'ABC VENTAS'!$B$2:$F$564,5,FALSE)</f>
        <v>C</v>
      </c>
      <c r="Q41" s="1" t="str">
        <f>VLOOKUP(Tabla_STOCKENALMACEN[[#This Row],[ID_PRODUCTO]],'ABC STOCK'!$B$3:$F$565,5,FALSE)</f>
        <v>B</v>
      </c>
      <c r="R4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2" spans="1:18" x14ac:dyDescent="0.25">
      <c r="A42">
        <v>3</v>
      </c>
      <c r="B42">
        <v>1007</v>
      </c>
      <c r="C42">
        <v>2</v>
      </c>
      <c r="D42">
        <v>4</v>
      </c>
      <c r="E42">
        <v>202001</v>
      </c>
      <c r="F42">
        <v>692</v>
      </c>
      <c r="G42">
        <v>49</v>
      </c>
      <c r="H42">
        <v>33908</v>
      </c>
      <c r="I42">
        <v>13684.23</v>
      </c>
      <c r="J42">
        <v>321</v>
      </c>
      <c r="K42">
        <v>22177.89</v>
      </c>
      <c r="L42">
        <f>Tabla_STOCKENALMACEN[[#This Row],[CANT_STOCK]]*Tabla_STOCKENALMACEN[[#This Row],[COSTO_UNIT]]</f>
        <v>33908</v>
      </c>
      <c r="M42">
        <f>IFERROR(Tabla_STOCKENALMACEN[[#This Row],[CANT_STOCK]]/Tabla_STOCKENALMACEN[[#This Row],[VENTA_PROM12MESES_UN]],0)</f>
        <v>2.1557632398753892</v>
      </c>
      <c r="N42">
        <f>IFERROR(12/Tabla_STOCKENALMACEN[[#This Row],[MESES DE INVENTARIO]],0)</f>
        <v>5.5664739884393066</v>
      </c>
      <c r="O42" s="3">
        <f>Tabla_STOCKENALMACEN[[#This Row],[STOCK_VALORIZADO]]/SUM(Tabla_STOCKENALMACEN[STOCK_VALORIZADO])</f>
        <v>1.2764965718106837E-3</v>
      </c>
      <c r="P42" s="1" t="str">
        <f>VLOOKUP(Tabla_STOCKENALMACEN[[#This Row],[ID_PRODUCTO]],'ABC VENTAS'!$B$2:$F$564,5,FALSE)</f>
        <v>C</v>
      </c>
      <c r="Q42" s="1" t="str">
        <f>VLOOKUP(Tabla_STOCKENALMACEN[[#This Row],[ID_PRODUCTO]],'ABC STOCK'!$B$3:$F$565,5,FALSE)</f>
        <v>B</v>
      </c>
      <c r="R4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3" spans="1:18" x14ac:dyDescent="0.25">
      <c r="A43">
        <v>1</v>
      </c>
      <c r="B43">
        <v>1007</v>
      </c>
      <c r="C43">
        <v>2</v>
      </c>
      <c r="D43">
        <v>4</v>
      </c>
      <c r="E43">
        <v>201906</v>
      </c>
      <c r="F43">
        <v>0</v>
      </c>
      <c r="G43">
        <v>39</v>
      </c>
      <c r="H43">
        <v>0</v>
      </c>
      <c r="I43">
        <v>12650.04</v>
      </c>
      <c r="J43">
        <v>318</v>
      </c>
      <c r="K43">
        <v>16866.72</v>
      </c>
      <c r="L43">
        <f>Tabla_STOCKENALMACEN[[#This Row],[CANT_STOCK]]*Tabla_STOCKENALMACEN[[#This Row],[COSTO_UNIT]]</f>
        <v>0</v>
      </c>
      <c r="M43">
        <f>IFERROR(Tabla_STOCKENALMACEN[[#This Row],[CANT_STOCK]]/Tabla_STOCKENALMACEN[[#This Row],[VENTA_PROM12MESES_UN]],0)</f>
        <v>0</v>
      </c>
      <c r="N43">
        <f>IFERROR(12/Tabla_STOCKENALMACEN[[#This Row],[MESES DE INVENTARIO]],0)</f>
        <v>0</v>
      </c>
      <c r="O43" s="3">
        <f>Tabla_STOCKENALMACEN[[#This Row],[STOCK_VALORIZADO]]/SUM(Tabla_STOCKENALMACEN[STOCK_VALORIZADO])</f>
        <v>0</v>
      </c>
      <c r="P43" s="1" t="str">
        <f>VLOOKUP(Tabla_STOCKENALMACEN[[#This Row],[ID_PRODUCTO]],'ABC VENTAS'!$B$2:$F$564,5,FALSE)</f>
        <v>C</v>
      </c>
      <c r="Q43" s="1" t="str">
        <f>VLOOKUP(Tabla_STOCKENALMACEN[[#This Row],[ID_PRODUCTO]],'ABC STOCK'!$B$3:$F$565,5,FALSE)</f>
        <v>B</v>
      </c>
      <c r="R4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4" spans="1:18" x14ac:dyDescent="0.25">
      <c r="A44">
        <v>1</v>
      </c>
      <c r="B44">
        <v>1008</v>
      </c>
      <c r="C44">
        <v>3</v>
      </c>
      <c r="D44">
        <v>6</v>
      </c>
      <c r="E44">
        <v>201908</v>
      </c>
      <c r="F44">
        <v>644</v>
      </c>
      <c r="G44">
        <v>53</v>
      </c>
      <c r="H44">
        <v>34132</v>
      </c>
      <c r="I44">
        <v>49291.06</v>
      </c>
      <c r="J44">
        <v>949</v>
      </c>
      <c r="K44">
        <v>80475.199999999997</v>
      </c>
      <c r="L44">
        <f>Tabla_STOCKENALMACEN[[#This Row],[CANT_STOCK]]*Tabla_STOCKENALMACEN[[#This Row],[COSTO_UNIT]]</f>
        <v>34132</v>
      </c>
      <c r="M44">
        <f>IFERROR(Tabla_STOCKENALMACEN[[#This Row],[CANT_STOCK]]/Tabla_STOCKENALMACEN[[#This Row],[VENTA_PROM12MESES_UN]],0)</f>
        <v>0.67860906217070605</v>
      </c>
      <c r="N44">
        <f>IFERROR(12/Tabla_STOCKENALMACEN[[#This Row],[MESES DE INVENTARIO]],0)</f>
        <v>17.683229813664596</v>
      </c>
      <c r="O44" s="3">
        <f>Tabla_STOCKENALMACEN[[#This Row],[STOCK_VALORIZADO]]/SUM(Tabla_STOCKENALMACEN[STOCK_VALORIZADO])</f>
        <v>1.2849292494114147E-3</v>
      </c>
      <c r="P44" s="1" t="str">
        <f>VLOOKUP(Tabla_STOCKENALMACEN[[#This Row],[ID_PRODUCTO]],'ABC VENTAS'!$B$2:$F$564,5,FALSE)</f>
        <v>A</v>
      </c>
      <c r="Q44" s="1" t="str">
        <f>VLOOKUP(Tabla_STOCKENALMACEN[[#This Row],[ID_PRODUCTO]],'ABC STOCK'!$B$3:$F$565,5,FALSE)</f>
        <v>A</v>
      </c>
      <c r="R4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5" spans="1:18" x14ac:dyDescent="0.25">
      <c r="A45">
        <v>1</v>
      </c>
      <c r="B45">
        <v>1008</v>
      </c>
      <c r="C45">
        <v>3</v>
      </c>
      <c r="D45">
        <v>6</v>
      </c>
      <c r="E45">
        <v>201905</v>
      </c>
      <c r="F45">
        <v>161</v>
      </c>
      <c r="G45">
        <v>61</v>
      </c>
      <c r="H45">
        <v>9821</v>
      </c>
      <c r="I45">
        <v>57068.55</v>
      </c>
      <c r="J45">
        <v>945</v>
      </c>
      <c r="K45">
        <v>76091.399999999994</v>
      </c>
      <c r="L45">
        <f>Tabla_STOCKENALMACEN[[#This Row],[CANT_STOCK]]*Tabla_STOCKENALMACEN[[#This Row],[COSTO_UNIT]]</f>
        <v>9821</v>
      </c>
      <c r="M45">
        <f>IFERROR(Tabla_STOCKENALMACEN[[#This Row],[CANT_STOCK]]/Tabla_STOCKENALMACEN[[#This Row],[VENTA_PROM12MESES_UN]],0)</f>
        <v>0.17037037037037037</v>
      </c>
      <c r="N45">
        <f>IFERROR(12/Tabla_STOCKENALMACEN[[#This Row],[MESES DE INVENTARIO]],0)</f>
        <v>70.434782608695656</v>
      </c>
      <c r="O45" s="3">
        <f>Tabla_STOCKENALMACEN[[#This Row],[STOCK_VALORIZADO]]/SUM(Tabla_STOCKENALMACEN[STOCK_VALORIZADO])</f>
        <v>3.6972020855705805E-4</v>
      </c>
      <c r="P45" s="1" t="str">
        <f>VLOOKUP(Tabla_STOCKENALMACEN[[#This Row],[ID_PRODUCTO]],'ABC VENTAS'!$B$2:$F$564,5,FALSE)</f>
        <v>A</v>
      </c>
      <c r="Q45" s="1" t="str">
        <f>VLOOKUP(Tabla_STOCKENALMACEN[[#This Row],[ID_PRODUCTO]],'ABC STOCK'!$B$3:$F$565,5,FALSE)</f>
        <v>A</v>
      </c>
      <c r="R4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6" spans="1:18" x14ac:dyDescent="0.25">
      <c r="A46">
        <v>3</v>
      </c>
      <c r="B46">
        <v>1008</v>
      </c>
      <c r="C46">
        <v>3</v>
      </c>
      <c r="D46">
        <v>6</v>
      </c>
      <c r="E46">
        <v>202002</v>
      </c>
      <c r="F46">
        <v>1109</v>
      </c>
      <c r="G46">
        <v>48</v>
      </c>
      <c r="H46">
        <v>53232</v>
      </c>
      <c r="I46">
        <v>39264</v>
      </c>
      <c r="J46">
        <v>818</v>
      </c>
      <c r="K46">
        <v>69497.279999999999</v>
      </c>
      <c r="L46">
        <f>Tabla_STOCKENALMACEN[[#This Row],[CANT_STOCK]]*Tabla_STOCKENALMACEN[[#This Row],[COSTO_UNIT]]</f>
        <v>53232</v>
      </c>
      <c r="M46">
        <f>IFERROR(Tabla_STOCKENALMACEN[[#This Row],[CANT_STOCK]]/Tabla_STOCKENALMACEN[[#This Row],[VENTA_PROM12MESES_UN]],0)</f>
        <v>1.3557457212713937</v>
      </c>
      <c r="N46">
        <f>IFERROR(12/Tabla_STOCKENALMACEN[[#This Row],[MESES DE INVENTARIO]],0)</f>
        <v>8.8512173128944998</v>
      </c>
      <c r="O46" s="3">
        <f>Tabla_STOCKENALMACEN[[#This Row],[STOCK_VALORIZADO]]/SUM(Tabla_STOCKENALMACEN[STOCK_VALORIZADO])</f>
        <v>2.0039655984023332E-3</v>
      </c>
      <c r="P46" s="1" t="str">
        <f>VLOOKUP(Tabla_STOCKENALMACEN[[#This Row],[ID_PRODUCTO]],'ABC VENTAS'!$B$2:$F$564,5,FALSE)</f>
        <v>A</v>
      </c>
      <c r="Q46" s="1" t="str">
        <f>VLOOKUP(Tabla_STOCKENALMACEN[[#This Row],[ID_PRODUCTO]],'ABC STOCK'!$B$3:$F$565,5,FALSE)</f>
        <v>A</v>
      </c>
      <c r="R4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7" spans="1:18" x14ac:dyDescent="0.25">
      <c r="A47">
        <v>1</v>
      </c>
      <c r="B47">
        <v>1008</v>
      </c>
      <c r="C47">
        <v>3</v>
      </c>
      <c r="D47">
        <v>6</v>
      </c>
      <c r="E47">
        <v>202002</v>
      </c>
      <c r="F47">
        <v>1482</v>
      </c>
      <c r="G47">
        <v>74</v>
      </c>
      <c r="H47">
        <v>109668</v>
      </c>
      <c r="I47">
        <v>49263.28</v>
      </c>
      <c r="J47">
        <v>748</v>
      </c>
      <c r="K47">
        <v>68082.960000000006</v>
      </c>
      <c r="L47">
        <f>Tabla_STOCKENALMACEN[[#This Row],[CANT_STOCK]]*Tabla_STOCKENALMACEN[[#This Row],[COSTO_UNIT]]</f>
        <v>109668</v>
      </c>
      <c r="M47">
        <f>IFERROR(Tabla_STOCKENALMACEN[[#This Row],[CANT_STOCK]]/Tabla_STOCKENALMACEN[[#This Row],[VENTA_PROM12MESES_UN]],0)</f>
        <v>1.981283422459893</v>
      </c>
      <c r="N47">
        <f>IFERROR(12/Tabla_STOCKENALMACEN[[#This Row],[MESES DE INVENTARIO]],0)</f>
        <v>6.0566801619433202</v>
      </c>
      <c r="O47" s="3">
        <f>Tabla_STOCKENALMACEN[[#This Row],[STOCK_VALORIZADO]]/SUM(Tabla_STOCKENALMACEN[STOCK_VALORIZADO])</f>
        <v>4.1285486032008392E-3</v>
      </c>
      <c r="P47" s="1" t="str">
        <f>VLOOKUP(Tabla_STOCKENALMACEN[[#This Row],[ID_PRODUCTO]],'ABC VENTAS'!$B$2:$F$564,5,FALSE)</f>
        <v>A</v>
      </c>
      <c r="Q47" s="1" t="str">
        <f>VLOOKUP(Tabla_STOCKENALMACEN[[#This Row],[ID_PRODUCTO]],'ABC STOCK'!$B$3:$F$565,5,FALSE)</f>
        <v>A</v>
      </c>
      <c r="R4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8" spans="1:18" x14ac:dyDescent="0.25">
      <c r="A48">
        <v>1</v>
      </c>
      <c r="B48">
        <v>1008</v>
      </c>
      <c r="C48">
        <v>3</v>
      </c>
      <c r="D48">
        <v>6</v>
      </c>
      <c r="E48">
        <v>202001</v>
      </c>
      <c r="F48">
        <v>696</v>
      </c>
      <c r="G48">
        <v>53</v>
      </c>
      <c r="H48">
        <v>36888</v>
      </c>
      <c r="I48">
        <v>33124.47</v>
      </c>
      <c r="J48">
        <v>753</v>
      </c>
      <c r="K48">
        <v>66248.94</v>
      </c>
      <c r="L48">
        <f>Tabla_STOCKENALMACEN[[#This Row],[CANT_STOCK]]*Tabla_STOCKENALMACEN[[#This Row],[COSTO_UNIT]]</f>
        <v>36888</v>
      </c>
      <c r="M48">
        <f>IFERROR(Tabla_STOCKENALMACEN[[#This Row],[CANT_STOCK]]/Tabla_STOCKENALMACEN[[#This Row],[VENTA_PROM12MESES_UN]],0)</f>
        <v>0.92430278884462147</v>
      </c>
      <c r="N48">
        <f>IFERROR(12/Tabla_STOCKENALMACEN[[#This Row],[MESES DE INVENTARIO]],0)</f>
        <v>12.982758620689657</v>
      </c>
      <c r="O48" s="3">
        <f>Tabla_STOCKENALMACEN[[#This Row],[STOCK_VALORIZADO]]/SUM(Tabla_STOCKENALMACEN[STOCK_VALORIZADO])</f>
        <v>1.3886813006061252E-3</v>
      </c>
      <c r="P48" s="1" t="str">
        <f>VLOOKUP(Tabla_STOCKENALMACEN[[#This Row],[ID_PRODUCTO]],'ABC VENTAS'!$B$2:$F$564,5,FALSE)</f>
        <v>A</v>
      </c>
      <c r="Q48" s="1" t="str">
        <f>VLOOKUP(Tabla_STOCKENALMACEN[[#This Row],[ID_PRODUCTO]],'ABC STOCK'!$B$3:$F$565,5,FALSE)</f>
        <v>A</v>
      </c>
      <c r="R4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9" spans="1:18" x14ac:dyDescent="0.25">
      <c r="A49">
        <v>1</v>
      </c>
      <c r="B49">
        <v>1008</v>
      </c>
      <c r="C49">
        <v>3</v>
      </c>
      <c r="D49">
        <v>6</v>
      </c>
      <c r="E49">
        <v>202003</v>
      </c>
      <c r="F49">
        <v>256</v>
      </c>
      <c r="G49">
        <v>35</v>
      </c>
      <c r="H49">
        <v>8960</v>
      </c>
      <c r="I49">
        <v>18277.349999999999</v>
      </c>
      <c r="J49">
        <v>507</v>
      </c>
      <c r="K49">
        <v>26262.6</v>
      </c>
      <c r="L49">
        <f>Tabla_STOCKENALMACEN[[#This Row],[CANT_STOCK]]*Tabla_STOCKENALMACEN[[#This Row],[COSTO_UNIT]]</f>
        <v>8960</v>
      </c>
      <c r="M49">
        <f>IFERROR(Tabla_STOCKENALMACEN[[#This Row],[CANT_STOCK]]/Tabla_STOCKENALMACEN[[#This Row],[VENTA_PROM12MESES_UN]],0)</f>
        <v>0.50493096646942803</v>
      </c>
      <c r="N49">
        <f>IFERROR(12/Tabla_STOCKENALMACEN[[#This Row],[MESES DE INVENTARIO]],0)</f>
        <v>23.765625</v>
      </c>
      <c r="O49" s="3">
        <f>Tabla_STOCKENALMACEN[[#This Row],[STOCK_VALORIZADO]]/SUM(Tabla_STOCKENALMACEN[STOCK_VALORIZADO])</f>
        <v>3.3730710402924752E-4</v>
      </c>
      <c r="P49" s="1" t="str">
        <f>VLOOKUP(Tabla_STOCKENALMACEN[[#This Row],[ID_PRODUCTO]],'ABC VENTAS'!$B$2:$F$564,5,FALSE)</f>
        <v>A</v>
      </c>
      <c r="Q49" s="1" t="str">
        <f>VLOOKUP(Tabla_STOCKENALMACEN[[#This Row],[ID_PRODUCTO]],'ABC STOCK'!$B$3:$F$565,5,FALSE)</f>
        <v>A</v>
      </c>
      <c r="R4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0" spans="1:18" x14ac:dyDescent="0.25">
      <c r="A50">
        <v>2</v>
      </c>
      <c r="B50">
        <v>1009</v>
      </c>
      <c r="C50">
        <v>3</v>
      </c>
      <c r="D50">
        <v>6</v>
      </c>
      <c r="E50">
        <v>201906</v>
      </c>
      <c r="F50">
        <v>576</v>
      </c>
      <c r="G50">
        <v>7.62</v>
      </c>
      <c r="H50">
        <v>4389.12</v>
      </c>
      <c r="I50">
        <v>466.34399999999999</v>
      </c>
      <c r="J50">
        <v>72</v>
      </c>
      <c r="K50">
        <v>724.20479999999998</v>
      </c>
      <c r="L50">
        <f>Tabla_STOCKENALMACEN[[#This Row],[CANT_STOCK]]*Tabla_STOCKENALMACEN[[#This Row],[COSTO_UNIT]]</f>
        <v>4389.12</v>
      </c>
      <c r="M50">
        <f>IFERROR(Tabla_STOCKENALMACEN[[#This Row],[CANT_STOCK]]/Tabla_STOCKENALMACEN[[#This Row],[VENTA_PROM12MESES_UN]],0)</f>
        <v>8</v>
      </c>
      <c r="N50">
        <f>IFERROR(12/Tabla_STOCKENALMACEN[[#This Row],[MESES DE INVENTARIO]],0)</f>
        <v>1.5</v>
      </c>
      <c r="O50" s="3">
        <f>Tabla_STOCKENALMACEN[[#This Row],[STOCK_VALORIZADO]]/SUM(Tabla_STOCKENALMACEN[STOCK_VALORIZADO])</f>
        <v>1.6523229424518425E-4</v>
      </c>
      <c r="P50" s="1" t="str">
        <f>VLOOKUP(Tabla_STOCKENALMACEN[[#This Row],[ID_PRODUCTO]],'ABC VENTAS'!$B$2:$F$564,5,FALSE)</f>
        <v>C</v>
      </c>
      <c r="Q50" s="1" t="str">
        <f>VLOOKUP(Tabla_STOCKENALMACEN[[#This Row],[ID_PRODUCTO]],'ABC STOCK'!$B$3:$F$565,5,FALSE)</f>
        <v>C</v>
      </c>
      <c r="R5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51" spans="1:18" x14ac:dyDescent="0.25">
      <c r="A51">
        <v>1</v>
      </c>
      <c r="B51">
        <v>1009</v>
      </c>
      <c r="C51">
        <v>3</v>
      </c>
      <c r="D51">
        <v>6</v>
      </c>
      <c r="E51">
        <v>202001</v>
      </c>
      <c r="F51">
        <v>4</v>
      </c>
      <c r="G51">
        <v>3.67</v>
      </c>
      <c r="H51">
        <v>14.68</v>
      </c>
      <c r="I51">
        <v>345.1635</v>
      </c>
      <c r="J51">
        <v>99</v>
      </c>
      <c r="K51">
        <v>657.62729999999999</v>
      </c>
      <c r="L51">
        <f>Tabla_STOCKENALMACEN[[#This Row],[CANT_STOCK]]*Tabla_STOCKENALMACEN[[#This Row],[COSTO_UNIT]]</f>
        <v>14.68</v>
      </c>
      <c r="M51">
        <f>IFERROR(Tabla_STOCKENALMACEN[[#This Row],[CANT_STOCK]]/Tabla_STOCKENALMACEN[[#This Row],[VENTA_PROM12MESES_UN]],0)</f>
        <v>4.0404040404040407E-2</v>
      </c>
      <c r="N51">
        <f>IFERROR(12/Tabla_STOCKENALMACEN[[#This Row],[MESES DE INVENTARIO]],0)</f>
        <v>297</v>
      </c>
      <c r="O51" s="3">
        <f>Tabla_STOCKENALMACEN[[#This Row],[STOCK_VALORIZADO]]/SUM(Tabla_STOCKENALMACEN[STOCK_VALORIZADO])</f>
        <v>5.5264154990506176E-7</v>
      </c>
      <c r="P51" s="1" t="str">
        <f>VLOOKUP(Tabla_STOCKENALMACEN[[#This Row],[ID_PRODUCTO]],'ABC VENTAS'!$B$2:$F$564,5,FALSE)</f>
        <v>C</v>
      </c>
      <c r="Q51" s="1" t="str">
        <f>VLOOKUP(Tabla_STOCKENALMACEN[[#This Row],[ID_PRODUCTO]],'ABC STOCK'!$B$3:$F$565,5,FALSE)</f>
        <v>C</v>
      </c>
      <c r="R5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2" spans="1:18" x14ac:dyDescent="0.25">
      <c r="A52">
        <v>1</v>
      </c>
      <c r="B52">
        <v>1009</v>
      </c>
      <c r="C52">
        <v>3</v>
      </c>
      <c r="D52">
        <v>6</v>
      </c>
      <c r="E52">
        <v>202001</v>
      </c>
      <c r="F52">
        <v>575</v>
      </c>
      <c r="G52">
        <v>5.04</v>
      </c>
      <c r="H52">
        <v>2898</v>
      </c>
      <c r="I52">
        <v>286.18128000000002</v>
      </c>
      <c r="J52">
        <v>63.8</v>
      </c>
      <c r="K52">
        <v>498.40559999999999</v>
      </c>
      <c r="L52">
        <f>Tabla_STOCKENALMACEN[[#This Row],[CANT_STOCK]]*Tabla_STOCKENALMACEN[[#This Row],[COSTO_UNIT]]</f>
        <v>2898</v>
      </c>
      <c r="M52">
        <f>IFERROR(Tabla_STOCKENALMACEN[[#This Row],[CANT_STOCK]]/Tabla_STOCKENALMACEN[[#This Row],[VENTA_PROM12MESES_UN]],0)</f>
        <v>9.0125391849529777</v>
      </c>
      <c r="N52">
        <f>IFERROR(12/Tabla_STOCKENALMACEN[[#This Row],[MESES DE INVENTARIO]],0)</f>
        <v>1.3314782608695652</v>
      </c>
      <c r="O52" s="3">
        <f>Tabla_STOCKENALMACEN[[#This Row],[STOCK_VALORIZADO]]/SUM(Tabla_STOCKENALMACEN[STOCK_VALORIZADO])</f>
        <v>1.0909776645945975E-4</v>
      </c>
      <c r="P52" s="1" t="str">
        <f>VLOOKUP(Tabla_STOCKENALMACEN[[#This Row],[ID_PRODUCTO]],'ABC VENTAS'!$B$2:$F$564,5,FALSE)</f>
        <v>C</v>
      </c>
      <c r="Q52" s="1" t="str">
        <f>VLOOKUP(Tabla_STOCKENALMACEN[[#This Row],[ID_PRODUCTO]],'ABC STOCK'!$B$3:$F$565,5,FALSE)</f>
        <v>C</v>
      </c>
      <c r="R5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53" spans="1:18" x14ac:dyDescent="0.25">
      <c r="A53">
        <v>3</v>
      </c>
      <c r="B53">
        <v>1009</v>
      </c>
      <c r="C53">
        <v>3</v>
      </c>
      <c r="D53">
        <v>6</v>
      </c>
      <c r="E53">
        <v>201907</v>
      </c>
      <c r="F53">
        <v>1160</v>
      </c>
      <c r="G53">
        <v>3.76</v>
      </c>
      <c r="H53">
        <v>4361.6000000000004</v>
      </c>
      <c r="I53">
        <v>238.48176000000001</v>
      </c>
      <c r="J53">
        <v>68.2</v>
      </c>
      <c r="K53">
        <v>376.95504</v>
      </c>
      <c r="L53">
        <f>Tabla_STOCKENALMACEN[[#This Row],[CANT_STOCK]]*Tabla_STOCKENALMACEN[[#This Row],[COSTO_UNIT]]</f>
        <v>4361.5999999999995</v>
      </c>
      <c r="M53">
        <f>IFERROR(Tabla_STOCKENALMACEN[[#This Row],[CANT_STOCK]]/Tabla_STOCKENALMACEN[[#This Row],[VENTA_PROM12MESES_UN]],0)</f>
        <v>17.008797653958943</v>
      </c>
      <c r="N53">
        <f>IFERROR(12/Tabla_STOCKENALMACEN[[#This Row],[MESES DE INVENTARIO]],0)</f>
        <v>0.70551724137931038</v>
      </c>
      <c r="O53" s="3">
        <f>Tabla_STOCKENALMACEN[[#This Row],[STOCK_VALORIZADO]]/SUM(Tabla_STOCKENALMACEN[STOCK_VALORIZADO])</f>
        <v>1.6419627956852298E-4</v>
      </c>
      <c r="P53" s="1" t="str">
        <f>VLOOKUP(Tabla_STOCKENALMACEN[[#This Row],[ID_PRODUCTO]],'ABC VENTAS'!$B$2:$F$564,5,FALSE)</f>
        <v>C</v>
      </c>
      <c r="Q53" s="1" t="str">
        <f>VLOOKUP(Tabla_STOCKENALMACEN[[#This Row],[ID_PRODUCTO]],'ABC STOCK'!$B$3:$F$565,5,FALSE)</f>
        <v>C</v>
      </c>
      <c r="R5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54" spans="1:18" x14ac:dyDescent="0.25">
      <c r="A54">
        <v>1</v>
      </c>
      <c r="B54">
        <v>1009</v>
      </c>
      <c r="C54">
        <v>3</v>
      </c>
      <c r="D54">
        <v>6</v>
      </c>
      <c r="E54">
        <v>201908</v>
      </c>
      <c r="F54">
        <v>0</v>
      </c>
      <c r="G54">
        <v>1.35</v>
      </c>
      <c r="H54">
        <v>0</v>
      </c>
      <c r="I54">
        <v>117.93600000000001</v>
      </c>
      <c r="J54">
        <v>96</v>
      </c>
      <c r="K54">
        <v>194.4</v>
      </c>
      <c r="L54">
        <f>Tabla_STOCKENALMACEN[[#This Row],[CANT_STOCK]]*Tabla_STOCKENALMACEN[[#This Row],[COSTO_UNIT]]</f>
        <v>0</v>
      </c>
      <c r="M54">
        <f>IFERROR(Tabla_STOCKENALMACEN[[#This Row],[CANT_STOCK]]/Tabla_STOCKENALMACEN[[#This Row],[VENTA_PROM12MESES_UN]],0)</f>
        <v>0</v>
      </c>
      <c r="N54">
        <f>IFERROR(12/Tabla_STOCKENALMACEN[[#This Row],[MESES DE INVENTARIO]],0)</f>
        <v>0</v>
      </c>
      <c r="O54" s="3">
        <f>Tabla_STOCKENALMACEN[[#This Row],[STOCK_VALORIZADO]]/SUM(Tabla_STOCKENALMACEN[STOCK_VALORIZADO])</f>
        <v>0</v>
      </c>
      <c r="P54" s="1" t="str">
        <f>VLOOKUP(Tabla_STOCKENALMACEN[[#This Row],[ID_PRODUCTO]],'ABC VENTAS'!$B$2:$F$564,5,FALSE)</f>
        <v>C</v>
      </c>
      <c r="Q54" s="1" t="str">
        <f>VLOOKUP(Tabla_STOCKENALMACEN[[#This Row],[ID_PRODUCTO]],'ABC STOCK'!$B$3:$F$565,5,FALSE)</f>
        <v>C</v>
      </c>
      <c r="R5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5" spans="1:18" x14ac:dyDescent="0.25">
      <c r="A55">
        <v>1</v>
      </c>
      <c r="B55">
        <v>1009</v>
      </c>
      <c r="C55">
        <v>3</v>
      </c>
      <c r="D55">
        <v>6</v>
      </c>
      <c r="E55">
        <v>201905</v>
      </c>
      <c r="F55">
        <v>425</v>
      </c>
      <c r="G55">
        <v>1.66</v>
      </c>
      <c r="H55">
        <v>705.5</v>
      </c>
      <c r="I55">
        <v>93.491200000000006</v>
      </c>
      <c r="J55">
        <v>64</v>
      </c>
      <c r="K55">
        <v>178.48320000000001</v>
      </c>
      <c r="L55">
        <f>Tabla_STOCKENALMACEN[[#This Row],[CANT_STOCK]]*Tabla_STOCKENALMACEN[[#This Row],[COSTO_UNIT]]</f>
        <v>705.5</v>
      </c>
      <c r="M55">
        <f>IFERROR(Tabla_STOCKENALMACEN[[#This Row],[CANT_STOCK]]/Tabla_STOCKENALMACEN[[#This Row],[VENTA_PROM12MESES_UN]],0)</f>
        <v>6.640625</v>
      </c>
      <c r="N55">
        <f>IFERROR(12/Tabla_STOCKENALMACEN[[#This Row],[MESES DE INVENTARIO]],0)</f>
        <v>1.8070588235294118</v>
      </c>
      <c r="O55" s="3">
        <f>Tabla_STOCKENALMACEN[[#This Row],[STOCK_VALORIZADO]]/SUM(Tabla_STOCKENALMACEN[STOCK_VALORIZADO])</f>
        <v>2.655916985408863E-5</v>
      </c>
      <c r="P55" s="1" t="str">
        <f>VLOOKUP(Tabla_STOCKENALMACEN[[#This Row],[ID_PRODUCTO]],'ABC VENTAS'!$B$2:$F$564,5,FALSE)</f>
        <v>C</v>
      </c>
      <c r="Q55" s="1" t="str">
        <f>VLOOKUP(Tabla_STOCKENALMACEN[[#This Row],[ID_PRODUCTO]],'ABC STOCK'!$B$3:$F$565,5,FALSE)</f>
        <v>C</v>
      </c>
      <c r="R5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56" spans="1:18" x14ac:dyDescent="0.25">
      <c r="A56">
        <v>1</v>
      </c>
      <c r="B56">
        <v>1010</v>
      </c>
      <c r="C56">
        <v>3</v>
      </c>
      <c r="D56">
        <v>6</v>
      </c>
      <c r="E56">
        <v>202001</v>
      </c>
      <c r="F56">
        <v>825</v>
      </c>
      <c r="G56">
        <v>58</v>
      </c>
      <c r="H56">
        <v>47850</v>
      </c>
      <c r="I56">
        <v>47185.32</v>
      </c>
      <c r="J56">
        <v>894</v>
      </c>
      <c r="K56">
        <v>85555.8</v>
      </c>
      <c r="L56">
        <f>Tabla_STOCKENALMACEN[[#This Row],[CANT_STOCK]]*Tabla_STOCKENALMACEN[[#This Row],[COSTO_UNIT]]</f>
        <v>47850</v>
      </c>
      <c r="M56">
        <f>IFERROR(Tabla_STOCKENALMACEN[[#This Row],[CANT_STOCK]]/Tabla_STOCKENALMACEN[[#This Row],[VENTA_PROM12MESES_UN]],0)</f>
        <v>0.92281879194630867</v>
      </c>
      <c r="N56">
        <f>IFERROR(12/Tabla_STOCKENALMACEN[[#This Row],[MESES DE INVENTARIO]],0)</f>
        <v>13.003636363636364</v>
      </c>
      <c r="O56" s="3">
        <f>Tabla_STOCKENALMACEN[[#This Row],[STOCK_VALORIZADO]]/SUM(Tabla_STOCKENALMACEN[STOCK_VALORIZADO])</f>
        <v>1.8013554606919077E-3</v>
      </c>
      <c r="P56" s="1" t="str">
        <f>VLOOKUP(Tabla_STOCKENALMACEN[[#This Row],[ID_PRODUCTO]],'ABC VENTAS'!$B$2:$F$564,5,FALSE)</f>
        <v>A</v>
      </c>
      <c r="Q56" s="1" t="str">
        <f>VLOOKUP(Tabla_STOCKENALMACEN[[#This Row],[ID_PRODUCTO]],'ABC STOCK'!$B$3:$F$565,5,FALSE)</f>
        <v>A</v>
      </c>
      <c r="R5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7" spans="1:18" x14ac:dyDescent="0.25">
      <c r="A57">
        <v>1</v>
      </c>
      <c r="B57">
        <v>1010</v>
      </c>
      <c r="C57">
        <v>3</v>
      </c>
      <c r="D57">
        <v>6</v>
      </c>
      <c r="E57">
        <v>201908</v>
      </c>
      <c r="F57">
        <v>0</v>
      </c>
      <c r="G57">
        <v>52</v>
      </c>
      <c r="H57">
        <v>0</v>
      </c>
      <c r="I57">
        <v>28889.119999999999</v>
      </c>
      <c r="J57">
        <v>646</v>
      </c>
      <c r="K57">
        <v>62817.04</v>
      </c>
      <c r="L57">
        <f>Tabla_STOCKENALMACEN[[#This Row],[CANT_STOCK]]*Tabla_STOCKENALMACEN[[#This Row],[COSTO_UNIT]]</f>
        <v>0</v>
      </c>
      <c r="M57">
        <f>IFERROR(Tabla_STOCKENALMACEN[[#This Row],[CANT_STOCK]]/Tabla_STOCKENALMACEN[[#This Row],[VENTA_PROM12MESES_UN]],0)</f>
        <v>0</v>
      </c>
      <c r="N57">
        <f>IFERROR(12/Tabla_STOCKENALMACEN[[#This Row],[MESES DE INVENTARIO]],0)</f>
        <v>0</v>
      </c>
      <c r="O57" s="3">
        <f>Tabla_STOCKENALMACEN[[#This Row],[STOCK_VALORIZADO]]/SUM(Tabla_STOCKENALMACEN[STOCK_VALORIZADO])</f>
        <v>0</v>
      </c>
      <c r="P57" s="1" t="str">
        <f>VLOOKUP(Tabla_STOCKENALMACEN[[#This Row],[ID_PRODUCTO]],'ABC VENTAS'!$B$2:$F$564,5,FALSE)</f>
        <v>A</v>
      </c>
      <c r="Q57" s="1" t="str">
        <f>VLOOKUP(Tabla_STOCKENALMACEN[[#This Row],[ID_PRODUCTO]],'ABC STOCK'!$B$3:$F$565,5,FALSE)</f>
        <v>A</v>
      </c>
      <c r="R5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8" spans="1:18" x14ac:dyDescent="0.25">
      <c r="A58">
        <v>1</v>
      </c>
      <c r="B58">
        <v>1010</v>
      </c>
      <c r="C58">
        <v>3</v>
      </c>
      <c r="D58">
        <v>6</v>
      </c>
      <c r="E58">
        <v>202003</v>
      </c>
      <c r="F58">
        <v>1298</v>
      </c>
      <c r="G58">
        <v>75</v>
      </c>
      <c r="H58">
        <v>97350</v>
      </c>
      <c r="I58">
        <v>35880</v>
      </c>
      <c r="J58">
        <v>460</v>
      </c>
      <c r="K58">
        <v>58305</v>
      </c>
      <c r="L58">
        <f>Tabla_STOCKENALMACEN[[#This Row],[CANT_STOCK]]*Tabla_STOCKENALMACEN[[#This Row],[COSTO_UNIT]]</f>
        <v>97350</v>
      </c>
      <c r="M58">
        <f>IFERROR(Tabla_STOCKENALMACEN[[#This Row],[CANT_STOCK]]/Tabla_STOCKENALMACEN[[#This Row],[VENTA_PROM12MESES_UN]],0)</f>
        <v>2.8217391304347825</v>
      </c>
      <c r="N58">
        <f>IFERROR(12/Tabla_STOCKENALMACEN[[#This Row],[MESES DE INVENTARIO]],0)</f>
        <v>4.2526964560862863</v>
      </c>
      <c r="O58" s="3">
        <f>Tabla_STOCKENALMACEN[[#This Row],[STOCK_VALORIZADO]]/SUM(Tabla_STOCKENALMACEN[STOCK_VALORIZADO])</f>
        <v>3.664826626924916E-3</v>
      </c>
      <c r="P58" s="1" t="str">
        <f>VLOOKUP(Tabla_STOCKENALMACEN[[#This Row],[ID_PRODUCTO]],'ABC VENTAS'!$B$2:$F$564,5,FALSE)</f>
        <v>A</v>
      </c>
      <c r="Q58" s="1" t="str">
        <f>VLOOKUP(Tabla_STOCKENALMACEN[[#This Row],[ID_PRODUCTO]],'ABC STOCK'!$B$3:$F$565,5,FALSE)</f>
        <v>A</v>
      </c>
      <c r="R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9" spans="1:18" x14ac:dyDescent="0.25">
      <c r="A59">
        <v>3</v>
      </c>
      <c r="B59">
        <v>1010</v>
      </c>
      <c r="C59">
        <v>3</v>
      </c>
      <c r="D59">
        <v>6</v>
      </c>
      <c r="E59">
        <v>202003</v>
      </c>
      <c r="F59">
        <v>989</v>
      </c>
      <c r="G59">
        <v>61</v>
      </c>
      <c r="H59">
        <v>60329</v>
      </c>
      <c r="I59">
        <v>29577.68</v>
      </c>
      <c r="J59">
        <v>551</v>
      </c>
      <c r="K59">
        <v>57810.92</v>
      </c>
      <c r="L59">
        <f>Tabla_STOCKENALMACEN[[#This Row],[CANT_STOCK]]*Tabla_STOCKENALMACEN[[#This Row],[COSTO_UNIT]]</f>
        <v>60329</v>
      </c>
      <c r="M59">
        <f>IFERROR(Tabla_STOCKENALMACEN[[#This Row],[CANT_STOCK]]/Tabla_STOCKENALMACEN[[#This Row],[VENTA_PROM12MESES_UN]],0)</f>
        <v>1.7949183303085299</v>
      </c>
      <c r="N59">
        <f>IFERROR(12/Tabla_STOCKENALMACEN[[#This Row],[MESES DE INVENTARIO]],0)</f>
        <v>6.685540950455005</v>
      </c>
      <c r="O59" s="3">
        <f>Tabla_STOCKENALMACEN[[#This Row],[STOCK_VALORIZADO]]/SUM(Tabla_STOCKENALMACEN[STOCK_VALORIZADO])</f>
        <v>2.2711384239933563E-3</v>
      </c>
      <c r="P59" s="1" t="str">
        <f>VLOOKUP(Tabla_STOCKENALMACEN[[#This Row],[ID_PRODUCTO]],'ABC VENTAS'!$B$2:$F$564,5,FALSE)</f>
        <v>A</v>
      </c>
      <c r="Q59" s="1" t="str">
        <f>VLOOKUP(Tabla_STOCKENALMACEN[[#This Row],[ID_PRODUCTO]],'ABC STOCK'!$B$3:$F$565,5,FALSE)</f>
        <v>A</v>
      </c>
      <c r="R5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0" spans="1:18" x14ac:dyDescent="0.25">
      <c r="A60">
        <v>3</v>
      </c>
      <c r="B60">
        <v>1010</v>
      </c>
      <c r="C60">
        <v>3</v>
      </c>
      <c r="D60">
        <v>6</v>
      </c>
      <c r="E60">
        <v>202002</v>
      </c>
      <c r="F60">
        <v>16</v>
      </c>
      <c r="G60">
        <v>68</v>
      </c>
      <c r="H60">
        <v>1088</v>
      </c>
      <c r="I60">
        <v>28316.560000000001</v>
      </c>
      <c r="J60">
        <v>443</v>
      </c>
      <c r="K60">
        <v>54223.199999999997</v>
      </c>
      <c r="L60">
        <f>Tabla_STOCKENALMACEN[[#This Row],[CANT_STOCK]]*Tabla_STOCKENALMACEN[[#This Row],[COSTO_UNIT]]</f>
        <v>1088</v>
      </c>
      <c r="M60">
        <f>IFERROR(Tabla_STOCKENALMACEN[[#This Row],[CANT_STOCK]]/Tabla_STOCKENALMACEN[[#This Row],[VENTA_PROM12MESES_UN]],0)</f>
        <v>3.6117381489841983E-2</v>
      </c>
      <c r="N60">
        <f>IFERROR(12/Tabla_STOCKENALMACEN[[#This Row],[MESES DE INVENTARIO]],0)</f>
        <v>332.25</v>
      </c>
      <c r="O60" s="3">
        <f>Tabla_STOCKENALMACEN[[#This Row],[STOCK_VALORIZADO]]/SUM(Tabla_STOCKENALMACEN[STOCK_VALORIZADO])</f>
        <v>4.0958719774980059E-5</v>
      </c>
      <c r="P60" s="1" t="str">
        <f>VLOOKUP(Tabla_STOCKENALMACEN[[#This Row],[ID_PRODUCTO]],'ABC VENTAS'!$B$2:$F$564,5,FALSE)</f>
        <v>A</v>
      </c>
      <c r="Q60" s="1" t="str">
        <f>VLOOKUP(Tabla_STOCKENALMACEN[[#This Row],[ID_PRODUCTO]],'ABC STOCK'!$B$3:$F$565,5,FALSE)</f>
        <v>A</v>
      </c>
      <c r="R6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1" spans="1:18" x14ac:dyDescent="0.25">
      <c r="A61">
        <v>3</v>
      </c>
      <c r="B61">
        <v>1010</v>
      </c>
      <c r="C61">
        <v>3</v>
      </c>
      <c r="D61">
        <v>6</v>
      </c>
      <c r="E61">
        <v>202003</v>
      </c>
      <c r="F61">
        <v>1197</v>
      </c>
      <c r="G61">
        <v>60</v>
      </c>
      <c r="H61">
        <v>71820</v>
      </c>
      <c r="I61">
        <v>24396</v>
      </c>
      <c r="J61">
        <v>380</v>
      </c>
      <c r="K61">
        <v>39444</v>
      </c>
      <c r="L61">
        <f>Tabla_STOCKENALMACEN[[#This Row],[CANT_STOCK]]*Tabla_STOCKENALMACEN[[#This Row],[COSTO_UNIT]]</f>
        <v>71820</v>
      </c>
      <c r="M61">
        <f>IFERROR(Tabla_STOCKENALMACEN[[#This Row],[CANT_STOCK]]/Tabla_STOCKENALMACEN[[#This Row],[VENTA_PROM12MESES_UN]],0)</f>
        <v>3.15</v>
      </c>
      <c r="N61">
        <f>IFERROR(12/Tabla_STOCKENALMACEN[[#This Row],[MESES DE INVENTARIO]],0)</f>
        <v>3.8095238095238098</v>
      </c>
      <c r="O61" s="3">
        <f>Tabla_STOCKENALMACEN[[#This Row],[STOCK_VALORIZADO]]/SUM(Tabla_STOCKENALMACEN[STOCK_VALORIZADO])</f>
        <v>2.7037272557344371E-3</v>
      </c>
      <c r="P61" s="1" t="str">
        <f>VLOOKUP(Tabla_STOCKENALMACEN[[#This Row],[ID_PRODUCTO]],'ABC VENTAS'!$B$2:$F$564,5,FALSE)</f>
        <v>A</v>
      </c>
      <c r="Q61" s="1" t="str">
        <f>VLOOKUP(Tabla_STOCKENALMACEN[[#This Row],[ID_PRODUCTO]],'ABC STOCK'!$B$3:$F$565,5,FALSE)</f>
        <v>A</v>
      </c>
      <c r="R6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62" spans="1:18" x14ac:dyDescent="0.25">
      <c r="A62">
        <v>2</v>
      </c>
      <c r="B62">
        <v>1011</v>
      </c>
      <c r="C62">
        <v>3</v>
      </c>
      <c r="D62">
        <v>6</v>
      </c>
      <c r="E62">
        <v>201904</v>
      </c>
      <c r="F62">
        <v>37</v>
      </c>
      <c r="G62">
        <v>4.28</v>
      </c>
      <c r="H62">
        <v>158.36000000000001</v>
      </c>
      <c r="I62">
        <v>300.84120000000001</v>
      </c>
      <c r="J62">
        <v>71</v>
      </c>
      <c r="K62">
        <v>534.8288</v>
      </c>
      <c r="L62">
        <f>Tabla_STOCKENALMACEN[[#This Row],[CANT_STOCK]]*Tabla_STOCKENALMACEN[[#This Row],[COSTO_UNIT]]</f>
        <v>158.36000000000001</v>
      </c>
      <c r="M62">
        <f>IFERROR(Tabla_STOCKENALMACEN[[#This Row],[CANT_STOCK]]/Tabla_STOCKENALMACEN[[#This Row],[VENTA_PROM12MESES_UN]],0)</f>
        <v>0.52112676056338025</v>
      </c>
      <c r="N62">
        <f>IFERROR(12/Tabla_STOCKENALMACEN[[#This Row],[MESES DE INVENTARIO]],0)</f>
        <v>23.027027027027028</v>
      </c>
      <c r="O62" s="3">
        <f>Tabla_STOCKENALMACEN[[#This Row],[STOCK_VALORIZADO]]/SUM(Tabla_STOCKENALMACEN[STOCK_VALORIZADO])</f>
        <v>5.9616018966597818E-6</v>
      </c>
      <c r="P62" s="1" t="str">
        <f>VLOOKUP(Tabla_STOCKENALMACEN[[#This Row],[ID_PRODUCTO]],'ABC VENTAS'!$B$2:$F$564,5,FALSE)</f>
        <v>C</v>
      </c>
      <c r="Q62" s="1" t="str">
        <f>VLOOKUP(Tabla_STOCKENALMACEN[[#This Row],[ID_PRODUCTO]],'ABC STOCK'!$B$3:$F$565,5,FALSE)</f>
        <v>C</v>
      </c>
      <c r="R6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3" spans="1:18" x14ac:dyDescent="0.25">
      <c r="A63">
        <v>2</v>
      </c>
      <c r="B63">
        <v>1011</v>
      </c>
      <c r="C63">
        <v>3</v>
      </c>
      <c r="D63">
        <v>6</v>
      </c>
      <c r="E63">
        <v>201903</v>
      </c>
      <c r="F63">
        <v>1076</v>
      </c>
      <c r="G63">
        <v>4.82</v>
      </c>
      <c r="H63">
        <v>5186.32</v>
      </c>
      <c r="I63">
        <v>375.72863999999998</v>
      </c>
      <c r="J63">
        <v>89.6</v>
      </c>
      <c r="K63">
        <v>531.20255999999995</v>
      </c>
      <c r="L63">
        <f>Tabla_STOCKENALMACEN[[#This Row],[CANT_STOCK]]*Tabla_STOCKENALMACEN[[#This Row],[COSTO_UNIT]]</f>
        <v>5186.3200000000006</v>
      </c>
      <c r="M63">
        <f>IFERROR(Tabla_STOCKENALMACEN[[#This Row],[CANT_STOCK]]/Tabla_STOCKENALMACEN[[#This Row],[VENTA_PROM12MESES_UN]],0)</f>
        <v>12.008928571428573</v>
      </c>
      <c r="N63">
        <f>IFERROR(12/Tabla_STOCKENALMACEN[[#This Row],[MESES DE INVENTARIO]],0)</f>
        <v>0.99925650557620804</v>
      </c>
      <c r="O63" s="3">
        <f>Tabla_STOCKENALMACEN[[#This Row],[STOCK_VALORIZADO]]/SUM(Tabla_STOCKENALMACEN[STOCK_VALORIZADO])</f>
        <v>1.9524359149207223E-4</v>
      </c>
      <c r="P63" s="1" t="str">
        <f>VLOOKUP(Tabla_STOCKENALMACEN[[#This Row],[ID_PRODUCTO]],'ABC VENTAS'!$B$2:$F$564,5,FALSE)</f>
        <v>C</v>
      </c>
      <c r="Q63" s="1" t="str">
        <f>VLOOKUP(Tabla_STOCKENALMACEN[[#This Row],[ID_PRODUCTO]],'ABC STOCK'!$B$3:$F$565,5,FALSE)</f>
        <v>C</v>
      </c>
      <c r="R6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4" spans="1:18" x14ac:dyDescent="0.25">
      <c r="A64">
        <v>2</v>
      </c>
      <c r="B64">
        <v>1011</v>
      </c>
      <c r="C64">
        <v>3</v>
      </c>
      <c r="D64">
        <v>6</v>
      </c>
      <c r="E64">
        <v>202003</v>
      </c>
      <c r="F64">
        <v>176</v>
      </c>
      <c r="G64">
        <v>3.72</v>
      </c>
      <c r="H64">
        <v>654.72</v>
      </c>
      <c r="I64">
        <v>316.45668000000001</v>
      </c>
      <c r="J64">
        <v>87.7</v>
      </c>
      <c r="K64">
        <v>456.74160000000001</v>
      </c>
      <c r="L64">
        <f>Tabla_STOCKENALMACEN[[#This Row],[CANT_STOCK]]*Tabla_STOCKENALMACEN[[#This Row],[COSTO_UNIT]]</f>
        <v>654.72</v>
      </c>
      <c r="M64">
        <f>IFERROR(Tabla_STOCKENALMACEN[[#This Row],[CANT_STOCK]]/Tabla_STOCKENALMACEN[[#This Row],[VENTA_PROM12MESES_UN]],0)</f>
        <v>2.0068415051311286</v>
      </c>
      <c r="N64">
        <f>IFERROR(12/Tabla_STOCKENALMACEN[[#This Row],[MESES DE INVENTARIO]],0)</f>
        <v>5.9795454545454554</v>
      </c>
      <c r="O64" s="3">
        <f>Tabla_STOCKENALMACEN[[#This Row],[STOCK_VALORIZADO]]/SUM(Tabla_STOCKENALMACEN[STOCK_VALORIZADO])</f>
        <v>2.4647511958708587E-5</v>
      </c>
      <c r="P64" s="1" t="str">
        <f>VLOOKUP(Tabla_STOCKENALMACEN[[#This Row],[ID_PRODUCTO]],'ABC VENTAS'!$B$2:$F$564,5,FALSE)</f>
        <v>C</v>
      </c>
      <c r="Q64" s="1" t="str">
        <f>VLOOKUP(Tabla_STOCKENALMACEN[[#This Row],[ID_PRODUCTO]],'ABC STOCK'!$B$3:$F$565,5,FALSE)</f>
        <v>C</v>
      </c>
      <c r="R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5" spans="1:18" x14ac:dyDescent="0.25">
      <c r="A65">
        <v>2</v>
      </c>
      <c r="B65">
        <v>1011</v>
      </c>
      <c r="C65">
        <v>3</v>
      </c>
      <c r="D65">
        <v>6</v>
      </c>
      <c r="E65">
        <v>202001</v>
      </c>
      <c r="F65">
        <v>1164</v>
      </c>
      <c r="G65">
        <v>2.76</v>
      </c>
      <c r="H65">
        <v>3212.64</v>
      </c>
      <c r="I65">
        <v>222.47532000000001</v>
      </c>
      <c r="J65">
        <v>83.1</v>
      </c>
      <c r="K65">
        <v>378.43740000000003</v>
      </c>
      <c r="L65">
        <f>Tabla_STOCKENALMACEN[[#This Row],[CANT_STOCK]]*Tabla_STOCKENALMACEN[[#This Row],[COSTO_UNIT]]</f>
        <v>3212.64</v>
      </c>
      <c r="M65">
        <f>IFERROR(Tabla_STOCKENALMACEN[[#This Row],[CANT_STOCK]]/Tabla_STOCKENALMACEN[[#This Row],[VENTA_PROM12MESES_UN]],0)</f>
        <v>14.007220216606498</v>
      </c>
      <c r="N65">
        <f>IFERROR(12/Tabla_STOCKENALMACEN[[#This Row],[MESES DE INVENTARIO]],0)</f>
        <v>0.85670103092783501</v>
      </c>
      <c r="O65" s="3">
        <f>Tabla_STOCKENALMACEN[[#This Row],[STOCK_VALORIZADO]]/SUM(Tabla_STOCKENALMACEN[STOCK_VALORIZADO])</f>
        <v>1.2094266681791537E-4</v>
      </c>
      <c r="P65" s="1" t="str">
        <f>VLOOKUP(Tabla_STOCKENALMACEN[[#This Row],[ID_PRODUCTO]],'ABC VENTAS'!$B$2:$F$564,5,FALSE)</f>
        <v>C</v>
      </c>
      <c r="Q65" s="1" t="str">
        <f>VLOOKUP(Tabla_STOCKENALMACEN[[#This Row],[ID_PRODUCTO]],'ABC STOCK'!$B$3:$F$565,5,FALSE)</f>
        <v>C</v>
      </c>
      <c r="R6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6" spans="1:18" x14ac:dyDescent="0.25">
      <c r="A66">
        <v>1</v>
      </c>
      <c r="B66">
        <v>1011</v>
      </c>
      <c r="C66">
        <v>3</v>
      </c>
      <c r="D66">
        <v>6</v>
      </c>
      <c r="E66">
        <v>201904</v>
      </c>
      <c r="F66">
        <v>415</v>
      </c>
      <c r="G66">
        <v>6.45</v>
      </c>
      <c r="H66">
        <v>2676.75</v>
      </c>
      <c r="I66">
        <v>143.2158</v>
      </c>
      <c r="J66">
        <v>24.4</v>
      </c>
      <c r="K66">
        <v>283.28399999999999</v>
      </c>
      <c r="L66">
        <f>Tabla_STOCKENALMACEN[[#This Row],[CANT_STOCK]]*Tabla_STOCKENALMACEN[[#This Row],[COSTO_UNIT]]</f>
        <v>2676.75</v>
      </c>
      <c r="M66">
        <f>IFERROR(Tabla_STOCKENALMACEN[[#This Row],[CANT_STOCK]]/Tabla_STOCKENALMACEN[[#This Row],[VENTA_PROM12MESES_UN]],0)</f>
        <v>17.008196721311478</v>
      </c>
      <c r="N66">
        <f>IFERROR(12/Tabla_STOCKENALMACEN[[#This Row],[MESES DE INVENTARIO]],0)</f>
        <v>0.70554216867469866</v>
      </c>
      <c r="O66" s="3">
        <f>Tabla_STOCKENALMACEN[[#This Row],[STOCK_VALORIZADO]]/SUM(Tabla_STOCKENALMACEN[STOCK_VALORIZADO])</f>
        <v>1.007686150346304E-4</v>
      </c>
      <c r="P66" s="1" t="str">
        <f>VLOOKUP(Tabla_STOCKENALMACEN[[#This Row],[ID_PRODUCTO]],'ABC VENTAS'!$B$2:$F$564,5,FALSE)</f>
        <v>C</v>
      </c>
      <c r="Q66" s="1" t="str">
        <f>VLOOKUP(Tabla_STOCKENALMACEN[[#This Row],[ID_PRODUCTO]],'ABC STOCK'!$B$3:$F$565,5,FALSE)</f>
        <v>C</v>
      </c>
      <c r="R6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7" spans="1:18" x14ac:dyDescent="0.25">
      <c r="A67">
        <v>1</v>
      </c>
      <c r="B67">
        <v>1011</v>
      </c>
      <c r="C67">
        <v>3</v>
      </c>
      <c r="D67">
        <v>6</v>
      </c>
      <c r="E67">
        <v>202001</v>
      </c>
      <c r="F67">
        <v>924</v>
      </c>
      <c r="G67">
        <v>1.99</v>
      </c>
      <c r="H67">
        <v>1838.76</v>
      </c>
      <c r="I67">
        <v>198.58608000000001</v>
      </c>
      <c r="J67">
        <v>92.4</v>
      </c>
      <c r="K67">
        <v>222.48996</v>
      </c>
      <c r="L67">
        <f>Tabla_STOCKENALMACEN[[#This Row],[CANT_STOCK]]*Tabla_STOCKENALMACEN[[#This Row],[COSTO_UNIT]]</f>
        <v>1838.76</v>
      </c>
      <c r="M67">
        <f>IFERROR(Tabla_STOCKENALMACEN[[#This Row],[CANT_STOCK]]/Tabla_STOCKENALMACEN[[#This Row],[VENTA_PROM12MESES_UN]],0)</f>
        <v>10</v>
      </c>
      <c r="N67">
        <f>IFERROR(12/Tabla_STOCKENALMACEN[[#This Row],[MESES DE INVENTARIO]],0)</f>
        <v>1.2</v>
      </c>
      <c r="O67" s="3">
        <f>Tabla_STOCKENALMACEN[[#This Row],[STOCK_VALORIZADO]]/SUM(Tabla_STOCKENALMACEN[STOCK_VALORIZADO])</f>
        <v>6.9221742255002138E-5</v>
      </c>
      <c r="P67" s="1" t="str">
        <f>VLOOKUP(Tabla_STOCKENALMACEN[[#This Row],[ID_PRODUCTO]],'ABC VENTAS'!$B$2:$F$564,5,FALSE)</f>
        <v>C</v>
      </c>
      <c r="Q67" s="1" t="str">
        <f>VLOOKUP(Tabla_STOCKENALMACEN[[#This Row],[ID_PRODUCTO]],'ABC STOCK'!$B$3:$F$565,5,FALSE)</f>
        <v>C</v>
      </c>
      <c r="R6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68" spans="1:18" x14ac:dyDescent="0.25">
      <c r="A68">
        <v>2</v>
      </c>
      <c r="B68">
        <v>1012</v>
      </c>
      <c r="C68">
        <v>3</v>
      </c>
      <c r="D68">
        <v>6</v>
      </c>
      <c r="E68">
        <v>201907</v>
      </c>
      <c r="F68">
        <v>131</v>
      </c>
      <c r="G68">
        <v>4.29</v>
      </c>
      <c r="H68">
        <v>561.99</v>
      </c>
      <c r="I68">
        <v>671.17049999999995</v>
      </c>
      <c r="J68">
        <v>149</v>
      </c>
      <c r="K68">
        <v>1131.4016999999999</v>
      </c>
      <c r="L68">
        <f>Tabla_STOCKENALMACEN[[#This Row],[CANT_STOCK]]*Tabla_STOCKENALMACEN[[#This Row],[COSTO_UNIT]]</f>
        <v>561.99</v>
      </c>
      <c r="M68">
        <f>IFERROR(Tabla_STOCKENALMACEN[[#This Row],[CANT_STOCK]]/Tabla_STOCKENALMACEN[[#This Row],[VENTA_PROM12MESES_UN]],0)</f>
        <v>0.87919463087248317</v>
      </c>
      <c r="N68">
        <f>IFERROR(12/Tabla_STOCKENALMACEN[[#This Row],[MESES DE INVENTARIO]],0)</f>
        <v>13.648854961832061</v>
      </c>
      <c r="O68" s="3">
        <f>Tabla_STOCKENALMACEN[[#This Row],[STOCK_VALORIZADO]]/SUM(Tabla_STOCKENALMACEN[STOCK_VALORIZADO])</f>
        <v>2.115660930729875E-5</v>
      </c>
      <c r="P68" s="1" t="str">
        <f>VLOOKUP(Tabla_STOCKENALMACEN[[#This Row],[ID_PRODUCTO]],'ABC VENTAS'!$B$2:$F$564,5,FALSE)</f>
        <v>C</v>
      </c>
      <c r="Q68" s="1" t="str">
        <f>VLOOKUP(Tabla_STOCKENALMACEN[[#This Row],[ID_PRODUCTO]],'ABC STOCK'!$B$3:$F$565,5,FALSE)</f>
        <v>C</v>
      </c>
      <c r="R6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9" spans="1:18" x14ac:dyDescent="0.25">
      <c r="A69">
        <v>2</v>
      </c>
      <c r="B69">
        <v>1012</v>
      </c>
      <c r="C69">
        <v>3</v>
      </c>
      <c r="D69">
        <v>6</v>
      </c>
      <c r="E69">
        <v>202003</v>
      </c>
      <c r="F69">
        <v>0</v>
      </c>
      <c r="G69">
        <v>7.9</v>
      </c>
      <c r="H69">
        <v>0</v>
      </c>
      <c r="I69">
        <v>744.84360000000004</v>
      </c>
      <c r="J69">
        <v>87.3</v>
      </c>
      <c r="K69">
        <v>1103.472</v>
      </c>
      <c r="L69">
        <f>Tabla_STOCKENALMACEN[[#This Row],[CANT_STOCK]]*Tabla_STOCKENALMACEN[[#This Row],[COSTO_UNIT]]</f>
        <v>0</v>
      </c>
      <c r="M69">
        <f>IFERROR(Tabla_STOCKENALMACEN[[#This Row],[CANT_STOCK]]/Tabla_STOCKENALMACEN[[#This Row],[VENTA_PROM12MESES_UN]],0)</f>
        <v>0</v>
      </c>
      <c r="N69">
        <f>IFERROR(12/Tabla_STOCKENALMACEN[[#This Row],[MESES DE INVENTARIO]],0)</f>
        <v>0</v>
      </c>
      <c r="O69" s="3">
        <f>Tabla_STOCKENALMACEN[[#This Row],[STOCK_VALORIZADO]]/SUM(Tabla_STOCKENALMACEN[STOCK_VALORIZADO])</f>
        <v>0</v>
      </c>
      <c r="P69" s="1" t="str">
        <f>VLOOKUP(Tabla_STOCKENALMACEN[[#This Row],[ID_PRODUCTO]],'ABC VENTAS'!$B$2:$F$564,5,FALSE)</f>
        <v>C</v>
      </c>
      <c r="Q69" s="1" t="str">
        <f>VLOOKUP(Tabla_STOCKENALMACEN[[#This Row],[ID_PRODUCTO]],'ABC STOCK'!$B$3:$F$565,5,FALSE)</f>
        <v>C</v>
      </c>
      <c r="R6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0" spans="1:18" x14ac:dyDescent="0.25">
      <c r="A70">
        <v>3</v>
      </c>
      <c r="B70">
        <v>1012</v>
      </c>
      <c r="C70">
        <v>3</v>
      </c>
      <c r="D70">
        <v>6</v>
      </c>
      <c r="E70">
        <v>202002</v>
      </c>
      <c r="F70">
        <v>24</v>
      </c>
      <c r="G70">
        <v>4.12</v>
      </c>
      <c r="H70">
        <v>98.88</v>
      </c>
      <c r="I70">
        <v>634.80960000000005</v>
      </c>
      <c r="J70">
        <v>144</v>
      </c>
      <c r="K70">
        <v>1038.24</v>
      </c>
      <c r="L70">
        <f>Tabla_STOCKENALMACEN[[#This Row],[CANT_STOCK]]*Tabla_STOCKENALMACEN[[#This Row],[COSTO_UNIT]]</f>
        <v>98.88</v>
      </c>
      <c r="M70">
        <f>IFERROR(Tabla_STOCKENALMACEN[[#This Row],[CANT_STOCK]]/Tabla_STOCKENALMACEN[[#This Row],[VENTA_PROM12MESES_UN]],0)</f>
        <v>0.16666666666666666</v>
      </c>
      <c r="N70">
        <f>IFERROR(12/Tabla_STOCKENALMACEN[[#This Row],[MESES DE INVENTARIO]],0)</f>
        <v>72</v>
      </c>
      <c r="O70" s="3">
        <f>Tabla_STOCKENALMACEN[[#This Row],[STOCK_VALORIZADO]]/SUM(Tabla_STOCKENALMACEN[STOCK_VALORIZADO])</f>
        <v>3.7224248266084816E-6</v>
      </c>
      <c r="P70" s="1" t="str">
        <f>VLOOKUP(Tabla_STOCKENALMACEN[[#This Row],[ID_PRODUCTO]],'ABC VENTAS'!$B$2:$F$564,5,FALSE)</f>
        <v>C</v>
      </c>
      <c r="Q70" s="1" t="str">
        <f>VLOOKUP(Tabla_STOCKENALMACEN[[#This Row],[ID_PRODUCTO]],'ABC STOCK'!$B$3:$F$565,5,FALSE)</f>
        <v>C</v>
      </c>
      <c r="R7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1" spans="1:18" x14ac:dyDescent="0.25">
      <c r="A71">
        <v>2</v>
      </c>
      <c r="B71">
        <v>1012</v>
      </c>
      <c r="C71">
        <v>3</v>
      </c>
      <c r="D71">
        <v>6</v>
      </c>
      <c r="E71">
        <v>201904</v>
      </c>
      <c r="F71">
        <v>0</v>
      </c>
      <c r="G71">
        <v>3.66</v>
      </c>
      <c r="H71">
        <v>0</v>
      </c>
      <c r="I71">
        <v>462.69720000000001</v>
      </c>
      <c r="J71">
        <v>147</v>
      </c>
      <c r="K71">
        <v>1006.0974</v>
      </c>
      <c r="L71">
        <f>Tabla_STOCKENALMACEN[[#This Row],[CANT_STOCK]]*Tabla_STOCKENALMACEN[[#This Row],[COSTO_UNIT]]</f>
        <v>0</v>
      </c>
      <c r="M71">
        <f>IFERROR(Tabla_STOCKENALMACEN[[#This Row],[CANT_STOCK]]/Tabla_STOCKENALMACEN[[#This Row],[VENTA_PROM12MESES_UN]],0)</f>
        <v>0</v>
      </c>
      <c r="N71">
        <f>IFERROR(12/Tabla_STOCKENALMACEN[[#This Row],[MESES DE INVENTARIO]],0)</f>
        <v>0</v>
      </c>
      <c r="O71" s="3">
        <f>Tabla_STOCKENALMACEN[[#This Row],[STOCK_VALORIZADO]]/SUM(Tabla_STOCKENALMACEN[STOCK_VALORIZADO])</f>
        <v>0</v>
      </c>
      <c r="P71" s="1" t="str">
        <f>VLOOKUP(Tabla_STOCKENALMACEN[[#This Row],[ID_PRODUCTO]],'ABC VENTAS'!$B$2:$F$564,5,FALSE)</f>
        <v>C</v>
      </c>
      <c r="Q71" s="1" t="str">
        <f>VLOOKUP(Tabla_STOCKENALMACEN[[#This Row],[ID_PRODUCTO]],'ABC STOCK'!$B$3:$F$565,5,FALSE)</f>
        <v>C</v>
      </c>
      <c r="R7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2" spans="1:18" x14ac:dyDescent="0.25">
      <c r="A72">
        <v>1</v>
      </c>
      <c r="B72">
        <v>1012</v>
      </c>
      <c r="C72">
        <v>3</v>
      </c>
      <c r="D72">
        <v>6</v>
      </c>
      <c r="E72">
        <v>201908</v>
      </c>
      <c r="F72">
        <v>1425</v>
      </c>
      <c r="G72">
        <v>1.36</v>
      </c>
      <c r="H72">
        <v>1938</v>
      </c>
      <c r="I72">
        <v>120.7816</v>
      </c>
      <c r="J72">
        <v>107</v>
      </c>
      <c r="K72">
        <v>257.57040000000001</v>
      </c>
      <c r="L72">
        <f>Tabla_STOCKENALMACEN[[#This Row],[CANT_STOCK]]*Tabla_STOCKENALMACEN[[#This Row],[COSTO_UNIT]]</f>
        <v>1938.0000000000002</v>
      </c>
      <c r="M72">
        <f>IFERROR(Tabla_STOCKENALMACEN[[#This Row],[CANT_STOCK]]/Tabla_STOCKENALMACEN[[#This Row],[VENTA_PROM12MESES_UN]],0)</f>
        <v>13.317757009345794</v>
      </c>
      <c r="N72">
        <f>IFERROR(12/Tabla_STOCKENALMACEN[[#This Row],[MESES DE INVENTARIO]],0)</f>
        <v>0.90105263157894744</v>
      </c>
      <c r="O72" s="3">
        <f>Tabla_STOCKENALMACEN[[#This Row],[STOCK_VALORIZADO]]/SUM(Tabla_STOCKENALMACEN[STOCK_VALORIZADO])</f>
        <v>7.2957719599183233E-5</v>
      </c>
      <c r="P72" s="1" t="str">
        <f>VLOOKUP(Tabla_STOCKENALMACEN[[#This Row],[ID_PRODUCTO]],'ABC VENTAS'!$B$2:$F$564,5,FALSE)</f>
        <v>C</v>
      </c>
      <c r="Q72" s="1" t="str">
        <f>VLOOKUP(Tabla_STOCKENALMACEN[[#This Row],[ID_PRODUCTO]],'ABC STOCK'!$B$3:$F$565,5,FALSE)</f>
        <v>C</v>
      </c>
      <c r="R7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73" spans="1:18" x14ac:dyDescent="0.25">
      <c r="A73">
        <v>2</v>
      </c>
      <c r="B73">
        <v>1012</v>
      </c>
      <c r="C73">
        <v>3</v>
      </c>
      <c r="D73">
        <v>6</v>
      </c>
      <c r="E73">
        <v>201906</v>
      </c>
      <c r="F73">
        <v>44</v>
      </c>
      <c r="G73">
        <v>6.82</v>
      </c>
      <c r="H73">
        <v>300.08</v>
      </c>
      <c r="I73">
        <v>120.032</v>
      </c>
      <c r="J73">
        <v>22</v>
      </c>
      <c r="K73">
        <v>180.048</v>
      </c>
      <c r="L73">
        <f>Tabla_STOCKENALMACEN[[#This Row],[CANT_STOCK]]*Tabla_STOCKENALMACEN[[#This Row],[COSTO_UNIT]]</f>
        <v>300.08000000000004</v>
      </c>
      <c r="M73">
        <f>IFERROR(Tabla_STOCKENALMACEN[[#This Row],[CANT_STOCK]]/Tabla_STOCKENALMACEN[[#This Row],[VENTA_PROM12MESES_UN]],0)</f>
        <v>2</v>
      </c>
      <c r="N73">
        <f>IFERROR(12/Tabla_STOCKENALMACEN[[#This Row],[MESES DE INVENTARIO]],0)</f>
        <v>6</v>
      </c>
      <c r="O73" s="3">
        <f>Tabla_STOCKENALMACEN[[#This Row],[STOCK_VALORIZADO]]/SUM(Tabla_STOCKENALMACEN[STOCK_VALORIZADO])</f>
        <v>1.1296776314408104E-5</v>
      </c>
      <c r="P73" s="1" t="str">
        <f>VLOOKUP(Tabla_STOCKENALMACEN[[#This Row],[ID_PRODUCTO]],'ABC VENTAS'!$B$2:$F$564,5,FALSE)</f>
        <v>C</v>
      </c>
      <c r="Q73" s="1" t="str">
        <f>VLOOKUP(Tabla_STOCKENALMACEN[[#This Row],[ID_PRODUCTO]],'ABC STOCK'!$B$3:$F$565,5,FALSE)</f>
        <v>C</v>
      </c>
      <c r="R7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4" spans="1:18" x14ac:dyDescent="0.25">
      <c r="A74">
        <v>2</v>
      </c>
      <c r="B74">
        <v>1013</v>
      </c>
      <c r="C74">
        <v>3</v>
      </c>
      <c r="D74">
        <v>6</v>
      </c>
      <c r="E74">
        <v>201907</v>
      </c>
      <c r="F74">
        <v>1133</v>
      </c>
      <c r="G74">
        <v>4.95</v>
      </c>
      <c r="H74">
        <v>5608.35</v>
      </c>
      <c r="I74">
        <v>462.60719999999998</v>
      </c>
      <c r="J74">
        <v>94.4</v>
      </c>
      <c r="K74">
        <v>775.6848</v>
      </c>
      <c r="L74">
        <f>Tabla_STOCKENALMACEN[[#This Row],[CANT_STOCK]]*Tabla_STOCKENALMACEN[[#This Row],[COSTO_UNIT]]</f>
        <v>5608.35</v>
      </c>
      <c r="M74">
        <f>IFERROR(Tabla_STOCKENALMACEN[[#This Row],[CANT_STOCK]]/Tabla_STOCKENALMACEN[[#This Row],[VENTA_PROM12MESES_UN]],0)</f>
        <v>12.002118644067796</v>
      </c>
      <c r="N74">
        <f>IFERROR(12/Tabla_STOCKENALMACEN[[#This Row],[MESES DE INVENTARIO]],0)</f>
        <v>0.99982347749338052</v>
      </c>
      <c r="O74" s="3">
        <f>Tabla_STOCKENALMACEN[[#This Row],[STOCK_VALORIZADO]]/SUM(Tabla_STOCKENALMACEN[STOCK_VALORIZADO])</f>
        <v>2.1113128313419982E-4</v>
      </c>
      <c r="P74" s="1" t="str">
        <f>VLOOKUP(Tabla_STOCKENALMACEN[[#This Row],[ID_PRODUCTO]],'ABC VENTAS'!$B$2:$F$564,5,FALSE)</f>
        <v>C</v>
      </c>
      <c r="Q74" s="1" t="str">
        <f>VLOOKUP(Tabla_STOCKENALMACEN[[#This Row],[ID_PRODUCTO]],'ABC STOCK'!$B$3:$F$565,5,FALSE)</f>
        <v>C</v>
      </c>
      <c r="R7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75" spans="1:18" x14ac:dyDescent="0.25">
      <c r="A75">
        <v>3</v>
      </c>
      <c r="B75">
        <v>1013</v>
      </c>
      <c r="C75">
        <v>3</v>
      </c>
      <c r="D75">
        <v>6</v>
      </c>
      <c r="E75">
        <v>201906</v>
      </c>
      <c r="F75">
        <v>220</v>
      </c>
      <c r="G75">
        <v>3.07</v>
      </c>
      <c r="H75">
        <v>675.4</v>
      </c>
      <c r="I75">
        <v>391.11799999999999</v>
      </c>
      <c r="J75">
        <v>130</v>
      </c>
      <c r="K75">
        <v>750.30799999999999</v>
      </c>
      <c r="L75">
        <f>Tabla_STOCKENALMACEN[[#This Row],[CANT_STOCK]]*Tabla_STOCKENALMACEN[[#This Row],[COSTO_UNIT]]</f>
        <v>675.4</v>
      </c>
      <c r="M75">
        <f>IFERROR(Tabla_STOCKENALMACEN[[#This Row],[CANT_STOCK]]/Tabla_STOCKENALMACEN[[#This Row],[VENTA_PROM12MESES_UN]],0)</f>
        <v>1.6923076923076923</v>
      </c>
      <c r="N75">
        <f>IFERROR(12/Tabla_STOCKENALMACEN[[#This Row],[MESES DE INVENTARIO]],0)</f>
        <v>7.0909090909090908</v>
      </c>
      <c r="O75" s="3">
        <f>Tabla_STOCKENALMACEN[[#This Row],[STOCK_VALORIZADO]]/SUM(Tabla_STOCKENALMACEN[STOCK_VALORIZADO])</f>
        <v>2.5426028801490374E-5</v>
      </c>
      <c r="P75" s="1" t="str">
        <f>VLOOKUP(Tabla_STOCKENALMACEN[[#This Row],[ID_PRODUCTO]],'ABC VENTAS'!$B$2:$F$564,5,FALSE)</f>
        <v>C</v>
      </c>
      <c r="Q75" s="1" t="str">
        <f>VLOOKUP(Tabla_STOCKENALMACEN[[#This Row],[ID_PRODUCTO]],'ABC STOCK'!$B$3:$F$565,5,FALSE)</f>
        <v>C</v>
      </c>
      <c r="R7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6" spans="1:18" x14ac:dyDescent="0.25">
      <c r="A76">
        <v>1</v>
      </c>
      <c r="B76">
        <v>1013</v>
      </c>
      <c r="C76">
        <v>3</v>
      </c>
      <c r="D76">
        <v>6</v>
      </c>
      <c r="E76">
        <v>202001</v>
      </c>
      <c r="F76">
        <v>1399</v>
      </c>
      <c r="G76">
        <v>6.06</v>
      </c>
      <c r="H76">
        <v>8477.94</v>
      </c>
      <c r="I76">
        <v>423.7758</v>
      </c>
      <c r="J76">
        <v>77.7</v>
      </c>
      <c r="K76">
        <v>739.25333999999998</v>
      </c>
      <c r="L76">
        <f>Tabla_STOCKENALMACEN[[#This Row],[CANT_STOCK]]*Tabla_STOCKENALMACEN[[#This Row],[COSTO_UNIT]]</f>
        <v>8477.9399999999987</v>
      </c>
      <c r="M76">
        <f>IFERROR(Tabla_STOCKENALMACEN[[#This Row],[CANT_STOCK]]/Tabla_STOCKENALMACEN[[#This Row],[VENTA_PROM12MESES_UN]],0)</f>
        <v>18.005148005148005</v>
      </c>
      <c r="N76">
        <f>IFERROR(12/Tabla_STOCKENALMACEN[[#This Row],[MESES DE INVENTARIO]],0)</f>
        <v>0.66647605432451751</v>
      </c>
      <c r="O76" s="3">
        <f>Tabla_STOCKENALMACEN[[#This Row],[STOCK_VALORIZADO]]/SUM(Tabla_STOCKENALMACEN[STOCK_VALORIZADO])</f>
        <v>3.1915953008188823E-4</v>
      </c>
      <c r="P76" s="1" t="str">
        <f>VLOOKUP(Tabla_STOCKENALMACEN[[#This Row],[ID_PRODUCTO]],'ABC VENTAS'!$B$2:$F$564,5,FALSE)</f>
        <v>C</v>
      </c>
      <c r="Q76" s="1" t="str">
        <f>VLOOKUP(Tabla_STOCKENALMACEN[[#This Row],[ID_PRODUCTO]],'ABC STOCK'!$B$3:$F$565,5,FALSE)</f>
        <v>C</v>
      </c>
      <c r="R7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77" spans="1:18" x14ac:dyDescent="0.25">
      <c r="A77">
        <v>3</v>
      </c>
      <c r="B77">
        <v>1013</v>
      </c>
      <c r="C77">
        <v>3</v>
      </c>
      <c r="D77">
        <v>6</v>
      </c>
      <c r="E77">
        <v>201912</v>
      </c>
      <c r="F77">
        <v>84</v>
      </c>
      <c r="G77">
        <v>4.0199999999999996</v>
      </c>
      <c r="H77">
        <v>337.68</v>
      </c>
      <c r="I77">
        <v>459.88799999999998</v>
      </c>
      <c r="J77">
        <v>143</v>
      </c>
      <c r="K77">
        <v>701.32920000000001</v>
      </c>
      <c r="L77">
        <f>Tabla_STOCKENALMACEN[[#This Row],[CANT_STOCK]]*Tabla_STOCKENALMACEN[[#This Row],[COSTO_UNIT]]</f>
        <v>337.67999999999995</v>
      </c>
      <c r="M77">
        <f>IFERROR(Tabla_STOCKENALMACEN[[#This Row],[CANT_STOCK]]/Tabla_STOCKENALMACEN[[#This Row],[VENTA_PROM12MESES_UN]],0)</f>
        <v>0.58741258741258739</v>
      </c>
      <c r="N77">
        <f>IFERROR(12/Tabla_STOCKENALMACEN[[#This Row],[MESES DE INVENTARIO]],0)</f>
        <v>20.428571428571431</v>
      </c>
      <c r="O77" s="3">
        <f>Tabla_STOCKENALMACEN[[#This Row],[STOCK_VALORIZADO]]/SUM(Tabla_STOCKENALMACEN[STOCK_VALORIZADO])</f>
        <v>1.2712261483102264E-5</v>
      </c>
      <c r="P77" s="1" t="str">
        <f>VLOOKUP(Tabla_STOCKENALMACEN[[#This Row],[ID_PRODUCTO]],'ABC VENTAS'!$B$2:$F$564,5,FALSE)</f>
        <v>C</v>
      </c>
      <c r="Q77" s="1" t="str">
        <f>VLOOKUP(Tabla_STOCKENALMACEN[[#This Row],[ID_PRODUCTO]],'ABC STOCK'!$B$3:$F$565,5,FALSE)</f>
        <v>C</v>
      </c>
      <c r="R7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8" spans="1:18" x14ac:dyDescent="0.25">
      <c r="A78">
        <v>3</v>
      </c>
      <c r="B78">
        <v>1013</v>
      </c>
      <c r="C78">
        <v>3</v>
      </c>
      <c r="D78">
        <v>6</v>
      </c>
      <c r="E78">
        <v>202002</v>
      </c>
      <c r="F78">
        <v>462</v>
      </c>
      <c r="G78">
        <v>2.48</v>
      </c>
      <c r="H78">
        <v>1145.76</v>
      </c>
      <c r="I78">
        <v>312.48</v>
      </c>
      <c r="J78">
        <v>140</v>
      </c>
      <c r="K78">
        <v>638.84799999999996</v>
      </c>
      <c r="L78">
        <f>Tabla_STOCKENALMACEN[[#This Row],[CANT_STOCK]]*Tabla_STOCKENALMACEN[[#This Row],[COSTO_UNIT]]</f>
        <v>1145.76</v>
      </c>
      <c r="M78">
        <f>IFERROR(Tabla_STOCKENALMACEN[[#This Row],[CANT_STOCK]]/Tabla_STOCKENALMACEN[[#This Row],[VENTA_PROM12MESES_UN]],0)</f>
        <v>3.3</v>
      </c>
      <c r="N78">
        <f>IFERROR(12/Tabla_STOCKENALMACEN[[#This Row],[MESES DE INVENTARIO]],0)</f>
        <v>3.6363636363636367</v>
      </c>
      <c r="O78" s="3">
        <f>Tabla_STOCKENALMACEN[[#This Row],[STOCK_VALORIZADO]]/SUM(Tabla_STOCKENALMACEN[STOCK_VALORIZADO])</f>
        <v>4.3133145927740027E-5</v>
      </c>
      <c r="P78" s="1" t="str">
        <f>VLOOKUP(Tabla_STOCKENALMACEN[[#This Row],[ID_PRODUCTO]],'ABC VENTAS'!$B$2:$F$564,5,FALSE)</f>
        <v>C</v>
      </c>
      <c r="Q78" s="1" t="str">
        <f>VLOOKUP(Tabla_STOCKENALMACEN[[#This Row],[ID_PRODUCTO]],'ABC STOCK'!$B$3:$F$565,5,FALSE)</f>
        <v>C</v>
      </c>
      <c r="R7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79" spans="1:18" x14ac:dyDescent="0.25">
      <c r="A79">
        <v>2</v>
      </c>
      <c r="B79">
        <v>1013</v>
      </c>
      <c r="C79">
        <v>3</v>
      </c>
      <c r="D79">
        <v>6</v>
      </c>
      <c r="E79">
        <v>202003</v>
      </c>
      <c r="F79">
        <v>69</v>
      </c>
      <c r="G79">
        <v>6.47</v>
      </c>
      <c r="H79">
        <v>446.43</v>
      </c>
      <c r="I79">
        <v>189.73275000000001</v>
      </c>
      <c r="J79">
        <v>34.5</v>
      </c>
      <c r="K79">
        <v>408.48345</v>
      </c>
      <c r="L79">
        <f>Tabla_STOCKENALMACEN[[#This Row],[CANT_STOCK]]*Tabla_STOCKENALMACEN[[#This Row],[COSTO_UNIT]]</f>
        <v>446.43</v>
      </c>
      <c r="M79">
        <f>IFERROR(Tabla_STOCKENALMACEN[[#This Row],[CANT_STOCK]]/Tabla_STOCKENALMACEN[[#This Row],[VENTA_PROM12MESES_UN]],0)</f>
        <v>2</v>
      </c>
      <c r="N79">
        <f>IFERROR(12/Tabla_STOCKENALMACEN[[#This Row],[MESES DE INVENTARIO]],0)</f>
        <v>6</v>
      </c>
      <c r="O79" s="3">
        <f>Tabla_STOCKENALMACEN[[#This Row],[STOCK_VALORIZADO]]/SUM(Tabla_STOCKENALMACEN[STOCK_VALORIZADO])</f>
        <v>1.6806251166492967E-5</v>
      </c>
      <c r="P79" s="1" t="str">
        <f>VLOOKUP(Tabla_STOCKENALMACEN[[#This Row],[ID_PRODUCTO]],'ABC VENTAS'!$B$2:$F$564,5,FALSE)</f>
        <v>C</v>
      </c>
      <c r="Q79" s="1" t="str">
        <f>VLOOKUP(Tabla_STOCKENALMACEN[[#This Row],[ID_PRODUCTO]],'ABC STOCK'!$B$3:$F$565,5,FALSE)</f>
        <v>C</v>
      </c>
      <c r="R7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0" spans="1:18" x14ac:dyDescent="0.25">
      <c r="A80">
        <v>2</v>
      </c>
      <c r="B80">
        <v>1014</v>
      </c>
      <c r="C80">
        <v>3</v>
      </c>
      <c r="D80">
        <v>6</v>
      </c>
      <c r="E80">
        <v>202003</v>
      </c>
      <c r="F80">
        <v>196</v>
      </c>
      <c r="G80">
        <v>7.95</v>
      </c>
      <c r="H80">
        <v>1558.2</v>
      </c>
      <c r="I80">
        <v>781.32600000000002</v>
      </c>
      <c r="J80">
        <v>117</v>
      </c>
      <c r="K80">
        <v>1311.5115000000001</v>
      </c>
      <c r="L80">
        <f>Tabla_STOCKENALMACEN[[#This Row],[CANT_STOCK]]*Tabla_STOCKENALMACEN[[#This Row],[COSTO_UNIT]]</f>
        <v>1558.2</v>
      </c>
      <c r="M80">
        <f>IFERROR(Tabla_STOCKENALMACEN[[#This Row],[CANT_STOCK]]/Tabla_STOCKENALMACEN[[#This Row],[VENTA_PROM12MESES_UN]],0)</f>
        <v>1.6752136752136753</v>
      </c>
      <c r="N80">
        <f>IFERROR(12/Tabla_STOCKENALMACEN[[#This Row],[MESES DE INVENTARIO]],0)</f>
        <v>7.1632653061224492</v>
      </c>
      <c r="O80" s="3">
        <f>Tabla_STOCKENALMACEN[[#This Row],[STOCK_VALORIZADO]]/SUM(Tabla_STOCKENALMACEN[STOCK_VALORIZADO])</f>
        <v>5.8659813560086326E-5</v>
      </c>
      <c r="P80" s="1" t="str">
        <f>VLOOKUP(Tabla_STOCKENALMACEN[[#This Row],[ID_PRODUCTO]],'ABC VENTAS'!$B$2:$F$564,5,FALSE)</f>
        <v>C</v>
      </c>
      <c r="Q80" s="1" t="str">
        <f>VLOOKUP(Tabla_STOCKENALMACEN[[#This Row],[ID_PRODUCTO]],'ABC STOCK'!$B$3:$F$565,5,FALSE)</f>
        <v>C</v>
      </c>
      <c r="R8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1" spans="1:18" x14ac:dyDescent="0.25">
      <c r="A81">
        <v>3</v>
      </c>
      <c r="B81">
        <v>1014</v>
      </c>
      <c r="C81">
        <v>3</v>
      </c>
      <c r="D81">
        <v>6</v>
      </c>
      <c r="E81">
        <v>201905</v>
      </c>
      <c r="F81">
        <v>128</v>
      </c>
      <c r="G81">
        <v>4.8</v>
      </c>
      <c r="H81">
        <v>614.4</v>
      </c>
      <c r="I81">
        <v>655.20000000000005</v>
      </c>
      <c r="J81">
        <v>130</v>
      </c>
      <c r="K81">
        <v>967.2</v>
      </c>
      <c r="L81">
        <f>Tabla_STOCKENALMACEN[[#This Row],[CANT_STOCK]]*Tabla_STOCKENALMACEN[[#This Row],[COSTO_UNIT]]</f>
        <v>614.4</v>
      </c>
      <c r="M81">
        <f>IFERROR(Tabla_STOCKENALMACEN[[#This Row],[CANT_STOCK]]/Tabla_STOCKENALMACEN[[#This Row],[VENTA_PROM12MESES_UN]],0)</f>
        <v>0.98461538461538467</v>
      </c>
      <c r="N81">
        <f>IFERROR(12/Tabla_STOCKENALMACEN[[#This Row],[MESES DE INVENTARIO]],0)</f>
        <v>12.1875</v>
      </c>
      <c r="O81" s="3">
        <f>Tabla_STOCKENALMACEN[[#This Row],[STOCK_VALORIZADO]]/SUM(Tabla_STOCKENALMACEN[STOCK_VALORIZADO])</f>
        <v>2.3129629990576974E-5</v>
      </c>
      <c r="P81" s="1" t="str">
        <f>VLOOKUP(Tabla_STOCKENALMACEN[[#This Row],[ID_PRODUCTO]],'ABC VENTAS'!$B$2:$F$564,5,FALSE)</f>
        <v>C</v>
      </c>
      <c r="Q81" s="1" t="str">
        <f>VLOOKUP(Tabla_STOCKENALMACEN[[#This Row],[ID_PRODUCTO]],'ABC STOCK'!$B$3:$F$565,5,FALSE)</f>
        <v>C</v>
      </c>
      <c r="R8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2" spans="1:18" x14ac:dyDescent="0.25">
      <c r="A82">
        <v>3</v>
      </c>
      <c r="B82">
        <v>1014</v>
      </c>
      <c r="C82">
        <v>3</v>
      </c>
      <c r="D82">
        <v>6</v>
      </c>
      <c r="E82">
        <v>202001</v>
      </c>
      <c r="F82">
        <v>86</v>
      </c>
      <c r="G82">
        <v>6.53</v>
      </c>
      <c r="H82">
        <v>561.58000000000004</v>
      </c>
      <c r="I82">
        <v>0</v>
      </c>
      <c r="J82">
        <v>0</v>
      </c>
      <c r="K82">
        <v>0</v>
      </c>
      <c r="L82">
        <f>Tabla_STOCKENALMACEN[[#This Row],[CANT_STOCK]]*Tabla_STOCKENALMACEN[[#This Row],[COSTO_UNIT]]</f>
        <v>561.58000000000004</v>
      </c>
      <c r="M82">
        <f>IFERROR(Tabla_STOCKENALMACEN[[#This Row],[CANT_STOCK]]/Tabla_STOCKENALMACEN[[#This Row],[VENTA_PROM12MESES_UN]],0)</f>
        <v>0</v>
      </c>
      <c r="N82">
        <f>IFERROR(12/Tabla_STOCKENALMACEN[[#This Row],[MESES DE INVENTARIO]],0)</f>
        <v>0</v>
      </c>
      <c r="O82" s="3">
        <f>Tabla_STOCKENALMACEN[[#This Row],[STOCK_VALORIZADO]]/SUM(Tabla_STOCKENALMACEN[STOCK_VALORIZADO])</f>
        <v>2.1141174495618844E-5</v>
      </c>
      <c r="P82" s="1" t="str">
        <f>VLOOKUP(Tabla_STOCKENALMACEN[[#This Row],[ID_PRODUCTO]],'ABC VENTAS'!$B$2:$F$564,5,FALSE)</f>
        <v>C</v>
      </c>
      <c r="Q82" s="1" t="str">
        <f>VLOOKUP(Tabla_STOCKENALMACEN[[#This Row],[ID_PRODUCTO]],'ABC STOCK'!$B$3:$F$565,5,FALSE)</f>
        <v>C</v>
      </c>
      <c r="R82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83" spans="1:18" x14ac:dyDescent="0.25">
      <c r="A83">
        <v>2</v>
      </c>
      <c r="B83">
        <v>1014</v>
      </c>
      <c r="C83">
        <v>3</v>
      </c>
      <c r="D83">
        <v>6</v>
      </c>
      <c r="E83">
        <v>201903</v>
      </c>
      <c r="F83">
        <v>563</v>
      </c>
      <c r="G83">
        <v>3.58</v>
      </c>
      <c r="H83">
        <v>2015.54</v>
      </c>
      <c r="I83">
        <v>421.43759999999997</v>
      </c>
      <c r="J83">
        <v>109</v>
      </c>
      <c r="K83">
        <v>725.80920000000003</v>
      </c>
      <c r="L83">
        <f>Tabla_STOCKENALMACEN[[#This Row],[CANT_STOCK]]*Tabla_STOCKENALMACEN[[#This Row],[COSTO_UNIT]]</f>
        <v>2015.54</v>
      </c>
      <c r="M83">
        <f>IFERROR(Tabla_STOCKENALMACEN[[#This Row],[CANT_STOCK]]/Tabla_STOCKENALMACEN[[#This Row],[VENTA_PROM12MESES_UN]],0)</f>
        <v>5.1651376146788994</v>
      </c>
      <c r="N83">
        <f>IFERROR(12/Tabla_STOCKENALMACEN[[#This Row],[MESES DE INVENTARIO]],0)</f>
        <v>2.3232682060390761</v>
      </c>
      <c r="O83" s="3">
        <f>Tabla_STOCKENALMACEN[[#This Row],[STOCK_VALORIZADO]]/SUM(Tabla_STOCKENALMACEN[STOCK_VALORIZADO])</f>
        <v>7.5876781300793475E-5</v>
      </c>
      <c r="P83" s="1" t="str">
        <f>VLOOKUP(Tabla_STOCKENALMACEN[[#This Row],[ID_PRODUCTO]],'ABC VENTAS'!$B$2:$F$564,5,FALSE)</f>
        <v>C</v>
      </c>
      <c r="Q83" s="1" t="str">
        <f>VLOOKUP(Tabla_STOCKENALMACEN[[#This Row],[ID_PRODUCTO]],'ABC STOCK'!$B$3:$F$565,5,FALSE)</f>
        <v>C</v>
      </c>
      <c r="R8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84" spans="1:18" x14ac:dyDescent="0.25">
      <c r="A84">
        <v>2</v>
      </c>
      <c r="B84">
        <v>1014</v>
      </c>
      <c r="C84">
        <v>3</v>
      </c>
      <c r="D84">
        <v>6</v>
      </c>
      <c r="E84">
        <v>202001</v>
      </c>
      <c r="F84">
        <v>589</v>
      </c>
      <c r="G84">
        <v>7.93</v>
      </c>
      <c r="H84">
        <v>4670.7700000000004</v>
      </c>
      <c r="I84">
        <v>466.68049999999999</v>
      </c>
      <c r="J84">
        <v>53.5</v>
      </c>
      <c r="K84">
        <v>547.28895</v>
      </c>
      <c r="L84">
        <f>Tabla_STOCKENALMACEN[[#This Row],[CANT_STOCK]]*Tabla_STOCKENALMACEN[[#This Row],[COSTO_UNIT]]</f>
        <v>4670.7699999999995</v>
      </c>
      <c r="M84">
        <f>IFERROR(Tabla_STOCKENALMACEN[[#This Row],[CANT_STOCK]]/Tabla_STOCKENALMACEN[[#This Row],[VENTA_PROM12MESES_UN]],0)</f>
        <v>11.009345794392523</v>
      </c>
      <c r="N84">
        <f>IFERROR(12/Tabla_STOCKENALMACEN[[#This Row],[MESES DE INVENTARIO]],0)</f>
        <v>1.0899830220713074</v>
      </c>
      <c r="O84" s="3">
        <f>Tabla_STOCKENALMACEN[[#This Row],[STOCK_VALORIZADO]]/SUM(Tabla_STOCKENALMACEN[STOCK_VALORIZADO])</f>
        <v>1.7583525695163933E-4</v>
      </c>
      <c r="P84" s="1" t="str">
        <f>VLOOKUP(Tabla_STOCKENALMACEN[[#This Row],[ID_PRODUCTO]],'ABC VENTAS'!$B$2:$F$564,5,FALSE)</f>
        <v>C</v>
      </c>
      <c r="Q84" s="1" t="str">
        <f>VLOOKUP(Tabla_STOCKENALMACEN[[#This Row],[ID_PRODUCTO]],'ABC STOCK'!$B$3:$F$565,5,FALSE)</f>
        <v>C</v>
      </c>
      <c r="R8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85" spans="1:18" x14ac:dyDescent="0.25">
      <c r="A85">
        <v>2</v>
      </c>
      <c r="B85">
        <v>1014</v>
      </c>
      <c r="C85">
        <v>3</v>
      </c>
      <c r="D85">
        <v>6</v>
      </c>
      <c r="E85">
        <v>201907</v>
      </c>
      <c r="F85">
        <v>124</v>
      </c>
      <c r="G85">
        <v>1.98</v>
      </c>
      <c r="H85">
        <v>245.52</v>
      </c>
      <c r="I85">
        <v>146.916</v>
      </c>
      <c r="J85">
        <v>70</v>
      </c>
      <c r="K85">
        <v>257.79599999999999</v>
      </c>
      <c r="L85">
        <f>Tabla_STOCKENALMACEN[[#This Row],[CANT_STOCK]]*Tabla_STOCKENALMACEN[[#This Row],[COSTO_UNIT]]</f>
        <v>245.52</v>
      </c>
      <c r="M85">
        <f>IFERROR(Tabla_STOCKENALMACEN[[#This Row],[CANT_STOCK]]/Tabla_STOCKENALMACEN[[#This Row],[VENTA_PROM12MESES_UN]],0)</f>
        <v>1.7714285714285714</v>
      </c>
      <c r="N85">
        <f>IFERROR(12/Tabla_STOCKENALMACEN[[#This Row],[MESES DE INVENTARIO]],0)</f>
        <v>6.774193548387097</v>
      </c>
      <c r="O85" s="3">
        <f>Tabla_STOCKENALMACEN[[#This Row],[STOCK_VALORIZADO]]/SUM(Tabla_STOCKENALMACEN[STOCK_VALORIZADO])</f>
        <v>9.2428169845157199E-6</v>
      </c>
      <c r="P85" s="1" t="str">
        <f>VLOOKUP(Tabla_STOCKENALMACEN[[#This Row],[ID_PRODUCTO]],'ABC VENTAS'!$B$2:$F$564,5,FALSE)</f>
        <v>C</v>
      </c>
      <c r="Q85" s="1" t="str">
        <f>VLOOKUP(Tabla_STOCKENALMACEN[[#This Row],[ID_PRODUCTO]],'ABC STOCK'!$B$3:$F$565,5,FALSE)</f>
        <v>C</v>
      </c>
      <c r="R8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6" spans="1:18" x14ac:dyDescent="0.25">
      <c r="A86">
        <v>3</v>
      </c>
      <c r="B86">
        <v>1015</v>
      </c>
      <c r="C86">
        <v>3</v>
      </c>
      <c r="D86">
        <v>6</v>
      </c>
      <c r="E86">
        <v>202003</v>
      </c>
      <c r="F86">
        <v>336</v>
      </c>
      <c r="G86">
        <v>6.16</v>
      </c>
      <c r="H86">
        <v>2069.7600000000002</v>
      </c>
      <c r="I86">
        <v>447.06815999999998</v>
      </c>
      <c r="J86">
        <v>67.2</v>
      </c>
      <c r="K86">
        <v>745.11360000000002</v>
      </c>
      <c r="L86">
        <f>Tabla_STOCKENALMACEN[[#This Row],[CANT_STOCK]]*Tabla_STOCKENALMACEN[[#This Row],[COSTO_UNIT]]</f>
        <v>2069.7600000000002</v>
      </c>
      <c r="M86">
        <f>IFERROR(Tabla_STOCKENALMACEN[[#This Row],[CANT_STOCK]]/Tabla_STOCKENALMACEN[[#This Row],[VENTA_PROM12MESES_UN]],0)</f>
        <v>5</v>
      </c>
      <c r="N86">
        <f>IFERROR(12/Tabla_STOCKENALMACEN[[#This Row],[MESES DE INVENTARIO]],0)</f>
        <v>2.4</v>
      </c>
      <c r="O86" s="3">
        <f>Tabla_STOCKENALMACEN[[#This Row],[STOCK_VALORIZADO]]/SUM(Tabla_STOCKENALMACEN[STOCK_VALORIZADO])</f>
        <v>7.7917941030756187E-5</v>
      </c>
      <c r="P86" s="1" t="str">
        <f>VLOOKUP(Tabla_STOCKENALMACEN[[#This Row],[ID_PRODUCTO]],'ABC VENTAS'!$B$2:$F$564,5,FALSE)</f>
        <v>C</v>
      </c>
      <c r="Q86" s="1" t="str">
        <f>VLOOKUP(Tabla_STOCKENALMACEN[[#This Row],[ID_PRODUCTO]],'ABC STOCK'!$B$3:$F$565,5,FALSE)</f>
        <v>C</v>
      </c>
      <c r="R8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87" spans="1:18" x14ac:dyDescent="0.25">
      <c r="A87">
        <v>3</v>
      </c>
      <c r="B87">
        <v>1015</v>
      </c>
      <c r="C87">
        <v>3</v>
      </c>
      <c r="D87">
        <v>6</v>
      </c>
      <c r="E87">
        <v>201901</v>
      </c>
      <c r="F87">
        <v>94</v>
      </c>
      <c r="G87">
        <v>5.04</v>
      </c>
      <c r="H87">
        <v>473.76</v>
      </c>
      <c r="I87">
        <v>467.20800000000003</v>
      </c>
      <c r="J87">
        <v>90</v>
      </c>
      <c r="K87">
        <v>585.14400000000001</v>
      </c>
      <c r="L87">
        <f>Tabla_STOCKENALMACEN[[#This Row],[CANT_STOCK]]*Tabla_STOCKENALMACEN[[#This Row],[COSTO_UNIT]]</f>
        <v>473.76</v>
      </c>
      <c r="M87">
        <f>IFERROR(Tabla_STOCKENALMACEN[[#This Row],[CANT_STOCK]]/Tabla_STOCKENALMACEN[[#This Row],[VENTA_PROM12MESES_UN]],0)</f>
        <v>1.0444444444444445</v>
      </c>
      <c r="N87">
        <f>IFERROR(12/Tabla_STOCKENALMACEN[[#This Row],[MESES DE INVENTARIO]],0)</f>
        <v>11.48936170212766</v>
      </c>
      <c r="O87" s="3">
        <f>Tabla_STOCKENALMACEN[[#This Row],[STOCK_VALORIZADO]]/SUM(Tabla_STOCKENALMACEN[STOCK_VALORIZADO])</f>
        <v>1.7835113125546461E-5</v>
      </c>
      <c r="P87" s="1" t="str">
        <f>VLOOKUP(Tabla_STOCKENALMACEN[[#This Row],[ID_PRODUCTO]],'ABC VENTAS'!$B$2:$F$564,5,FALSE)</f>
        <v>C</v>
      </c>
      <c r="Q87" s="1" t="str">
        <f>VLOOKUP(Tabla_STOCKENALMACEN[[#This Row],[ID_PRODUCTO]],'ABC STOCK'!$B$3:$F$565,5,FALSE)</f>
        <v>C</v>
      </c>
      <c r="R8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8" spans="1:18" x14ac:dyDescent="0.25">
      <c r="A88">
        <v>2</v>
      </c>
      <c r="B88">
        <v>1015</v>
      </c>
      <c r="C88">
        <v>3</v>
      </c>
      <c r="D88">
        <v>6</v>
      </c>
      <c r="E88">
        <v>202003</v>
      </c>
      <c r="F88">
        <v>344</v>
      </c>
      <c r="G88">
        <v>6</v>
      </c>
      <c r="H88">
        <v>2064</v>
      </c>
      <c r="I88">
        <v>324.06</v>
      </c>
      <c r="J88">
        <v>49.1</v>
      </c>
      <c r="K88">
        <v>527.33399999999995</v>
      </c>
      <c r="L88">
        <f>Tabla_STOCKENALMACEN[[#This Row],[CANT_STOCK]]*Tabla_STOCKENALMACEN[[#This Row],[COSTO_UNIT]]</f>
        <v>2064</v>
      </c>
      <c r="M88">
        <f>IFERROR(Tabla_STOCKENALMACEN[[#This Row],[CANT_STOCK]]/Tabla_STOCKENALMACEN[[#This Row],[VENTA_PROM12MESES_UN]],0)</f>
        <v>7.0061099796334014</v>
      </c>
      <c r="N88">
        <f>IFERROR(12/Tabla_STOCKENALMACEN[[#This Row],[MESES DE INVENTARIO]],0)</f>
        <v>1.7127906976744185</v>
      </c>
      <c r="O88" s="3">
        <f>Tabla_STOCKENALMACEN[[#This Row],[STOCK_VALORIZADO]]/SUM(Tabla_STOCKENALMACEN[STOCK_VALORIZADO])</f>
        <v>7.7701100749594519E-5</v>
      </c>
      <c r="P88" s="1" t="str">
        <f>VLOOKUP(Tabla_STOCKENALMACEN[[#This Row],[ID_PRODUCTO]],'ABC VENTAS'!$B$2:$F$564,5,FALSE)</f>
        <v>C</v>
      </c>
      <c r="Q88" s="1" t="str">
        <f>VLOOKUP(Tabla_STOCKENALMACEN[[#This Row],[ID_PRODUCTO]],'ABC STOCK'!$B$3:$F$565,5,FALSE)</f>
        <v>C</v>
      </c>
      <c r="R8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89" spans="1:18" x14ac:dyDescent="0.25">
      <c r="A89">
        <v>2</v>
      </c>
      <c r="B89">
        <v>1015</v>
      </c>
      <c r="C89">
        <v>3</v>
      </c>
      <c r="D89">
        <v>6</v>
      </c>
      <c r="E89">
        <v>201902</v>
      </c>
      <c r="F89">
        <v>227</v>
      </c>
      <c r="G89">
        <v>2.89</v>
      </c>
      <c r="H89">
        <v>656.03</v>
      </c>
      <c r="I89">
        <v>225.42</v>
      </c>
      <c r="J89">
        <v>78</v>
      </c>
      <c r="K89">
        <v>358.4178</v>
      </c>
      <c r="L89">
        <f>Tabla_STOCKENALMACEN[[#This Row],[CANT_STOCK]]*Tabla_STOCKENALMACEN[[#This Row],[COSTO_UNIT]]</f>
        <v>656.03</v>
      </c>
      <c r="M89">
        <f>IFERROR(Tabla_STOCKENALMACEN[[#This Row],[CANT_STOCK]]/Tabla_STOCKENALMACEN[[#This Row],[VENTA_PROM12MESES_UN]],0)</f>
        <v>2.9102564102564101</v>
      </c>
      <c r="N89">
        <f>IFERROR(12/Tabla_STOCKENALMACEN[[#This Row],[MESES DE INVENTARIO]],0)</f>
        <v>4.1233480176211454</v>
      </c>
      <c r="O89" s="3">
        <f>Tabla_STOCKENALMACEN[[#This Row],[STOCK_VALORIZADO]]/SUM(Tabla_STOCKENALMACEN[STOCK_VALORIZADO])</f>
        <v>2.4696828064320006E-5</v>
      </c>
      <c r="P89" s="1" t="str">
        <f>VLOOKUP(Tabla_STOCKENALMACEN[[#This Row],[ID_PRODUCTO]],'ABC VENTAS'!$B$2:$F$564,5,FALSE)</f>
        <v>C</v>
      </c>
      <c r="Q89" s="1" t="str">
        <f>VLOOKUP(Tabla_STOCKENALMACEN[[#This Row],[ID_PRODUCTO]],'ABC STOCK'!$B$3:$F$565,5,FALSE)</f>
        <v>C</v>
      </c>
      <c r="R8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0" spans="1:18" x14ac:dyDescent="0.25">
      <c r="A90">
        <v>3</v>
      </c>
      <c r="B90">
        <v>1015</v>
      </c>
      <c r="C90">
        <v>3</v>
      </c>
      <c r="D90">
        <v>6</v>
      </c>
      <c r="E90">
        <v>202001</v>
      </c>
      <c r="F90">
        <v>87</v>
      </c>
      <c r="G90">
        <v>6</v>
      </c>
      <c r="H90">
        <v>522</v>
      </c>
      <c r="I90">
        <v>230.68799999999999</v>
      </c>
      <c r="J90">
        <v>43.2</v>
      </c>
      <c r="K90">
        <v>355.10399999999998</v>
      </c>
      <c r="L90">
        <f>Tabla_STOCKENALMACEN[[#This Row],[CANT_STOCK]]*Tabla_STOCKENALMACEN[[#This Row],[COSTO_UNIT]]</f>
        <v>522</v>
      </c>
      <c r="M90">
        <f>IFERROR(Tabla_STOCKENALMACEN[[#This Row],[CANT_STOCK]]/Tabla_STOCKENALMACEN[[#This Row],[VENTA_PROM12MESES_UN]],0)</f>
        <v>2.0138888888888888</v>
      </c>
      <c r="N90">
        <f>IFERROR(12/Tabla_STOCKENALMACEN[[#This Row],[MESES DE INVENTARIO]],0)</f>
        <v>5.9586206896551728</v>
      </c>
      <c r="O90" s="3">
        <f>Tabla_STOCKENALMACEN[[#This Row],[STOCK_VALORIZADO]]/SUM(Tabla_STOCKENALMACEN[STOCK_VALORIZADO])</f>
        <v>1.9651150480275358E-5</v>
      </c>
      <c r="P90" s="1" t="str">
        <f>VLOOKUP(Tabla_STOCKENALMACEN[[#This Row],[ID_PRODUCTO]],'ABC VENTAS'!$B$2:$F$564,5,FALSE)</f>
        <v>C</v>
      </c>
      <c r="Q90" s="1" t="str">
        <f>VLOOKUP(Tabla_STOCKENALMACEN[[#This Row],[ID_PRODUCTO]],'ABC STOCK'!$B$3:$F$565,5,FALSE)</f>
        <v>C</v>
      </c>
      <c r="R9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1" spans="1:18" x14ac:dyDescent="0.25">
      <c r="A91">
        <v>2</v>
      </c>
      <c r="B91">
        <v>1015</v>
      </c>
      <c r="C91">
        <v>3</v>
      </c>
      <c r="D91">
        <v>6</v>
      </c>
      <c r="E91">
        <v>201907</v>
      </c>
      <c r="F91">
        <v>1409</v>
      </c>
      <c r="G91">
        <v>2.38</v>
      </c>
      <c r="H91">
        <v>3353.42</v>
      </c>
      <c r="I91">
        <v>205.60344000000001</v>
      </c>
      <c r="J91">
        <v>93.9</v>
      </c>
      <c r="K91">
        <v>292.76141999999999</v>
      </c>
      <c r="L91">
        <f>Tabla_STOCKENALMACEN[[#This Row],[CANT_STOCK]]*Tabla_STOCKENALMACEN[[#This Row],[COSTO_UNIT]]</f>
        <v>3353.42</v>
      </c>
      <c r="M91">
        <f>IFERROR(Tabla_STOCKENALMACEN[[#This Row],[CANT_STOCK]]/Tabla_STOCKENALMACEN[[#This Row],[VENTA_PROM12MESES_UN]],0)</f>
        <v>15.005324813631521</v>
      </c>
      <c r="N91">
        <f>IFERROR(12/Tabla_STOCKENALMACEN[[#This Row],[MESES DE INVENTARIO]],0)</f>
        <v>0.79971611071682058</v>
      </c>
      <c r="O91" s="3">
        <f>Tabla_STOCKENALMACEN[[#This Row],[STOCK_VALORIZADO]]/SUM(Tabla_STOCKENALMACEN[STOCK_VALORIZADO])</f>
        <v>1.2624245410644634E-4</v>
      </c>
      <c r="P91" s="1" t="str">
        <f>VLOOKUP(Tabla_STOCKENALMACEN[[#This Row],[ID_PRODUCTO]],'ABC VENTAS'!$B$2:$F$564,5,FALSE)</f>
        <v>C</v>
      </c>
      <c r="Q91" s="1" t="str">
        <f>VLOOKUP(Tabla_STOCKENALMACEN[[#This Row],[ID_PRODUCTO]],'ABC STOCK'!$B$3:$F$565,5,FALSE)</f>
        <v>C</v>
      </c>
      <c r="R9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92" spans="1:18" x14ac:dyDescent="0.25">
      <c r="A92">
        <v>2</v>
      </c>
      <c r="B92">
        <v>1016</v>
      </c>
      <c r="C92">
        <v>3</v>
      </c>
      <c r="D92">
        <v>4</v>
      </c>
      <c r="E92">
        <v>201901</v>
      </c>
      <c r="F92">
        <v>583</v>
      </c>
      <c r="G92">
        <v>5.88</v>
      </c>
      <c r="H92">
        <v>3428.04</v>
      </c>
      <c r="I92">
        <v>311.64</v>
      </c>
      <c r="J92">
        <v>53</v>
      </c>
      <c r="K92">
        <v>498.62400000000002</v>
      </c>
      <c r="L92">
        <f>Tabla_STOCKENALMACEN[[#This Row],[CANT_STOCK]]*Tabla_STOCKENALMACEN[[#This Row],[COSTO_UNIT]]</f>
        <v>3428.04</v>
      </c>
      <c r="M92">
        <f>IFERROR(Tabla_STOCKENALMACEN[[#This Row],[CANT_STOCK]]/Tabla_STOCKENALMACEN[[#This Row],[VENTA_PROM12MESES_UN]],0)</f>
        <v>11</v>
      </c>
      <c r="N92">
        <f>IFERROR(12/Tabla_STOCKENALMACEN[[#This Row],[MESES DE INVENTARIO]],0)</f>
        <v>1.0909090909090908</v>
      </c>
      <c r="O92" s="3">
        <f>Tabla_STOCKENALMACEN[[#This Row],[STOCK_VALORIZADO]]/SUM(Tabla_STOCKENALMACEN[STOCK_VALORIZADO])</f>
        <v>1.2905158983218991E-4</v>
      </c>
      <c r="P92" s="1" t="str">
        <f>VLOOKUP(Tabla_STOCKENALMACEN[[#This Row],[ID_PRODUCTO]],'ABC VENTAS'!$B$2:$F$564,5,FALSE)</f>
        <v>C</v>
      </c>
      <c r="Q92" s="1" t="str">
        <f>VLOOKUP(Tabla_STOCKENALMACEN[[#This Row],[ID_PRODUCTO]],'ABC STOCK'!$B$3:$F$565,5,FALSE)</f>
        <v>C</v>
      </c>
      <c r="R9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3" spans="1:18" x14ac:dyDescent="0.25">
      <c r="A93">
        <v>2</v>
      </c>
      <c r="B93">
        <v>1016</v>
      </c>
      <c r="C93">
        <v>3</v>
      </c>
      <c r="D93">
        <v>4</v>
      </c>
      <c r="E93">
        <v>201907</v>
      </c>
      <c r="F93">
        <v>591</v>
      </c>
      <c r="G93">
        <v>4.9000000000000004</v>
      </c>
      <c r="H93">
        <v>2895.9</v>
      </c>
      <c r="I93">
        <v>271.02390000000003</v>
      </c>
      <c r="J93">
        <v>53.7</v>
      </c>
      <c r="K93">
        <v>434.16449999999998</v>
      </c>
      <c r="L93">
        <f>Tabla_STOCKENALMACEN[[#This Row],[CANT_STOCK]]*Tabla_STOCKENALMACEN[[#This Row],[COSTO_UNIT]]</f>
        <v>2895.9</v>
      </c>
      <c r="M93">
        <f>IFERROR(Tabla_STOCKENALMACEN[[#This Row],[CANT_STOCK]]/Tabla_STOCKENALMACEN[[#This Row],[VENTA_PROM12MESES_UN]],0)</f>
        <v>11.005586592178771</v>
      </c>
      <c r="N93">
        <f>IFERROR(12/Tabla_STOCKENALMACEN[[#This Row],[MESES DE INVENTARIO]],0)</f>
        <v>1.0903553299492386</v>
      </c>
      <c r="O93" s="3">
        <f>Tabla_STOCKENALMACEN[[#This Row],[STOCK_VALORIZADO]]/SUM(Tabla_STOCKENALMACEN[STOCK_VALORIZADO])</f>
        <v>1.090187101069529E-4</v>
      </c>
      <c r="P93" s="1" t="str">
        <f>VLOOKUP(Tabla_STOCKENALMACEN[[#This Row],[ID_PRODUCTO]],'ABC VENTAS'!$B$2:$F$564,5,FALSE)</f>
        <v>C</v>
      </c>
      <c r="Q93" s="1" t="str">
        <f>VLOOKUP(Tabla_STOCKENALMACEN[[#This Row],[ID_PRODUCTO]],'ABC STOCK'!$B$3:$F$565,5,FALSE)</f>
        <v>C</v>
      </c>
      <c r="R9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4" spans="1:18" x14ac:dyDescent="0.25">
      <c r="A94">
        <v>3</v>
      </c>
      <c r="B94">
        <v>1016</v>
      </c>
      <c r="C94">
        <v>3</v>
      </c>
      <c r="D94">
        <v>4</v>
      </c>
      <c r="E94">
        <v>201912</v>
      </c>
      <c r="F94">
        <v>444</v>
      </c>
      <c r="G94">
        <v>4.45</v>
      </c>
      <c r="H94">
        <v>1975.8</v>
      </c>
      <c r="I94">
        <v>256.85399999999998</v>
      </c>
      <c r="J94">
        <v>55.5</v>
      </c>
      <c r="K94">
        <v>355.64400000000001</v>
      </c>
      <c r="L94">
        <f>Tabla_STOCKENALMACEN[[#This Row],[CANT_STOCK]]*Tabla_STOCKENALMACEN[[#This Row],[COSTO_UNIT]]</f>
        <v>1975.8000000000002</v>
      </c>
      <c r="M94">
        <f>IFERROR(Tabla_STOCKENALMACEN[[#This Row],[CANT_STOCK]]/Tabla_STOCKENALMACEN[[#This Row],[VENTA_PROM12MESES_UN]],0)</f>
        <v>8</v>
      </c>
      <c r="N94">
        <f>IFERROR(12/Tabla_STOCKENALMACEN[[#This Row],[MESES DE INVENTARIO]],0)</f>
        <v>1.5</v>
      </c>
      <c r="O94" s="3">
        <f>Tabla_STOCKENALMACEN[[#This Row],[STOCK_VALORIZADO]]/SUM(Tabla_STOCKENALMACEN[STOCK_VALORIZADO])</f>
        <v>7.4380733944306619E-5</v>
      </c>
      <c r="P94" s="1" t="str">
        <f>VLOOKUP(Tabla_STOCKENALMACEN[[#This Row],[ID_PRODUCTO]],'ABC VENTAS'!$B$2:$F$564,5,FALSE)</f>
        <v>C</v>
      </c>
      <c r="Q94" s="1" t="str">
        <f>VLOOKUP(Tabla_STOCKENALMACEN[[#This Row],[ID_PRODUCTO]],'ABC STOCK'!$B$3:$F$565,5,FALSE)</f>
        <v>C</v>
      </c>
      <c r="R9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5" spans="1:18" x14ac:dyDescent="0.25">
      <c r="A95">
        <v>3</v>
      </c>
      <c r="B95">
        <v>1016</v>
      </c>
      <c r="C95">
        <v>3</v>
      </c>
      <c r="D95">
        <v>4</v>
      </c>
      <c r="E95">
        <v>201912</v>
      </c>
      <c r="F95">
        <v>546</v>
      </c>
      <c r="G95">
        <v>4.43</v>
      </c>
      <c r="H95">
        <v>2418.7800000000002</v>
      </c>
      <c r="I95">
        <v>179.6808</v>
      </c>
      <c r="J95">
        <v>39</v>
      </c>
      <c r="K95">
        <v>267.79349999999999</v>
      </c>
      <c r="L95">
        <f>Tabla_STOCKENALMACEN[[#This Row],[CANT_STOCK]]*Tabla_STOCKENALMACEN[[#This Row],[COSTO_UNIT]]</f>
        <v>2418.7799999999997</v>
      </c>
      <c r="M95">
        <f>IFERROR(Tabla_STOCKENALMACEN[[#This Row],[CANT_STOCK]]/Tabla_STOCKENALMACEN[[#This Row],[VENTA_PROM12MESES_UN]],0)</f>
        <v>14</v>
      </c>
      <c r="N95">
        <f>IFERROR(12/Tabla_STOCKENALMACEN[[#This Row],[MESES DE INVENTARIO]],0)</f>
        <v>0.8571428571428571</v>
      </c>
      <c r="O95" s="3">
        <f>Tabla_STOCKENALMACEN[[#This Row],[STOCK_VALORIZADO]]/SUM(Tabla_STOCKENALMACEN[STOCK_VALORIZADO])</f>
        <v>9.1057106817395457E-5</v>
      </c>
      <c r="P95" s="1" t="str">
        <f>VLOOKUP(Tabla_STOCKENALMACEN[[#This Row],[ID_PRODUCTO]],'ABC VENTAS'!$B$2:$F$564,5,FALSE)</f>
        <v>C</v>
      </c>
      <c r="Q95" s="1" t="str">
        <f>VLOOKUP(Tabla_STOCKENALMACEN[[#This Row],[ID_PRODUCTO]],'ABC STOCK'!$B$3:$F$565,5,FALSE)</f>
        <v>C</v>
      </c>
      <c r="R9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96" spans="1:18" x14ac:dyDescent="0.25">
      <c r="A96">
        <v>2</v>
      </c>
      <c r="B96">
        <v>1016</v>
      </c>
      <c r="C96">
        <v>3</v>
      </c>
      <c r="D96">
        <v>4</v>
      </c>
      <c r="E96">
        <v>201907</v>
      </c>
      <c r="F96">
        <v>371</v>
      </c>
      <c r="G96">
        <v>2.08</v>
      </c>
      <c r="H96">
        <v>771.68</v>
      </c>
      <c r="I96">
        <v>129.2304</v>
      </c>
      <c r="J96">
        <v>57</v>
      </c>
      <c r="K96">
        <v>196.80959999999999</v>
      </c>
      <c r="L96">
        <f>Tabla_STOCKENALMACEN[[#This Row],[CANT_STOCK]]*Tabla_STOCKENALMACEN[[#This Row],[COSTO_UNIT]]</f>
        <v>771.68000000000006</v>
      </c>
      <c r="M96">
        <f>IFERROR(Tabla_STOCKENALMACEN[[#This Row],[CANT_STOCK]]/Tabla_STOCKENALMACEN[[#This Row],[VENTA_PROM12MESES_UN]],0)</f>
        <v>6.5087719298245617</v>
      </c>
      <c r="N96">
        <f>IFERROR(12/Tabla_STOCKENALMACEN[[#This Row],[MESES DE INVENTARIO]],0)</f>
        <v>1.84366576819407</v>
      </c>
      <c r="O96" s="3">
        <f>Tabla_STOCKENALMACEN[[#This Row],[STOCK_VALORIZADO]]/SUM(Tabla_STOCKENALMACEN[STOCK_VALORIZADO])</f>
        <v>2.9050574334518944E-5</v>
      </c>
      <c r="P96" s="1" t="str">
        <f>VLOOKUP(Tabla_STOCKENALMACEN[[#This Row],[ID_PRODUCTO]],'ABC VENTAS'!$B$2:$F$564,5,FALSE)</f>
        <v>C</v>
      </c>
      <c r="Q96" s="1" t="str">
        <f>VLOOKUP(Tabla_STOCKENALMACEN[[#This Row],[ID_PRODUCTO]],'ABC STOCK'!$B$3:$F$565,5,FALSE)</f>
        <v>C</v>
      </c>
      <c r="R9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7" spans="1:18" x14ac:dyDescent="0.25">
      <c r="A97">
        <v>2</v>
      </c>
      <c r="B97">
        <v>1016</v>
      </c>
      <c r="C97">
        <v>3</v>
      </c>
      <c r="D97">
        <v>4</v>
      </c>
      <c r="E97">
        <v>201909</v>
      </c>
      <c r="F97">
        <v>561</v>
      </c>
      <c r="G97">
        <v>1.29</v>
      </c>
      <c r="H97">
        <v>723.69</v>
      </c>
      <c r="I97">
        <v>78.432000000000002</v>
      </c>
      <c r="J97">
        <v>76</v>
      </c>
      <c r="K97">
        <v>157.84440000000001</v>
      </c>
      <c r="L97">
        <f>Tabla_STOCKENALMACEN[[#This Row],[CANT_STOCK]]*Tabla_STOCKENALMACEN[[#This Row],[COSTO_UNIT]]</f>
        <v>723.69</v>
      </c>
      <c r="M97">
        <f>IFERROR(Tabla_STOCKENALMACEN[[#This Row],[CANT_STOCK]]/Tabla_STOCKENALMACEN[[#This Row],[VENTA_PROM12MESES_UN]],0)</f>
        <v>7.3815789473684212</v>
      </c>
      <c r="N97">
        <f>IFERROR(12/Tabla_STOCKENALMACEN[[#This Row],[MESES DE INVENTARIO]],0)</f>
        <v>1.625668449197861</v>
      </c>
      <c r="O97" s="3">
        <f>Tabla_STOCKENALMACEN[[#This Row],[STOCK_VALORIZADO]]/SUM(Tabla_STOCKENALMACEN[STOCK_VALORIZADO])</f>
        <v>2.7243948450326581E-5</v>
      </c>
      <c r="P97" s="1" t="str">
        <f>VLOOKUP(Tabla_STOCKENALMACEN[[#This Row],[ID_PRODUCTO]],'ABC VENTAS'!$B$2:$F$564,5,FALSE)</f>
        <v>C</v>
      </c>
      <c r="Q97" s="1" t="str">
        <f>VLOOKUP(Tabla_STOCKENALMACEN[[#This Row],[ID_PRODUCTO]],'ABC STOCK'!$B$3:$F$565,5,FALSE)</f>
        <v>C</v>
      </c>
      <c r="R9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8" spans="1:18" x14ac:dyDescent="0.25">
      <c r="A98">
        <v>1</v>
      </c>
      <c r="B98">
        <v>1017</v>
      </c>
      <c r="C98">
        <v>3</v>
      </c>
      <c r="D98">
        <v>4</v>
      </c>
      <c r="E98">
        <v>202001</v>
      </c>
      <c r="F98">
        <v>94</v>
      </c>
      <c r="G98">
        <v>79</v>
      </c>
      <c r="H98">
        <v>7426</v>
      </c>
      <c r="I98">
        <v>71681.440000000002</v>
      </c>
      <c r="J98">
        <v>848</v>
      </c>
      <c r="K98">
        <v>85749.759999999995</v>
      </c>
      <c r="L98">
        <f>Tabla_STOCKENALMACEN[[#This Row],[CANT_STOCK]]*Tabla_STOCKENALMACEN[[#This Row],[COSTO_UNIT]]</f>
        <v>7426</v>
      </c>
      <c r="M98">
        <f>IFERROR(Tabla_STOCKENALMACEN[[#This Row],[CANT_STOCK]]/Tabla_STOCKENALMACEN[[#This Row],[VENTA_PROM12MESES_UN]],0)</f>
        <v>0.11084905660377359</v>
      </c>
      <c r="N98">
        <f>IFERROR(12/Tabla_STOCKENALMACEN[[#This Row],[MESES DE INVENTARIO]],0)</f>
        <v>108.25531914893617</v>
      </c>
      <c r="O98" s="3">
        <f>Tabla_STOCKENALMACEN[[#This Row],[STOCK_VALORIZADO]]/SUM(Tabla_STOCKENALMACEN[STOCK_VALORIZADO])</f>
        <v>2.7955832081709734E-4</v>
      </c>
      <c r="P98" s="1" t="str">
        <f>VLOOKUP(Tabla_STOCKENALMACEN[[#This Row],[ID_PRODUCTO]],'ABC VENTAS'!$B$2:$F$564,5,FALSE)</f>
        <v>A</v>
      </c>
      <c r="Q98" s="1" t="str">
        <f>VLOOKUP(Tabla_STOCKENALMACEN[[#This Row],[ID_PRODUCTO]],'ABC STOCK'!$B$3:$F$565,5,FALSE)</f>
        <v>B</v>
      </c>
      <c r="R9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9" spans="1:18" x14ac:dyDescent="0.25">
      <c r="A99">
        <v>3</v>
      </c>
      <c r="B99">
        <v>1017</v>
      </c>
      <c r="C99">
        <v>3</v>
      </c>
      <c r="D99">
        <v>4</v>
      </c>
      <c r="E99">
        <v>201907</v>
      </c>
      <c r="F99">
        <v>738</v>
      </c>
      <c r="G99">
        <v>64</v>
      </c>
      <c r="H99">
        <v>47232</v>
      </c>
      <c r="I99">
        <v>50928.639999999999</v>
      </c>
      <c r="J99">
        <v>812</v>
      </c>
      <c r="K99">
        <v>85747.199999999997</v>
      </c>
      <c r="L99">
        <f>Tabla_STOCKENALMACEN[[#This Row],[CANT_STOCK]]*Tabla_STOCKENALMACEN[[#This Row],[COSTO_UNIT]]</f>
        <v>47232</v>
      </c>
      <c r="M99">
        <f>IFERROR(Tabla_STOCKENALMACEN[[#This Row],[CANT_STOCK]]/Tabla_STOCKENALMACEN[[#This Row],[VENTA_PROM12MESES_UN]],0)</f>
        <v>0.90886699507389157</v>
      </c>
      <c r="N99">
        <f>IFERROR(12/Tabla_STOCKENALMACEN[[#This Row],[MESES DE INVENTARIO]],0)</f>
        <v>13.203252032520327</v>
      </c>
      <c r="O99" s="3">
        <f>Tabla_STOCKENALMACEN[[#This Row],[STOCK_VALORIZADO]]/SUM(Tabla_STOCKENALMACEN[STOCK_VALORIZADO])</f>
        <v>1.7780903055256048E-3</v>
      </c>
      <c r="P99" s="1" t="str">
        <f>VLOOKUP(Tabla_STOCKENALMACEN[[#This Row],[ID_PRODUCTO]],'ABC VENTAS'!$B$2:$F$564,5,FALSE)</f>
        <v>A</v>
      </c>
      <c r="Q99" s="1" t="str">
        <f>VLOOKUP(Tabla_STOCKENALMACEN[[#This Row],[ID_PRODUCTO]],'ABC STOCK'!$B$3:$F$565,5,FALSE)</f>
        <v>B</v>
      </c>
      <c r="R9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0" spans="1:18" x14ac:dyDescent="0.25">
      <c r="A100">
        <v>2</v>
      </c>
      <c r="B100">
        <v>1017</v>
      </c>
      <c r="C100">
        <v>3</v>
      </c>
      <c r="D100">
        <v>4</v>
      </c>
      <c r="E100">
        <v>201908</v>
      </c>
      <c r="F100">
        <v>814</v>
      </c>
      <c r="G100">
        <v>58</v>
      </c>
      <c r="H100">
        <v>47212</v>
      </c>
      <c r="I100">
        <v>26684.639999999999</v>
      </c>
      <c r="J100">
        <v>568</v>
      </c>
      <c r="K100">
        <v>48757.120000000003</v>
      </c>
      <c r="L100">
        <f>Tabla_STOCKENALMACEN[[#This Row],[CANT_STOCK]]*Tabla_STOCKENALMACEN[[#This Row],[COSTO_UNIT]]</f>
        <v>47212</v>
      </c>
      <c r="M100">
        <f>IFERROR(Tabla_STOCKENALMACEN[[#This Row],[CANT_STOCK]]/Tabla_STOCKENALMACEN[[#This Row],[VENTA_PROM12MESES_UN]],0)</f>
        <v>1.4330985915492958</v>
      </c>
      <c r="N100">
        <f>IFERROR(12/Tabla_STOCKENALMACEN[[#This Row],[MESES DE INVENTARIO]],0)</f>
        <v>8.3734643734643743</v>
      </c>
      <c r="O100" s="3">
        <f>Tabla_STOCKENALMACEN[[#This Row],[STOCK_VALORIZADO]]/SUM(Tabla_STOCKENALMACEN[STOCK_VALORIZADO])</f>
        <v>1.7773373878826823E-3</v>
      </c>
      <c r="P100" s="1" t="str">
        <f>VLOOKUP(Tabla_STOCKENALMACEN[[#This Row],[ID_PRODUCTO]],'ABC VENTAS'!$B$2:$F$564,5,FALSE)</f>
        <v>A</v>
      </c>
      <c r="Q100" s="1" t="str">
        <f>VLOOKUP(Tabla_STOCKENALMACEN[[#This Row],[ID_PRODUCTO]],'ABC STOCK'!$B$3:$F$565,5,FALSE)</f>
        <v>B</v>
      </c>
      <c r="R1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1" spans="1:18" x14ac:dyDescent="0.25">
      <c r="A101">
        <v>1</v>
      </c>
      <c r="B101">
        <v>1017</v>
      </c>
      <c r="C101">
        <v>3</v>
      </c>
      <c r="D101">
        <v>4</v>
      </c>
      <c r="E101">
        <v>202003</v>
      </c>
      <c r="F101">
        <v>523</v>
      </c>
      <c r="G101">
        <v>53</v>
      </c>
      <c r="H101">
        <v>27719</v>
      </c>
      <c r="I101">
        <v>23754.6</v>
      </c>
      <c r="J101">
        <v>498</v>
      </c>
      <c r="K101">
        <v>46717.38</v>
      </c>
      <c r="L101">
        <f>Tabla_STOCKENALMACEN[[#This Row],[CANT_STOCK]]*Tabla_STOCKENALMACEN[[#This Row],[COSTO_UNIT]]</f>
        <v>27719</v>
      </c>
      <c r="M101">
        <f>IFERROR(Tabla_STOCKENALMACEN[[#This Row],[CANT_STOCK]]/Tabla_STOCKENALMACEN[[#This Row],[VENTA_PROM12MESES_UN]],0)</f>
        <v>1.0502008032128514</v>
      </c>
      <c r="N101">
        <f>IFERROR(12/Tabla_STOCKENALMACEN[[#This Row],[MESES DE INVENTARIO]],0)</f>
        <v>11.426386233269598</v>
      </c>
      <c r="O101" s="3">
        <f>Tabla_STOCKENALMACEN[[#This Row],[STOCK_VALORIZADO]]/SUM(Tabla_STOCKENALMACEN[STOCK_VALORIZADO])</f>
        <v>1.0435062072083384E-3</v>
      </c>
      <c r="P101" s="1" t="str">
        <f>VLOOKUP(Tabla_STOCKENALMACEN[[#This Row],[ID_PRODUCTO]],'ABC VENTAS'!$B$2:$F$564,5,FALSE)</f>
        <v>A</v>
      </c>
      <c r="Q101" s="1" t="str">
        <f>VLOOKUP(Tabla_STOCKENALMACEN[[#This Row],[ID_PRODUCTO]],'ABC STOCK'!$B$3:$F$565,5,FALSE)</f>
        <v>B</v>
      </c>
      <c r="R10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2" spans="1:18" x14ac:dyDescent="0.25">
      <c r="A102">
        <v>1</v>
      </c>
      <c r="B102">
        <v>1017</v>
      </c>
      <c r="C102">
        <v>3</v>
      </c>
      <c r="D102">
        <v>4</v>
      </c>
      <c r="E102">
        <v>201909</v>
      </c>
      <c r="F102">
        <v>163</v>
      </c>
      <c r="G102">
        <v>47</v>
      </c>
      <c r="H102">
        <v>7661</v>
      </c>
      <c r="I102">
        <v>24737.040000000001</v>
      </c>
      <c r="J102">
        <v>612</v>
      </c>
      <c r="K102">
        <v>44296.56</v>
      </c>
      <c r="L102">
        <f>Tabla_STOCKENALMACEN[[#This Row],[CANT_STOCK]]*Tabla_STOCKENALMACEN[[#This Row],[COSTO_UNIT]]</f>
        <v>7661</v>
      </c>
      <c r="M102">
        <f>IFERROR(Tabla_STOCKENALMACEN[[#This Row],[CANT_STOCK]]/Tabla_STOCKENALMACEN[[#This Row],[VENTA_PROM12MESES_UN]],0)</f>
        <v>0.26633986928104575</v>
      </c>
      <c r="N102">
        <f>IFERROR(12/Tabla_STOCKENALMACEN[[#This Row],[MESES DE INVENTARIO]],0)</f>
        <v>45.055214723926383</v>
      </c>
      <c r="O102" s="3">
        <f>Tabla_STOCKENALMACEN[[#This Row],[STOCK_VALORIZADO]]/SUM(Tabla_STOCKENALMACEN[STOCK_VALORIZADO])</f>
        <v>2.8840510312143586E-4</v>
      </c>
      <c r="P102" s="1" t="str">
        <f>VLOOKUP(Tabla_STOCKENALMACEN[[#This Row],[ID_PRODUCTO]],'ABC VENTAS'!$B$2:$F$564,5,FALSE)</f>
        <v>A</v>
      </c>
      <c r="Q102" s="1" t="str">
        <f>VLOOKUP(Tabla_STOCKENALMACEN[[#This Row],[ID_PRODUCTO]],'ABC STOCK'!$B$3:$F$565,5,FALSE)</f>
        <v>B</v>
      </c>
      <c r="R10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3" spans="1:18" x14ac:dyDescent="0.25">
      <c r="A103">
        <v>3</v>
      </c>
      <c r="B103">
        <v>1017</v>
      </c>
      <c r="C103">
        <v>3</v>
      </c>
      <c r="D103">
        <v>4</v>
      </c>
      <c r="E103">
        <v>202003</v>
      </c>
      <c r="F103">
        <v>135</v>
      </c>
      <c r="G103">
        <v>49</v>
      </c>
      <c r="H103">
        <v>6615</v>
      </c>
      <c r="I103">
        <v>21340.97</v>
      </c>
      <c r="J103">
        <v>449</v>
      </c>
      <c r="K103">
        <v>36301.65</v>
      </c>
      <c r="L103">
        <f>Tabla_STOCKENALMACEN[[#This Row],[CANT_STOCK]]*Tabla_STOCKENALMACEN[[#This Row],[COSTO_UNIT]]</f>
        <v>6615</v>
      </c>
      <c r="M103">
        <f>IFERROR(Tabla_STOCKENALMACEN[[#This Row],[CANT_STOCK]]/Tabla_STOCKENALMACEN[[#This Row],[VENTA_PROM12MESES_UN]],0)</f>
        <v>0.30066815144766146</v>
      </c>
      <c r="N103">
        <f>IFERROR(12/Tabla_STOCKENALMACEN[[#This Row],[MESES DE INVENTARIO]],0)</f>
        <v>39.911111111111111</v>
      </c>
      <c r="O103" s="3">
        <f>Tabla_STOCKENALMACEN[[#This Row],[STOCK_VALORIZADO]]/SUM(Tabla_STOCKENALMACEN[STOCK_VALORIZADO])</f>
        <v>2.4902751039659291E-4</v>
      </c>
      <c r="P103" s="1" t="str">
        <f>VLOOKUP(Tabla_STOCKENALMACEN[[#This Row],[ID_PRODUCTO]],'ABC VENTAS'!$B$2:$F$564,5,FALSE)</f>
        <v>A</v>
      </c>
      <c r="Q103" s="1" t="str">
        <f>VLOOKUP(Tabla_STOCKENALMACEN[[#This Row],[ID_PRODUCTO]],'ABC STOCK'!$B$3:$F$565,5,FALSE)</f>
        <v>B</v>
      </c>
      <c r="R1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4" spans="1:18" x14ac:dyDescent="0.25">
      <c r="A104">
        <v>2</v>
      </c>
      <c r="B104">
        <v>1018</v>
      </c>
      <c r="C104">
        <v>3</v>
      </c>
      <c r="D104">
        <v>4</v>
      </c>
      <c r="E104">
        <v>201902</v>
      </c>
      <c r="F104">
        <v>592</v>
      </c>
      <c r="G104">
        <v>6.51</v>
      </c>
      <c r="H104">
        <v>3853.92</v>
      </c>
      <c r="I104">
        <v>583.10069999999996</v>
      </c>
      <c r="J104">
        <v>84.5</v>
      </c>
      <c r="K104">
        <v>1039.6795500000001</v>
      </c>
      <c r="L104">
        <f>Tabla_STOCKENALMACEN[[#This Row],[CANT_STOCK]]*Tabla_STOCKENALMACEN[[#This Row],[COSTO_UNIT]]</f>
        <v>3853.92</v>
      </c>
      <c r="M104">
        <f>IFERROR(Tabla_STOCKENALMACEN[[#This Row],[CANT_STOCK]]/Tabla_STOCKENALMACEN[[#This Row],[VENTA_PROM12MESES_UN]],0)</f>
        <v>7.0059171597633139</v>
      </c>
      <c r="N104">
        <f>IFERROR(12/Tabla_STOCKENALMACEN[[#This Row],[MESES DE INVENTARIO]],0)</f>
        <v>1.7128378378378377</v>
      </c>
      <c r="O104" s="3">
        <f>Tabla_STOCKENALMACEN[[#This Row],[STOCK_VALORIZADO]]/SUM(Tabla_STOCKENALMACEN[STOCK_VALORIZADO])</f>
        <v>1.4508421812058011E-4</v>
      </c>
      <c r="P104" s="1" t="str">
        <f>VLOOKUP(Tabla_STOCKENALMACEN[[#This Row],[ID_PRODUCTO]],'ABC VENTAS'!$B$2:$F$564,5,FALSE)</f>
        <v>C</v>
      </c>
      <c r="Q104" s="1" t="str">
        <f>VLOOKUP(Tabla_STOCKENALMACEN[[#This Row],[ID_PRODUCTO]],'ABC STOCK'!$B$3:$F$565,5,FALSE)</f>
        <v>C</v>
      </c>
      <c r="R10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05" spans="1:18" x14ac:dyDescent="0.25">
      <c r="A105">
        <v>2</v>
      </c>
      <c r="B105">
        <v>1018</v>
      </c>
      <c r="C105">
        <v>3</v>
      </c>
      <c r="D105">
        <v>4</v>
      </c>
      <c r="E105">
        <v>201904</v>
      </c>
      <c r="F105">
        <v>160</v>
      </c>
      <c r="G105">
        <v>6.62</v>
      </c>
      <c r="H105">
        <v>1059.2</v>
      </c>
      <c r="I105">
        <v>182.1824</v>
      </c>
      <c r="J105">
        <v>32</v>
      </c>
      <c r="K105">
        <v>398.25920000000002</v>
      </c>
      <c r="L105">
        <f>Tabla_STOCKENALMACEN[[#This Row],[CANT_STOCK]]*Tabla_STOCKENALMACEN[[#This Row],[COSTO_UNIT]]</f>
        <v>1059.2</v>
      </c>
      <c r="M105">
        <f>IFERROR(Tabla_STOCKENALMACEN[[#This Row],[CANT_STOCK]]/Tabla_STOCKENALMACEN[[#This Row],[VENTA_PROM12MESES_UN]],0)</f>
        <v>5</v>
      </c>
      <c r="N105">
        <f>IFERROR(12/Tabla_STOCKENALMACEN[[#This Row],[MESES DE INVENTARIO]],0)</f>
        <v>2.4</v>
      </c>
      <c r="O105" s="3">
        <f>Tabla_STOCKENALMACEN[[#This Row],[STOCK_VALORIZADO]]/SUM(Tabla_STOCKENALMACEN[STOCK_VALORIZADO])</f>
        <v>3.9874518369171763E-5</v>
      </c>
      <c r="P105" s="1" t="str">
        <f>VLOOKUP(Tabla_STOCKENALMACEN[[#This Row],[ID_PRODUCTO]],'ABC VENTAS'!$B$2:$F$564,5,FALSE)</f>
        <v>C</v>
      </c>
      <c r="Q105" s="1" t="str">
        <f>VLOOKUP(Tabla_STOCKENALMACEN[[#This Row],[ID_PRODUCTO]],'ABC STOCK'!$B$3:$F$565,5,FALSE)</f>
        <v>C</v>
      </c>
      <c r="R10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06" spans="1:18" x14ac:dyDescent="0.25">
      <c r="A106">
        <v>2</v>
      </c>
      <c r="B106">
        <v>1018</v>
      </c>
      <c r="C106">
        <v>3</v>
      </c>
      <c r="D106">
        <v>4</v>
      </c>
      <c r="E106">
        <v>202003</v>
      </c>
      <c r="F106">
        <v>784</v>
      </c>
      <c r="G106">
        <v>3.49</v>
      </c>
      <c r="H106">
        <v>2736.16</v>
      </c>
      <c r="I106">
        <v>265.88216</v>
      </c>
      <c r="J106">
        <v>71.2</v>
      </c>
      <c r="K106">
        <v>397.58080000000001</v>
      </c>
      <c r="L106">
        <f>Tabla_STOCKENALMACEN[[#This Row],[CANT_STOCK]]*Tabla_STOCKENALMACEN[[#This Row],[COSTO_UNIT]]</f>
        <v>2736.1600000000003</v>
      </c>
      <c r="M106">
        <f>IFERROR(Tabla_STOCKENALMACEN[[#This Row],[CANT_STOCK]]/Tabla_STOCKENALMACEN[[#This Row],[VENTA_PROM12MESES_UN]],0)</f>
        <v>11.011235955056179</v>
      </c>
      <c r="N106">
        <f>IFERROR(12/Tabla_STOCKENALMACEN[[#This Row],[MESES DE INVENTARIO]],0)</f>
        <v>1.0897959183673469</v>
      </c>
      <c r="O106" s="3">
        <f>Tabla_STOCKENALMACEN[[#This Row],[STOCK_VALORIZADO]]/SUM(Tabla_STOCKENALMACEN[STOCK_VALORIZADO])</f>
        <v>1.0300515689293147E-4</v>
      </c>
      <c r="P106" s="1" t="str">
        <f>VLOOKUP(Tabla_STOCKENALMACEN[[#This Row],[ID_PRODUCTO]],'ABC VENTAS'!$B$2:$F$564,5,FALSE)</f>
        <v>C</v>
      </c>
      <c r="Q106" s="1" t="str">
        <f>VLOOKUP(Tabla_STOCKENALMACEN[[#This Row],[ID_PRODUCTO]],'ABC STOCK'!$B$3:$F$565,5,FALSE)</f>
        <v>C</v>
      </c>
      <c r="R10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07" spans="1:18" x14ac:dyDescent="0.25">
      <c r="A107">
        <v>3</v>
      </c>
      <c r="B107">
        <v>1018</v>
      </c>
      <c r="C107">
        <v>3</v>
      </c>
      <c r="D107">
        <v>4</v>
      </c>
      <c r="E107">
        <v>202002</v>
      </c>
      <c r="F107">
        <v>106</v>
      </c>
      <c r="G107">
        <v>2.64</v>
      </c>
      <c r="H107">
        <v>279.83999999999997</v>
      </c>
      <c r="I107">
        <v>190.50239999999999</v>
      </c>
      <c r="J107">
        <v>82</v>
      </c>
      <c r="K107">
        <v>381.00479999999999</v>
      </c>
      <c r="L107">
        <f>Tabla_STOCKENALMACEN[[#This Row],[CANT_STOCK]]*Tabla_STOCKENALMACEN[[#This Row],[COSTO_UNIT]]</f>
        <v>279.84000000000003</v>
      </c>
      <c r="M107">
        <f>IFERROR(Tabla_STOCKENALMACEN[[#This Row],[CANT_STOCK]]/Tabla_STOCKENALMACEN[[#This Row],[VENTA_PROM12MESES_UN]],0)</f>
        <v>1.2926829268292683</v>
      </c>
      <c r="N107">
        <f>IFERROR(12/Tabla_STOCKENALMACEN[[#This Row],[MESES DE INVENTARIO]],0)</f>
        <v>9.2830188679245289</v>
      </c>
      <c r="O107" s="3">
        <f>Tabla_STOCKENALMACEN[[#This Row],[STOCK_VALORIZADO]]/SUM(Tabla_STOCKENALMACEN[STOCK_VALORIZADO])</f>
        <v>1.0534823659770608E-5</v>
      </c>
      <c r="P107" s="1" t="str">
        <f>VLOOKUP(Tabla_STOCKENALMACEN[[#This Row],[ID_PRODUCTO]],'ABC VENTAS'!$B$2:$F$564,5,FALSE)</f>
        <v>C</v>
      </c>
      <c r="Q107" s="1" t="str">
        <f>VLOOKUP(Tabla_STOCKENALMACEN[[#This Row],[ID_PRODUCTO]],'ABC STOCK'!$B$3:$F$565,5,FALSE)</f>
        <v>C</v>
      </c>
      <c r="R10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8" spans="1:18" x14ac:dyDescent="0.25">
      <c r="A108">
        <v>2</v>
      </c>
      <c r="B108">
        <v>1018</v>
      </c>
      <c r="C108">
        <v>3</v>
      </c>
      <c r="D108">
        <v>4</v>
      </c>
      <c r="E108">
        <v>201904</v>
      </c>
      <c r="F108">
        <v>579</v>
      </c>
      <c r="G108">
        <v>3.48</v>
      </c>
      <c r="H108">
        <v>2014.92</v>
      </c>
      <c r="I108">
        <v>216.37943999999999</v>
      </c>
      <c r="J108">
        <v>72.3</v>
      </c>
      <c r="K108">
        <v>367.34183999999999</v>
      </c>
      <c r="L108">
        <f>Tabla_STOCKENALMACEN[[#This Row],[CANT_STOCK]]*Tabla_STOCKENALMACEN[[#This Row],[COSTO_UNIT]]</f>
        <v>2014.92</v>
      </c>
      <c r="M108">
        <f>IFERROR(Tabla_STOCKENALMACEN[[#This Row],[CANT_STOCK]]/Tabla_STOCKENALMACEN[[#This Row],[VENTA_PROM12MESES_UN]],0)</f>
        <v>8.008298755186722</v>
      </c>
      <c r="N108">
        <f>IFERROR(12/Tabla_STOCKENALMACEN[[#This Row],[MESES DE INVENTARIO]],0)</f>
        <v>1.4984455958549223</v>
      </c>
      <c r="O108" s="3">
        <f>Tabla_STOCKENALMACEN[[#This Row],[STOCK_VALORIZADO]]/SUM(Tabla_STOCKENALMACEN[STOCK_VALORIZADO])</f>
        <v>7.585344085386289E-5</v>
      </c>
      <c r="P108" s="1" t="str">
        <f>VLOOKUP(Tabla_STOCKENALMACEN[[#This Row],[ID_PRODUCTO]],'ABC VENTAS'!$B$2:$F$564,5,FALSE)</f>
        <v>C</v>
      </c>
      <c r="Q108" s="1" t="str">
        <f>VLOOKUP(Tabla_STOCKENALMACEN[[#This Row],[ID_PRODUCTO]],'ABC STOCK'!$B$3:$F$565,5,FALSE)</f>
        <v>C</v>
      </c>
      <c r="R10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09" spans="1:18" x14ac:dyDescent="0.25">
      <c r="A109">
        <v>2</v>
      </c>
      <c r="B109">
        <v>1018</v>
      </c>
      <c r="C109">
        <v>3</v>
      </c>
      <c r="D109">
        <v>4</v>
      </c>
      <c r="E109">
        <v>201903</v>
      </c>
      <c r="F109">
        <v>0</v>
      </c>
      <c r="G109">
        <v>2.83</v>
      </c>
      <c r="H109">
        <v>0</v>
      </c>
      <c r="I109">
        <v>210.7218</v>
      </c>
      <c r="J109">
        <v>73</v>
      </c>
      <c r="K109">
        <v>355.33479999999997</v>
      </c>
      <c r="L109">
        <f>Tabla_STOCKENALMACEN[[#This Row],[CANT_STOCK]]*Tabla_STOCKENALMACEN[[#This Row],[COSTO_UNIT]]</f>
        <v>0</v>
      </c>
      <c r="M109">
        <f>IFERROR(Tabla_STOCKENALMACEN[[#This Row],[CANT_STOCK]]/Tabla_STOCKENALMACEN[[#This Row],[VENTA_PROM12MESES_UN]],0)</f>
        <v>0</v>
      </c>
      <c r="N109">
        <f>IFERROR(12/Tabla_STOCKENALMACEN[[#This Row],[MESES DE INVENTARIO]],0)</f>
        <v>0</v>
      </c>
      <c r="O109" s="3">
        <f>Tabla_STOCKENALMACEN[[#This Row],[STOCK_VALORIZADO]]/SUM(Tabla_STOCKENALMACEN[STOCK_VALORIZADO])</f>
        <v>0</v>
      </c>
      <c r="P109" s="1" t="str">
        <f>VLOOKUP(Tabla_STOCKENALMACEN[[#This Row],[ID_PRODUCTO]],'ABC VENTAS'!$B$2:$F$564,5,FALSE)</f>
        <v>C</v>
      </c>
      <c r="Q109" s="1" t="str">
        <f>VLOOKUP(Tabla_STOCKENALMACEN[[#This Row],[ID_PRODUCTO]],'ABC STOCK'!$B$3:$F$565,5,FALSE)</f>
        <v>C</v>
      </c>
      <c r="R10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0" spans="1:18" x14ac:dyDescent="0.25">
      <c r="A110">
        <v>2</v>
      </c>
      <c r="B110">
        <v>1019</v>
      </c>
      <c r="C110">
        <v>3</v>
      </c>
      <c r="D110">
        <v>4</v>
      </c>
      <c r="E110">
        <v>201908</v>
      </c>
      <c r="F110">
        <v>1095</v>
      </c>
      <c r="G110">
        <v>80</v>
      </c>
      <c r="H110">
        <v>87600</v>
      </c>
      <c r="I110">
        <v>68324</v>
      </c>
      <c r="J110">
        <v>899</v>
      </c>
      <c r="K110">
        <v>122264</v>
      </c>
      <c r="L110">
        <f>Tabla_STOCKENALMACEN[[#This Row],[CANT_STOCK]]*Tabla_STOCKENALMACEN[[#This Row],[COSTO_UNIT]]</f>
        <v>87600</v>
      </c>
      <c r="M110">
        <f>IFERROR(Tabla_STOCKENALMACEN[[#This Row],[CANT_STOCK]]/Tabla_STOCKENALMACEN[[#This Row],[VENTA_PROM12MESES_UN]],0)</f>
        <v>1.2180200222469411</v>
      </c>
      <c r="N110">
        <f>IFERROR(12/Tabla_STOCKENALMACEN[[#This Row],[MESES DE INVENTARIO]],0)</f>
        <v>9.8520547945205479</v>
      </c>
      <c r="O110" s="3">
        <f>Tabla_STOCKENALMACEN[[#This Row],[STOCK_VALORIZADO]]/SUM(Tabla_STOCKENALMACEN[STOCK_VALORIZADO])</f>
        <v>3.2977792760002325E-3</v>
      </c>
      <c r="P110" s="1" t="str">
        <f>VLOOKUP(Tabla_STOCKENALMACEN[[#This Row],[ID_PRODUCTO]],'ABC VENTAS'!$B$2:$F$564,5,FALSE)</f>
        <v>A</v>
      </c>
      <c r="Q110" s="1" t="str">
        <f>VLOOKUP(Tabla_STOCKENALMACEN[[#This Row],[ID_PRODUCTO]],'ABC STOCK'!$B$3:$F$565,5,FALSE)</f>
        <v>A</v>
      </c>
      <c r="R11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1" spans="1:18" x14ac:dyDescent="0.25">
      <c r="A111">
        <v>1</v>
      </c>
      <c r="B111">
        <v>1019</v>
      </c>
      <c r="C111">
        <v>3</v>
      </c>
      <c r="D111">
        <v>4</v>
      </c>
      <c r="E111">
        <v>202001</v>
      </c>
      <c r="F111">
        <v>361</v>
      </c>
      <c r="G111">
        <v>70</v>
      </c>
      <c r="H111">
        <v>25270</v>
      </c>
      <c r="I111">
        <v>38931.199999999997</v>
      </c>
      <c r="J111">
        <v>632</v>
      </c>
      <c r="K111">
        <v>80516.800000000003</v>
      </c>
      <c r="L111">
        <f>Tabla_STOCKENALMACEN[[#This Row],[CANT_STOCK]]*Tabla_STOCKENALMACEN[[#This Row],[COSTO_UNIT]]</f>
        <v>25270</v>
      </c>
      <c r="M111">
        <f>IFERROR(Tabla_STOCKENALMACEN[[#This Row],[CANT_STOCK]]/Tabla_STOCKENALMACEN[[#This Row],[VENTA_PROM12MESES_UN]],0)</f>
        <v>0.57120253164556967</v>
      </c>
      <c r="N111">
        <f>IFERROR(12/Tabla_STOCKENALMACEN[[#This Row],[MESES DE INVENTARIO]],0)</f>
        <v>21.008310249307478</v>
      </c>
      <c r="O111" s="3">
        <f>Tabla_STOCKENALMACEN[[#This Row],[STOCK_VALORIZADO]]/SUM(Tabla_STOCKENALMACEN[STOCK_VALORIZADO])</f>
        <v>9.513114418324872E-4</v>
      </c>
      <c r="P111" s="1" t="str">
        <f>VLOOKUP(Tabla_STOCKENALMACEN[[#This Row],[ID_PRODUCTO]],'ABC VENTAS'!$B$2:$F$564,5,FALSE)</f>
        <v>A</v>
      </c>
      <c r="Q111" s="1" t="str">
        <f>VLOOKUP(Tabla_STOCKENALMACEN[[#This Row],[ID_PRODUCTO]],'ABC STOCK'!$B$3:$F$565,5,FALSE)</f>
        <v>A</v>
      </c>
      <c r="R11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2" spans="1:18" x14ac:dyDescent="0.25">
      <c r="A112">
        <v>1</v>
      </c>
      <c r="B112">
        <v>1019</v>
      </c>
      <c r="C112">
        <v>3</v>
      </c>
      <c r="D112">
        <v>4</v>
      </c>
      <c r="E112">
        <v>201901</v>
      </c>
      <c r="F112">
        <v>427</v>
      </c>
      <c r="G112">
        <v>77</v>
      </c>
      <c r="H112">
        <v>32879</v>
      </c>
      <c r="I112">
        <v>50210.16</v>
      </c>
      <c r="J112">
        <v>741</v>
      </c>
      <c r="K112">
        <v>69609.539999999994</v>
      </c>
      <c r="L112">
        <f>Tabla_STOCKENALMACEN[[#This Row],[CANT_STOCK]]*Tabla_STOCKENALMACEN[[#This Row],[COSTO_UNIT]]</f>
        <v>32879</v>
      </c>
      <c r="M112">
        <f>IFERROR(Tabla_STOCKENALMACEN[[#This Row],[CANT_STOCK]]/Tabla_STOCKENALMACEN[[#This Row],[VENTA_PROM12MESES_UN]],0)</f>
        <v>0.57624831309041835</v>
      </c>
      <c r="N112">
        <f>IFERROR(12/Tabla_STOCKENALMACEN[[#This Row],[MESES DE INVENTARIO]],0)</f>
        <v>20.824355971896956</v>
      </c>
      <c r="O112" s="3">
        <f>Tabla_STOCKENALMACEN[[#This Row],[STOCK_VALORIZADO]]/SUM(Tabla_STOCKENALMACEN[STOCK_VALORIZADO])</f>
        <v>1.2377589590823247E-3</v>
      </c>
      <c r="P112" s="1" t="str">
        <f>VLOOKUP(Tabla_STOCKENALMACEN[[#This Row],[ID_PRODUCTO]],'ABC VENTAS'!$B$2:$F$564,5,FALSE)</f>
        <v>A</v>
      </c>
      <c r="Q112" s="1" t="str">
        <f>VLOOKUP(Tabla_STOCKENALMACEN[[#This Row],[ID_PRODUCTO]],'ABC STOCK'!$B$3:$F$565,5,FALSE)</f>
        <v>A</v>
      </c>
      <c r="R11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3" spans="1:18" x14ac:dyDescent="0.25">
      <c r="A113">
        <v>2</v>
      </c>
      <c r="B113">
        <v>1019</v>
      </c>
      <c r="C113">
        <v>3</v>
      </c>
      <c r="D113">
        <v>4</v>
      </c>
      <c r="E113">
        <v>202002</v>
      </c>
      <c r="F113">
        <v>526</v>
      </c>
      <c r="G113">
        <v>68</v>
      </c>
      <c r="H113">
        <v>35768</v>
      </c>
      <c r="I113">
        <v>36352.800000000003</v>
      </c>
      <c r="J113">
        <v>495</v>
      </c>
      <c r="K113">
        <v>58231.8</v>
      </c>
      <c r="L113">
        <f>Tabla_STOCKENALMACEN[[#This Row],[CANT_STOCK]]*Tabla_STOCKENALMACEN[[#This Row],[COSTO_UNIT]]</f>
        <v>35768</v>
      </c>
      <c r="M113">
        <f>IFERROR(Tabla_STOCKENALMACEN[[#This Row],[CANT_STOCK]]/Tabla_STOCKENALMACEN[[#This Row],[VENTA_PROM12MESES_UN]],0)</f>
        <v>1.0626262626262626</v>
      </c>
      <c r="N113">
        <f>IFERROR(12/Tabla_STOCKENALMACEN[[#This Row],[MESES DE INVENTARIO]],0)</f>
        <v>11.29277566539924</v>
      </c>
      <c r="O113" s="3">
        <f>Tabla_STOCKENALMACEN[[#This Row],[STOCK_VALORIZADO]]/SUM(Tabla_STOCKENALMACEN[STOCK_VALORIZADO])</f>
        <v>1.3465179126024693E-3</v>
      </c>
      <c r="P113" s="1" t="str">
        <f>VLOOKUP(Tabla_STOCKENALMACEN[[#This Row],[ID_PRODUCTO]],'ABC VENTAS'!$B$2:$F$564,5,FALSE)</f>
        <v>A</v>
      </c>
      <c r="Q113" s="1" t="str">
        <f>VLOOKUP(Tabla_STOCKENALMACEN[[#This Row],[ID_PRODUCTO]],'ABC STOCK'!$B$3:$F$565,5,FALSE)</f>
        <v>A</v>
      </c>
      <c r="R11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4" spans="1:18" x14ac:dyDescent="0.25">
      <c r="A114">
        <v>2</v>
      </c>
      <c r="B114">
        <v>1019</v>
      </c>
      <c r="C114">
        <v>3</v>
      </c>
      <c r="D114">
        <v>4</v>
      </c>
      <c r="E114">
        <v>201909</v>
      </c>
      <c r="F114">
        <v>909</v>
      </c>
      <c r="G114">
        <v>33</v>
      </c>
      <c r="H114">
        <v>29997</v>
      </c>
      <c r="I114">
        <v>20568.240000000002</v>
      </c>
      <c r="J114">
        <v>636</v>
      </c>
      <c r="K114">
        <v>39037.68</v>
      </c>
      <c r="L114">
        <f>Tabla_STOCKENALMACEN[[#This Row],[CANT_STOCK]]*Tabla_STOCKENALMACEN[[#This Row],[COSTO_UNIT]]</f>
        <v>29997</v>
      </c>
      <c r="M114">
        <f>IFERROR(Tabla_STOCKENALMACEN[[#This Row],[CANT_STOCK]]/Tabla_STOCKENALMACEN[[#This Row],[VENTA_PROM12MESES_UN]],0)</f>
        <v>1.429245283018868</v>
      </c>
      <c r="N114">
        <f>IFERROR(12/Tabla_STOCKENALMACEN[[#This Row],[MESES DE INVENTARIO]],0)</f>
        <v>8.3960396039603964</v>
      </c>
      <c r="O114" s="3">
        <f>Tabla_STOCKENALMACEN[[#This Row],[STOCK_VALORIZADO]]/SUM(Tabla_STOCKENALMACEN[STOCK_VALORIZADO])</f>
        <v>1.1292635267372028E-3</v>
      </c>
      <c r="P114" s="1" t="str">
        <f>VLOOKUP(Tabla_STOCKENALMACEN[[#This Row],[ID_PRODUCTO]],'ABC VENTAS'!$B$2:$F$564,5,FALSE)</f>
        <v>A</v>
      </c>
      <c r="Q114" s="1" t="str">
        <f>VLOOKUP(Tabla_STOCKENALMACEN[[#This Row],[ID_PRODUCTO]],'ABC STOCK'!$B$3:$F$565,5,FALSE)</f>
        <v>A</v>
      </c>
      <c r="R11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5" spans="1:18" x14ac:dyDescent="0.25">
      <c r="A115">
        <v>2</v>
      </c>
      <c r="B115">
        <v>1019</v>
      </c>
      <c r="C115">
        <v>3</v>
      </c>
      <c r="D115">
        <v>4</v>
      </c>
      <c r="E115">
        <v>201905</v>
      </c>
      <c r="F115">
        <v>699</v>
      </c>
      <c r="G115">
        <v>44</v>
      </c>
      <c r="H115">
        <v>30756</v>
      </c>
      <c r="I115">
        <v>20746.439999999999</v>
      </c>
      <c r="J115">
        <v>507</v>
      </c>
      <c r="K115">
        <v>31008.12</v>
      </c>
      <c r="L115">
        <f>Tabla_STOCKENALMACEN[[#This Row],[CANT_STOCK]]*Tabla_STOCKENALMACEN[[#This Row],[COSTO_UNIT]]</f>
        <v>30756</v>
      </c>
      <c r="M115">
        <f>IFERROR(Tabla_STOCKENALMACEN[[#This Row],[CANT_STOCK]]/Tabla_STOCKENALMACEN[[#This Row],[VENTA_PROM12MESES_UN]],0)</f>
        <v>1.3786982248520709</v>
      </c>
      <c r="N115">
        <f>IFERROR(12/Tabla_STOCKENALMACEN[[#This Row],[MESES DE INVENTARIO]],0)</f>
        <v>8.7038626609442069</v>
      </c>
      <c r="O115" s="3">
        <f>Tabla_STOCKENALMACEN[[#This Row],[STOCK_VALORIZADO]]/SUM(Tabla_STOCKENALMACEN[STOCK_VALORIZADO])</f>
        <v>1.157836751286109E-3</v>
      </c>
      <c r="P115" s="1" t="str">
        <f>VLOOKUP(Tabla_STOCKENALMACEN[[#This Row],[ID_PRODUCTO]],'ABC VENTAS'!$B$2:$F$564,5,FALSE)</f>
        <v>A</v>
      </c>
      <c r="Q115" s="1" t="str">
        <f>VLOOKUP(Tabla_STOCKENALMACEN[[#This Row],[ID_PRODUCTO]],'ABC STOCK'!$B$3:$F$565,5,FALSE)</f>
        <v>A</v>
      </c>
      <c r="R11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6" spans="1:18" x14ac:dyDescent="0.25">
      <c r="A116">
        <v>3</v>
      </c>
      <c r="B116">
        <v>1020</v>
      </c>
      <c r="C116">
        <v>3</v>
      </c>
      <c r="D116">
        <v>4</v>
      </c>
      <c r="E116">
        <v>201907</v>
      </c>
      <c r="F116">
        <v>671</v>
      </c>
      <c r="G116">
        <v>6.51</v>
      </c>
      <c r="H116">
        <v>4368.21</v>
      </c>
      <c r="I116">
        <v>578.27027999999996</v>
      </c>
      <c r="J116">
        <v>83.8</v>
      </c>
      <c r="K116">
        <v>703.74401999999998</v>
      </c>
      <c r="L116">
        <f>Tabla_STOCKENALMACEN[[#This Row],[CANT_STOCK]]*Tabla_STOCKENALMACEN[[#This Row],[COSTO_UNIT]]</f>
        <v>4368.21</v>
      </c>
      <c r="M116">
        <f>IFERROR(Tabla_STOCKENALMACEN[[#This Row],[CANT_STOCK]]/Tabla_STOCKENALMACEN[[#This Row],[VENTA_PROM12MESES_UN]],0)</f>
        <v>8.0071599045346069</v>
      </c>
      <c r="N116">
        <f>IFERROR(12/Tabla_STOCKENALMACEN[[#This Row],[MESES DE INVENTARIO]],0)</f>
        <v>1.4986587183308493</v>
      </c>
      <c r="O116" s="3">
        <f>Tabla_STOCKENALMACEN[[#This Row],[STOCK_VALORIZADO]]/SUM(Tabla_STOCKENALMACEN[STOCK_VALORIZADO])</f>
        <v>1.6444511884950886E-4</v>
      </c>
      <c r="P116" s="1" t="str">
        <f>VLOOKUP(Tabla_STOCKENALMACEN[[#This Row],[ID_PRODUCTO]],'ABC VENTAS'!$B$2:$F$564,5,FALSE)</f>
        <v>C</v>
      </c>
      <c r="Q116" s="1" t="str">
        <f>VLOOKUP(Tabla_STOCKENALMACEN[[#This Row],[ID_PRODUCTO]],'ABC STOCK'!$B$3:$F$565,5,FALSE)</f>
        <v>C</v>
      </c>
      <c r="R11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17" spans="1:18" x14ac:dyDescent="0.25">
      <c r="A117">
        <v>3</v>
      </c>
      <c r="B117">
        <v>1020</v>
      </c>
      <c r="C117">
        <v>3</v>
      </c>
      <c r="D117">
        <v>4</v>
      </c>
      <c r="E117">
        <v>201912</v>
      </c>
      <c r="F117">
        <v>58</v>
      </c>
      <c r="G117">
        <v>4.8600000000000003</v>
      </c>
      <c r="H117">
        <v>281.88</v>
      </c>
      <c r="I117">
        <v>556.22699999999998</v>
      </c>
      <c r="J117">
        <v>105</v>
      </c>
      <c r="K117">
        <v>688.90499999999997</v>
      </c>
      <c r="L117">
        <f>Tabla_STOCKENALMACEN[[#This Row],[CANT_STOCK]]*Tabla_STOCKENALMACEN[[#This Row],[COSTO_UNIT]]</f>
        <v>281.88</v>
      </c>
      <c r="M117">
        <f>IFERROR(Tabla_STOCKENALMACEN[[#This Row],[CANT_STOCK]]/Tabla_STOCKENALMACEN[[#This Row],[VENTA_PROM12MESES_UN]],0)</f>
        <v>0.55238095238095242</v>
      </c>
      <c r="N117">
        <f>IFERROR(12/Tabla_STOCKENALMACEN[[#This Row],[MESES DE INVENTARIO]],0)</f>
        <v>21.72413793103448</v>
      </c>
      <c r="O117" s="3">
        <f>Tabla_STOCKENALMACEN[[#This Row],[STOCK_VALORIZADO]]/SUM(Tabla_STOCKENALMACEN[STOCK_VALORIZADO])</f>
        <v>1.0611621259348692E-5</v>
      </c>
      <c r="P117" s="1" t="str">
        <f>VLOOKUP(Tabla_STOCKENALMACEN[[#This Row],[ID_PRODUCTO]],'ABC VENTAS'!$B$2:$F$564,5,FALSE)</f>
        <v>C</v>
      </c>
      <c r="Q117" s="1" t="str">
        <f>VLOOKUP(Tabla_STOCKENALMACEN[[#This Row],[ID_PRODUCTO]],'ABC STOCK'!$B$3:$F$565,5,FALSE)</f>
        <v>C</v>
      </c>
      <c r="R11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8" spans="1:18" x14ac:dyDescent="0.25">
      <c r="A118">
        <v>2</v>
      </c>
      <c r="B118">
        <v>1020</v>
      </c>
      <c r="C118">
        <v>3</v>
      </c>
      <c r="D118">
        <v>4</v>
      </c>
      <c r="E118">
        <v>202003</v>
      </c>
      <c r="F118">
        <v>191</v>
      </c>
      <c r="G118">
        <v>3.09</v>
      </c>
      <c r="H118">
        <v>590.19000000000005</v>
      </c>
      <c r="I118">
        <v>372.53039999999999</v>
      </c>
      <c r="J118">
        <v>137</v>
      </c>
      <c r="K118">
        <v>634.995</v>
      </c>
      <c r="L118">
        <f>Tabla_STOCKENALMACEN[[#This Row],[CANT_STOCK]]*Tabla_STOCKENALMACEN[[#This Row],[COSTO_UNIT]]</f>
        <v>590.18999999999994</v>
      </c>
      <c r="M118">
        <f>IFERROR(Tabla_STOCKENALMACEN[[#This Row],[CANT_STOCK]]/Tabla_STOCKENALMACEN[[#This Row],[VENTA_PROM12MESES_UN]],0)</f>
        <v>1.3941605839416058</v>
      </c>
      <c r="N118">
        <f>IFERROR(12/Tabla_STOCKENALMACEN[[#This Row],[MESES DE INVENTARIO]],0)</f>
        <v>8.6073298429319376</v>
      </c>
      <c r="O118" s="3">
        <f>Tabla_STOCKENALMACEN[[#This Row],[STOCK_VALORIZADO]]/SUM(Tabla_STOCKENALMACEN[STOCK_VALORIZADO])</f>
        <v>2.2218223183819373E-5</v>
      </c>
      <c r="P118" s="1" t="str">
        <f>VLOOKUP(Tabla_STOCKENALMACEN[[#This Row],[ID_PRODUCTO]],'ABC VENTAS'!$B$2:$F$564,5,FALSE)</f>
        <v>C</v>
      </c>
      <c r="Q118" s="1" t="str">
        <f>VLOOKUP(Tabla_STOCKENALMACEN[[#This Row],[ID_PRODUCTO]],'ABC STOCK'!$B$3:$F$565,5,FALSE)</f>
        <v>C</v>
      </c>
      <c r="R11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9" spans="1:18" x14ac:dyDescent="0.25">
      <c r="A119">
        <v>1</v>
      </c>
      <c r="B119">
        <v>1020</v>
      </c>
      <c r="C119">
        <v>3</v>
      </c>
      <c r="D119">
        <v>4</v>
      </c>
      <c r="E119">
        <v>201902</v>
      </c>
      <c r="F119">
        <v>2</v>
      </c>
      <c r="G119">
        <v>4.21</v>
      </c>
      <c r="H119">
        <v>8.42</v>
      </c>
      <c r="I119">
        <v>387.4042</v>
      </c>
      <c r="J119">
        <v>86</v>
      </c>
      <c r="K119">
        <v>557.57240000000002</v>
      </c>
      <c r="L119">
        <f>Tabla_STOCKENALMACEN[[#This Row],[CANT_STOCK]]*Tabla_STOCKENALMACEN[[#This Row],[COSTO_UNIT]]</f>
        <v>8.42</v>
      </c>
      <c r="M119">
        <f>IFERROR(Tabla_STOCKENALMACEN[[#This Row],[CANT_STOCK]]/Tabla_STOCKENALMACEN[[#This Row],[VENTA_PROM12MESES_UN]],0)</f>
        <v>2.3255813953488372E-2</v>
      </c>
      <c r="N119">
        <f>IFERROR(12/Tabla_STOCKENALMACEN[[#This Row],[MESES DE INVENTARIO]],0)</f>
        <v>516</v>
      </c>
      <c r="O119" s="3">
        <f>Tabla_STOCKENALMACEN[[#This Row],[STOCK_VALORIZADO]]/SUM(Tabla_STOCKENALMACEN[STOCK_VALORIZADO])</f>
        <v>3.1697832767034197E-7</v>
      </c>
      <c r="P119" s="1" t="str">
        <f>VLOOKUP(Tabla_STOCKENALMACEN[[#This Row],[ID_PRODUCTO]],'ABC VENTAS'!$B$2:$F$564,5,FALSE)</f>
        <v>C</v>
      </c>
      <c r="Q119" s="1" t="str">
        <f>VLOOKUP(Tabla_STOCKENALMACEN[[#This Row],[ID_PRODUCTO]],'ABC STOCK'!$B$3:$F$565,5,FALSE)</f>
        <v>C</v>
      </c>
      <c r="R11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0" spans="1:18" x14ac:dyDescent="0.25">
      <c r="A120">
        <v>2</v>
      </c>
      <c r="B120">
        <v>1020</v>
      </c>
      <c r="C120">
        <v>3</v>
      </c>
      <c r="D120">
        <v>4</v>
      </c>
      <c r="E120">
        <v>201912</v>
      </c>
      <c r="F120">
        <v>645</v>
      </c>
      <c r="G120">
        <v>1.63</v>
      </c>
      <c r="H120">
        <v>1051.3499999999999</v>
      </c>
      <c r="I120">
        <v>203.66849999999999</v>
      </c>
      <c r="J120">
        <v>147</v>
      </c>
      <c r="K120">
        <v>416.92140000000001</v>
      </c>
      <c r="L120">
        <f>Tabla_STOCKENALMACEN[[#This Row],[CANT_STOCK]]*Tabla_STOCKENALMACEN[[#This Row],[COSTO_UNIT]]</f>
        <v>1051.3499999999999</v>
      </c>
      <c r="M120">
        <f>IFERROR(Tabla_STOCKENALMACEN[[#This Row],[CANT_STOCK]]/Tabla_STOCKENALMACEN[[#This Row],[VENTA_PROM12MESES_UN]],0)</f>
        <v>4.3877551020408161</v>
      </c>
      <c r="N120">
        <f>IFERROR(12/Tabla_STOCKENALMACEN[[#This Row],[MESES DE INVENTARIO]],0)</f>
        <v>2.7348837209302328</v>
      </c>
      <c r="O120" s="3">
        <f>Tabla_STOCKENALMACEN[[#This Row],[STOCK_VALORIZADO]]/SUM(Tabla_STOCKENALMACEN[STOCK_VALORIZADO])</f>
        <v>3.9578998194324702E-5</v>
      </c>
      <c r="P120" s="1" t="str">
        <f>VLOOKUP(Tabla_STOCKENALMACEN[[#This Row],[ID_PRODUCTO]],'ABC VENTAS'!$B$2:$F$564,5,FALSE)</f>
        <v>C</v>
      </c>
      <c r="Q120" s="1" t="str">
        <f>VLOOKUP(Tabla_STOCKENALMACEN[[#This Row],[ID_PRODUCTO]],'ABC STOCK'!$B$3:$F$565,5,FALSE)</f>
        <v>C</v>
      </c>
      <c r="R12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21" spans="1:18" x14ac:dyDescent="0.25">
      <c r="A121">
        <v>1</v>
      </c>
      <c r="B121">
        <v>1020</v>
      </c>
      <c r="C121">
        <v>3</v>
      </c>
      <c r="D121">
        <v>4</v>
      </c>
      <c r="E121">
        <v>202002</v>
      </c>
      <c r="F121">
        <v>752</v>
      </c>
      <c r="G121">
        <v>4.5199999999999996</v>
      </c>
      <c r="H121">
        <v>3399.04</v>
      </c>
      <c r="I121">
        <v>223.30608000000001</v>
      </c>
      <c r="J121">
        <v>53.7</v>
      </c>
      <c r="K121">
        <v>388.35840000000002</v>
      </c>
      <c r="L121">
        <f>Tabla_STOCKENALMACEN[[#This Row],[CANT_STOCK]]*Tabla_STOCKENALMACEN[[#This Row],[COSTO_UNIT]]</f>
        <v>3399.0399999999995</v>
      </c>
      <c r="M121">
        <f>IFERROR(Tabla_STOCKENALMACEN[[#This Row],[CANT_STOCK]]/Tabla_STOCKENALMACEN[[#This Row],[VENTA_PROM12MESES_UN]],0)</f>
        <v>14.003724394785847</v>
      </c>
      <c r="N121">
        <f>IFERROR(12/Tabla_STOCKENALMACEN[[#This Row],[MESES DE INVENTARIO]],0)</f>
        <v>0.85691489361702133</v>
      </c>
      <c r="O121" s="3">
        <f>Tabla_STOCKENALMACEN[[#This Row],[STOCK_VALORIZADO]]/SUM(Tabla_STOCKENALMACEN[STOCK_VALORIZADO])</f>
        <v>1.2795985924995238E-4</v>
      </c>
      <c r="P121" s="1" t="str">
        <f>VLOOKUP(Tabla_STOCKENALMACEN[[#This Row],[ID_PRODUCTO]],'ABC VENTAS'!$B$2:$F$564,5,FALSE)</f>
        <v>C</v>
      </c>
      <c r="Q121" s="1" t="str">
        <f>VLOOKUP(Tabla_STOCKENALMACEN[[#This Row],[ID_PRODUCTO]],'ABC STOCK'!$B$3:$F$565,5,FALSE)</f>
        <v>C</v>
      </c>
      <c r="R12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22" spans="1:18" x14ac:dyDescent="0.25">
      <c r="A122">
        <v>3</v>
      </c>
      <c r="B122">
        <v>1021</v>
      </c>
      <c r="C122">
        <v>3</v>
      </c>
      <c r="D122">
        <v>4</v>
      </c>
      <c r="E122">
        <v>201901</v>
      </c>
      <c r="F122">
        <v>1396</v>
      </c>
      <c r="G122">
        <v>6.58</v>
      </c>
      <c r="H122">
        <v>9185.68</v>
      </c>
      <c r="I122">
        <v>590.98928000000001</v>
      </c>
      <c r="J122">
        <v>87.2</v>
      </c>
      <c r="K122">
        <v>751.64656000000002</v>
      </c>
      <c r="L122">
        <f>Tabla_STOCKENALMACEN[[#This Row],[CANT_STOCK]]*Tabla_STOCKENALMACEN[[#This Row],[COSTO_UNIT]]</f>
        <v>9185.68</v>
      </c>
      <c r="M122">
        <f>IFERROR(Tabla_STOCKENALMACEN[[#This Row],[CANT_STOCK]]/Tabla_STOCKENALMACEN[[#This Row],[VENTA_PROM12MESES_UN]],0)</f>
        <v>16.009174311926603</v>
      </c>
      <c r="N122">
        <f>IFERROR(12/Tabla_STOCKENALMACEN[[#This Row],[MESES DE INVENTARIO]],0)</f>
        <v>0.749570200573066</v>
      </c>
      <c r="O122" s="3">
        <f>Tabla_STOCKENALMACEN[[#This Row],[STOCK_VALORIZADO]]/SUM(Tabla_STOCKENALMACEN[STOCK_VALORIZADO])</f>
        <v>3.4580302671198418E-4</v>
      </c>
      <c r="P122" s="1" t="str">
        <f>VLOOKUP(Tabla_STOCKENALMACEN[[#This Row],[ID_PRODUCTO]],'ABC VENTAS'!$B$2:$F$564,5,FALSE)</f>
        <v>C</v>
      </c>
      <c r="Q122" s="1" t="str">
        <f>VLOOKUP(Tabla_STOCKENALMACEN[[#This Row],[ID_PRODUCTO]],'ABC STOCK'!$B$3:$F$565,5,FALSE)</f>
        <v>C</v>
      </c>
      <c r="R12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23" spans="1:18" x14ac:dyDescent="0.25">
      <c r="A123">
        <v>3</v>
      </c>
      <c r="B123">
        <v>1021</v>
      </c>
      <c r="C123">
        <v>3</v>
      </c>
      <c r="D123">
        <v>4</v>
      </c>
      <c r="E123">
        <v>202002</v>
      </c>
      <c r="F123">
        <v>676</v>
      </c>
      <c r="G123">
        <v>7.25</v>
      </c>
      <c r="H123">
        <v>4901</v>
      </c>
      <c r="I123">
        <v>484.15499999999997</v>
      </c>
      <c r="J123">
        <v>63</v>
      </c>
      <c r="K123">
        <v>616.61249999999995</v>
      </c>
      <c r="L123">
        <f>Tabla_STOCKENALMACEN[[#This Row],[CANT_STOCK]]*Tabla_STOCKENALMACEN[[#This Row],[COSTO_UNIT]]</f>
        <v>4901</v>
      </c>
      <c r="M123">
        <f>IFERROR(Tabla_STOCKENALMACEN[[#This Row],[CANT_STOCK]]/Tabla_STOCKENALMACEN[[#This Row],[VENTA_PROM12MESES_UN]],0)</f>
        <v>10.730158730158729</v>
      </c>
      <c r="N123">
        <f>IFERROR(12/Tabla_STOCKENALMACEN[[#This Row],[MESES DE INVENTARIO]],0)</f>
        <v>1.1183431952662723</v>
      </c>
      <c r="O123" s="3">
        <f>Tabla_STOCKENALMACEN[[#This Row],[STOCK_VALORIZADO]]/SUM(Tabla_STOCKENALMACEN[STOCK_VALORIZADO])</f>
        <v>1.8450246839814085E-4</v>
      </c>
      <c r="P123" s="1" t="str">
        <f>VLOOKUP(Tabla_STOCKENALMACEN[[#This Row],[ID_PRODUCTO]],'ABC VENTAS'!$B$2:$F$564,5,FALSE)</f>
        <v>C</v>
      </c>
      <c r="Q123" s="1" t="str">
        <f>VLOOKUP(Tabla_STOCKENALMACEN[[#This Row],[ID_PRODUCTO]],'ABC STOCK'!$B$3:$F$565,5,FALSE)</f>
        <v>C</v>
      </c>
      <c r="R12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24" spans="1:18" x14ac:dyDescent="0.25">
      <c r="A124">
        <v>3</v>
      </c>
      <c r="B124">
        <v>1021</v>
      </c>
      <c r="C124">
        <v>3</v>
      </c>
      <c r="D124">
        <v>4</v>
      </c>
      <c r="E124">
        <v>201903</v>
      </c>
      <c r="F124">
        <v>119</v>
      </c>
      <c r="G124">
        <v>4.76</v>
      </c>
      <c r="H124">
        <v>566.44000000000005</v>
      </c>
      <c r="I124">
        <v>236.70527999999999</v>
      </c>
      <c r="J124">
        <v>59.2</v>
      </c>
      <c r="K124">
        <v>521.3152</v>
      </c>
      <c r="L124">
        <f>Tabla_STOCKENALMACEN[[#This Row],[CANT_STOCK]]*Tabla_STOCKENALMACEN[[#This Row],[COSTO_UNIT]]</f>
        <v>566.43999999999994</v>
      </c>
      <c r="M124">
        <f>IFERROR(Tabla_STOCKENALMACEN[[#This Row],[CANT_STOCK]]/Tabla_STOCKENALMACEN[[#This Row],[VENTA_PROM12MESES_UN]],0)</f>
        <v>2.0101351351351351</v>
      </c>
      <c r="N124">
        <f>IFERROR(12/Tabla_STOCKENALMACEN[[#This Row],[MESES DE INVENTARIO]],0)</f>
        <v>5.969747899159664</v>
      </c>
      <c r="O124" s="3">
        <f>Tabla_STOCKENALMACEN[[#This Row],[STOCK_VALORIZADO]]/SUM(Tabla_STOCKENALMACEN[STOCK_VALORIZADO])</f>
        <v>2.1324133482848989E-5</v>
      </c>
      <c r="P124" s="1" t="str">
        <f>VLOOKUP(Tabla_STOCKENALMACEN[[#This Row],[ID_PRODUCTO]],'ABC VENTAS'!$B$2:$F$564,5,FALSE)</f>
        <v>C</v>
      </c>
      <c r="Q124" s="1" t="str">
        <f>VLOOKUP(Tabla_STOCKENALMACEN[[#This Row],[ID_PRODUCTO]],'ABC STOCK'!$B$3:$F$565,5,FALSE)</f>
        <v>C</v>
      </c>
      <c r="R12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5" spans="1:18" x14ac:dyDescent="0.25">
      <c r="A125">
        <v>3</v>
      </c>
      <c r="B125">
        <v>1021</v>
      </c>
      <c r="C125">
        <v>3</v>
      </c>
      <c r="D125">
        <v>4</v>
      </c>
      <c r="E125">
        <v>202002</v>
      </c>
      <c r="F125">
        <v>503</v>
      </c>
      <c r="G125">
        <v>1.52</v>
      </c>
      <c r="H125">
        <v>764.56</v>
      </c>
      <c r="I125">
        <v>223.2576</v>
      </c>
      <c r="J125">
        <v>136</v>
      </c>
      <c r="K125">
        <v>324.55040000000002</v>
      </c>
      <c r="L125">
        <f>Tabla_STOCKENALMACEN[[#This Row],[CANT_STOCK]]*Tabla_STOCKENALMACEN[[#This Row],[COSTO_UNIT]]</f>
        <v>764.56000000000006</v>
      </c>
      <c r="M125">
        <f>IFERROR(Tabla_STOCKENALMACEN[[#This Row],[CANT_STOCK]]/Tabla_STOCKENALMACEN[[#This Row],[VENTA_PROM12MESES_UN]],0)</f>
        <v>3.6985294117647061</v>
      </c>
      <c r="N125">
        <f>IFERROR(12/Tabla_STOCKENALMACEN[[#This Row],[MESES DE INVENTARIO]],0)</f>
        <v>3.2445328031809142</v>
      </c>
      <c r="O125" s="3">
        <f>Tabla_STOCKENALMACEN[[#This Row],[STOCK_VALORIZADO]]/SUM(Tabla_STOCKENALMACEN[STOCK_VALORIZADO])</f>
        <v>2.8782535653638561E-5</v>
      </c>
      <c r="P125" s="1" t="str">
        <f>VLOOKUP(Tabla_STOCKENALMACEN[[#This Row],[ID_PRODUCTO]],'ABC VENTAS'!$B$2:$F$564,5,FALSE)</f>
        <v>C</v>
      </c>
      <c r="Q125" s="1" t="str">
        <f>VLOOKUP(Tabla_STOCKENALMACEN[[#This Row],[ID_PRODUCTO]],'ABC STOCK'!$B$3:$F$565,5,FALSE)</f>
        <v>C</v>
      </c>
      <c r="R12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26" spans="1:18" x14ac:dyDescent="0.25">
      <c r="A126">
        <v>3</v>
      </c>
      <c r="B126">
        <v>1021</v>
      </c>
      <c r="C126">
        <v>3</v>
      </c>
      <c r="D126">
        <v>4</v>
      </c>
      <c r="E126">
        <v>202003</v>
      </c>
      <c r="F126">
        <v>348</v>
      </c>
      <c r="G126">
        <v>3.69</v>
      </c>
      <c r="H126">
        <v>1284.1199999999999</v>
      </c>
      <c r="I126">
        <v>200.83194</v>
      </c>
      <c r="J126">
        <v>57.9</v>
      </c>
      <c r="K126">
        <v>290.56536</v>
      </c>
      <c r="L126">
        <f>Tabla_STOCKENALMACEN[[#This Row],[CANT_STOCK]]*Tabla_STOCKENALMACEN[[#This Row],[COSTO_UNIT]]</f>
        <v>1284.1199999999999</v>
      </c>
      <c r="M126">
        <f>IFERROR(Tabla_STOCKENALMACEN[[#This Row],[CANT_STOCK]]/Tabla_STOCKENALMACEN[[#This Row],[VENTA_PROM12MESES_UN]],0)</f>
        <v>6.0103626943005182</v>
      </c>
      <c r="N126">
        <f>IFERROR(12/Tabla_STOCKENALMACEN[[#This Row],[MESES DE INVENTARIO]],0)</f>
        <v>1.9965517241379309</v>
      </c>
      <c r="O126" s="3">
        <f>Tabla_STOCKENALMACEN[[#This Row],[STOCK_VALORIZADO]]/SUM(Tabla_STOCKENALMACEN[STOCK_VALORIZADO])</f>
        <v>4.8341830181477379E-5</v>
      </c>
      <c r="P126" s="1" t="str">
        <f>VLOOKUP(Tabla_STOCKENALMACEN[[#This Row],[ID_PRODUCTO]],'ABC VENTAS'!$B$2:$F$564,5,FALSE)</f>
        <v>C</v>
      </c>
      <c r="Q126" s="1" t="str">
        <f>VLOOKUP(Tabla_STOCKENALMACEN[[#This Row],[ID_PRODUCTO]],'ABC STOCK'!$B$3:$F$565,5,FALSE)</f>
        <v>C</v>
      </c>
      <c r="R12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27" spans="1:18" x14ac:dyDescent="0.25">
      <c r="A127">
        <v>2</v>
      </c>
      <c r="B127">
        <v>1021</v>
      </c>
      <c r="C127">
        <v>3</v>
      </c>
      <c r="D127">
        <v>4</v>
      </c>
      <c r="E127">
        <v>202002</v>
      </c>
      <c r="F127">
        <v>0</v>
      </c>
      <c r="G127">
        <v>3.57</v>
      </c>
      <c r="H127">
        <v>0</v>
      </c>
      <c r="I127">
        <v>256.82580000000002</v>
      </c>
      <c r="J127">
        <v>66</v>
      </c>
      <c r="K127">
        <v>289.81259999999997</v>
      </c>
      <c r="L127">
        <f>Tabla_STOCKENALMACEN[[#This Row],[CANT_STOCK]]*Tabla_STOCKENALMACEN[[#This Row],[COSTO_UNIT]]</f>
        <v>0</v>
      </c>
      <c r="M127">
        <f>IFERROR(Tabla_STOCKENALMACEN[[#This Row],[CANT_STOCK]]/Tabla_STOCKENALMACEN[[#This Row],[VENTA_PROM12MESES_UN]],0)</f>
        <v>0</v>
      </c>
      <c r="N127">
        <f>IFERROR(12/Tabla_STOCKENALMACEN[[#This Row],[MESES DE INVENTARIO]],0)</f>
        <v>0</v>
      </c>
      <c r="O127" s="3">
        <f>Tabla_STOCKENALMACEN[[#This Row],[STOCK_VALORIZADO]]/SUM(Tabla_STOCKENALMACEN[STOCK_VALORIZADO])</f>
        <v>0</v>
      </c>
      <c r="P127" s="1" t="str">
        <f>VLOOKUP(Tabla_STOCKENALMACEN[[#This Row],[ID_PRODUCTO]],'ABC VENTAS'!$B$2:$F$564,5,FALSE)</f>
        <v>C</v>
      </c>
      <c r="Q127" s="1" t="str">
        <f>VLOOKUP(Tabla_STOCKENALMACEN[[#This Row],[ID_PRODUCTO]],'ABC STOCK'!$B$3:$F$565,5,FALSE)</f>
        <v>C</v>
      </c>
      <c r="R12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8" spans="1:18" x14ac:dyDescent="0.25">
      <c r="A128">
        <v>3</v>
      </c>
      <c r="B128">
        <v>1022</v>
      </c>
      <c r="C128">
        <v>3</v>
      </c>
      <c r="D128">
        <v>4</v>
      </c>
      <c r="E128">
        <v>201908</v>
      </c>
      <c r="F128">
        <v>628</v>
      </c>
      <c r="G128">
        <v>72</v>
      </c>
      <c r="H128">
        <v>45216</v>
      </c>
      <c r="I128">
        <v>69924.960000000006</v>
      </c>
      <c r="J128">
        <v>991</v>
      </c>
      <c r="K128">
        <v>95611.68</v>
      </c>
      <c r="L128">
        <f>Tabla_STOCKENALMACEN[[#This Row],[CANT_STOCK]]*Tabla_STOCKENALMACEN[[#This Row],[COSTO_UNIT]]</f>
        <v>45216</v>
      </c>
      <c r="M128">
        <f>IFERROR(Tabla_STOCKENALMACEN[[#This Row],[CANT_STOCK]]/Tabla_STOCKENALMACEN[[#This Row],[VENTA_PROM12MESES_UN]],0)</f>
        <v>0.63370332996972756</v>
      </c>
      <c r="N128">
        <f>IFERROR(12/Tabla_STOCKENALMACEN[[#This Row],[MESES DE INVENTARIO]],0)</f>
        <v>18.936305732484076</v>
      </c>
      <c r="O128" s="3">
        <f>Tabla_STOCKENALMACEN[[#This Row],[STOCK_VALORIZADO]]/SUM(Tabla_STOCKENALMACEN[STOCK_VALORIZADO])</f>
        <v>1.7021962071190242E-3</v>
      </c>
      <c r="P128" s="1" t="str">
        <f>VLOOKUP(Tabla_STOCKENALMACEN[[#This Row],[ID_PRODUCTO]],'ABC VENTAS'!$B$2:$F$564,5,FALSE)</f>
        <v>A</v>
      </c>
      <c r="Q128" s="1" t="str">
        <f>VLOOKUP(Tabla_STOCKENALMACEN[[#This Row],[ID_PRODUCTO]],'ABC STOCK'!$B$3:$F$565,5,FALSE)</f>
        <v>A</v>
      </c>
      <c r="R12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9" spans="1:18" x14ac:dyDescent="0.25">
      <c r="A129">
        <v>3</v>
      </c>
      <c r="B129">
        <v>1022</v>
      </c>
      <c r="C129">
        <v>3</v>
      </c>
      <c r="D129">
        <v>4</v>
      </c>
      <c r="E129">
        <v>202002</v>
      </c>
      <c r="F129">
        <v>680</v>
      </c>
      <c r="G129">
        <v>47</v>
      </c>
      <c r="H129">
        <v>31960</v>
      </c>
      <c r="I129">
        <v>33840</v>
      </c>
      <c r="J129">
        <v>900</v>
      </c>
      <c r="K129">
        <v>68526</v>
      </c>
      <c r="L129">
        <f>Tabla_STOCKENALMACEN[[#This Row],[CANT_STOCK]]*Tabla_STOCKENALMACEN[[#This Row],[COSTO_UNIT]]</f>
        <v>31960</v>
      </c>
      <c r="M129">
        <f>IFERROR(Tabla_STOCKENALMACEN[[#This Row],[CANT_STOCK]]/Tabla_STOCKENALMACEN[[#This Row],[VENTA_PROM12MESES_UN]],0)</f>
        <v>0.75555555555555554</v>
      </c>
      <c r="N129">
        <f>IFERROR(12/Tabla_STOCKENALMACEN[[#This Row],[MESES DE INVENTARIO]],0)</f>
        <v>15.882352941176471</v>
      </c>
      <c r="O129" s="3">
        <f>Tabla_STOCKENALMACEN[[#This Row],[STOCK_VALORIZADO]]/SUM(Tabla_STOCKENALMACEN[STOCK_VALORIZADO])</f>
        <v>1.2031623933900391E-3</v>
      </c>
      <c r="P129" s="1" t="str">
        <f>VLOOKUP(Tabla_STOCKENALMACEN[[#This Row],[ID_PRODUCTO]],'ABC VENTAS'!$B$2:$F$564,5,FALSE)</f>
        <v>A</v>
      </c>
      <c r="Q129" s="1" t="str">
        <f>VLOOKUP(Tabla_STOCKENALMACEN[[#This Row],[ID_PRODUCTO]],'ABC STOCK'!$B$3:$F$565,5,FALSE)</f>
        <v>A</v>
      </c>
      <c r="R12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0" spans="1:18" x14ac:dyDescent="0.25">
      <c r="A130">
        <v>1</v>
      </c>
      <c r="B130">
        <v>1022</v>
      </c>
      <c r="C130">
        <v>3</v>
      </c>
      <c r="D130">
        <v>4</v>
      </c>
      <c r="E130">
        <v>202002</v>
      </c>
      <c r="F130">
        <v>584</v>
      </c>
      <c r="G130">
        <v>73</v>
      </c>
      <c r="H130">
        <v>42632</v>
      </c>
      <c r="I130">
        <v>26001.87</v>
      </c>
      <c r="J130">
        <v>383</v>
      </c>
      <c r="K130">
        <v>52562.92</v>
      </c>
      <c r="L130">
        <f>Tabla_STOCKENALMACEN[[#This Row],[CANT_STOCK]]*Tabla_STOCKENALMACEN[[#This Row],[COSTO_UNIT]]</f>
        <v>42632</v>
      </c>
      <c r="M130">
        <f>IFERROR(Tabla_STOCKENALMACEN[[#This Row],[CANT_STOCK]]/Tabla_STOCKENALMACEN[[#This Row],[VENTA_PROM12MESES_UN]],0)</f>
        <v>1.524804177545692</v>
      </c>
      <c r="N130">
        <f>IFERROR(12/Tabla_STOCKENALMACEN[[#This Row],[MESES DE INVENTARIO]],0)</f>
        <v>7.8698630136986294</v>
      </c>
      <c r="O130" s="3">
        <f>Tabla_STOCKENALMACEN[[#This Row],[STOCK_VALORIZADO]]/SUM(Tabla_STOCKENALMACEN[STOCK_VALORIZADO])</f>
        <v>1.6049192476534464E-3</v>
      </c>
      <c r="P130" s="1" t="str">
        <f>VLOOKUP(Tabla_STOCKENALMACEN[[#This Row],[ID_PRODUCTO]],'ABC VENTAS'!$B$2:$F$564,5,FALSE)</f>
        <v>A</v>
      </c>
      <c r="Q130" s="1" t="str">
        <f>VLOOKUP(Tabla_STOCKENALMACEN[[#This Row],[ID_PRODUCTO]],'ABC STOCK'!$B$3:$F$565,5,FALSE)</f>
        <v>A</v>
      </c>
      <c r="R13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1" spans="1:18" x14ac:dyDescent="0.25">
      <c r="A131">
        <v>1</v>
      </c>
      <c r="B131">
        <v>1022</v>
      </c>
      <c r="C131">
        <v>3</v>
      </c>
      <c r="D131">
        <v>4</v>
      </c>
      <c r="E131">
        <v>202002</v>
      </c>
      <c r="F131">
        <v>517</v>
      </c>
      <c r="G131">
        <v>30</v>
      </c>
      <c r="H131">
        <v>15510</v>
      </c>
      <c r="I131">
        <v>24418.799999999999</v>
      </c>
      <c r="J131">
        <v>969</v>
      </c>
      <c r="K131">
        <v>50872.5</v>
      </c>
      <c r="L131">
        <f>Tabla_STOCKENALMACEN[[#This Row],[CANT_STOCK]]*Tabla_STOCKENALMACEN[[#This Row],[COSTO_UNIT]]</f>
        <v>15510</v>
      </c>
      <c r="M131">
        <f>IFERROR(Tabla_STOCKENALMACEN[[#This Row],[CANT_STOCK]]/Tabla_STOCKENALMACEN[[#This Row],[VENTA_PROM12MESES_UN]],0)</f>
        <v>0.53353973168214652</v>
      </c>
      <c r="N131">
        <f>IFERROR(12/Tabla_STOCKENALMACEN[[#This Row],[MESES DE INVENTARIO]],0)</f>
        <v>22.49129593810445</v>
      </c>
      <c r="O131" s="3">
        <f>Tabla_STOCKENALMACEN[[#This Row],[STOCK_VALORIZADO]]/SUM(Tabla_STOCKENALMACEN[STOCK_VALORIZADO])</f>
        <v>5.8388763208634252E-4</v>
      </c>
      <c r="P131" s="1" t="str">
        <f>VLOOKUP(Tabla_STOCKENALMACEN[[#This Row],[ID_PRODUCTO]],'ABC VENTAS'!$B$2:$F$564,5,FALSE)</f>
        <v>A</v>
      </c>
      <c r="Q131" s="1" t="str">
        <f>VLOOKUP(Tabla_STOCKENALMACEN[[#This Row],[ID_PRODUCTO]],'ABC STOCK'!$B$3:$F$565,5,FALSE)</f>
        <v>A</v>
      </c>
      <c r="R13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2" spans="1:18" x14ac:dyDescent="0.25">
      <c r="A132">
        <v>3</v>
      </c>
      <c r="B132">
        <v>1022</v>
      </c>
      <c r="C132">
        <v>3</v>
      </c>
      <c r="D132">
        <v>4</v>
      </c>
      <c r="E132">
        <v>201906</v>
      </c>
      <c r="F132">
        <v>807</v>
      </c>
      <c r="G132">
        <v>40</v>
      </c>
      <c r="H132">
        <v>32280</v>
      </c>
      <c r="I132">
        <v>20864</v>
      </c>
      <c r="J132">
        <v>652</v>
      </c>
      <c r="K132">
        <v>45640</v>
      </c>
      <c r="L132">
        <f>Tabla_STOCKENALMACEN[[#This Row],[CANT_STOCK]]*Tabla_STOCKENALMACEN[[#This Row],[COSTO_UNIT]]</f>
        <v>32280</v>
      </c>
      <c r="M132">
        <f>IFERROR(Tabla_STOCKENALMACEN[[#This Row],[CANT_STOCK]]/Tabla_STOCKENALMACEN[[#This Row],[VENTA_PROM12MESES_UN]],0)</f>
        <v>1.2377300613496933</v>
      </c>
      <c r="N132">
        <f>IFERROR(12/Tabla_STOCKENALMACEN[[#This Row],[MESES DE INVENTARIO]],0)</f>
        <v>9.6951672862453524</v>
      </c>
      <c r="O132" s="3">
        <f>Tabla_STOCKENALMACEN[[#This Row],[STOCK_VALORIZADO]]/SUM(Tabla_STOCKENALMACEN[STOCK_VALORIZADO])</f>
        <v>1.215209075676798E-3</v>
      </c>
      <c r="P132" s="1" t="str">
        <f>VLOOKUP(Tabla_STOCKENALMACEN[[#This Row],[ID_PRODUCTO]],'ABC VENTAS'!$B$2:$F$564,5,FALSE)</f>
        <v>A</v>
      </c>
      <c r="Q132" s="1" t="str">
        <f>VLOOKUP(Tabla_STOCKENALMACEN[[#This Row],[ID_PRODUCTO]],'ABC STOCK'!$B$3:$F$565,5,FALSE)</f>
        <v>A</v>
      </c>
      <c r="R13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3" spans="1:18" x14ac:dyDescent="0.25">
      <c r="A133">
        <v>3</v>
      </c>
      <c r="B133">
        <v>1022</v>
      </c>
      <c r="C133">
        <v>3</v>
      </c>
      <c r="D133">
        <v>4</v>
      </c>
      <c r="E133">
        <v>201905</v>
      </c>
      <c r="F133">
        <v>539</v>
      </c>
      <c r="G133">
        <v>63</v>
      </c>
      <c r="H133">
        <v>33957</v>
      </c>
      <c r="I133">
        <v>28162.26</v>
      </c>
      <c r="J133">
        <v>434</v>
      </c>
      <c r="K133">
        <v>38278.800000000003</v>
      </c>
      <c r="L133">
        <f>Tabla_STOCKENALMACEN[[#This Row],[CANT_STOCK]]*Tabla_STOCKENALMACEN[[#This Row],[COSTO_UNIT]]</f>
        <v>33957</v>
      </c>
      <c r="M133">
        <f>IFERROR(Tabla_STOCKENALMACEN[[#This Row],[CANT_STOCK]]/Tabla_STOCKENALMACEN[[#This Row],[VENTA_PROM12MESES_UN]],0)</f>
        <v>1.2419354838709677</v>
      </c>
      <c r="N133">
        <f>IFERROR(12/Tabla_STOCKENALMACEN[[#This Row],[MESES DE INVENTARIO]],0)</f>
        <v>9.6623376623376629</v>
      </c>
      <c r="O133" s="3">
        <f>Tabla_STOCKENALMACEN[[#This Row],[STOCK_VALORIZADO]]/SUM(Tabla_STOCKENALMACEN[STOCK_VALORIZADO])</f>
        <v>1.2783412200358436E-3</v>
      </c>
      <c r="P133" s="1" t="str">
        <f>VLOOKUP(Tabla_STOCKENALMACEN[[#This Row],[ID_PRODUCTO]],'ABC VENTAS'!$B$2:$F$564,5,FALSE)</f>
        <v>A</v>
      </c>
      <c r="Q133" s="1" t="str">
        <f>VLOOKUP(Tabla_STOCKENALMACEN[[#This Row],[ID_PRODUCTO]],'ABC STOCK'!$B$3:$F$565,5,FALSE)</f>
        <v>A</v>
      </c>
      <c r="R13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4" spans="1:18" x14ac:dyDescent="0.25">
      <c r="A134">
        <v>2</v>
      </c>
      <c r="B134">
        <v>1023</v>
      </c>
      <c r="C134">
        <v>3</v>
      </c>
      <c r="D134">
        <v>4</v>
      </c>
      <c r="E134">
        <v>202002</v>
      </c>
      <c r="F134">
        <v>177</v>
      </c>
      <c r="G134">
        <v>7.73</v>
      </c>
      <c r="H134">
        <v>1368.21</v>
      </c>
      <c r="I134">
        <v>782.27599999999995</v>
      </c>
      <c r="J134">
        <v>110</v>
      </c>
      <c r="K134">
        <v>1496.528</v>
      </c>
      <c r="L134">
        <f>Tabla_STOCKENALMACEN[[#This Row],[CANT_STOCK]]*Tabla_STOCKENALMACEN[[#This Row],[COSTO_UNIT]]</f>
        <v>1368.21</v>
      </c>
      <c r="M134">
        <f>IFERROR(Tabla_STOCKENALMACEN[[#This Row],[CANT_STOCK]]/Tabla_STOCKENALMACEN[[#This Row],[VENTA_PROM12MESES_UN]],0)</f>
        <v>1.6090909090909091</v>
      </c>
      <c r="N134">
        <f>IFERROR(12/Tabla_STOCKENALMACEN[[#This Row],[MESES DE INVENTARIO]],0)</f>
        <v>7.4576271186440675</v>
      </c>
      <c r="O134" s="3">
        <f>Tabla_STOCKENALMACEN[[#This Row],[STOCK_VALORIZADO]]/SUM(Tabla_STOCKENALMACEN[STOCK_VALORIZADO])</f>
        <v>5.1507472411144729E-5</v>
      </c>
      <c r="P134" s="1" t="str">
        <f>VLOOKUP(Tabla_STOCKENALMACEN[[#This Row],[ID_PRODUCTO]],'ABC VENTAS'!$B$2:$F$564,5,FALSE)</f>
        <v>C</v>
      </c>
      <c r="Q134" s="1" t="str">
        <f>VLOOKUP(Tabla_STOCKENALMACEN[[#This Row],[ID_PRODUCTO]],'ABC STOCK'!$B$3:$F$565,5,FALSE)</f>
        <v>C</v>
      </c>
      <c r="R13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5" spans="1:18" x14ac:dyDescent="0.25">
      <c r="A135">
        <v>1</v>
      </c>
      <c r="B135">
        <v>1023</v>
      </c>
      <c r="C135">
        <v>3</v>
      </c>
      <c r="D135">
        <v>4</v>
      </c>
      <c r="E135">
        <v>202002</v>
      </c>
      <c r="F135">
        <v>29</v>
      </c>
      <c r="G135">
        <v>7.78</v>
      </c>
      <c r="H135">
        <v>225.62</v>
      </c>
      <c r="I135">
        <v>690.3972</v>
      </c>
      <c r="J135">
        <v>102</v>
      </c>
      <c r="K135">
        <v>999.88559999999995</v>
      </c>
      <c r="L135">
        <f>Tabla_STOCKENALMACEN[[#This Row],[CANT_STOCK]]*Tabla_STOCKENALMACEN[[#This Row],[COSTO_UNIT]]</f>
        <v>225.62</v>
      </c>
      <c r="M135">
        <f>IFERROR(Tabla_STOCKENALMACEN[[#This Row],[CANT_STOCK]]/Tabla_STOCKENALMACEN[[#This Row],[VENTA_PROM12MESES_UN]],0)</f>
        <v>0.28431372549019607</v>
      </c>
      <c r="N135">
        <f>IFERROR(12/Tabla_STOCKENALMACEN[[#This Row],[MESES DE INVENTARIO]],0)</f>
        <v>42.206896551724142</v>
      </c>
      <c r="O135" s="3">
        <f>Tabla_STOCKENALMACEN[[#This Row],[STOCK_VALORIZADO]]/SUM(Tabla_STOCKENALMACEN[STOCK_VALORIZADO])</f>
        <v>8.4936639298079055E-6</v>
      </c>
      <c r="P135" s="1" t="str">
        <f>VLOOKUP(Tabla_STOCKENALMACEN[[#This Row],[ID_PRODUCTO]],'ABC VENTAS'!$B$2:$F$564,5,FALSE)</f>
        <v>C</v>
      </c>
      <c r="Q135" s="1" t="str">
        <f>VLOOKUP(Tabla_STOCKENALMACEN[[#This Row],[ID_PRODUCTO]],'ABC STOCK'!$B$3:$F$565,5,FALSE)</f>
        <v>C</v>
      </c>
      <c r="R13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6" spans="1:18" x14ac:dyDescent="0.25">
      <c r="A136">
        <v>3</v>
      </c>
      <c r="B136">
        <v>1023</v>
      </c>
      <c r="C136">
        <v>3</v>
      </c>
      <c r="D136">
        <v>4</v>
      </c>
      <c r="E136">
        <v>201912</v>
      </c>
      <c r="F136">
        <v>971</v>
      </c>
      <c r="G136">
        <v>7.94</v>
      </c>
      <c r="H136">
        <v>7709.74</v>
      </c>
      <c r="I136">
        <v>597.38178000000005</v>
      </c>
      <c r="J136">
        <v>80.900000000000006</v>
      </c>
      <c r="K136">
        <v>989.21284000000003</v>
      </c>
      <c r="L136">
        <f>Tabla_STOCKENALMACEN[[#This Row],[CANT_STOCK]]*Tabla_STOCKENALMACEN[[#This Row],[COSTO_UNIT]]</f>
        <v>7709.7400000000007</v>
      </c>
      <c r="M136">
        <f>IFERROR(Tabla_STOCKENALMACEN[[#This Row],[CANT_STOCK]]/Tabla_STOCKENALMACEN[[#This Row],[VENTA_PROM12MESES_UN]],0)</f>
        <v>12.002472187886278</v>
      </c>
      <c r="N136">
        <f>IFERROR(12/Tabla_STOCKENALMACEN[[#This Row],[MESES DE INVENTARIO]],0)</f>
        <v>0.99979402677651918</v>
      </c>
      <c r="O136" s="3">
        <f>Tabla_STOCKENALMACEN[[#This Row],[STOCK_VALORIZADO]]/SUM(Tabla_STOCKENALMACEN[STOCK_VALORIZADO])</f>
        <v>2.9023996341723783E-4</v>
      </c>
      <c r="P136" s="1" t="str">
        <f>VLOOKUP(Tabla_STOCKENALMACEN[[#This Row],[ID_PRODUCTO]],'ABC VENTAS'!$B$2:$F$564,5,FALSE)</f>
        <v>C</v>
      </c>
      <c r="Q136" s="1" t="str">
        <f>VLOOKUP(Tabla_STOCKENALMACEN[[#This Row],[ID_PRODUCTO]],'ABC STOCK'!$B$3:$F$565,5,FALSE)</f>
        <v>C</v>
      </c>
      <c r="R13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37" spans="1:18" x14ac:dyDescent="0.25">
      <c r="A137">
        <v>1</v>
      </c>
      <c r="B137">
        <v>1023</v>
      </c>
      <c r="C137">
        <v>3</v>
      </c>
      <c r="D137">
        <v>4</v>
      </c>
      <c r="E137">
        <v>201906</v>
      </c>
      <c r="F137">
        <v>654</v>
      </c>
      <c r="G137">
        <v>6.32</v>
      </c>
      <c r="H137">
        <v>4133.28</v>
      </c>
      <c r="I137">
        <v>371.65392000000003</v>
      </c>
      <c r="J137">
        <v>72.599999999999994</v>
      </c>
      <c r="K137">
        <v>697.42463999999995</v>
      </c>
      <c r="L137">
        <f>Tabla_STOCKENALMACEN[[#This Row],[CANT_STOCK]]*Tabla_STOCKENALMACEN[[#This Row],[COSTO_UNIT]]</f>
        <v>4133.28</v>
      </c>
      <c r="M137">
        <f>IFERROR(Tabla_STOCKENALMACEN[[#This Row],[CANT_STOCK]]/Tabla_STOCKENALMACEN[[#This Row],[VENTA_PROM12MESES_UN]],0)</f>
        <v>9.0082644628099189</v>
      </c>
      <c r="N137">
        <f>IFERROR(12/Tabla_STOCKENALMACEN[[#This Row],[MESES DE INVENTARIO]],0)</f>
        <v>1.332110091743119</v>
      </c>
      <c r="O137" s="3">
        <f>Tabla_STOCKENALMACEN[[#This Row],[STOCK_VALORIZADO]]/SUM(Tabla_STOCKENALMACEN[STOCK_VALORIZADO])</f>
        <v>1.5560097175692055E-4</v>
      </c>
      <c r="P137" s="1" t="str">
        <f>VLOOKUP(Tabla_STOCKENALMACEN[[#This Row],[ID_PRODUCTO]],'ABC VENTAS'!$B$2:$F$564,5,FALSE)</f>
        <v>C</v>
      </c>
      <c r="Q137" s="1" t="str">
        <f>VLOOKUP(Tabla_STOCKENALMACEN[[#This Row],[ID_PRODUCTO]],'ABC STOCK'!$B$3:$F$565,5,FALSE)</f>
        <v>C</v>
      </c>
      <c r="R13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8" spans="1:18" x14ac:dyDescent="0.25">
      <c r="A138">
        <v>1</v>
      </c>
      <c r="B138">
        <v>1023</v>
      </c>
      <c r="C138">
        <v>3</v>
      </c>
      <c r="D138">
        <v>4</v>
      </c>
      <c r="E138">
        <v>201911</v>
      </c>
      <c r="F138">
        <v>237</v>
      </c>
      <c r="G138">
        <v>3.1</v>
      </c>
      <c r="H138">
        <v>734.7</v>
      </c>
      <c r="I138">
        <v>467.17</v>
      </c>
      <c r="J138">
        <v>137</v>
      </c>
      <c r="K138">
        <v>675.27300000000002</v>
      </c>
      <c r="L138">
        <f>Tabla_STOCKENALMACEN[[#This Row],[CANT_STOCK]]*Tabla_STOCKENALMACEN[[#This Row],[COSTO_UNIT]]</f>
        <v>734.7</v>
      </c>
      <c r="M138">
        <f>IFERROR(Tabla_STOCKENALMACEN[[#This Row],[CANT_STOCK]]/Tabla_STOCKENALMACEN[[#This Row],[VENTA_PROM12MESES_UN]],0)</f>
        <v>1.7299270072992701</v>
      </c>
      <c r="N138">
        <f>IFERROR(12/Tabla_STOCKENALMACEN[[#This Row],[MESES DE INVENTARIO]],0)</f>
        <v>6.9367088607594933</v>
      </c>
      <c r="O138" s="3">
        <f>Tabla_STOCKENALMACEN[[#This Row],[STOCK_VALORIZADO]]/SUM(Tabla_STOCKENALMACEN[STOCK_VALORIZADO])</f>
        <v>2.7658429612755376E-5</v>
      </c>
      <c r="P138" s="1" t="str">
        <f>VLOOKUP(Tabla_STOCKENALMACEN[[#This Row],[ID_PRODUCTO]],'ABC VENTAS'!$B$2:$F$564,5,FALSE)</f>
        <v>C</v>
      </c>
      <c r="Q138" s="1" t="str">
        <f>VLOOKUP(Tabla_STOCKENALMACEN[[#This Row],[ID_PRODUCTO]],'ABC STOCK'!$B$3:$F$565,5,FALSE)</f>
        <v>C</v>
      </c>
      <c r="R13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9" spans="1:18" x14ac:dyDescent="0.25">
      <c r="A139">
        <v>2</v>
      </c>
      <c r="B139">
        <v>1023</v>
      </c>
      <c r="C139">
        <v>3</v>
      </c>
      <c r="D139">
        <v>4</v>
      </c>
      <c r="E139">
        <v>201907</v>
      </c>
      <c r="F139">
        <v>442</v>
      </c>
      <c r="G139">
        <v>1.7</v>
      </c>
      <c r="H139">
        <v>751.4</v>
      </c>
      <c r="I139">
        <v>84.15</v>
      </c>
      <c r="J139">
        <v>55</v>
      </c>
      <c r="K139">
        <v>169.23500000000001</v>
      </c>
      <c r="L139">
        <f>Tabla_STOCKENALMACEN[[#This Row],[CANT_STOCK]]*Tabla_STOCKENALMACEN[[#This Row],[COSTO_UNIT]]</f>
        <v>751.4</v>
      </c>
      <c r="M139">
        <f>IFERROR(Tabla_STOCKENALMACEN[[#This Row],[CANT_STOCK]]/Tabla_STOCKENALMACEN[[#This Row],[VENTA_PROM12MESES_UN]],0)</f>
        <v>8.036363636363637</v>
      </c>
      <c r="N139">
        <f>IFERROR(12/Tabla_STOCKENALMACEN[[#This Row],[MESES DE INVENTARIO]],0)</f>
        <v>1.4932126696832577</v>
      </c>
      <c r="O139" s="3">
        <f>Tabla_STOCKENALMACEN[[#This Row],[STOCK_VALORIZADO]]/SUM(Tabla_STOCKENALMACEN[STOCK_VALORIZADO])</f>
        <v>2.82871158445956E-5</v>
      </c>
      <c r="P139" s="1" t="str">
        <f>VLOOKUP(Tabla_STOCKENALMACEN[[#This Row],[ID_PRODUCTO]],'ABC VENTAS'!$B$2:$F$564,5,FALSE)</f>
        <v>C</v>
      </c>
      <c r="Q139" s="1" t="str">
        <f>VLOOKUP(Tabla_STOCKENALMACEN[[#This Row],[ID_PRODUCTO]],'ABC STOCK'!$B$3:$F$565,5,FALSE)</f>
        <v>C</v>
      </c>
      <c r="R13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40" spans="1:18" x14ac:dyDescent="0.25">
      <c r="A140">
        <v>2</v>
      </c>
      <c r="B140">
        <v>1024</v>
      </c>
      <c r="C140">
        <v>3</v>
      </c>
      <c r="D140">
        <v>4</v>
      </c>
      <c r="E140">
        <v>202001</v>
      </c>
      <c r="F140">
        <v>6</v>
      </c>
      <c r="G140">
        <v>4.95</v>
      </c>
      <c r="H140">
        <v>29.7</v>
      </c>
      <c r="I140">
        <v>441.04500000000002</v>
      </c>
      <c r="J140">
        <v>90</v>
      </c>
      <c r="K140">
        <v>815.26499999999999</v>
      </c>
      <c r="L140">
        <f>Tabla_STOCKENALMACEN[[#This Row],[CANT_STOCK]]*Tabla_STOCKENALMACEN[[#This Row],[COSTO_UNIT]]</f>
        <v>29.700000000000003</v>
      </c>
      <c r="M140">
        <f>IFERROR(Tabla_STOCKENALMACEN[[#This Row],[CANT_STOCK]]/Tabla_STOCKENALMACEN[[#This Row],[VENTA_PROM12MESES_UN]],0)</f>
        <v>6.6666666666666666E-2</v>
      </c>
      <c r="N140">
        <f>IFERROR(12/Tabla_STOCKENALMACEN[[#This Row],[MESES DE INVENTARIO]],0)</f>
        <v>180</v>
      </c>
      <c r="O140" s="3">
        <f>Tabla_STOCKENALMACEN[[#This Row],[STOCK_VALORIZADO]]/SUM(Tabla_STOCKENALMACEN[STOCK_VALORIZADO])</f>
        <v>1.1180826997398049E-6</v>
      </c>
      <c r="P140" s="1" t="str">
        <f>VLOOKUP(Tabla_STOCKENALMACEN[[#This Row],[ID_PRODUCTO]],'ABC VENTAS'!$B$2:$F$564,5,FALSE)</f>
        <v>C</v>
      </c>
      <c r="Q140" s="1" t="str">
        <f>VLOOKUP(Tabla_STOCKENALMACEN[[#This Row],[ID_PRODUCTO]],'ABC STOCK'!$B$3:$F$565,5,FALSE)</f>
        <v>C</v>
      </c>
      <c r="R14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1" spans="1:18" x14ac:dyDescent="0.25">
      <c r="A141">
        <v>2</v>
      </c>
      <c r="B141">
        <v>1024</v>
      </c>
      <c r="C141">
        <v>3</v>
      </c>
      <c r="D141">
        <v>4</v>
      </c>
      <c r="E141">
        <v>201906</v>
      </c>
      <c r="F141">
        <v>0</v>
      </c>
      <c r="G141">
        <v>4.3600000000000003</v>
      </c>
      <c r="H141">
        <v>0</v>
      </c>
      <c r="I141">
        <v>266.22160000000002</v>
      </c>
      <c r="J141">
        <v>71</v>
      </c>
      <c r="K141">
        <v>554.11239999999998</v>
      </c>
      <c r="L141">
        <f>Tabla_STOCKENALMACEN[[#This Row],[CANT_STOCK]]*Tabla_STOCKENALMACEN[[#This Row],[COSTO_UNIT]]</f>
        <v>0</v>
      </c>
      <c r="M141">
        <f>IFERROR(Tabla_STOCKENALMACEN[[#This Row],[CANT_STOCK]]/Tabla_STOCKENALMACEN[[#This Row],[VENTA_PROM12MESES_UN]],0)</f>
        <v>0</v>
      </c>
      <c r="N141">
        <f>IFERROR(12/Tabla_STOCKENALMACEN[[#This Row],[MESES DE INVENTARIO]],0)</f>
        <v>0</v>
      </c>
      <c r="O141" s="3">
        <f>Tabla_STOCKENALMACEN[[#This Row],[STOCK_VALORIZADO]]/SUM(Tabla_STOCKENALMACEN[STOCK_VALORIZADO])</f>
        <v>0</v>
      </c>
      <c r="P141" s="1" t="str">
        <f>VLOOKUP(Tabla_STOCKENALMACEN[[#This Row],[ID_PRODUCTO]],'ABC VENTAS'!$B$2:$F$564,5,FALSE)</f>
        <v>C</v>
      </c>
      <c r="Q141" s="1" t="str">
        <f>VLOOKUP(Tabla_STOCKENALMACEN[[#This Row],[ID_PRODUCTO]],'ABC STOCK'!$B$3:$F$565,5,FALSE)</f>
        <v>C</v>
      </c>
      <c r="R14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2" spans="1:18" x14ac:dyDescent="0.25">
      <c r="A142">
        <v>2</v>
      </c>
      <c r="B142">
        <v>1024</v>
      </c>
      <c r="C142">
        <v>3</v>
      </c>
      <c r="D142">
        <v>4</v>
      </c>
      <c r="E142">
        <v>202001</v>
      </c>
      <c r="F142">
        <v>377</v>
      </c>
      <c r="G142">
        <v>6.13</v>
      </c>
      <c r="H142">
        <v>2311.0100000000002</v>
      </c>
      <c r="I142">
        <v>280.32490000000001</v>
      </c>
      <c r="J142">
        <v>53.8</v>
      </c>
      <c r="K142">
        <v>465.00954000000002</v>
      </c>
      <c r="L142">
        <f>Tabla_STOCKENALMACEN[[#This Row],[CANT_STOCK]]*Tabla_STOCKENALMACEN[[#This Row],[COSTO_UNIT]]</f>
        <v>2311.0099999999998</v>
      </c>
      <c r="M142">
        <f>IFERROR(Tabla_STOCKENALMACEN[[#This Row],[CANT_STOCK]]/Tabla_STOCKENALMACEN[[#This Row],[VENTA_PROM12MESES_UN]],0)</f>
        <v>7.0074349442379189</v>
      </c>
      <c r="N142">
        <f>IFERROR(12/Tabla_STOCKENALMACEN[[#This Row],[MESES DE INVENTARIO]],0)</f>
        <v>1.7124668435013262</v>
      </c>
      <c r="O142" s="3">
        <f>Tabla_STOCKENALMACEN[[#This Row],[STOCK_VALORIZADO]]/SUM(Tabla_STOCKENALMACEN[STOCK_VALORIZADO])</f>
        <v>8.7000010098507954E-5</v>
      </c>
      <c r="P142" s="1" t="str">
        <f>VLOOKUP(Tabla_STOCKENALMACEN[[#This Row],[ID_PRODUCTO]],'ABC VENTAS'!$B$2:$F$564,5,FALSE)</f>
        <v>C</v>
      </c>
      <c r="Q142" s="1" t="str">
        <f>VLOOKUP(Tabla_STOCKENALMACEN[[#This Row],[ID_PRODUCTO]],'ABC STOCK'!$B$3:$F$565,5,FALSE)</f>
        <v>C</v>
      </c>
      <c r="R14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43" spans="1:18" x14ac:dyDescent="0.25">
      <c r="A143">
        <v>3</v>
      </c>
      <c r="B143">
        <v>1024</v>
      </c>
      <c r="C143">
        <v>3</v>
      </c>
      <c r="D143">
        <v>4</v>
      </c>
      <c r="E143">
        <v>201903</v>
      </c>
      <c r="F143">
        <v>556</v>
      </c>
      <c r="G143">
        <v>7.23</v>
      </c>
      <c r="H143">
        <v>4019.88</v>
      </c>
      <c r="I143">
        <v>293.28494999999998</v>
      </c>
      <c r="J143">
        <v>42.7</v>
      </c>
      <c r="K143">
        <v>419.86056000000002</v>
      </c>
      <c r="L143">
        <f>Tabla_STOCKENALMACEN[[#This Row],[CANT_STOCK]]*Tabla_STOCKENALMACEN[[#This Row],[COSTO_UNIT]]</f>
        <v>4019.88</v>
      </c>
      <c r="M143">
        <f>IFERROR(Tabla_STOCKENALMACEN[[#This Row],[CANT_STOCK]]/Tabla_STOCKENALMACEN[[#This Row],[VENTA_PROM12MESES_UN]],0)</f>
        <v>13.021077283372364</v>
      </c>
      <c r="N143">
        <f>IFERROR(12/Tabla_STOCKENALMACEN[[#This Row],[MESES DE INVENTARIO]],0)</f>
        <v>0.92158273381294975</v>
      </c>
      <c r="O143" s="3">
        <f>Tabla_STOCKENALMACEN[[#This Row],[STOCK_VALORIZADO]]/SUM(Tabla_STOCKENALMACEN[STOCK_VALORIZADO])</f>
        <v>1.5133192872155039E-4</v>
      </c>
      <c r="P143" s="1" t="str">
        <f>VLOOKUP(Tabla_STOCKENALMACEN[[#This Row],[ID_PRODUCTO]],'ABC VENTAS'!$B$2:$F$564,5,FALSE)</f>
        <v>C</v>
      </c>
      <c r="Q143" s="1" t="str">
        <f>VLOOKUP(Tabla_STOCKENALMACEN[[#This Row],[ID_PRODUCTO]],'ABC STOCK'!$B$3:$F$565,5,FALSE)</f>
        <v>C</v>
      </c>
      <c r="R14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44" spans="1:18" x14ac:dyDescent="0.25">
      <c r="A144">
        <v>3</v>
      </c>
      <c r="B144">
        <v>1024</v>
      </c>
      <c r="C144">
        <v>3</v>
      </c>
      <c r="D144">
        <v>4</v>
      </c>
      <c r="E144">
        <v>201911</v>
      </c>
      <c r="F144">
        <v>279</v>
      </c>
      <c r="G144">
        <v>4.88</v>
      </c>
      <c r="H144">
        <v>1361.52</v>
      </c>
      <c r="I144">
        <v>242.35056</v>
      </c>
      <c r="J144">
        <v>55.8</v>
      </c>
      <c r="K144">
        <v>416.62511999999998</v>
      </c>
      <c r="L144">
        <f>Tabla_STOCKENALMACEN[[#This Row],[CANT_STOCK]]*Tabla_STOCKENALMACEN[[#This Row],[COSTO_UNIT]]</f>
        <v>1361.52</v>
      </c>
      <c r="M144">
        <f>IFERROR(Tabla_STOCKENALMACEN[[#This Row],[CANT_STOCK]]/Tabla_STOCKENALMACEN[[#This Row],[VENTA_PROM12MESES_UN]],0)</f>
        <v>5</v>
      </c>
      <c r="N144">
        <f>IFERROR(12/Tabla_STOCKENALMACEN[[#This Row],[MESES DE INVENTARIO]],0)</f>
        <v>2.4</v>
      </c>
      <c r="O144" s="3">
        <f>Tabla_STOCKENALMACEN[[#This Row],[STOCK_VALORIZADO]]/SUM(Tabla_STOCKENALMACEN[STOCK_VALORIZADO])</f>
        <v>5.1255621459587177E-5</v>
      </c>
      <c r="P144" s="1" t="str">
        <f>VLOOKUP(Tabla_STOCKENALMACEN[[#This Row],[ID_PRODUCTO]],'ABC VENTAS'!$B$2:$F$564,5,FALSE)</f>
        <v>C</v>
      </c>
      <c r="Q144" s="1" t="str">
        <f>VLOOKUP(Tabla_STOCKENALMACEN[[#This Row],[ID_PRODUCTO]],'ABC STOCK'!$B$3:$F$565,5,FALSE)</f>
        <v>C</v>
      </c>
      <c r="R14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45" spans="1:18" x14ac:dyDescent="0.25">
      <c r="A145">
        <v>3</v>
      </c>
      <c r="B145">
        <v>1024</v>
      </c>
      <c r="C145">
        <v>3</v>
      </c>
      <c r="D145">
        <v>4</v>
      </c>
      <c r="E145">
        <v>202003</v>
      </c>
      <c r="F145">
        <v>786</v>
      </c>
      <c r="G145">
        <v>4.71</v>
      </c>
      <c r="H145">
        <v>3702.06</v>
      </c>
      <c r="I145">
        <v>226.30608000000001</v>
      </c>
      <c r="J145">
        <v>46.2</v>
      </c>
      <c r="K145">
        <v>339.45911999999998</v>
      </c>
      <c r="L145">
        <f>Tabla_STOCKENALMACEN[[#This Row],[CANT_STOCK]]*Tabla_STOCKENALMACEN[[#This Row],[COSTO_UNIT]]</f>
        <v>3702.06</v>
      </c>
      <c r="M145">
        <f>IFERROR(Tabla_STOCKENALMACEN[[#This Row],[CANT_STOCK]]/Tabla_STOCKENALMACEN[[#This Row],[VENTA_PROM12MESES_UN]],0)</f>
        <v>17.012987012987011</v>
      </c>
      <c r="N145">
        <f>IFERROR(12/Tabla_STOCKENALMACEN[[#This Row],[MESES DE INVENTARIO]],0)</f>
        <v>0.70534351145038177</v>
      </c>
      <c r="O145" s="3">
        <f>Tabla_STOCKENALMACEN[[#This Row],[STOCK_VALORIZADO]]/SUM(Tabla_STOCKENALMACEN[STOCK_VALORIZADO])</f>
        <v>1.3936731445787008E-4</v>
      </c>
      <c r="P145" s="1" t="str">
        <f>VLOOKUP(Tabla_STOCKENALMACEN[[#This Row],[ID_PRODUCTO]],'ABC VENTAS'!$B$2:$F$564,5,FALSE)</f>
        <v>C</v>
      </c>
      <c r="Q145" s="1" t="str">
        <f>VLOOKUP(Tabla_STOCKENALMACEN[[#This Row],[ID_PRODUCTO]],'ABC STOCK'!$B$3:$F$565,5,FALSE)</f>
        <v>C</v>
      </c>
      <c r="R14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46" spans="1:18" x14ac:dyDescent="0.25">
      <c r="A146">
        <v>3</v>
      </c>
      <c r="B146">
        <v>1025</v>
      </c>
      <c r="C146">
        <v>3</v>
      </c>
      <c r="D146">
        <v>4</v>
      </c>
      <c r="E146">
        <v>201901</v>
      </c>
      <c r="F146">
        <v>313</v>
      </c>
      <c r="G146">
        <v>6.25</v>
      </c>
      <c r="H146">
        <v>1956.25</v>
      </c>
      <c r="I146">
        <v>856.1875</v>
      </c>
      <c r="J146">
        <v>133</v>
      </c>
      <c r="K146">
        <v>1346.625</v>
      </c>
      <c r="L146">
        <f>Tabla_STOCKENALMACEN[[#This Row],[CANT_STOCK]]*Tabla_STOCKENALMACEN[[#This Row],[COSTO_UNIT]]</f>
        <v>1956.25</v>
      </c>
      <c r="M146">
        <f>IFERROR(Tabla_STOCKENALMACEN[[#This Row],[CANT_STOCK]]/Tabla_STOCKENALMACEN[[#This Row],[VENTA_PROM12MESES_UN]],0)</f>
        <v>2.3533834586466167</v>
      </c>
      <c r="N146">
        <f>IFERROR(12/Tabla_STOCKENALMACEN[[#This Row],[MESES DE INVENTARIO]],0)</f>
        <v>5.0990415335463259</v>
      </c>
      <c r="O146" s="3">
        <f>Tabla_STOCKENALMACEN[[#This Row],[STOCK_VALORIZADO]]/SUM(Tabla_STOCKENALMACEN[STOCK_VALORIZADO])</f>
        <v>7.3644756948349936E-5</v>
      </c>
      <c r="P146" s="1" t="str">
        <f>VLOOKUP(Tabla_STOCKENALMACEN[[#This Row],[ID_PRODUCTO]],'ABC VENTAS'!$B$2:$F$564,5,FALSE)</f>
        <v>C</v>
      </c>
      <c r="Q146" s="1" t="str">
        <f>VLOOKUP(Tabla_STOCKENALMACEN[[#This Row],[ID_PRODUCTO]],'ABC STOCK'!$B$3:$F$565,5,FALSE)</f>
        <v>C</v>
      </c>
      <c r="R14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7" spans="1:18" x14ac:dyDescent="0.25">
      <c r="A147">
        <v>1</v>
      </c>
      <c r="B147">
        <v>1025</v>
      </c>
      <c r="C147">
        <v>3</v>
      </c>
      <c r="D147">
        <v>4</v>
      </c>
      <c r="E147">
        <v>201901</v>
      </c>
      <c r="F147">
        <v>887</v>
      </c>
      <c r="G147">
        <v>6.41</v>
      </c>
      <c r="H147">
        <v>5685.67</v>
      </c>
      <c r="I147">
        <v>574.25266999999997</v>
      </c>
      <c r="J147">
        <v>88.7</v>
      </c>
      <c r="K147">
        <v>869.90751</v>
      </c>
      <c r="L147">
        <f>Tabla_STOCKENALMACEN[[#This Row],[CANT_STOCK]]*Tabla_STOCKENALMACEN[[#This Row],[COSTO_UNIT]]</f>
        <v>5685.67</v>
      </c>
      <c r="M147">
        <f>IFERROR(Tabla_STOCKENALMACEN[[#This Row],[CANT_STOCK]]/Tabla_STOCKENALMACEN[[#This Row],[VENTA_PROM12MESES_UN]],0)</f>
        <v>10</v>
      </c>
      <c r="N147">
        <f>IFERROR(12/Tabla_STOCKENALMACEN[[#This Row],[MESES DE INVENTARIO]],0)</f>
        <v>1.2</v>
      </c>
      <c r="O147" s="3">
        <f>Tabla_STOCKENALMACEN[[#This Row],[STOCK_VALORIZADO]]/SUM(Tabla_STOCKENALMACEN[STOCK_VALORIZADO])</f>
        <v>2.1404206274173792E-4</v>
      </c>
      <c r="P147" s="1" t="str">
        <f>VLOOKUP(Tabla_STOCKENALMACEN[[#This Row],[ID_PRODUCTO]],'ABC VENTAS'!$B$2:$F$564,5,FALSE)</f>
        <v>C</v>
      </c>
      <c r="Q147" s="1" t="str">
        <f>VLOOKUP(Tabla_STOCKENALMACEN[[#This Row],[ID_PRODUCTO]],'ABC STOCK'!$B$3:$F$565,5,FALSE)</f>
        <v>C</v>
      </c>
      <c r="R14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48" spans="1:18" x14ac:dyDescent="0.25">
      <c r="A148">
        <v>1</v>
      </c>
      <c r="B148">
        <v>1025</v>
      </c>
      <c r="C148">
        <v>3</v>
      </c>
      <c r="D148">
        <v>4</v>
      </c>
      <c r="E148">
        <v>202002</v>
      </c>
      <c r="F148">
        <v>652</v>
      </c>
      <c r="G148">
        <v>6.04</v>
      </c>
      <c r="H148">
        <v>3938.08</v>
      </c>
      <c r="I148">
        <v>311.08416</v>
      </c>
      <c r="J148">
        <v>59.2</v>
      </c>
      <c r="K148">
        <v>572.10879999999997</v>
      </c>
      <c r="L148">
        <f>Tabla_STOCKENALMACEN[[#This Row],[CANT_STOCK]]*Tabla_STOCKENALMACEN[[#This Row],[COSTO_UNIT]]</f>
        <v>3938.08</v>
      </c>
      <c r="M148">
        <f>IFERROR(Tabla_STOCKENALMACEN[[#This Row],[CANT_STOCK]]/Tabla_STOCKENALMACEN[[#This Row],[VENTA_PROM12MESES_UN]],0)</f>
        <v>11.013513513513512</v>
      </c>
      <c r="N148">
        <f>IFERROR(12/Tabla_STOCKENALMACEN[[#This Row],[MESES DE INVENTARIO]],0)</f>
        <v>1.0895705521472394</v>
      </c>
      <c r="O148" s="3">
        <f>Tabla_STOCKENALMACEN[[#This Row],[STOCK_VALORIZADO]]/SUM(Tabla_STOCKENALMACEN[STOCK_VALORIZADO])</f>
        <v>1.4825249556199766E-4</v>
      </c>
      <c r="P148" s="1" t="str">
        <f>VLOOKUP(Tabla_STOCKENALMACEN[[#This Row],[ID_PRODUCTO]],'ABC VENTAS'!$B$2:$F$564,5,FALSE)</f>
        <v>C</v>
      </c>
      <c r="Q148" s="1" t="str">
        <f>VLOOKUP(Tabla_STOCKENALMACEN[[#This Row],[ID_PRODUCTO]],'ABC STOCK'!$B$3:$F$565,5,FALSE)</f>
        <v>C</v>
      </c>
      <c r="R14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49" spans="1:18" x14ac:dyDescent="0.25">
      <c r="A149">
        <v>2</v>
      </c>
      <c r="B149">
        <v>1025</v>
      </c>
      <c r="C149">
        <v>3</v>
      </c>
      <c r="D149">
        <v>4</v>
      </c>
      <c r="E149">
        <v>201906</v>
      </c>
      <c r="F149">
        <v>68</v>
      </c>
      <c r="G149">
        <v>1.99</v>
      </c>
      <c r="H149">
        <v>135.32</v>
      </c>
      <c r="I149">
        <v>240.19300000000001</v>
      </c>
      <c r="J149">
        <v>142</v>
      </c>
      <c r="K149">
        <v>389.96039999999999</v>
      </c>
      <c r="L149">
        <f>Tabla_STOCKENALMACEN[[#This Row],[CANT_STOCK]]*Tabla_STOCKENALMACEN[[#This Row],[COSTO_UNIT]]</f>
        <v>135.32</v>
      </c>
      <c r="M149">
        <f>IFERROR(Tabla_STOCKENALMACEN[[#This Row],[CANT_STOCK]]/Tabla_STOCKENALMACEN[[#This Row],[VENTA_PROM12MESES_UN]],0)</f>
        <v>0.47887323943661969</v>
      </c>
      <c r="N149">
        <f>IFERROR(12/Tabla_STOCKENALMACEN[[#This Row],[MESES DE INVENTARIO]],0)</f>
        <v>25.058823529411764</v>
      </c>
      <c r="O149" s="3">
        <f>Tabla_STOCKENALMACEN[[#This Row],[STOCK_VALORIZADO]]/SUM(Tabla_STOCKENALMACEN[STOCK_VALORIZADO])</f>
        <v>5.0942407720131438E-6</v>
      </c>
      <c r="P149" s="1" t="str">
        <f>VLOOKUP(Tabla_STOCKENALMACEN[[#This Row],[ID_PRODUCTO]],'ABC VENTAS'!$B$2:$F$564,5,FALSE)</f>
        <v>C</v>
      </c>
      <c r="Q149" s="1" t="str">
        <f>VLOOKUP(Tabla_STOCKENALMACEN[[#This Row],[ID_PRODUCTO]],'ABC STOCK'!$B$3:$F$565,5,FALSE)</f>
        <v>C</v>
      </c>
      <c r="R14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0" spans="1:18" x14ac:dyDescent="0.25">
      <c r="A150">
        <v>3</v>
      </c>
      <c r="B150">
        <v>1025</v>
      </c>
      <c r="C150">
        <v>3</v>
      </c>
      <c r="D150">
        <v>4</v>
      </c>
      <c r="E150">
        <v>202001</v>
      </c>
      <c r="F150">
        <v>193</v>
      </c>
      <c r="G150">
        <v>3.25</v>
      </c>
      <c r="H150">
        <v>627.25</v>
      </c>
      <c r="I150">
        <v>189.57575</v>
      </c>
      <c r="J150">
        <v>64.099999999999994</v>
      </c>
      <c r="K150">
        <v>374.98500000000001</v>
      </c>
      <c r="L150">
        <f>Tabla_STOCKENALMACEN[[#This Row],[CANT_STOCK]]*Tabla_STOCKENALMACEN[[#This Row],[COSTO_UNIT]]</f>
        <v>627.25</v>
      </c>
      <c r="M150">
        <f>IFERROR(Tabla_STOCKENALMACEN[[#This Row],[CANT_STOCK]]/Tabla_STOCKENALMACEN[[#This Row],[VENTA_PROM12MESES_UN]],0)</f>
        <v>3.0109204368174729</v>
      </c>
      <c r="N150">
        <f>IFERROR(12/Tabla_STOCKENALMACEN[[#This Row],[MESES DE INVENTARIO]],0)</f>
        <v>3.9854922279792744</v>
      </c>
      <c r="O150" s="3">
        <f>Tabla_STOCKENALMACEN[[#This Row],[STOCK_VALORIZADO]]/SUM(Tabla_STOCKENALMACEN[STOCK_VALORIZADO])</f>
        <v>2.3613379576154632E-5</v>
      </c>
      <c r="P150" s="1" t="str">
        <f>VLOOKUP(Tabla_STOCKENALMACEN[[#This Row],[ID_PRODUCTO]],'ABC VENTAS'!$B$2:$F$564,5,FALSE)</f>
        <v>C</v>
      </c>
      <c r="Q150" s="1" t="str">
        <f>VLOOKUP(Tabla_STOCKENALMACEN[[#This Row],[ID_PRODUCTO]],'ABC STOCK'!$B$3:$F$565,5,FALSE)</f>
        <v>C</v>
      </c>
      <c r="R15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51" spans="1:18" x14ac:dyDescent="0.25">
      <c r="A151">
        <v>1</v>
      </c>
      <c r="B151">
        <v>1025</v>
      </c>
      <c r="C151">
        <v>3</v>
      </c>
      <c r="D151">
        <v>4</v>
      </c>
      <c r="E151">
        <v>202001</v>
      </c>
      <c r="F151">
        <v>9</v>
      </c>
      <c r="G151">
        <v>2.85</v>
      </c>
      <c r="H151">
        <v>25.65</v>
      </c>
      <c r="I151">
        <v>142.5</v>
      </c>
      <c r="J151">
        <v>50</v>
      </c>
      <c r="K151">
        <v>262.2</v>
      </c>
      <c r="L151">
        <f>Tabla_STOCKENALMACEN[[#This Row],[CANT_STOCK]]*Tabla_STOCKENALMACEN[[#This Row],[COSTO_UNIT]]</f>
        <v>25.650000000000002</v>
      </c>
      <c r="M151">
        <f>IFERROR(Tabla_STOCKENALMACEN[[#This Row],[CANT_STOCK]]/Tabla_STOCKENALMACEN[[#This Row],[VENTA_PROM12MESES_UN]],0)</f>
        <v>0.18</v>
      </c>
      <c r="N151">
        <f>IFERROR(12/Tabla_STOCKENALMACEN[[#This Row],[MESES DE INVENTARIO]],0)</f>
        <v>66.666666666666671</v>
      </c>
      <c r="O151" s="3">
        <f>Tabla_STOCKENALMACEN[[#This Row],[STOCK_VALORIZADO]]/SUM(Tabla_STOCKENALMACEN[STOCK_VALORIZADO])</f>
        <v>9.6561687704801326E-7</v>
      </c>
      <c r="P151" s="1" t="str">
        <f>VLOOKUP(Tabla_STOCKENALMACEN[[#This Row],[ID_PRODUCTO]],'ABC VENTAS'!$B$2:$F$564,5,FALSE)</f>
        <v>C</v>
      </c>
      <c r="Q151" s="1" t="str">
        <f>VLOOKUP(Tabla_STOCKENALMACEN[[#This Row],[ID_PRODUCTO]],'ABC STOCK'!$B$3:$F$565,5,FALSE)</f>
        <v>C</v>
      </c>
      <c r="R15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2" spans="1:18" x14ac:dyDescent="0.25">
      <c r="A152">
        <v>1</v>
      </c>
      <c r="B152">
        <v>1026</v>
      </c>
      <c r="C152">
        <v>4</v>
      </c>
      <c r="D152">
        <v>2</v>
      </c>
      <c r="E152">
        <v>202002</v>
      </c>
      <c r="F152">
        <v>0</v>
      </c>
      <c r="G152">
        <v>6.75</v>
      </c>
      <c r="H152">
        <v>0</v>
      </c>
      <c r="I152">
        <v>628.33050000000003</v>
      </c>
      <c r="J152">
        <v>85.4</v>
      </c>
      <c r="K152">
        <v>1026.0809999999999</v>
      </c>
      <c r="L152">
        <f>Tabla_STOCKENALMACEN[[#This Row],[CANT_STOCK]]*Tabla_STOCKENALMACEN[[#This Row],[COSTO_UNIT]]</f>
        <v>0</v>
      </c>
      <c r="M152">
        <f>IFERROR(Tabla_STOCKENALMACEN[[#This Row],[CANT_STOCK]]/Tabla_STOCKENALMACEN[[#This Row],[VENTA_PROM12MESES_UN]],0)</f>
        <v>0</v>
      </c>
      <c r="N152">
        <f>IFERROR(12/Tabla_STOCKENALMACEN[[#This Row],[MESES DE INVENTARIO]],0)</f>
        <v>0</v>
      </c>
      <c r="O152" s="3">
        <f>Tabla_STOCKENALMACEN[[#This Row],[STOCK_VALORIZADO]]/SUM(Tabla_STOCKENALMACEN[STOCK_VALORIZADO])</f>
        <v>0</v>
      </c>
      <c r="P152" s="1" t="str">
        <f>VLOOKUP(Tabla_STOCKENALMACEN[[#This Row],[ID_PRODUCTO]],'ABC VENTAS'!$B$2:$F$564,5,FALSE)</f>
        <v>C</v>
      </c>
      <c r="Q152" s="1" t="str">
        <f>VLOOKUP(Tabla_STOCKENALMACEN[[#This Row],[ID_PRODUCTO]],'ABC STOCK'!$B$3:$F$565,5,FALSE)</f>
        <v>C</v>
      </c>
      <c r="R15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3" spans="1:18" x14ac:dyDescent="0.25">
      <c r="A153">
        <v>1</v>
      </c>
      <c r="B153">
        <v>1026</v>
      </c>
      <c r="C153">
        <v>4</v>
      </c>
      <c r="D153">
        <v>2</v>
      </c>
      <c r="E153">
        <v>202002</v>
      </c>
      <c r="F153">
        <v>115</v>
      </c>
      <c r="G153">
        <v>6.41</v>
      </c>
      <c r="H153">
        <v>737.15</v>
      </c>
      <c r="I153">
        <v>333.07001000000002</v>
      </c>
      <c r="J153">
        <v>57.1</v>
      </c>
      <c r="K153">
        <v>589.27770999999996</v>
      </c>
      <c r="L153">
        <f>Tabla_STOCKENALMACEN[[#This Row],[CANT_STOCK]]*Tabla_STOCKENALMACEN[[#This Row],[COSTO_UNIT]]</f>
        <v>737.15</v>
      </c>
      <c r="M153">
        <f>IFERROR(Tabla_STOCKENALMACEN[[#This Row],[CANT_STOCK]]/Tabla_STOCKENALMACEN[[#This Row],[VENTA_PROM12MESES_UN]],0)</f>
        <v>2.0140105078809105</v>
      </c>
      <c r="N153">
        <f>IFERROR(12/Tabla_STOCKENALMACEN[[#This Row],[MESES DE INVENTARIO]],0)</f>
        <v>5.9582608695652182</v>
      </c>
      <c r="O153" s="3">
        <f>Tabla_STOCKENALMACEN[[#This Row],[STOCK_VALORIZADO]]/SUM(Tabla_STOCKENALMACEN[STOCK_VALORIZADO])</f>
        <v>2.7750662024013372E-5</v>
      </c>
      <c r="P153" s="1" t="str">
        <f>VLOOKUP(Tabla_STOCKENALMACEN[[#This Row],[ID_PRODUCTO]],'ABC VENTAS'!$B$2:$F$564,5,FALSE)</f>
        <v>C</v>
      </c>
      <c r="Q153" s="1" t="str">
        <f>VLOOKUP(Tabla_STOCKENALMACEN[[#This Row],[ID_PRODUCTO]],'ABC STOCK'!$B$3:$F$565,5,FALSE)</f>
        <v>C</v>
      </c>
      <c r="R15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4" spans="1:18" x14ac:dyDescent="0.25">
      <c r="A154">
        <v>1</v>
      </c>
      <c r="B154">
        <v>1026</v>
      </c>
      <c r="C154">
        <v>4</v>
      </c>
      <c r="D154">
        <v>2</v>
      </c>
      <c r="E154">
        <v>201905</v>
      </c>
      <c r="F154">
        <v>1424</v>
      </c>
      <c r="G154">
        <v>3.78</v>
      </c>
      <c r="H154">
        <v>5382.72</v>
      </c>
      <c r="I154">
        <v>269.13600000000002</v>
      </c>
      <c r="J154">
        <v>89</v>
      </c>
      <c r="K154">
        <v>524.8152</v>
      </c>
      <c r="L154">
        <f>Tabla_STOCKENALMACEN[[#This Row],[CANT_STOCK]]*Tabla_STOCKENALMACEN[[#This Row],[COSTO_UNIT]]</f>
        <v>5382.7199999999993</v>
      </c>
      <c r="M154">
        <f>IFERROR(Tabla_STOCKENALMACEN[[#This Row],[CANT_STOCK]]/Tabla_STOCKENALMACEN[[#This Row],[VENTA_PROM12MESES_UN]],0)</f>
        <v>16</v>
      </c>
      <c r="N154">
        <f>IFERROR(12/Tabla_STOCKENALMACEN[[#This Row],[MESES DE INVENTARIO]],0)</f>
        <v>0.75</v>
      </c>
      <c r="O154" s="3">
        <f>Tabla_STOCKENALMACEN[[#This Row],[STOCK_VALORIZADO]]/SUM(Tabla_STOCKENALMACEN[STOCK_VALORIZADO])</f>
        <v>2.0263724274557042E-4</v>
      </c>
      <c r="P154" s="1" t="str">
        <f>VLOOKUP(Tabla_STOCKENALMACEN[[#This Row],[ID_PRODUCTO]],'ABC VENTAS'!$B$2:$F$564,5,FALSE)</f>
        <v>C</v>
      </c>
      <c r="Q154" s="1" t="str">
        <f>VLOOKUP(Tabla_STOCKENALMACEN[[#This Row],[ID_PRODUCTO]],'ABC STOCK'!$B$3:$F$565,5,FALSE)</f>
        <v>C</v>
      </c>
      <c r="R15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55" spans="1:18" x14ac:dyDescent="0.25">
      <c r="A155">
        <v>2</v>
      </c>
      <c r="B155">
        <v>1026</v>
      </c>
      <c r="C155">
        <v>4</v>
      </c>
      <c r="D155">
        <v>2</v>
      </c>
      <c r="E155">
        <v>202003</v>
      </c>
      <c r="F155">
        <v>335</v>
      </c>
      <c r="G155">
        <v>5.45</v>
      </c>
      <c r="H155">
        <v>1825.75</v>
      </c>
      <c r="I155">
        <v>291.02999999999997</v>
      </c>
      <c r="J155">
        <v>60</v>
      </c>
      <c r="K155">
        <v>451.26</v>
      </c>
      <c r="L155">
        <f>Tabla_STOCKENALMACEN[[#This Row],[CANT_STOCK]]*Tabla_STOCKENALMACEN[[#This Row],[COSTO_UNIT]]</f>
        <v>1825.75</v>
      </c>
      <c r="M155">
        <f>IFERROR(Tabla_STOCKENALMACEN[[#This Row],[CANT_STOCK]]/Tabla_STOCKENALMACEN[[#This Row],[VENTA_PROM12MESES_UN]],0)</f>
        <v>5.583333333333333</v>
      </c>
      <c r="N155">
        <f>IFERROR(12/Tabla_STOCKENALMACEN[[#This Row],[MESES DE INVENTARIO]],0)</f>
        <v>2.1492537313432836</v>
      </c>
      <c r="O155" s="3">
        <f>Tabla_STOCKENALMACEN[[#This Row],[STOCK_VALORIZADO]]/SUM(Tabla_STOCKENALMACEN[STOCK_VALORIZADO])</f>
        <v>6.8731969328281097E-5</v>
      </c>
      <c r="P155" s="1" t="str">
        <f>VLOOKUP(Tabla_STOCKENALMACEN[[#This Row],[ID_PRODUCTO]],'ABC VENTAS'!$B$2:$F$564,5,FALSE)</f>
        <v>C</v>
      </c>
      <c r="Q155" s="1" t="str">
        <f>VLOOKUP(Tabla_STOCKENALMACEN[[#This Row],[ID_PRODUCTO]],'ABC STOCK'!$B$3:$F$565,5,FALSE)</f>
        <v>C</v>
      </c>
      <c r="R15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56" spans="1:18" x14ac:dyDescent="0.25">
      <c r="A156">
        <v>1</v>
      </c>
      <c r="B156">
        <v>1026</v>
      </c>
      <c r="C156">
        <v>4</v>
      </c>
      <c r="D156">
        <v>2</v>
      </c>
      <c r="E156">
        <v>201907</v>
      </c>
      <c r="F156">
        <v>57</v>
      </c>
      <c r="G156">
        <v>1.78</v>
      </c>
      <c r="H156">
        <v>101.46</v>
      </c>
      <c r="I156">
        <v>214.82820000000001</v>
      </c>
      <c r="J156">
        <v>149</v>
      </c>
      <c r="K156">
        <v>379.26459999999997</v>
      </c>
      <c r="L156">
        <f>Tabla_STOCKENALMACEN[[#This Row],[CANT_STOCK]]*Tabla_STOCKENALMACEN[[#This Row],[COSTO_UNIT]]</f>
        <v>101.46000000000001</v>
      </c>
      <c r="M156">
        <f>IFERROR(Tabla_STOCKENALMACEN[[#This Row],[CANT_STOCK]]/Tabla_STOCKENALMACEN[[#This Row],[VENTA_PROM12MESES_UN]],0)</f>
        <v>0.3825503355704698</v>
      </c>
      <c r="N156">
        <f>IFERROR(12/Tabla_STOCKENALMACEN[[#This Row],[MESES DE INVENTARIO]],0)</f>
        <v>31.368421052631579</v>
      </c>
      <c r="O156" s="3">
        <f>Tabla_STOCKENALMACEN[[#This Row],[STOCK_VALORIZADO]]/SUM(Tabla_STOCKENALMACEN[STOCK_VALORIZADO])</f>
        <v>3.8195512025454753E-6</v>
      </c>
      <c r="P156" s="1" t="str">
        <f>VLOOKUP(Tabla_STOCKENALMACEN[[#This Row],[ID_PRODUCTO]],'ABC VENTAS'!$B$2:$F$564,5,FALSE)</f>
        <v>C</v>
      </c>
      <c r="Q156" s="1" t="str">
        <f>VLOOKUP(Tabla_STOCKENALMACEN[[#This Row],[ID_PRODUCTO]],'ABC STOCK'!$B$3:$F$565,5,FALSE)</f>
        <v>C</v>
      </c>
      <c r="R15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7" spans="1:18" x14ac:dyDescent="0.25">
      <c r="A157">
        <v>3</v>
      </c>
      <c r="B157">
        <v>1026</v>
      </c>
      <c r="C157">
        <v>4</v>
      </c>
      <c r="D157">
        <v>2</v>
      </c>
      <c r="E157">
        <v>201910</v>
      </c>
      <c r="F157">
        <v>221</v>
      </c>
      <c r="G157">
        <v>2.2999999999999998</v>
      </c>
      <c r="H157">
        <v>508.3</v>
      </c>
      <c r="I157">
        <v>190.46299999999999</v>
      </c>
      <c r="J157">
        <v>91</v>
      </c>
      <c r="K157">
        <v>345.34500000000003</v>
      </c>
      <c r="L157">
        <f>Tabla_STOCKENALMACEN[[#This Row],[CANT_STOCK]]*Tabla_STOCKENALMACEN[[#This Row],[COSTO_UNIT]]</f>
        <v>508.29999999999995</v>
      </c>
      <c r="M157">
        <f>IFERROR(Tabla_STOCKENALMACEN[[#This Row],[CANT_STOCK]]/Tabla_STOCKENALMACEN[[#This Row],[VENTA_PROM12MESES_UN]],0)</f>
        <v>2.4285714285714284</v>
      </c>
      <c r="N157">
        <f>IFERROR(12/Tabla_STOCKENALMACEN[[#This Row],[MESES DE INVENTARIO]],0)</f>
        <v>4.9411764705882355</v>
      </c>
      <c r="O157" s="3">
        <f>Tabla_STOCKENALMACEN[[#This Row],[STOCK_VALORIZADO]]/SUM(Tabla_STOCKENALMACEN[STOCK_VALORIZADO])</f>
        <v>1.9135401894873493E-5</v>
      </c>
      <c r="P157" s="1" t="str">
        <f>VLOOKUP(Tabla_STOCKENALMACEN[[#This Row],[ID_PRODUCTO]],'ABC VENTAS'!$B$2:$F$564,5,FALSE)</f>
        <v>C</v>
      </c>
      <c r="Q157" s="1" t="str">
        <f>VLOOKUP(Tabla_STOCKENALMACEN[[#This Row],[ID_PRODUCTO]],'ABC STOCK'!$B$3:$F$565,5,FALSE)</f>
        <v>C</v>
      </c>
      <c r="R15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8" spans="1:18" x14ac:dyDescent="0.25">
      <c r="A158">
        <v>2</v>
      </c>
      <c r="B158">
        <v>1027</v>
      </c>
      <c r="C158">
        <v>4</v>
      </c>
      <c r="D158">
        <v>2</v>
      </c>
      <c r="E158">
        <v>201905</v>
      </c>
      <c r="F158">
        <v>1176</v>
      </c>
      <c r="G158">
        <v>5.54</v>
      </c>
      <c r="H158">
        <v>6515.04</v>
      </c>
      <c r="I158">
        <v>408.27584000000002</v>
      </c>
      <c r="J158">
        <v>78.400000000000006</v>
      </c>
      <c r="K158">
        <v>764.43136000000004</v>
      </c>
      <c r="L158">
        <f>Tabla_STOCKENALMACEN[[#This Row],[CANT_STOCK]]*Tabla_STOCKENALMACEN[[#This Row],[COSTO_UNIT]]</f>
        <v>6515.04</v>
      </c>
      <c r="M158">
        <f>IFERROR(Tabla_STOCKENALMACEN[[#This Row],[CANT_STOCK]]/Tabla_STOCKENALMACEN[[#This Row],[VENTA_PROM12MESES_UN]],0)</f>
        <v>14.999999999999998</v>
      </c>
      <c r="N158">
        <f>IFERROR(12/Tabla_STOCKENALMACEN[[#This Row],[MESES DE INVENTARIO]],0)</f>
        <v>0.8</v>
      </c>
      <c r="O158" s="3">
        <f>Tabla_STOCKENALMACEN[[#This Row],[STOCK_VALORIZADO]]/SUM(Tabla_STOCKENALMACEN[STOCK_VALORIZADO])</f>
        <v>2.4526442801726662E-4</v>
      </c>
      <c r="P158" s="1" t="str">
        <f>VLOOKUP(Tabla_STOCKENALMACEN[[#This Row],[ID_PRODUCTO]],'ABC VENTAS'!$B$2:$F$564,5,FALSE)</f>
        <v>C</v>
      </c>
      <c r="Q158" s="1" t="str">
        <f>VLOOKUP(Tabla_STOCKENALMACEN[[#This Row],[ID_PRODUCTO]],'ABC STOCK'!$B$3:$F$565,5,FALSE)</f>
        <v>C</v>
      </c>
      <c r="R15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59" spans="1:18" x14ac:dyDescent="0.25">
      <c r="A159">
        <v>2</v>
      </c>
      <c r="B159">
        <v>1027</v>
      </c>
      <c r="C159">
        <v>4</v>
      </c>
      <c r="D159">
        <v>2</v>
      </c>
      <c r="E159">
        <v>202003</v>
      </c>
      <c r="F159">
        <v>356</v>
      </c>
      <c r="G159">
        <v>6.82</v>
      </c>
      <c r="H159">
        <v>2427.92</v>
      </c>
      <c r="I159">
        <v>426.71375999999998</v>
      </c>
      <c r="J159">
        <v>71.099999999999994</v>
      </c>
      <c r="K159">
        <v>654.61770000000001</v>
      </c>
      <c r="L159">
        <f>Tabla_STOCKENALMACEN[[#This Row],[CANT_STOCK]]*Tabla_STOCKENALMACEN[[#This Row],[COSTO_UNIT]]</f>
        <v>2427.92</v>
      </c>
      <c r="M159">
        <f>IFERROR(Tabla_STOCKENALMACEN[[#This Row],[CANT_STOCK]]/Tabla_STOCKENALMACEN[[#This Row],[VENTA_PROM12MESES_UN]],0)</f>
        <v>5.0070323488045014</v>
      </c>
      <c r="N159">
        <f>IFERROR(12/Tabla_STOCKENALMACEN[[#This Row],[MESES DE INVENTARIO]],0)</f>
        <v>2.3966292134831457</v>
      </c>
      <c r="O159" s="3">
        <f>Tabla_STOCKENALMACEN[[#This Row],[STOCK_VALORIZADO]]/SUM(Tabla_STOCKENALMACEN[STOCK_VALORIZADO])</f>
        <v>9.1401190180211017E-5</v>
      </c>
      <c r="P159" s="1" t="str">
        <f>VLOOKUP(Tabla_STOCKENALMACEN[[#This Row],[ID_PRODUCTO]],'ABC VENTAS'!$B$2:$F$564,5,FALSE)</f>
        <v>C</v>
      </c>
      <c r="Q159" s="1" t="str">
        <f>VLOOKUP(Tabla_STOCKENALMACEN[[#This Row],[ID_PRODUCTO]],'ABC STOCK'!$B$3:$F$565,5,FALSE)</f>
        <v>C</v>
      </c>
      <c r="R15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60" spans="1:18" x14ac:dyDescent="0.25">
      <c r="A160">
        <v>1</v>
      </c>
      <c r="B160">
        <v>1027</v>
      </c>
      <c r="C160">
        <v>4</v>
      </c>
      <c r="D160">
        <v>2</v>
      </c>
      <c r="E160">
        <v>202001</v>
      </c>
      <c r="F160">
        <v>330</v>
      </c>
      <c r="G160">
        <v>4.75</v>
      </c>
      <c r="H160">
        <v>1567.5</v>
      </c>
      <c r="I160">
        <v>341.19725</v>
      </c>
      <c r="J160">
        <v>65.900000000000006</v>
      </c>
      <c r="K160">
        <v>485.18875000000003</v>
      </c>
      <c r="L160">
        <f>Tabla_STOCKENALMACEN[[#This Row],[CANT_STOCK]]*Tabla_STOCKENALMACEN[[#This Row],[COSTO_UNIT]]</f>
        <v>1567.5</v>
      </c>
      <c r="M160">
        <f>IFERROR(Tabla_STOCKENALMACEN[[#This Row],[CANT_STOCK]]/Tabla_STOCKENALMACEN[[#This Row],[VENTA_PROM12MESES_UN]],0)</f>
        <v>5.0075872534142638</v>
      </c>
      <c r="N160">
        <f>IFERROR(12/Tabla_STOCKENALMACEN[[#This Row],[MESES DE INVENTARIO]],0)</f>
        <v>2.3963636363636365</v>
      </c>
      <c r="O160" s="3">
        <f>Tabla_STOCKENALMACEN[[#This Row],[STOCK_VALORIZADO]]/SUM(Tabla_STOCKENALMACEN[STOCK_VALORIZADO])</f>
        <v>5.9009920264045256E-5</v>
      </c>
      <c r="P160" s="1" t="str">
        <f>VLOOKUP(Tabla_STOCKENALMACEN[[#This Row],[ID_PRODUCTO]],'ABC VENTAS'!$B$2:$F$564,5,FALSE)</f>
        <v>C</v>
      </c>
      <c r="Q160" s="1" t="str">
        <f>VLOOKUP(Tabla_STOCKENALMACEN[[#This Row],[ID_PRODUCTO]],'ABC STOCK'!$B$3:$F$565,5,FALSE)</f>
        <v>C</v>
      </c>
      <c r="R16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61" spans="1:18" x14ac:dyDescent="0.25">
      <c r="A161">
        <v>1</v>
      </c>
      <c r="B161">
        <v>1027</v>
      </c>
      <c r="C161">
        <v>4</v>
      </c>
      <c r="D161">
        <v>2</v>
      </c>
      <c r="E161">
        <v>202003</v>
      </c>
      <c r="F161">
        <v>0</v>
      </c>
      <c r="G161">
        <v>1.8</v>
      </c>
      <c r="H161">
        <v>0</v>
      </c>
      <c r="I161">
        <v>176.22</v>
      </c>
      <c r="J161">
        <v>110</v>
      </c>
      <c r="K161">
        <v>243.54</v>
      </c>
      <c r="L161">
        <f>Tabla_STOCKENALMACEN[[#This Row],[CANT_STOCK]]*Tabla_STOCKENALMACEN[[#This Row],[COSTO_UNIT]]</f>
        <v>0</v>
      </c>
      <c r="M161">
        <f>IFERROR(Tabla_STOCKENALMACEN[[#This Row],[CANT_STOCK]]/Tabla_STOCKENALMACEN[[#This Row],[VENTA_PROM12MESES_UN]],0)</f>
        <v>0</v>
      </c>
      <c r="N161">
        <f>IFERROR(12/Tabla_STOCKENALMACEN[[#This Row],[MESES DE INVENTARIO]],0)</f>
        <v>0</v>
      </c>
      <c r="O161" s="3">
        <f>Tabla_STOCKENALMACEN[[#This Row],[STOCK_VALORIZADO]]/SUM(Tabla_STOCKENALMACEN[STOCK_VALORIZADO])</f>
        <v>0</v>
      </c>
      <c r="P161" s="1" t="str">
        <f>VLOOKUP(Tabla_STOCKENALMACEN[[#This Row],[ID_PRODUCTO]],'ABC VENTAS'!$B$2:$F$564,5,FALSE)</f>
        <v>C</v>
      </c>
      <c r="Q161" s="1" t="str">
        <f>VLOOKUP(Tabla_STOCKENALMACEN[[#This Row],[ID_PRODUCTO]],'ABC STOCK'!$B$3:$F$565,5,FALSE)</f>
        <v>C</v>
      </c>
      <c r="R16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2" spans="1:18" x14ac:dyDescent="0.25">
      <c r="A162">
        <v>3</v>
      </c>
      <c r="B162">
        <v>1027</v>
      </c>
      <c r="C162">
        <v>4</v>
      </c>
      <c r="D162">
        <v>2</v>
      </c>
      <c r="E162">
        <v>201905</v>
      </c>
      <c r="F162">
        <v>420</v>
      </c>
      <c r="G162">
        <v>1.51</v>
      </c>
      <c r="H162">
        <v>634.20000000000005</v>
      </c>
      <c r="I162">
        <v>160.1808</v>
      </c>
      <c r="J162">
        <v>104</v>
      </c>
      <c r="K162">
        <v>210.43360000000001</v>
      </c>
      <c r="L162">
        <f>Tabla_STOCKENALMACEN[[#This Row],[CANT_STOCK]]*Tabla_STOCKENALMACEN[[#This Row],[COSTO_UNIT]]</f>
        <v>634.20000000000005</v>
      </c>
      <c r="M162">
        <f>IFERROR(Tabla_STOCKENALMACEN[[#This Row],[CANT_STOCK]]/Tabla_STOCKENALMACEN[[#This Row],[VENTA_PROM12MESES_UN]],0)</f>
        <v>4.0384615384615383</v>
      </c>
      <c r="N162">
        <f>IFERROR(12/Tabla_STOCKENALMACEN[[#This Row],[MESES DE INVENTARIO]],0)</f>
        <v>2.9714285714285715</v>
      </c>
      <c r="O162" s="3">
        <f>Tabla_STOCKENALMACEN[[#This Row],[STOCK_VALORIZADO]]/SUM(Tabla_STOCKENALMACEN[STOCK_VALORIZADO])</f>
        <v>2.3875018457070176E-5</v>
      </c>
      <c r="P162" s="1" t="str">
        <f>VLOOKUP(Tabla_STOCKENALMACEN[[#This Row],[ID_PRODUCTO]],'ABC VENTAS'!$B$2:$F$564,5,FALSE)</f>
        <v>C</v>
      </c>
      <c r="Q162" s="1" t="str">
        <f>VLOOKUP(Tabla_STOCKENALMACEN[[#This Row],[ID_PRODUCTO]],'ABC STOCK'!$B$3:$F$565,5,FALSE)</f>
        <v>C</v>
      </c>
      <c r="R16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63" spans="1:18" x14ac:dyDescent="0.25">
      <c r="A163">
        <v>2</v>
      </c>
      <c r="B163">
        <v>1027</v>
      </c>
      <c r="C163">
        <v>4</v>
      </c>
      <c r="D163">
        <v>2</v>
      </c>
      <c r="E163">
        <v>201905</v>
      </c>
      <c r="F163">
        <v>885</v>
      </c>
      <c r="G163">
        <v>1.8</v>
      </c>
      <c r="H163">
        <v>1593</v>
      </c>
      <c r="I163">
        <v>167.184</v>
      </c>
      <c r="J163">
        <v>86</v>
      </c>
      <c r="K163">
        <v>205.88399999999999</v>
      </c>
      <c r="L163">
        <f>Tabla_STOCKENALMACEN[[#This Row],[CANT_STOCK]]*Tabla_STOCKENALMACEN[[#This Row],[COSTO_UNIT]]</f>
        <v>1593</v>
      </c>
      <c r="M163">
        <f>IFERROR(Tabla_STOCKENALMACEN[[#This Row],[CANT_STOCK]]/Tabla_STOCKENALMACEN[[#This Row],[VENTA_PROM12MESES_UN]],0)</f>
        <v>10.290697674418604</v>
      </c>
      <c r="N163">
        <f>IFERROR(12/Tabla_STOCKENALMACEN[[#This Row],[MESES DE INVENTARIO]],0)</f>
        <v>1.1661016949152543</v>
      </c>
      <c r="O163" s="3">
        <f>Tabla_STOCKENALMACEN[[#This Row],[STOCK_VALORIZADO]]/SUM(Tabla_STOCKENALMACEN[STOCK_VALORIZADO])</f>
        <v>5.9969890258771353E-5</v>
      </c>
      <c r="P163" s="1" t="str">
        <f>VLOOKUP(Tabla_STOCKENALMACEN[[#This Row],[ID_PRODUCTO]],'ABC VENTAS'!$B$2:$F$564,5,FALSE)</f>
        <v>C</v>
      </c>
      <c r="Q163" s="1" t="str">
        <f>VLOOKUP(Tabla_STOCKENALMACEN[[#This Row],[ID_PRODUCTO]],'ABC STOCK'!$B$3:$F$565,5,FALSE)</f>
        <v>C</v>
      </c>
      <c r="R16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64" spans="1:18" x14ac:dyDescent="0.25">
      <c r="A164">
        <v>2</v>
      </c>
      <c r="B164">
        <v>1028</v>
      </c>
      <c r="C164">
        <v>4</v>
      </c>
      <c r="D164">
        <v>2</v>
      </c>
      <c r="E164">
        <v>201903</v>
      </c>
      <c r="F164">
        <v>1111</v>
      </c>
      <c r="G164">
        <v>7.34</v>
      </c>
      <c r="H164">
        <v>8154.74</v>
      </c>
      <c r="I164">
        <v>595.49419999999998</v>
      </c>
      <c r="J164">
        <v>85.4</v>
      </c>
      <c r="K164">
        <v>896.37548000000004</v>
      </c>
      <c r="L164">
        <f>Tabla_STOCKENALMACEN[[#This Row],[CANT_STOCK]]*Tabla_STOCKENALMACEN[[#This Row],[COSTO_UNIT]]</f>
        <v>8154.74</v>
      </c>
      <c r="M164">
        <f>IFERROR(Tabla_STOCKENALMACEN[[#This Row],[CANT_STOCK]]/Tabla_STOCKENALMACEN[[#This Row],[VENTA_PROM12MESES_UN]],0)</f>
        <v>13.009367681498828</v>
      </c>
      <c r="N164">
        <f>IFERROR(12/Tabla_STOCKENALMACEN[[#This Row],[MESES DE INVENTARIO]],0)</f>
        <v>0.92241224122412246</v>
      </c>
      <c r="O164" s="3">
        <f>Tabla_STOCKENALMACEN[[#This Row],[STOCK_VALORIZADO]]/SUM(Tabla_STOCKENALMACEN[STOCK_VALORIZADO])</f>
        <v>3.0699238097226184E-4</v>
      </c>
      <c r="P164" s="1" t="str">
        <f>VLOOKUP(Tabla_STOCKENALMACEN[[#This Row],[ID_PRODUCTO]],'ABC VENTAS'!$B$2:$F$564,5,FALSE)</f>
        <v>C</v>
      </c>
      <c r="Q164" s="1" t="str">
        <f>VLOOKUP(Tabla_STOCKENALMACEN[[#This Row],[ID_PRODUCTO]],'ABC STOCK'!$B$3:$F$565,5,FALSE)</f>
        <v>C</v>
      </c>
      <c r="R16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65" spans="1:18" x14ac:dyDescent="0.25">
      <c r="A165">
        <v>3</v>
      </c>
      <c r="B165">
        <v>1028</v>
      </c>
      <c r="C165">
        <v>4</v>
      </c>
      <c r="D165">
        <v>2</v>
      </c>
      <c r="E165">
        <v>202002</v>
      </c>
      <c r="F165">
        <v>464</v>
      </c>
      <c r="G165">
        <v>7.86</v>
      </c>
      <c r="H165">
        <v>3647.04</v>
      </c>
      <c r="I165">
        <v>287.88821999999999</v>
      </c>
      <c r="J165">
        <v>42.1</v>
      </c>
      <c r="K165">
        <v>446.72309999999999</v>
      </c>
      <c r="L165">
        <f>Tabla_STOCKENALMACEN[[#This Row],[CANT_STOCK]]*Tabla_STOCKENALMACEN[[#This Row],[COSTO_UNIT]]</f>
        <v>3647.04</v>
      </c>
      <c r="M165">
        <f>IFERROR(Tabla_STOCKENALMACEN[[#This Row],[CANT_STOCK]]/Tabla_STOCKENALMACEN[[#This Row],[VENTA_PROM12MESES_UN]],0)</f>
        <v>11.021377672209026</v>
      </c>
      <c r="N165">
        <f>IFERROR(12/Tabla_STOCKENALMACEN[[#This Row],[MESES DE INVENTARIO]],0)</f>
        <v>1.0887931034482758</v>
      </c>
      <c r="O165" s="3">
        <f>Tabla_STOCKENALMACEN[[#This Row],[STOCK_VALORIZADO]]/SUM(Tabla_STOCKENALMACEN[STOCK_VALORIZADO])</f>
        <v>1.3729603802219051E-4</v>
      </c>
      <c r="P165" s="1" t="str">
        <f>VLOOKUP(Tabla_STOCKENALMACEN[[#This Row],[ID_PRODUCTO]],'ABC VENTAS'!$B$2:$F$564,5,FALSE)</f>
        <v>C</v>
      </c>
      <c r="Q165" s="1" t="str">
        <f>VLOOKUP(Tabla_STOCKENALMACEN[[#This Row],[ID_PRODUCTO]],'ABC STOCK'!$B$3:$F$565,5,FALSE)</f>
        <v>C</v>
      </c>
      <c r="R16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66" spans="1:18" x14ac:dyDescent="0.25">
      <c r="A166">
        <v>3</v>
      </c>
      <c r="B166">
        <v>1028</v>
      </c>
      <c r="C166">
        <v>4</v>
      </c>
      <c r="D166">
        <v>2</v>
      </c>
      <c r="E166">
        <v>201904</v>
      </c>
      <c r="F166">
        <v>163</v>
      </c>
      <c r="G166">
        <v>3.51</v>
      </c>
      <c r="H166">
        <v>572.13</v>
      </c>
      <c r="I166">
        <v>253.66068000000001</v>
      </c>
      <c r="J166">
        <v>81.2</v>
      </c>
      <c r="K166">
        <v>373.36572000000001</v>
      </c>
      <c r="L166">
        <f>Tabla_STOCKENALMACEN[[#This Row],[CANT_STOCK]]*Tabla_STOCKENALMACEN[[#This Row],[COSTO_UNIT]]</f>
        <v>572.13</v>
      </c>
      <c r="M166">
        <f>IFERROR(Tabla_STOCKENALMACEN[[#This Row],[CANT_STOCK]]/Tabla_STOCKENALMACEN[[#This Row],[VENTA_PROM12MESES_UN]],0)</f>
        <v>2.0073891625615761</v>
      </c>
      <c r="N166">
        <f>IFERROR(12/Tabla_STOCKENALMACEN[[#This Row],[MESES DE INVENTARIO]],0)</f>
        <v>5.9779141104294489</v>
      </c>
      <c r="O166" s="3">
        <f>Tabla_STOCKENALMACEN[[#This Row],[STOCK_VALORIZADO]]/SUM(Tabla_STOCKENALMACEN[STOCK_VALORIZADO])</f>
        <v>2.153833855226042E-5</v>
      </c>
      <c r="P166" s="1" t="str">
        <f>VLOOKUP(Tabla_STOCKENALMACEN[[#This Row],[ID_PRODUCTO]],'ABC VENTAS'!$B$2:$F$564,5,FALSE)</f>
        <v>C</v>
      </c>
      <c r="Q166" s="1" t="str">
        <f>VLOOKUP(Tabla_STOCKENALMACEN[[#This Row],[ID_PRODUCTO]],'ABC STOCK'!$B$3:$F$565,5,FALSE)</f>
        <v>C</v>
      </c>
      <c r="R16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7" spans="1:18" x14ac:dyDescent="0.25">
      <c r="A167">
        <v>3</v>
      </c>
      <c r="B167">
        <v>1028</v>
      </c>
      <c r="C167">
        <v>4</v>
      </c>
      <c r="D167">
        <v>2</v>
      </c>
      <c r="E167">
        <v>202002</v>
      </c>
      <c r="F167">
        <v>206</v>
      </c>
      <c r="G167">
        <v>1.5</v>
      </c>
      <c r="H167">
        <v>309</v>
      </c>
      <c r="I167">
        <v>183.27</v>
      </c>
      <c r="J167">
        <v>149</v>
      </c>
      <c r="K167">
        <v>368.77499999999998</v>
      </c>
      <c r="L167">
        <f>Tabla_STOCKENALMACEN[[#This Row],[CANT_STOCK]]*Tabla_STOCKENALMACEN[[#This Row],[COSTO_UNIT]]</f>
        <v>309</v>
      </c>
      <c r="M167">
        <f>IFERROR(Tabla_STOCKENALMACEN[[#This Row],[CANT_STOCK]]/Tabla_STOCKENALMACEN[[#This Row],[VENTA_PROM12MESES_UN]],0)</f>
        <v>1.3825503355704698</v>
      </c>
      <c r="N167">
        <f>IFERROR(12/Tabla_STOCKENALMACEN[[#This Row],[MESES DE INVENTARIO]],0)</f>
        <v>8.6796116504854375</v>
      </c>
      <c r="O167" s="3">
        <f>Tabla_STOCKENALMACEN[[#This Row],[STOCK_VALORIZADO]]/SUM(Tabla_STOCKENALMACEN[STOCK_VALORIZADO])</f>
        <v>1.1632577583151504E-5</v>
      </c>
      <c r="P167" s="1" t="str">
        <f>VLOOKUP(Tabla_STOCKENALMACEN[[#This Row],[ID_PRODUCTO]],'ABC VENTAS'!$B$2:$F$564,5,FALSE)</f>
        <v>C</v>
      </c>
      <c r="Q167" s="1" t="str">
        <f>VLOOKUP(Tabla_STOCKENALMACEN[[#This Row],[ID_PRODUCTO]],'ABC STOCK'!$B$3:$F$565,5,FALSE)</f>
        <v>C</v>
      </c>
      <c r="R16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8" spans="1:18" x14ac:dyDescent="0.25">
      <c r="A168">
        <v>2</v>
      </c>
      <c r="B168">
        <v>1028</v>
      </c>
      <c r="C168">
        <v>4</v>
      </c>
      <c r="D168">
        <v>2</v>
      </c>
      <c r="E168">
        <v>201901</v>
      </c>
      <c r="F168">
        <v>83</v>
      </c>
      <c r="G168">
        <v>2.67</v>
      </c>
      <c r="H168">
        <v>221.61</v>
      </c>
      <c r="I168">
        <v>146.10239999999999</v>
      </c>
      <c r="J168">
        <v>57</v>
      </c>
      <c r="K168">
        <v>270.89819999999997</v>
      </c>
      <c r="L168">
        <f>Tabla_STOCKENALMACEN[[#This Row],[CANT_STOCK]]*Tabla_STOCKENALMACEN[[#This Row],[COSTO_UNIT]]</f>
        <v>221.60999999999999</v>
      </c>
      <c r="M168">
        <f>IFERROR(Tabla_STOCKENALMACEN[[#This Row],[CANT_STOCK]]/Tabla_STOCKENALMACEN[[#This Row],[VENTA_PROM12MESES_UN]],0)</f>
        <v>1.4561403508771931</v>
      </c>
      <c r="N168">
        <f>IFERROR(12/Tabla_STOCKENALMACEN[[#This Row],[MESES DE INVENTARIO]],0)</f>
        <v>8.2409638554216862</v>
      </c>
      <c r="O168" s="3">
        <f>Tabla_STOCKENALMACEN[[#This Row],[STOCK_VALORIZADO]]/SUM(Tabla_STOCKENALMACEN[STOCK_VALORIZADO])</f>
        <v>8.3427039424019577E-6</v>
      </c>
      <c r="P168" s="1" t="str">
        <f>VLOOKUP(Tabla_STOCKENALMACEN[[#This Row],[ID_PRODUCTO]],'ABC VENTAS'!$B$2:$F$564,5,FALSE)</f>
        <v>C</v>
      </c>
      <c r="Q168" s="1" t="str">
        <f>VLOOKUP(Tabla_STOCKENALMACEN[[#This Row],[ID_PRODUCTO]],'ABC STOCK'!$B$3:$F$565,5,FALSE)</f>
        <v>C</v>
      </c>
      <c r="R16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9" spans="1:18" x14ac:dyDescent="0.25">
      <c r="A169">
        <v>2</v>
      </c>
      <c r="B169">
        <v>1028</v>
      </c>
      <c r="C169">
        <v>4</v>
      </c>
      <c r="D169">
        <v>2</v>
      </c>
      <c r="E169">
        <v>202003</v>
      </c>
      <c r="F169">
        <v>383</v>
      </c>
      <c r="G169">
        <v>14</v>
      </c>
      <c r="H169">
        <v>5362</v>
      </c>
      <c r="I169">
        <v>0</v>
      </c>
      <c r="J169">
        <v>0</v>
      </c>
      <c r="K169">
        <v>0</v>
      </c>
      <c r="L169">
        <f>Tabla_STOCKENALMACEN[[#This Row],[CANT_STOCK]]*Tabla_STOCKENALMACEN[[#This Row],[COSTO_UNIT]]</f>
        <v>5362</v>
      </c>
      <c r="M169">
        <f>IFERROR(Tabla_STOCKENALMACEN[[#This Row],[CANT_STOCK]]/Tabla_STOCKENALMACEN[[#This Row],[VENTA_PROM12MESES_UN]],0)</f>
        <v>0</v>
      </c>
      <c r="N169">
        <f>IFERROR(12/Tabla_STOCKENALMACEN[[#This Row],[MESES DE INVENTARIO]],0)</f>
        <v>0</v>
      </c>
      <c r="O169" s="3">
        <f>Tabla_STOCKENALMACEN[[#This Row],[STOCK_VALORIZADO]]/SUM(Tabla_STOCKENALMACEN[STOCK_VALORIZADO])</f>
        <v>2.0185722006750282E-4</v>
      </c>
      <c r="P169" s="1" t="str">
        <f>VLOOKUP(Tabla_STOCKENALMACEN[[#This Row],[ID_PRODUCTO]],'ABC VENTAS'!$B$2:$F$564,5,FALSE)</f>
        <v>C</v>
      </c>
      <c r="Q169" s="1" t="str">
        <f>VLOOKUP(Tabla_STOCKENALMACEN[[#This Row],[ID_PRODUCTO]],'ABC STOCK'!$B$3:$F$565,5,FALSE)</f>
        <v>C</v>
      </c>
      <c r="R169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70" spans="1:18" x14ac:dyDescent="0.25">
      <c r="A170">
        <v>1</v>
      </c>
      <c r="B170">
        <v>1029</v>
      </c>
      <c r="C170">
        <v>4</v>
      </c>
      <c r="D170">
        <v>2</v>
      </c>
      <c r="E170">
        <v>201904</v>
      </c>
      <c r="F170">
        <v>223</v>
      </c>
      <c r="G170">
        <v>74</v>
      </c>
      <c r="H170">
        <v>16502</v>
      </c>
      <c r="I170">
        <v>58801.14</v>
      </c>
      <c r="J170">
        <v>729</v>
      </c>
      <c r="K170">
        <v>91168.74</v>
      </c>
      <c r="L170">
        <f>Tabla_STOCKENALMACEN[[#This Row],[CANT_STOCK]]*Tabla_STOCKENALMACEN[[#This Row],[COSTO_UNIT]]</f>
        <v>16502</v>
      </c>
      <c r="M170">
        <f>IFERROR(Tabla_STOCKENALMACEN[[#This Row],[CANT_STOCK]]/Tabla_STOCKENALMACEN[[#This Row],[VENTA_PROM12MESES_UN]],0)</f>
        <v>0.30589849108367628</v>
      </c>
      <c r="N170">
        <f>IFERROR(12/Tabla_STOCKENALMACEN[[#This Row],[MESES DE INVENTARIO]],0)</f>
        <v>39.228699551569505</v>
      </c>
      <c r="O170" s="3">
        <f>Tabla_STOCKENALMACEN[[#This Row],[STOCK_VALORIZADO]]/SUM(Tabla_STOCKENALMACEN[STOCK_VALORIZADO])</f>
        <v>6.2123234717529491E-4</v>
      </c>
      <c r="P170" s="1" t="str">
        <f>VLOOKUP(Tabla_STOCKENALMACEN[[#This Row],[ID_PRODUCTO]],'ABC VENTAS'!$B$2:$F$564,5,FALSE)</f>
        <v>B</v>
      </c>
      <c r="Q170" s="1" t="str">
        <f>VLOOKUP(Tabla_STOCKENALMACEN[[#This Row],[ID_PRODUCTO]],'ABC STOCK'!$B$3:$F$565,5,FALSE)</f>
        <v>B</v>
      </c>
      <c r="R17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1" spans="1:18" x14ac:dyDescent="0.25">
      <c r="A171">
        <v>3</v>
      </c>
      <c r="B171">
        <v>1029</v>
      </c>
      <c r="C171">
        <v>4</v>
      </c>
      <c r="D171">
        <v>2</v>
      </c>
      <c r="E171">
        <v>202001</v>
      </c>
      <c r="F171">
        <v>0</v>
      </c>
      <c r="G171">
        <v>61</v>
      </c>
      <c r="H171">
        <v>0</v>
      </c>
      <c r="I171">
        <v>40283.18</v>
      </c>
      <c r="J171">
        <v>623</v>
      </c>
      <c r="K171">
        <v>70685.58</v>
      </c>
      <c r="L171">
        <f>Tabla_STOCKENALMACEN[[#This Row],[CANT_STOCK]]*Tabla_STOCKENALMACEN[[#This Row],[COSTO_UNIT]]</f>
        <v>0</v>
      </c>
      <c r="M171">
        <f>IFERROR(Tabla_STOCKENALMACEN[[#This Row],[CANT_STOCK]]/Tabla_STOCKENALMACEN[[#This Row],[VENTA_PROM12MESES_UN]],0)</f>
        <v>0</v>
      </c>
      <c r="N171">
        <f>IFERROR(12/Tabla_STOCKENALMACEN[[#This Row],[MESES DE INVENTARIO]],0)</f>
        <v>0</v>
      </c>
      <c r="O171" s="3">
        <f>Tabla_STOCKENALMACEN[[#This Row],[STOCK_VALORIZADO]]/SUM(Tabla_STOCKENALMACEN[STOCK_VALORIZADO])</f>
        <v>0</v>
      </c>
      <c r="P171" s="1" t="str">
        <f>VLOOKUP(Tabla_STOCKENALMACEN[[#This Row],[ID_PRODUCTO]],'ABC VENTAS'!$B$2:$F$564,5,FALSE)</f>
        <v>B</v>
      </c>
      <c r="Q171" s="1" t="str">
        <f>VLOOKUP(Tabla_STOCKENALMACEN[[#This Row],[ID_PRODUCTO]],'ABC STOCK'!$B$3:$F$565,5,FALSE)</f>
        <v>B</v>
      </c>
      <c r="R17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2" spans="1:18" x14ac:dyDescent="0.25">
      <c r="A172">
        <v>2</v>
      </c>
      <c r="B172">
        <v>1029</v>
      </c>
      <c r="C172">
        <v>4</v>
      </c>
      <c r="D172">
        <v>2</v>
      </c>
      <c r="E172">
        <v>202001</v>
      </c>
      <c r="F172">
        <v>14</v>
      </c>
      <c r="G172">
        <v>38</v>
      </c>
      <c r="H172">
        <v>532</v>
      </c>
      <c r="I172">
        <v>37426.199999999997</v>
      </c>
      <c r="J172">
        <v>938</v>
      </c>
      <c r="K172">
        <v>50970.92</v>
      </c>
      <c r="L172">
        <f>Tabla_STOCKENALMACEN[[#This Row],[CANT_STOCK]]*Tabla_STOCKENALMACEN[[#This Row],[COSTO_UNIT]]</f>
        <v>532</v>
      </c>
      <c r="M172">
        <f>IFERROR(Tabla_STOCKENALMACEN[[#This Row],[CANT_STOCK]]/Tabla_STOCKENALMACEN[[#This Row],[VENTA_PROM12MESES_UN]],0)</f>
        <v>1.4925373134328358E-2</v>
      </c>
      <c r="N172">
        <f>IFERROR(12/Tabla_STOCKENALMACEN[[#This Row],[MESES DE INVENTARIO]],0)</f>
        <v>804</v>
      </c>
      <c r="O172" s="3">
        <f>Tabla_STOCKENALMACEN[[#This Row],[STOCK_VALORIZADO]]/SUM(Tabla_STOCKENALMACEN[STOCK_VALORIZADO])</f>
        <v>2.0027609301736571E-5</v>
      </c>
      <c r="P172" s="1" t="str">
        <f>VLOOKUP(Tabla_STOCKENALMACEN[[#This Row],[ID_PRODUCTO]],'ABC VENTAS'!$B$2:$F$564,5,FALSE)</f>
        <v>B</v>
      </c>
      <c r="Q172" s="1" t="str">
        <f>VLOOKUP(Tabla_STOCKENALMACEN[[#This Row],[ID_PRODUCTO]],'ABC STOCK'!$B$3:$F$565,5,FALSE)</f>
        <v>B</v>
      </c>
      <c r="R17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3" spans="1:18" x14ac:dyDescent="0.25">
      <c r="A173">
        <v>1</v>
      </c>
      <c r="B173">
        <v>1029</v>
      </c>
      <c r="C173">
        <v>4</v>
      </c>
      <c r="D173">
        <v>2</v>
      </c>
      <c r="E173">
        <v>201909</v>
      </c>
      <c r="F173">
        <v>92</v>
      </c>
      <c r="G173">
        <v>66</v>
      </c>
      <c r="H173">
        <v>6072</v>
      </c>
      <c r="I173">
        <v>16434</v>
      </c>
      <c r="J173">
        <v>300</v>
      </c>
      <c r="K173">
        <v>31680</v>
      </c>
      <c r="L173">
        <f>Tabla_STOCKENALMACEN[[#This Row],[CANT_STOCK]]*Tabla_STOCKENALMACEN[[#This Row],[COSTO_UNIT]]</f>
        <v>6072</v>
      </c>
      <c r="M173">
        <f>IFERROR(Tabla_STOCKENALMACEN[[#This Row],[CANT_STOCK]]/Tabla_STOCKENALMACEN[[#This Row],[VENTA_PROM12MESES_UN]],0)</f>
        <v>0.30666666666666664</v>
      </c>
      <c r="N173">
        <f>IFERROR(12/Tabla_STOCKENALMACEN[[#This Row],[MESES DE INVENTARIO]],0)</f>
        <v>39.130434782608695</v>
      </c>
      <c r="O173" s="3">
        <f>Tabla_STOCKENALMACEN[[#This Row],[STOCK_VALORIZADO]]/SUM(Tabla_STOCKENALMACEN[STOCK_VALORIZADO])</f>
        <v>2.2858579639124899E-4</v>
      </c>
      <c r="P173" s="1" t="str">
        <f>VLOOKUP(Tabla_STOCKENALMACEN[[#This Row],[ID_PRODUCTO]],'ABC VENTAS'!$B$2:$F$564,5,FALSE)</f>
        <v>B</v>
      </c>
      <c r="Q173" s="1" t="str">
        <f>VLOOKUP(Tabla_STOCKENALMACEN[[#This Row],[ID_PRODUCTO]],'ABC STOCK'!$B$3:$F$565,5,FALSE)</f>
        <v>B</v>
      </c>
      <c r="R17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4" spans="1:18" x14ac:dyDescent="0.25">
      <c r="A174">
        <v>2</v>
      </c>
      <c r="B174">
        <v>1029</v>
      </c>
      <c r="C174">
        <v>4</v>
      </c>
      <c r="D174">
        <v>2</v>
      </c>
      <c r="E174">
        <v>202003</v>
      </c>
      <c r="F174">
        <v>251</v>
      </c>
      <c r="G174">
        <v>32</v>
      </c>
      <c r="H174">
        <v>8032</v>
      </c>
      <c r="I174">
        <v>19607.04</v>
      </c>
      <c r="J174">
        <v>666</v>
      </c>
      <c r="K174">
        <v>31115.52</v>
      </c>
      <c r="L174">
        <f>Tabla_STOCKENALMACEN[[#This Row],[CANT_STOCK]]*Tabla_STOCKENALMACEN[[#This Row],[COSTO_UNIT]]</f>
        <v>8032</v>
      </c>
      <c r="M174">
        <f>IFERROR(Tabla_STOCKENALMACEN[[#This Row],[CANT_STOCK]]/Tabla_STOCKENALMACEN[[#This Row],[VENTA_PROM12MESES_UN]],0)</f>
        <v>0.37687687687687688</v>
      </c>
      <c r="N174">
        <f>IFERROR(12/Tabla_STOCKENALMACEN[[#This Row],[MESES DE INVENTARIO]],0)</f>
        <v>31.840637450199203</v>
      </c>
      <c r="O174" s="3">
        <f>Tabla_STOCKENALMACEN[[#This Row],[STOCK_VALORIZADO]]/SUM(Tabla_STOCKENALMACEN[STOCK_VALORIZADO])</f>
        <v>3.0237172539764691E-4</v>
      </c>
      <c r="P174" s="1" t="str">
        <f>VLOOKUP(Tabla_STOCKENALMACEN[[#This Row],[ID_PRODUCTO]],'ABC VENTAS'!$B$2:$F$564,5,FALSE)</f>
        <v>B</v>
      </c>
      <c r="Q174" s="1" t="str">
        <f>VLOOKUP(Tabla_STOCKENALMACEN[[#This Row],[ID_PRODUCTO]],'ABC STOCK'!$B$3:$F$565,5,FALSE)</f>
        <v>B</v>
      </c>
      <c r="R17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5" spans="1:18" x14ac:dyDescent="0.25">
      <c r="A175">
        <v>3</v>
      </c>
      <c r="B175">
        <v>1029</v>
      </c>
      <c r="C175">
        <v>4</v>
      </c>
      <c r="D175">
        <v>2</v>
      </c>
      <c r="E175">
        <v>202003</v>
      </c>
      <c r="F175">
        <v>769</v>
      </c>
      <c r="G175">
        <v>49</v>
      </c>
      <c r="H175">
        <v>37681</v>
      </c>
      <c r="I175">
        <v>20412.419999999998</v>
      </c>
      <c r="J175">
        <v>393</v>
      </c>
      <c r="K175">
        <v>28307.79</v>
      </c>
      <c r="L175">
        <f>Tabla_STOCKENALMACEN[[#This Row],[CANT_STOCK]]*Tabla_STOCKENALMACEN[[#This Row],[COSTO_UNIT]]</f>
        <v>37681</v>
      </c>
      <c r="M175">
        <f>IFERROR(Tabla_STOCKENALMACEN[[#This Row],[CANT_STOCK]]/Tabla_STOCKENALMACEN[[#This Row],[VENTA_PROM12MESES_UN]],0)</f>
        <v>1.9567430025445292</v>
      </c>
      <c r="N175">
        <f>IFERROR(12/Tabla_STOCKENALMACEN[[#This Row],[MESES DE INVENTARIO]],0)</f>
        <v>6.1326397919375815</v>
      </c>
      <c r="O175" s="3">
        <f>Tabla_STOCKENALMACEN[[#This Row],[STOCK_VALORIZADO]]/SUM(Tabla_STOCKENALMACEN[STOCK_VALORIZADO])</f>
        <v>1.4185344851479996E-3</v>
      </c>
      <c r="P175" s="1" t="str">
        <f>VLOOKUP(Tabla_STOCKENALMACEN[[#This Row],[ID_PRODUCTO]],'ABC VENTAS'!$B$2:$F$564,5,FALSE)</f>
        <v>B</v>
      </c>
      <c r="Q175" s="1" t="str">
        <f>VLOOKUP(Tabla_STOCKENALMACEN[[#This Row],[ID_PRODUCTO]],'ABC STOCK'!$B$3:$F$565,5,FALSE)</f>
        <v>B</v>
      </c>
      <c r="R17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6" spans="1:18" x14ac:dyDescent="0.25">
      <c r="A176">
        <v>2</v>
      </c>
      <c r="B176">
        <v>1030</v>
      </c>
      <c r="C176">
        <v>4</v>
      </c>
      <c r="D176">
        <v>2</v>
      </c>
      <c r="E176">
        <v>202003</v>
      </c>
      <c r="F176">
        <v>3</v>
      </c>
      <c r="G176">
        <v>6.72</v>
      </c>
      <c r="H176">
        <v>20.16</v>
      </c>
      <c r="I176">
        <v>843.76319999999998</v>
      </c>
      <c r="J176">
        <v>146</v>
      </c>
      <c r="K176">
        <v>1648.2816</v>
      </c>
      <c r="L176">
        <f>Tabla_STOCKENALMACEN[[#This Row],[CANT_STOCK]]*Tabla_STOCKENALMACEN[[#This Row],[COSTO_UNIT]]</f>
        <v>20.16</v>
      </c>
      <c r="M176">
        <f>IFERROR(Tabla_STOCKENALMACEN[[#This Row],[CANT_STOCK]]/Tabla_STOCKENALMACEN[[#This Row],[VENTA_PROM12MESES_UN]],0)</f>
        <v>2.0547945205479451E-2</v>
      </c>
      <c r="N176">
        <f>IFERROR(12/Tabla_STOCKENALMACEN[[#This Row],[MESES DE INVENTARIO]],0)</f>
        <v>584</v>
      </c>
      <c r="O176" s="3">
        <f>Tabla_STOCKENALMACEN[[#This Row],[STOCK_VALORIZADO]]/SUM(Tabla_STOCKENALMACEN[STOCK_VALORIZADO])</f>
        <v>7.589409840658069E-7</v>
      </c>
      <c r="P176" s="1" t="str">
        <f>VLOOKUP(Tabla_STOCKENALMACEN[[#This Row],[ID_PRODUCTO]],'ABC VENTAS'!$B$2:$F$564,5,FALSE)</f>
        <v>C</v>
      </c>
      <c r="Q176" s="1" t="str">
        <f>VLOOKUP(Tabla_STOCKENALMACEN[[#This Row],[ID_PRODUCTO]],'ABC STOCK'!$B$3:$F$565,5,FALSE)</f>
        <v>C</v>
      </c>
      <c r="R17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7" spans="1:18" x14ac:dyDescent="0.25">
      <c r="A177">
        <v>2</v>
      </c>
      <c r="B177">
        <v>1030</v>
      </c>
      <c r="C177">
        <v>4</v>
      </c>
      <c r="D177">
        <v>2</v>
      </c>
      <c r="E177">
        <v>202001</v>
      </c>
      <c r="F177">
        <v>1423</v>
      </c>
      <c r="G177">
        <v>7.56</v>
      </c>
      <c r="H177">
        <v>10757.88</v>
      </c>
      <c r="I177">
        <v>645.42744000000005</v>
      </c>
      <c r="J177">
        <v>83.7</v>
      </c>
      <c r="K177">
        <v>879.55308000000002</v>
      </c>
      <c r="L177">
        <f>Tabla_STOCKENALMACEN[[#This Row],[CANT_STOCK]]*Tabla_STOCKENALMACEN[[#This Row],[COSTO_UNIT]]</f>
        <v>10757.88</v>
      </c>
      <c r="M177">
        <f>IFERROR(Tabla_STOCKENALMACEN[[#This Row],[CANT_STOCK]]/Tabla_STOCKENALMACEN[[#This Row],[VENTA_PROM12MESES_UN]],0)</f>
        <v>17.001194743130227</v>
      </c>
      <c r="N177">
        <f>IFERROR(12/Tabla_STOCKENALMACEN[[#This Row],[MESES DE INVENTARIO]],0)</f>
        <v>0.70583274771609272</v>
      </c>
      <c r="O177" s="3">
        <f>Tabla_STOCKENALMACEN[[#This Row],[STOCK_VALORIZADO]]/SUM(Tabla_STOCKENALMACEN[STOCK_VALORIZADO])</f>
        <v>4.049898826221162E-4</v>
      </c>
      <c r="P177" s="1" t="str">
        <f>VLOOKUP(Tabla_STOCKENALMACEN[[#This Row],[ID_PRODUCTO]],'ABC VENTAS'!$B$2:$F$564,5,FALSE)</f>
        <v>C</v>
      </c>
      <c r="Q177" s="1" t="str">
        <f>VLOOKUP(Tabla_STOCKENALMACEN[[#This Row],[ID_PRODUCTO]],'ABC STOCK'!$B$3:$F$565,5,FALSE)</f>
        <v>C</v>
      </c>
      <c r="R17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78" spans="1:18" x14ac:dyDescent="0.25">
      <c r="A178">
        <v>2</v>
      </c>
      <c r="B178">
        <v>1030</v>
      </c>
      <c r="C178">
        <v>4</v>
      </c>
      <c r="D178">
        <v>2</v>
      </c>
      <c r="E178">
        <v>202003</v>
      </c>
      <c r="F178">
        <v>267</v>
      </c>
      <c r="G178">
        <v>6.02</v>
      </c>
      <c r="H178">
        <v>1607.34</v>
      </c>
      <c r="I178">
        <v>427.42</v>
      </c>
      <c r="J178">
        <v>71</v>
      </c>
      <c r="K178">
        <v>782.17859999999996</v>
      </c>
      <c r="L178">
        <f>Tabla_STOCKENALMACEN[[#This Row],[CANT_STOCK]]*Tabla_STOCKENALMACEN[[#This Row],[COSTO_UNIT]]</f>
        <v>1607.34</v>
      </c>
      <c r="M178">
        <f>IFERROR(Tabla_STOCKENALMACEN[[#This Row],[CANT_STOCK]]/Tabla_STOCKENALMACEN[[#This Row],[VENTA_PROM12MESES_UN]],0)</f>
        <v>3.76056338028169</v>
      </c>
      <c r="N178">
        <f>IFERROR(12/Tabla_STOCKENALMACEN[[#This Row],[MESES DE INVENTARIO]],0)</f>
        <v>3.1910112359550564</v>
      </c>
      <c r="O178" s="3">
        <f>Tabla_STOCKENALMACEN[[#This Row],[STOCK_VALORIZADO]]/SUM(Tabla_STOCKENALMACEN[STOCK_VALORIZADO])</f>
        <v>6.0509732208746725E-5</v>
      </c>
      <c r="P178" s="1" t="str">
        <f>VLOOKUP(Tabla_STOCKENALMACEN[[#This Row],[ID_PRODUCTO]],'ABC VENTAS'!$B$2:$F$564,5,FALSE)</f>
        <v>C</v>
      </c>
      <c r="Q178" s="1" t="str">
        <f>VLOOKUP(Tabla_STOCKENALMACEN[[#This Row],[ID_PRODUCTO]],'ABC STOCK'!$B$3:$F$565,5,FALSE)</f>
        <v>C</v>
      </c>
      <c r="R17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9" spans="1:18" x14ac:dyDescent="0.25">
      <c r="A179">
        <v>2</v>
      </c>
      <c r="B179">
        <v>1030</v>
      </c>
      <c r="C179">
        <v>4</v>
      </c>
      <c r="D179">
        <v>2</v>
      </c>
      <c r="E179">
        <v>201912</v>
      </c>
      <c r="F179">
        <v>17</v>
      </c>
      <c r="G179">
        <v>5.61</v>
      </c>
      <c r="H179">
        <v>95.37</v>
      </c>
      <c r="I179">
        <v>326.95080000000002</v>
      </c>
      <c r="J179">
        <v>62</v>
      </c>
      <c r="K179">
        <v>633.03240000000005</v>
      </c>
      <c r="L179">
        <f>Tabla_STOCKENALMACEN[[#This Row],[CANT_STOCK]]*Tabla_STOCKENALMACEN[[#This Row],[COSTO_UNIT]]</f>
        <v>95.37</v>
      </c>
      <c r="M179">
        <f>IFERROR(Tabla_STOCKENALMACEN[[#This Row],[CANT_STOCK]]/Tabla_STOCKENALMACEN[[#This Row],[VENTA_PROM12MESES_UN]],0)</f>
        <v>0.27419354838709675</v>
      </c>
      <c r="N179">
        <f>IFERROR(12/Tabla_STOCKENALMACEN[[#This Row],[MESES DE INVENTARIO]],0)</f>
        <v>43.764705882352942</v>
      </c>
      <c r="O179" s="3">
        <f>Tabla_STOCKENALMACEN[[#This Row],[STOCK_VALORIZADO]]/SUM(Tabla_STOCKENALMACEN[STOCK_VALORIZADO])</f>
        <v>3.5902877802755956E-6</v>
      </c>
      <c r="P179" s="1" t="str">
        <f>VLOOKUP(Tabla_STOCKENALMACEN[[#This Row],[ID_PRODUCTO]],'ABC VENTAS'!$B$2:$F$564,5,FALSE)</f>
        <v>C</v>
      </c>
      <c r="Q179" s="1" t="str">
        <f>VLOOKUP(Tabla_STOCKENALMACEN[[#This Row],[ID_PRODUCTO]],'ABC STOCK'!$B$3:$F$565,5,FALSE)</f>
        <v>C</v>
      </c>
      <c r="R17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0" spans="1:18" x14ac:dyDescent="0.25">
      <c r="A180">
        <v>3</v>
      </c>
      <c r="B180">
        <v>1030</v>
      </c>
      <c r="C180">
        <v>4</v>
      </c>
      <c r="D180">
        <v>2</v>
      </c>
      <c r="E180">
        <v>202001</v>
      </c>
      <c r="F180">
        <v>60</v>
      </c>
      <c r="G180">
        <v>3.12</v>
      </c>
      <c r="H180">
        <v>187.2</v>
      </c>
      <c r="I180">
        <v>165.36</v>
      </c>
      <c r="J180">
        <v>53</v>
      </c>
      <c r="K180">
        <v>286.07279999999997</v>
      </c>
      <c r="L180">
        <f>Tabla_STOCKENALMACEN[[#This Row],[CANT_STOCK]]*Tabla_STOCKENALMACEN[[#This Row],[COSTO_UNIT]]</f>
        <v>187.20000000000002</v>
      </c>
      <c r="M180">
        <f>IFERROR(Tabla_STOCKENALMACEN[[#This Row],[CANT_STOCK]]/Tabla_STOCKENALMACEN[[#This Row],[VENTA_PROM12MESES_UN]],0)</f>
        <v>1.1320754716981132</v>
      </c>
      <c r="N180">
        <f>IFERROR(12/Tabla_STOCKENALMACEN[[#This Row],[MESES DE INVENTARIO]],0)</f>
        <v>10.6</v>
      </c>
      <c r="O180" s="3">
        <f>Tabla_STOCKENALMACEN[[#This Row],[STOCK_VALORIZADO]]/SUM(Tabla_STOCKENALMACEN[STOCK_VALORIZADO])</f>
        <v>7.0473091377539219E-6</v>
      </c>
      <c r="P180" s="1" t="str">
        <f>VLOOKUP(Tabla_STOCKENALMACEN[[#This Row],[ID_PRODUCTO]],'ABC VENTAS'!$B$2:$F$564,5,FALSE)</f>
        <v>C</v>
      </c>
      <c r="Q180" s="1" t="str">
        <f>VLOOKUP(Tabla_STOCKENALMACEN[[#This Row],[ID_PRODUCTO]],'ABC STOCK'!$B$3:$F$565,5,FALSE)</f>
        <v>C</v>
      </c>
      <c r="R18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1" spans="1:18" x14ac:dyDescent="0.25">
      <c r="A181">
        <v>2</v>
      </c>
      <c r="B181">
        <v>1030</v>
      </c>
      <c r="C181">
        <v>4</v>
      </c>
      <c r="D181">
        <v>2</v>
      </c>
      <c r="E181">
        <v>202002</v>
      </c>
      <c r="F181">
        <v>266</v>
      </c>
      <c r="G181">
        <v>1.61</v>
      </c>
      <c r="H181">
        <v>428.26</v>
      </c>
      <c r="I181">
        <v>132.74449999999999</v>
      </c>
      <c r="J181">
        <v>97</v>
      </c>
      <c r="K181">
        <v>262.36559999999997</v>
      </c>
      <c r="L181">
        <f>Tabla_STOCKENALMACEN[[#This Row],[CANT_STOCK]]*Tabla_STOCKENALMACEN[[#This Row],[COSTO_UNIT]]</f>
        <v>428.26000000000005</v>
      </c>
      <c r="M181">
        <f>IFERROR(Tabla_STOCKENALMACEN[[#This Row],[CANT_STOCK]]/Tabla_STOCKENALMACEN[[#This Row],[VENTA_PROM12MESES_UN]],0)</f>
        <v>2.7422680412371134</v>
      </c>
      <c r="N181">
        <f>IFERROR(12/Tabla_STOCKENALMACEN[[#This Row],[MESES DE INVENTARIO]],0)</f>
        <v>4.3759398496240598</v>
      </c>
      <c r="O181" s="3">
        <f>Tabla_STOCKENALMACEN[[#This Row],[STOCK_VALORIZADO]]/SUM(Tabla_STOCKENALMACEN[STOCK_VALORIZADO])</f>
        <v>1.6122225487897942E-5</v>
      </c>
      <c r="P181" s="1" t="str">
        <f>VLOOKUP(Tabla_STOCKENALMACEN[[#This Row],[ID_PRODUCTO]],'ABC VENTAS'!$B$2:$F$564,5,FALSE)</f>
        <v>C</v>
      </c>
      <c r="Q181" s="1" t="str">
        <f>VLOOKUP(Tabla_STOCKENALMACEN[[#This Row],[ID_PRODUCTO]],'ABC STOCK'!$B$3:$F$565,5,FALSE)</f>
        <v>C</v>
      </c>
      <c r="R18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2" spans="1:18" x14ac:dyDescent="0.25">
      <c r="A182">
        <v>2</v>
      </c>
      <c r="B182">
        <v>1031</v>
      </c>
      <c r="C182">
        <v>4</v>
      </c>
      <c r="D182">
        <v>2</v>
      </c>
      <c r="E182">
        <v>202002</v>
      </c>
      <c r="F182">
        <v>85</v>
      </c>
      <c r="G182">
        <v>5.8</v>
      </c>
      <c r="H182">
        <v>493</v>
      </c>
      <c r="I182">
        <v>657.72</v>
      </c>
      <c r="J182">
        <v>140</v>
      </c>
      <c r="K182">
        <v>1526.56</v>
      </c>
      <c r="L182">
        <f>Tabla_STOCKENALMACEN[[#This Row],[CANT_STOCK]]*Tabla_STOCKENALMACEN[[#This Row],[COSTO_UNIT]]</f>
        <v>493</v>
      </c>
      <c r="M182">
        <f>IFERROR(Tabla_STOCKENALMACEN[[#This Row],[CANT_STOCK]]/Tabla_STOCKENALMACEN[[#This Row],[VENTA_PROM12MESES_UN]],0)</f>
        <v>0.6071428571428571</v>
      </c>
      <c r="N182">
        <f>IFERROR(12/Tabla_STOCKENALMACEN[[#This Row],[MESES DE INVENTARIO]],0)</f>
        <v>19.764705882352942</v>
      </c>
      <c r="O182" s="3">
        <f>Tabla_STOCKENALMACEN[[#This Row],[STOCK_VALORIZADO]]/SUM(Tabla_STOCKENALMACEN[STOCK_VALORIZADO])</f>
        <v>1.8559419898037838E-5</v>
      </c>
      <c r="P182" s="1" t="str">
        <f>VLOOKUP(Tabla_STOCKENALMACEN[[#This Row],[ID_PRODUCTO]],'ABC VENTAS'!$B$2:$F$564,5,FALSE)</f>
        <v>C</v>
      </c>
      <c r="Q182" s="1" t="str">
        <f>VLOOKUP(Tabla_STOCKENALMACEN[[#This Row],[ID_PRODUCTO]],'ABC STOCK'!$B$3:$F$565,5,FALSE)</f>
        <v>C</v>
      </c>
      <c r="R18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3" spans="1:18" x14ac:dyDescent="0.25">
      <c r="A183">
        <v>2</v>
      </c>
      <c r="B183">
        <v>1031</v>
      </c>
      <c r="C183">
        <v>4</v>
      </c>
      <c r="D183">
        <v>2</v>
      </c>
      <c r="E183">
        <v>201909</v>
      </c>
      <c r="F183">
        <v>1197</v>
      </c>
      <c r="G183">
        <v>6.77</v>
      </c>
      <c r="H183">
        <v>8103.69</v>
      </c>
      <c r="I183">
        <v>555.6816</v>
      </c>
      <c r="J183">
        <v>85.5</v>
      </c>
      <c r="K183">
        <v>989.80785000000003</v>
      </c>
      <c r="L183">
        <f>Tabla_STOCKENALMACEN[[#This Row],[CANT_STOCK]]*Tabla_STOCKENALMACEN[[#This Row],[COSTO_UNIT]]</f>
        <v>8103.69</v>
      </c>
      <c r="M183">
        <f>IFERROR(Tabla_STOCKENALMACEN[[#This Row],[CANT_STOCK]]/Tabla_STOCKENALMACEN[[#This Row],[VENTA_PROM12MESES_UN]],0)</f>
        <v>14</v>
      </c>
      <c r="N183">
        <f>IFERROR(12/Tabla_STOCKENALMACEN[[#This Row],[MESES DE INVENTARIO]],0)</f>
        <v>0.8571428571428571</v>
      </c>
      <c r="O183" s="3">
        <f>Tabla_STOCKENALMACEN[[#This Row],[STOCK_VALORIZADO]]/SUM(Tabla_STOCKENALMACEN[STOCK_VALORIZADO])</f>
        <v>3.0507055868870229E-4</v>
      </c>
      <c r="P183" s="1" t="str">
        <f>VLOOKUP(Tabla_STOCKENALMACEN[[#This Row],[ID_PRODUCTO]],'ABC VENTAS'!$B$2:$F$564,5,FALSE)</f>
        <v>C</v>
      </c>
      <c r="Q183" s="1" t="str">
        <f>VLOOKUP(Tabla_STOCKENALMACEN[[#This Row],[ID_PRODUCTO]],'ABC STOCK'!$B$3:$F$565,5,FALSE)</f>
        <v>C</v>
      </c>
      <c r="R18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84" spans="1:18" x14ac:dyDescent="0.25">
      <c r="A184">
        <v>2</v>
      </c>
      <c r="B184">
        <v>1031</v>
      </c>
      <c r="C184">
        <v>4</v>
      </c>
      <c r="D184">
        <v>2</v>
      </c>
      <c r="E184">
        <v>201910</v>
      </c>
      <c r="F184">
        <v>627</v>
      </c>
      <c r="G184">
        <v>4.96</v>
      </c>
      <c r="H184">
        <v>3109.92</v>
      </c>
      <c r="I184">
        <v>333.99648000000002</v>
      </c>
      <c r="J184">
        <v>78.3</v>
      </c>
      <c r="K184">
        <v>679.64400000000001</v>
      </c>
      <c r="L184">
        <f>Tabla_STOCKENALMACEN[[#This Row],[CANT_STOCK]]*Tabla_STOCKENALMACEN[[#This Row],[COSTO_UNIT]]</f>
        <v>3109.92</v>
      </c>
      <c r="M184">
        <f>IFERROR(Tabla_STOCKENALMACEN[[#This Row],[CANT_STOCK]]/Tabla_STOCKENALMACEN[[#This Row],[VENTA_PROM12MESES_UN]],0)</f>
        <v>8.0076628352490431</v>
      </c>
      <c r="N184">
        <f>IFERROR(12/Tabla_STOCKENALMACEN[[#This Row],[MESES DE INVENTARIO]],0)</f>
        <v>1.4985645933014353</v>
      </c>
      <c r="O184" s="3">
        <f>Tabla_STOCKENALMACEN[[#This Row],[STOCK_VALORIZADO]]/SUM(Tabla_STOCKENALMACEN[STOCK_VALORIZADO])</f>
        <v>1.1707568180386579E-4</v>
      </c>
      <c r="P184" s="1" t="str">
        <f>VLOOKUP(Tabla_STOCKENALMACEN[[#This Row],[ID_PRODUCTO]],'ABC VENTAS'!$B$2:$F$564,5,FALSE)</f>
        <v>C</v>
      </c>
      <c r="Q184" s="1" t="str">
        <f>VLOOKUP(Tabla_STOCKENALMACEN[[#This Row],[ID_PRODUCTO]],'ABC STOCK'!$B$3:$F$565,5,FALSE)</f>
        <v>C</v>
      </c>
      <c r="R18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85" spans="1:18" x14ac:dyDescent="0.25">
      <c r="A185">
        <v>2</v>
      </c>
      <c r="B185">
        <v>1031</v>
      </c>
      <c r="C185">
        <v>4</v>
      </c>
      <c r="D185">
        <v>2</v>
      </c>
      <c r="E185">
        <v>201904</v>
      </c>
      <c r="F185">
        <v>87</v>
      </c>
      <c r="G185">
        <v>4.79</v>
      </c>
      <c r="H185">
        <v>416.73</v>
      </c>
      <c r="I185">
        <v>457.2534</v>
      </c>
      <c r="J185">
        <v>111</v>
      </c>
      <c r="K185">
        <v>638.02800000000002</v>
      </c>
      <c r="L185">
        <f>Tabla_STOCKENALMACEN[[#This Row],[CANT_STOCK]]*Tabla_STOCKENALMACEN[[#This Row],[COSTO_UNIT]]</f>
        <v>416.73</v>
      </c>
      <c r="M185">
        <f>IFERROR(Tabla_STOCKENALMACEN[[#This Row],[CANT_STOCK]]/Tabla_STOCKENALMACEN[[#This Row],[VENTA_PROM12MESES_UN]],0)</f>
        <v>0.78378378378378377</v>
      </c>
      <c r="N185">
        <f>IFERROR(12/Tabla_STOCKENALMACEN[[#This Row],[MESES DE INVENTARIO]],0)</f>
        <v>15.310344827586206</v>
      </c>
      <c r="O185" s="3">
        <f>Tabla_STOCKENALMACEN[[#This Row],[STOCK_VALORIZADO]]/SUM(Tabla_STOCKENALMACEN[STOCK_VALORIZADO])</f>
        <v>1.5688168466753161E-5</v>
      </c>
      <c r="P185" s="1" t="str">
        <f>VLOOKUP(Tabla_STOCKENALMACEN[[#This Row],[ID_PRODUCTO]],'ABC VENTAS'!$B$2:$F$564,5,FALSE)</f>
        <v>C</v>
      </c>
      <c r="Q185" s="1" t="str">
        <f>VLOOKUP(Tabla_STOCKENALMACEN[[#This Row],[ID_PRODUCTO]],'ABC STOCK'!$B$3:$F$565,5,FALSE)</f>
        <v>C</v>
      </c>
      <c r="R18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6" spans="1:18" x14ac:dyDescent="0.25">
      <c r="A186">
        <v>3</v>
      </c>
      <c r="B186">
        <v>1031</v>
      </c>
      <c r="C186">
        <v>4</v>
      </c>
      <c r="D186">
        <v>2</v>
      </c>
      <c r="E186">
        <v>201904</v>
      </c>
      <c r="F186">
        <v>817</v>
      </c>
      <c r="G186">
        <v>5.66</v>
      </c>
      <c r="H186">
        <v>4624.22</v>
      </c>
      <c r="I186">
        <v>336.57756000000001</v>
      </c>
      <c r="J186">
        <v>58.3</v>
      </c>
      <c r="K186">
        <v>564.26238000000001</v>
      </c>
      <c r="L186">
        <f>Tabla_STOCKENALMACEN[[#This Row],[CANT_STOCK]]*Tabla_STOCKENALMACEN[[#This Row],[COSTO_UNIT]]</f>
        <v>4624.22</v>
      </c>
      <c r="M186">
        <f>IFERROR(Tabla_STOCKENALMACEN[[#This Row],[CANT_STOCK]]/Tabla_STOCKENALMACEN[[#This Row],[VENTA_PROM12MESES_UN]],0)</f>
        <v>14.013722126929675</v>
      </c>
      <c r="N186">
        <f>IFERROR(12/Tabla_STOCKENALMACEN[[#This Row],[MESES DE INVENTARIO]],0)</f>
        <v>0.85630354957160337</v>
      </c>
      <c r="O186" s="3">
        <f>Tabla_STOCKENALMACEN[[#This Row],[STOCK_VALORIZADO]]/SUM(Tabla_STOCKENALMACEN[STOCK_VALORIZADO])</f>
        <v>1.7408284113773739E-4</v>
      </c>
      <c r="P186" s="1" t="str">
        <f>VLOOKUP(Tabla_STOCKENALMACEN[[#This Row],[ID_PRODUCTO]],'ABC VENTAS'!$B$2:$F$564,5,FALSE)</f>
        <v>C</v>
      </c>
      <c r="Q186" s="1" t="str">
        <f>VLOOKUP(Tabla_STOCKENALMACEN[[#This Row],[ID_PRODUCTO]],'ABC STOCK'!$B$3:$F$565,5,FALSE)</f>
        <v>C</v>
      </c>
      <c r="R18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87" spans="1:18" x14ac:dyDescent="0.25">
      <c r="A187">
        <v>3</v>
      </c>
      <c r="B187">
        <v>1031</v>
      </c>
      <c r="C187">
        <v>4</v>
      </c>
      <c r="D187">
        <v>2</v>
      </c>
      <c r="E187">
        <v>202001</v>
      </c>
      <c r="F187">
        <v>0</v>
      </c>
      <c r="G187">
        <v>1.5</v>
      </c>
      <c r="H187">
        <v>0</v>
      </c>
      <c r="I187">
        <v>105.84</v>
      </c>
      <c r="J187">
        <v>84</v>
      </c>
      <c r="K187">
        <v>167.58</v>
      </c>
      <c r="L187">
        <f>Tabla_STOCKENALMACEN[[#This Row],[CANT_STOCK]]*Tabla_STOCKENALMACEN[[#This Row],[COSTO_UNIT]]</f>
        <v>0</v>
      </c>
      <c r="M187">
        <f>IFERROR(Tabla_STOCKENALMACEN[[#This Row],[CANT_STOCK]]/Tabla_STOCKENALMACEN[[#This Row],[VENTA_PROM12MESES_UN]],0)</f>
        <v>0</v>
      </c>
      <c r="N187">
        <f>IFERROR(12/Tabla_STOCKENALMACEN[[#This Row],[MESES DE INVENTARIO]],0)</f>
        <v>0</v>
      </c>
      <c r="O187" s="3">
        <f>Tabla_STOCKENALMACEN[[#This Row],[STOCK_VALORIZADO]]/SUM(Tabla_STOCKENALMACEN[STOCK_VALORIZADO])</f>
        <v>0</v>
      </c>
      <c r="P187" s="1" t="str">
        <f>VLOOKUP(Tabla_STOCKENALMACEN[[#This Row],[ID_PRODUCTO]],'ABC VENTAS'!$B$2:$F$564,5,FALSE)</f>
        <v>C</v>
      </c>
      <c r="Q187" s="1" t="str">
        <f>VLOOKUP(Tabla_STOCKENALMACEN[[#This Row],[ID_PRODUCTO]],'ABC STOCK'!$B$3:$F$565,5,FALSE)</f>
        <v>C</v>
      </c>
      <c r="R18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8" spans="1:18" x14ac:dyDescent="0.25">
      <c r="A188">
        <v>3</v>
      </c>
      <c r="B188">
        <v>1032</v>
      </c>
      <c r="C188">
        <v>4</v>
      </c>
      <c r="D188">
        <v>2</v>
      </c>
      <c r="E188">
        <v>201910</v>
      </c>
      <c r="F188">
        <v>4</v>
      </c>
      <c r="G188">
        <v>5.29</v>
      </c>
      <c r="H188">
        <v>21.16</v>
      </c>
      <c r="I188">
        <v>294.54719999999998</v>
      </c>
      <c r="J188">
        <v>64</v>
      </c>
      <c r="K188">
        <v>616.17920000000004</v>
      </c>
      <c r="L188">
        <f>Tabla_STOCKENALMACEN[[#This Row],[CANT_STOCK]]*Tabla_STOCKENALMACEN[[#This Row],[COSTO_UNIT]]</f>
        <v>21.16</v>
      </c>
      <c r="M188">
        <f>IFERROR(Tabla_STOCKENALMACEN[[#This Row],[CANT_STOCK]]/Tabla_STOCKENALMACEN[[#This Row],[VENTA_PROM12MESES_UN]],0)</f>
        <v>6.25E-2</v>
      </c>
      <c r="N188">
        <f>IFERROR(12/Tabla_STOCKENALMACEN[[#This Row],[MESES DE INVENTARIO]],0)</f>
        <v>192</v>
      </c>
      <c r="O188" s="3">
        <f>Tabla_STOCKENALMACEN[[#This Row],[STOCK_VALORIZADO]]/SUM(Tabla_STOCKENALMACEN[STOCK_VALORIZADO])</f>
        <v>7.9658686621192831E-7</v>
      </c>
      <c r="P188" s="1" t="str">
        <f>VLOOKUP(Tabla_STOCKENALMACEN[[#This Row],[ID_PRODUCTO]],'ABC VENTAS'!$B$2:$F$564,5,FALSE)</f>
        <v>C</v>
      </c>
      <c r="Q188" s="1" t="str">
        <f>VLOOKUP(Tabla_STOCKENALMACEN[[#This Row],[ID_PRODUCTO]],'ABC STOCK'!$B$3:$F$565,5,FALSE)</f>
        <v>C</v>
      </c>
      <c r="R18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9" spans="1:18" x14ac:dyDescent="0.25">
      <c r="A189">
        <v>3</v>
      </c>
      <c r="B189">
        <v>1032</v>
      </c>
      <c r="C189">
        <v>4</v>
      </c>
      <c r="D189">
        <v>2</v>
      </c>
      <c r="E189">
        <v>202002</v>
      </c>
      <c r="F189">
        <v>218</v>
      </c>
      <c r="G189">
        <v>3.34</v>
      </c>
      <c r="H189">
        <v>728.12</v>
      </c>
      <c r="I189">
        <v>343.08479999999997</v>
      </c>
      <c r="J189">
        <v>107</v>
      </c>
      <c r="K189">
        <v>611.11980000000005</v>
      </c>
      <c r="L189">
        <f>Tabla_STOCKENALMACEN[[#This Row],[CANT_STOCK]]*Tabla_STOCKENALMACEN[[#This Row],[COSTO_UNIT]]</f>
        <v>728.12</v>
      </c>
      <c r="M189">
        <f>IFERROR(Tabla_STOCKENALMACEN[[#This Row],[CANT_STOCK]]/Tabla_STOCKENALMACEN[[#This Row],[VENTA_PROM12MESES_UN]],0)</f>
        <v>2.0373831775700935</v>
      </c>
      <c r="N189">
        <f>IFERROR(12/Tabla_STOCKENALMACEN[[#This Row],[MESES DE INVENTARIO]],0)</f>
        <v>5.8899082568807337</v>
      </c>
      <c r="O189" s="3">
        <f>Tabla_STOCKENALMACEN[[#This Row],[STOCK_VALORIZADO]]/SUM(Tabla_STOCKENALMACEN[STOCK_VALORIZADO])</f>
        <v>2.7410719708233897E-5</v>
      </c>
      <c r="P189" s="1" t="str">
        <f>VLOOKUP(Tabla_STOCKENALMACEN[[#This Row],[ID_PRODUCTO]],'ABC VENTAS'!$B$2:$F$564,5,FALSE)</f>
        <v>C</v>
      </c>
      <c r="Q189" s="1" t="str">
        <f>VLOOKUP(Tabla_STOCKENALMACEN[[#This Row],[ID_PRODUCTO]],'ABC STOCK'!$B$3:$F$565,5,FALSE)</f>
        <v>C</v>
      </c>
      <c r="R18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0" spans="1:18" x14ac:dyDescent="0.25">
      <c r="A190">
        <v>2</v>
      </c>
      <c r="B190">
        <v>1032</v>
      </c>
      <c r="C190">
        <v>4</v>
      </c>
      <c r="D190">
        <v>2</v>
      </c>
      <c r="E190">
        <v>202001</v>
      </c>
      <c r="F190">
        <v>437</v>
      </c>
      <c r="G190">
        <v>3.26</v>
      </c>
      <c r="H190">
        <v>1424.62</v>
      </c>
      <c r="I190">
        <v>302.78879999999998</v>
      </c>
      <c r="J190">
        <v>86</v>
      </c>
      <c r="K190">
        <v>445.7724</v>
      </c>
      <c r="L190">
        <f>Tabla_STOCKENALMACEN[[#This Row],[CANT_STOCK]]*Tabla_STOCKENALMACEN[[#This Row],[COSTO_UNIT]]</f>
        <v>1424.62</v>
      </c>
      <c r="M190">
        <f>IFERROR(Tabla_STOCKENALMACEN[[#This Row],[CANT_STOCK]]/Tabla_STOCKENALMACEN[[#This Row],[VENTA_PROM12MESES_UN]],0)</f>
        <v>5.0813953488372094</v>
      </c>
      <c r="N190">
        <f>IFERROR(12/Tabla_STOCKENALMACEN[[#This Row],[MESES DE INVENTARIO]],0)</f>
        <v>2.3615560640732265</v>
      </c>
      <c r="O190" s="3">
        <f>Tabla_STOCKENALMACEN[[#This Row],[STOCK_VALORIZADO]]/SUM(Tabla_STOCKENALMACEN[STOCK_VALORIZADO])</f>
        <v>5.3631076623007427E-5</v>
      </c>
      <c r="P190" s="1" t="str">
        <f>VLOOKUP(Tabla_STOCKENALMACEN[[#This Row],[ID_PRODUCTO]],'ABC VENTAS'!$B$2:$F$564,5,FALSE)</f>
        <v>C</v>
      </c>
      <c r="Q190" s="1" t="str">
        <f>VLOOKUP(Tabla_STOCKENALMACEN[[#This Row],[ID_PRODUCTO]],'ABC STOCK'!$B$3:$F$565,5,FALSE)</f>
        <v>C</v>
      </c>
      <c r="R19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91" spans="1:18" x14ac:dyDescent="0.25">
      <c r="A191">
        <v>1</v>
      </c>
      <c r="B191">
        <v>1032</v>
      </c>
      <c r="C191">
        <v>4</v>
      </c>
      <c r="D191">
        <v>2</v>
      </c>
      <c r="E191">
        <v>202001</v>
      </c>
      <c r="F191">
        <v>224</v>
      </c>
      <c r="G191">
        <v>7.64</v>
      </c>
      <c r="H191">
        <v>1711.36</v>
      </c>
      <c r="I191">
        <v>265.02395999999999</v>
      </c>
      <c r="J191">
        <v>37.299999999999997</v>
      </c>
      <c r="K191">
        <v>413.20940000000002</v>
      </c>
      <c r="L191">
        <f>Tabla_STOCKENALMACEN[[#This Row],[CANT_STOCK]]*Tabla_STOCKENALMACEN[[#This Row],[COSTO_UNIT]]</f>
        <v>1711.36</v>
      </c>
      <c r="M191">
        <f>IFERROR(Tabla_STOCKENALMACEN[[#This Row],[CANT_STOCK]]/Tabla_STOCKENALMACEN[[#This Row],[VENTA_PROM12MESES_UN]],0)</f>
        <v>6.0053619302949066</v>
      </c>
      <c r="N191">
        <f>IFERROR(12/Tabla_STOCKENALMACEN[[#This Row],[MESES DE INVENTARIO]],0)</f>
        <v>1.9982142857142855</v>
      </c>
      <c r="O191" s="3">
        <f>Tabla_STOCKENALMACEN[[#This Row],[STOCK_VALORIZADO]]/SUM(Tabla_STOCKENALMACEN[STOCK_VALORIZADO])</f>
        <v>6.4425656869586279E-5</v>
      </c>
      <c r="P191" s="1" t="str">
        <f>VLOOKUP(Tabla_STOCKENALMACEN[[#This Row],[ID_PRODUCTO]],'ABC VENTAS'!$B$2:$F$564,5,FALSE)</f>
        <v>C</v>
      </c>
      <c r="Q191" s="1" t="str">
        <f>VLOOKUP(Tabla_STOCKENALMACEN[[#This Row],[ID_PRODUCTO]],'ABC STOCK'!$B$3:$F$565,5,FALSE)</f>
        <v>C</v>
      </c>
      <c r="R19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92" spans="1:18" x14ac:dyDescent="0.25">
      <c r="A192">
        <v>1</v>
      </c>
      <c r="B192">
        <v>1032</v>
      </c>
      <c r="C192">
        <v>4</v>
      </c>
      <c r="D192">
        <v>2</v>
      </c>
      <c r="E192">
        <v>202003</v>
      </c>
      <c r="F192">
        <v>91</v>
      </c>
      <c r="G192">
        <v>1.65</v>
      </c>
      <c r="H192">
        <v>150.15</v>
      </c>
      <c r="I192">
        <v>145.7775</v>
      </c>
      <c r="J192">
        <v>95</v>
      </c>
      <c r="K192">
        <v>253.935</v>
      </c>
      <c r="L192">
        <f>Tabla_STOCKENALMACEN[[#This Row],[CANT_STOCK]]*Tabla_STOCKENALMACEN[[#This Row],[COSTO_UNIT]]</f>
        <v>150.15</v>
      </c>
      <c r="M192">
        <f>IFERROR(Tabla_STOCKENALMACEN[[#This Row],[CANT_STOCK]]/Tabla_STOCKENALMACEN[[#This Row],[VENTA_PROM12MESES_UN]],0)</f>
        <v>0.95789473684210524</v>
      </c>
      <c r="N192">
        <f>IFERROR(12/Tabla_STOCKENALMACEN[[#This Row],[MESES DE INVENTARIO]],0)</f>
        <v>12.527472527472527</v>
      </c>
      <c r="O192" s="3">
        <f>Tabla_STOCKENALMACEN[[#This Row],[STOCK_VALORIZADO]]/SUM(Tabla_STOCKENALMACEN[STOCK_VALORIZADO])</f>
        <v>5.6525292042401247E-6</v>
      </c>
      <c r="P192" s="1" t="str">
        <f>VLOOKUP(Tabla_STOCKENALMACEN[[#This Row],[ID_PRODUCTO]],'ABC VENTAS'!$B$2:$F$564,5,FALSE)</f>
        <v>C</v>
      </c>
      <c r="Q192" s="1" t="str">
        <f>VLOOKUP(Tabla_STOCKENALMACEN[[#This Row],[ID_PRODUCTO]],'ABC STOCK'!$B$3:$F$565,5,FALSE)</f>
        <v>C</v>
      </c>
      <c r="R19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3" spans="1:18" x14ac:dyDescent="0.25">
      <c r="A193">
        <v>3</v>
      </c>
      <c r="B193">
        <v>1032</v>
      </c>
      <c r="C193">
        <v>4</v>
      </c>
      <c r="D193">
        <v>2</v>
      </c>
      <c r="E193">
        <v>202002</v>
      </c>
      <c r="F193">
        <v>0</v>
      </c>
      <c r="G193">
        <v>2.02</v>
      </c>
      <c r="H193">
        <v>0</v>
      </c>
      <c r="I193">
        <v>116.352</v>
      </c>
      <c r="J193">
        <v>72</v>
      </c>
      <c r="K193">
        <v>193.43520000000001</v>
      </c>
      <c r="L193">
        <f>Tabla_STOCKENALMACEN[[#This Row],[CANT_STOCK]]*Tabla_STOCKENALMACEN[[#This Row],[COSTO_UNIT]]</f>
        <v>0</v>
      </c>
      <c r="M193">
        <f>IFERROR(Tabla_STOCKENALMACEN[[#This Row],[CANT_STOCK]]/Tabla_STOCKENALMACEN[[#This Row],[VENTA_PROM12MESES_UN]],0)</f>
        <v>0</v>
      </c>
      <c r="N193">
        <f>IFERROR(12/Tabla_STOCKENALMACEN[[#This Row],[MESES DE INVENTARIO]],0)</f>
        <v>0</v>
      </c>
      <c r="O193" s="3">
        <f>Tabla_STOCKENALMACEN[[#This Row],[STOCK_VALORIZADO]]/SUM(Tabla_STOCKENALMACEN[STOCK_VALORIZADO])</f>
        <v>0</v>
      </c>
      <c r="P193" s="1" t="str">
        <f>VLOOKUP(Tabla_STOCKENALMACEN[[#This Row],[ID_PRODUCTO]],'ABC VENTAS'!$B$2:$F$564,5,FALSE)</f>
        <v>C</v>
      </c>
      <c r="Q193" s="1" t="str">
        <f>VLOOKUP(Tabla_STOCKENALMACEN[[#This Row],[ID_PRODUCTO]],'ABC STOCK'!$B$3:$F$565,5,FALSE)</f>
        <v>C</v>
      </c>
      <c r="R19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4" spans="1:18" x14ac:dyDescent="0.25">
      <c r="A194">
        <v>3</v>
      </c>
      <c r="B194">
        <v>1033</v>
      </c>
      <c r="C194">
        <v>4</v>
      </c>
      <c r="D194">
        <v>2</v>
      </c>
      <c r="E194">
        <v>201909</v>
      </c>
      <c r="F194">
        <v>962</v>
      </c>
      <c r="G194">
        <v>4.9000000000000004</v>
      </c>
      <c r="H194">
        <v>4713.8</v>
      </c>
      <c r="I194">
        <v>329.8974</v>
      </c>
      <c r="J194">
        <v>68.7</v>
      </c>
      <c r="K194">
        <v>528.50909999999999</v>
      </c>
      <c r="L194">
        <f>Tabla_STOCKENALMACEN[[#This Row],[CANT_STOCK]]*Tabla_STOCKENALMACEN[[#This Row],[COSTO_UNIT]]</f>
        <v>4713.8</v>
      </c>
      <c r="M194">
        <f>IFERROR(Tabla_STOCKENALMACEN[[#This Row],[CANT_STOCK]]/Tabla_STOCKENALMACEN[[#This Row],[VENTA_PROM12MESES_UN]],0)</f>
        <v>14.002911208151382</v>
      </c>
      <c r="N194">
        <f>IFERROR(12/Tabla_STOCKENALMACEN[[#This Row],[MESES DE INVENTARIO]],0)</f>
        <v>0.85696465696465707</v>
      </c>
      <c r="O194" s="3">
        <f>Tabla_STOCKENALMACEN[[#This Row],[STOCK_VALORIZADO]]/SUM(Tabla_STOCKENALMACEN[STOCK_VALORIZADO])</f>
        <v>1.7745515926038694E-4</v>
      </c>
      <c r="P194" s="1" t="str">
        <f>VLOOKUP(Tabla_STOCKENALMACEN[[#This Row],[ID_PRODUCTO]],'ABC VENTAS'!$B$2:$F$564,5,FALSE)</f>
        <v>C</v>
      </c>
      <c r="Q194" s="1" t="str">
        <f>VLOOKUP(Tabla_STOCKENALMACEN[[#This Row],[ID_PRODUCTO]],'ABC STOCK'!$B$3:$F$565,5,FALSE)</f>
        <v>C</v>
      </c>
      <c r="R19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95" spans="1:18" x14ac:dyDescent="0.25">
      <c r="A195">
        <v>2</v>
      </c>
      <c r="B195">
        <v>1033</v>
      </c>
      <c r="C195">
        <v>4</v>
      </c>
      <c r="D195">
        <v>2</v>
      </c>
      <c r="E195">
        <v>202002</v>
      </c>
      <c r="F195">
        <v>133</v>
      </c>
      <c r="G195">
        <v>5.56</v>
      </c>
      <c r="H195">
        <v>739.48</v>
      </c>
      <c r="I195">
        <v>221.17679999999999</v>
      </c>
      <c r="J195">
        <v>44.2</v>
      </c>
      <c r="K195">
        <v>464.47127999999998</v>
      </c>
      <c r="L195">
        <f>Tabla_STOCKENALMACEN[[#This Row],[CANT_STOCK]]*Tabla_STOCKENALMACEN[[#This Row],[COSTO_UNIT]]</f>
        <v>739.4799999999999</v>
      </c>
      <c r="M195">
        <f>IFERROR(Tabla_STOCKENALMACEN[[#This Row],[CANT_STOCK]]/Tabla_STOCKENALMACEN[[#This Row],[VENTA_PROM12MESES_UN]],0)</f>
        <v>3.0090497737556561</v>
      </c>
      <c r="N195">
        <f>IFERROR(12/Tabla_STOCKENALMACEN[[#This Row],[MESES DE INVENTARIO]],0)</f>
        <v>3.9879699248120302</v>
      </c>
      <c r="O195" s="3">
        <f>Tabla_STOCKENALMACEN[[#This Row],[STOCK_VALORIZADO]]/SUM(Tabla_STOCKENALMACEN[STOCK_VALORIZADO])</f>
        <v>2.7838376929413832E-5</v>
      </c>
      <c r="P195" s="1" t="str">
        <f>VLOOKUP(Tabla_STOCKENALMACEN[[#This Row],[ID_PRODUCTO]],'ABC VENTAS'!$B$2:$F$564,5,FALSE)</f>
        <v>C</v>
      </c>
      <c r="Q195" s="1" t="str">
        <f>VLOOKUP(Tabla_STOCKENALMACEN[[#This Row],[ID_PRODUCTO]],'ABC STOCK'!$B$3:$F$565,5,FALSE)</f>
        <v>C</v>
      </c>
      <c r="R19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96" spans="1:18" x14ac:dyDescent="0.25">
      <c r="A196">
        <v>2</v>
      </c>
      <c r="B196">
        <v>1033</v>
      </c>
      <c r="C196">
        <v>4</v>
      </c>
      <c r="D196">
        <v>2</v>
      </c>
      <c r="E196">
        <v>201908</v>
      </c>
      <c r="F196">
        <v>360</v>
      </c>
      <c r="G196">
        <v>5</v>
      </c>
      <c r="H196">
        <v>1800</v>
      </c>
      <c r="I196">
        <v>279</v>
      </c>
      <c r="J196">
        <v>60</v>
      </c>
      <c r="K196">
        <v>432</v>
      </c>
      <c r="L196">
        <f>Tabla_STOCKENALMACEN[[#This Row],[CANT_STOCK]]*Tabla_STOCKENALMACEN[[#This Row],[COSTO_UNIT]]</f>
        <v>1800</v>
      </c>
      <c r="M196">
        <f>IFERROR(Tabla_STOCKENALMACEN[[#This Row],[CANT_STOCK]]/Tabla_STOCKENALMACEN[[#This Row],[VENTA_PROM12MESES_UN]],0)</f>
        <v>6</v>
      </c>
      <c r="N196">
        <f>IFERROR(12/Tabla_STOCKENALMACEN[[#This Row],[MESES DE INVENTARIO]],0)</f>
        <v>2</v>
      </c>
      <c r="O196" s="3">
        <f>Tabla_STOCKENALMACEN[[#This Row],[STOCK_VALORIZADO]]/SUM(Tabla_STOCKENALMACEN[STOCK_VALORIZADO])</f>
        <v>6.776258786301847E-5</v>
      </c>
      <c r="P196" s="1" t="str">
        <f>VLOOKUP(Tabla_STOCKENALMACEN[[#This Row],[ID_PRODUCTO]],'ABC VENTAS'!$B$2:$F$564,5,FALSE)</f>
        <v>C</v>
      </c>
      <c r="Q196" s="1" t="str">
        <f>VLOOKUP(Tabla_STOCKENALMACEN[[#This Row],[ID_PRODUCTO]],'ABC STOCK'!$B$3:$F$565,5,FALSE)</f>
        <v>C</v>
      </c>
      <c r="R19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97" spans="1:18" x14ac:dyDescent="0.25">
      <c r="A197">
        <v>3</v>
      </c>
      <c r="B197">
        <v>1033</v>
      </c>
      <c r="C197">
        <v>4</v>
      </c>
      <c r="D197">
        <v>2</v>
      </c>
      <c r="E197">
        <v>201911</v>
      </c>
      <c r="F197">
        <v>252</v>
      </c>
      <c r="G197">
        <v>7.28</v>
      </c>
      <c r="H197">
        <v>1834.56</v>
      </c>
      <c r="I197">
        <v>188.95967999999999</v>
      </c>
      <c r="J197">
        <v>25.2</v>
      </c>
      <c r="K197">
        <v>343.06272000000001</v>
      </c>
      <c r="L197">
        <f>Tabla_STOCKENALMACEN[[#This Row],[CANT_STOCK]]*Tabla_STOCKENALMACEN[[#This Row],[COSTO_UNIT]]</f>
        <v>1834.5600000000002</v>
      </c>
      <c r="M197">
        <f>IFERROR(Tabla_STOCKENALMACEN[[#This Row],[CANT_STOCK]]/Tabla_STOCKENALMACEN[[#This Row],[VENTA_PROM12MESES_UN]],0)</f>
        <v>10</v>
      </c>
      <c r="N197">
        <f>IFERROR(12/Tabla_STOCKENALMACEN[[#This Row],[MESES DE INVENTARIO]],0)</f>
        <v>1.2</v>
      </c>
      <c r="O197" s="3">
        <f>Tabla_STOCKENALMACEN[[#This Row],[STOCK_VALORIZADO]]/SUM(Tabla_STOCKENALMACEN[STOCK_VALORIZADO])</f>
        <v>6.9063629549988433E-5</v>
      </c>
      <c r="P197" s="1" t="str">
        <f>VLOOKUP(Tabla_STOCKENALMACEN[[#This Row],[ID_PRODUCTO]],'ABC VENTAS'!$B$2:$F$564,5,FALSE)</f>
        <v>C</v>
      </c>
      <c r="Q197" s="1" t="str">
        <f>VLOOKUP(Tabla_STOCKENALMACEN[[#This Row],[ID_PRODUCTO]],'ABC STOCK'!$B$3:$F$565,5,FALSE)</f>
        <v>C</v>
      </c>
      <c r="R19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98" spans="1:18" x14ac:dyDescent="0.25">
      <c r="A198">
        <v>1</v>
      </c>
      <c r="B198">
        <v>1033</v>
      </c>
      <c r="C198">
        <v>4</v>
      </c>
      <c r="D198">
        <v>2</v>
      </c>
      <c r="E198">
        <v>202003</v>
      </c>
      <c r="F198">
        <v>374</v>
      </c>
      <c r="G198">
        <v>1.72</v>
      </c>
      <c r="H198">
        <v>643.28</v>
      </c>
      <c r="I198">
        <v>88.132800000000003</v>
      </c>
      <c r="J198">
        <v>61</v>
      </c>
      <c r="K198">
        <v>151.0848</v>
      </c>
      <c r="L198">
        <f>Tabla_STOCKENALMACEN[[#This Row],[CANT_STOCK]]*Tabla_STOCKENALMACEN[[#This Row],[COSTO_UNIT]]</f>
        <v>643.28</v>
      </c>
      <c r="M198">
        <f>IFERROR(Tabla_STOCKENALMACEN[[#This Row],[CANT_STOCK]]/Tabla_STOCKENALMACEN[[#This Row],[VENTA_PROM12MESES_UN]],0)</f>
        <v>6.1311475409836067</v>
      </c>
      <c r="N198">
        <f>IFERROR(12/Tabla_STOCKENALMACEN[[#This Row],[MESES DE INVENTARIO]],0)</f>
        <v>1.9572192513368984</v>
      </c>
      <c r="O198" s="3">
        <f>Tabla_STOCKENALMACEN[[#This Row],[STOCK_VALORIZADO]]/SUM(Tabla_STOCKENALMACEN[STOCK_VALORIZADO])</f>
        <v>2.4216843066956958E-5</v>
      </c>
      <c r="P198" s="1" t="str">
        <f>VLOOKUP(Tabla_STOCKENALMACEN[[#This Row],[ID_PRODUCTO]],'ABC VENTAS'!$B$2:$F$564,5,FALSE)</f>
        <v>C</v>
      </c>
      <c r="Q198" s="1" t="str">
        <f>VLOOKUP(Tabla_STOCKENALMACEN[[#This Row],[ID_PRODUCTO]],'ABC STOCK'!$B$3:$F$565,5,FALSE)</f>
        <v>C</v>
      </c>
      <c r="R19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99" spans="1:18" x14ac:dyDescent="0.25">
      <c r="A199">
        <v>2</v>
      </c>
      <c r="B199">
        <v>1033</v>
      </c>
      <c r="C199">
        <v>4</v>
      </c>
      <c r="D199">
        <v>2</v>
      </c>
      <c r="E199">
        <v>201905</v>
      </c>
      <c r="F199">
        <v>0</v>
      </c>
      <c r="G199">
        <v>1.24</v>
      </c>
      <c r="H199">
        <v>0</v>
      </c>
      <c r="I199">
        <v>96.422399999999996</v>
      </c>
      <c r="J199">
        <v>72</v>
      </c>
      <c r="K199">
        <v>107.136</v>
      </c>
      <c r="L199">
        <f>Tabla_STOCKENALMACEN[[#This Row],[CANT_STOCK]]*Tabla_STOCKENALMACEN[[#This Row],[COSTO_UNIT]]</f>
        <v>0</v>
      </c>
      <c r="M199">
        <f>IFERROR(Tabla_STOCKENALMACEN[[#This Row],[CANT_STOCK]]/Tabla_STOCKENALMACEN[[#This Row],[VENTA_PROM12MESES_UN]],0)</f>
        <v>0</v>
      </c>
      <c r="N199">
        <f>IFERROR(12/Tabla_STOCKENALMACEN[[#This Row],[MESES DE INVENTARIO]],0)</f>
        <v>0</v>
      </c>
      <c r="O199" s="3">
        <f>Tabla_STOCKENALMACEN[[#This Row],[STOCK_VALORIZADO]]/SUM(Tabla_STOCKENALMACEN[STOCK_VALORIZADO])</f>
        <v>0</v>
      </c>
      <c r="P199" s="1" t="str">
        <f>VLOOKUP(Tabla_STOCKENALMACEN[[#This Row],[ID_PRODUCTO]],'ABC VENTAS'!$B$2:$F$564,5,FALSE)</f>
        <v>C</v>
      </c>
      <c r="Q199" s="1" t="str">
        <f>VLOOKUP(Tabla_STOCKENALMACEN[[#This Row],[ID_PRODUCTO]],'ABC STOCK'!$B$3:$F$565,5,FALSE)</f>
        <v>C</v>
      </c>
      <c r="R19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0" spans="1:18" x14ac:dyDescent="0.25">
      <c r="A200">
        <v>1</v>
      </c>
      <c r="B200">
        <v>1034</v>
      </c>
      <c r="C200">
        <v>4</v>
      </c>
      <c r="D200">
        <v>2</v>
      </c>
      <c r="E200">
        <v>201902</v>
      </c>
      <c r="F200">
        <v>90</v>
      </c>
      <c r="G200">
        <v>5.07</v>
      </c>
      <c r="H200">
        <v>456.3</v>
      </c>
      <c r="I200">
        <v>613.47</v>
      </c>
      <c r="J200">
        <v>110</v>
      </c>
      <c r="K200">
        <v>1042.8989999999999</v>
      </c>
      <c r="L200">
        <f>Tabla_STOCKENALMACEN[[#This Row],[CANT_STOCK]]*Tabla_STOCKENALMACEN[[#This Row],[COSTO_UNIT]]</f>
        <v>456.3</v>
      </c>
      <c r="M200">
        <f>IFERROR(Tabla_STOCKENALMACEN[[#This Row],[CANT_STOCK]]/Tabla_STOCKENALMACEN[[#This Row],[VENTA_PROM12MESES_UN]],0)</f>
        <v>0.81818181818181823</v>
      </c>
      <c r="N200">
        <f>IFERROR(12/Tabla_STOCKENALMACEN[[#This Row],[MESES DE INVENTARIO]],0)</f>
        <v>14.666666666666666</v>
      </c>
      <c r="O200" s="3">
        <f>Tabla_STOCKENALMACEN[[#This Row],[STOCK_VALORIZADO]]/SUM(Tabla_STOCKENALMACEN[STOCK_VALORIZADO])</f>
        <v>1.7177816023275185E-5</v>
      </c>
      <c r="P200" s="1" t="str">
        <f>VLOOKUP(Tabla_STOCKENALMACEN[[#This Row],[ID_PRODUCTO]],'ABC VENTAS'!$B$2:$F$564,5,FALSE)</f>
        <v>C</v>
      </c>
      <c r="Q200" s="1" t="str">
        <f>VLOOKUP(Tabla_STOCKENALMACEN[[#This Row],[ID_PRODUCTO]],'ABC STOCK'!$B$3:$F$565,5,FALSE)</f>
        <v>C</v>
      </c>
      <c r="R2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1" spans="1:18" x14ac:dyDescent="0.25">
      <c r="A201">
        <v>2</v>
      </c>
      <c r="B201">
        <v>1034</v>
      </c>
      <c r="C201">
        <v>4</v>
      </c>
      <c r="D201">
        <v>2</v>
      </c>
      <c r="E201">
        <v>202001</v>
      </c>
      <c r="F201">
        <v>1156</v>
      </c>
      <c r="G201">
        <v>3.69</v>
      </c>
      <c r="H201">
        <v>4265.6400000000003</v>
      </c>
      <c r="I201">
        <v>319.81229999999999</v>
      </c>
      <c r="J201">
        <v>96.3</v>
      </c>
      <c r="K201">
        <v>561.44826</v>
      </c>
      <c r="L201">
        <f>Tabla_STOCKENALMACEN[[#This Row],[CANT_STOCK]]*Tabla_STOCKENALMACEN[[#This Row],[COSTO_UNIT]]</f>
        <v>4265.6400000000003</v>
      </c>
      <c r="M201">
        <f>IFERROR(Tabla_STOCKENALMACEN[[#This Row],[CANT_STOCK]]/Tabla_STOCKENALMACEN[[#This Row],[VENTA_PROM12MESES_UN]],0)</f>
        <v>12.004153686396677</v>
      </c>
      <c r="N201">
        <f>IFERROR(12/Tabla_STOCKENALMACEN[[#This Row],[MESES DE INVENTARIO]],0)</f>
        <v>0.99965397923875432</v>
      </c>
      <c r="O201" s="3">
        <f>Tabla_STOCKENALMACEN[[#This Row],[STOCK_VALORIZADO]]/SUM(Tabla_STOCKENALMACEN[STOCK_VALORIZADO])</f>
        <v>1.605837807177812E-4</v>
      </c>
      <c r="P201" s="1" t="str">
        <f>VLOOKUP(Tabla_STOCKENALMACEN[[#This Row],[ID_PRODUCTO]],'ABC VENTAS'!$B$2:$F$564,5,FALSE)</f>
        <v>C</v>
      </c>
      <c r="Q201" s="1" t="str">
        <f>VLOOKUP(Tabla_STOCKENALMACEN[[#This Row],[ID_PRODUCTO]],'ABC STOCK'!$B$3:$F$565,5,FALSE)</f>
        <v>C</v>
      </c>
      <c r="R20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02" spans="1:18" x14ac:dyDescent="0.25">
      <c r="A202">
        <v>2</v>
      </c>
      <c r="B202">
        <v>1034</v>
      </c>
      <c r="C202">
        <v>4</v>
      </c>
      <c r="D202">
        <v>2</v>
      </c>
      <c r="E202">
        <v>202003</v>
      </c>
      <c r="F202">
        <v>442</v>
      </c>
      <c r="G202">
        <v>2.13</v>
      </c>
      <c r="H202">
        <v>941.46</v>
      </c>
      <c r="I202">
        <v>256.7928</v>
      </c>
      <c r="J202">
        <v>137</v>
      </c>
      <c r="K202">
        <v>396.86160000000001</v>
      </c>
      <c r="L202">
        <f>Tabla_STOCKENALMACEN[[#This Row],[CANT_STOCK]]*Tabla_STOCKENALMACEN[[#This Row],[COSTO_UNIT]]</f>
        <v>941.45999999999992</v>
      </c>
      <c r="M202">
        <f>IFERROR(Tabla_STOCKENALMACEN[[#This Row],[CANT_STOCK]]/Tabla_STOCKENALMACEN[[#This Row],[VENTA_PROM12MESES_UN]],0)</f>
        <v>3.2262773722627736</v>
      </c>
      <c r="N202">
        <f>IFERROR(12/Tabla_STOCKENALMACEN[[#This Row],[MESES DE INVENTARIO]],0)</f>
        <v>3.7194570135746607</v>
      </c>
      <c r="O202" s="3">
        <f>Tabla_STOCKENALMACEN[[#This Row],[STOCK_VALORIZADO]]/SUM(Tabla_STOCKENALMACEN[STOCK_VALORIZADO])</f>
        <v>3.5442092205287429E-5</v>
      </c>
      <c r="P202" s="1" t="str">
        <f>VLOOKUP(Tabla_STOCKENALMACEN[[#This Row],[ID_PRODUCTO]],'ABC VENTAS'!$B$2:$F$564,5,FALSE)</f>
        <v>C</v>
      </c>
      <c r="Q202" s="1" t="str">
        <f>VLOOKUP(Tabla_STOCKENALMACEN[[#This Row],[ID_PRODUCTO]],'ABC STOCK'!$B$3:$F$565,5,FALSE)</f>
        <v>C</v>
      </c>
      <c r="R20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03" spans="1:18" x14ac:dyDescent="0.25">
      <c r="A203">
        <v>3</v>
      </c>
      <c r="B203">
        <v>1034</v>
      </c>
      <c r="C203">
        <v>4</v>
      </c>
      <c r="D203">
        <v>2</v>
      </c>
      <c r="E203">
        <v>202002</v>
      </c>
      <c r="F203">
        <v>880</v>
      </c>
      <c r="G203">
        <v>1.57</v>
      </c>
      <c r="H203">
        <v>1381.6</v>
      </c>
      <c r="I203">
        <v>254.9837</v>
      </c>
      <c r="J203">
        <v>149</v>
      </c>
      <c r="K203">
        <v>357.91289999999998</v>
      </c>
      <c r="L203">
        <f>Tabla_STOCKENALMACEN[[#This Row],[CANT_STOCK]]*Tabla_STOCKENALMACEN[[#This Row],[COSTO_UNIT]]</f>
        <v>1381.6000000000001</v>
      </c>
      <c r="M203">
        <f>IFERROR(Tabla_STOCKENALMACEN[[#This Row],[CANT_STOCK]]/Tabla_STOCKENALMACEN[[#This Row],[VENTA_PROM12MESES_UN]],0)</f>
        <v>5.9060402684563762</v>
      </c>
      <c r="N203">
        <f>IFERROR(12/Tabla_STOCKENALMACEN[[#This Row],[MESES DE INVENTARIO]],0)</f>
        <v>2.0318181818181817</v>
      </c>
      <c r="O203" s="3">
        <f>Tabla_STOCKENALMACEN[[#This Row],[STOCK_VALORIZADO]]/SUM(Tabla_STOCKENALMACEN[STOCK_VALORIZADO])</f>
        <v>5.2011550773081298E-5</v>
      </c>
      <c r="P203" s="1" t="str">
        <f>VLOOKUP(Tabla_STOCKENALMACEN[[#This Row],[ID_PRODUCTO]],'ABC VENTAS'!$B$2:$F$564,5,FALSE)</f>
        <v>C</v>
      </c>
      <c r="Q203" s="1" t="str">
        <f>VLOOKUP(Tabla_STOCKENALMACEN[[#This Row],[ID_PRODUCTO]],'ABC STOCK'!$B$3:$F$565,5,FALSE)</f>
        <v>C</v>
      </c>
      <c r="R20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04" spans="1:18" x14ac:dyDescent="0.25">
      <c r="A204">
        <v>3</v>
      </c>
      <c r="B204">
        <v>1034</v>
      </c>
      <c r="C204">
        <v>4</v>
      </c>
      <c r="D204">
        <v>2</v>
      </c>
      <c r="E204">
        <v>201907</v>
      </c>
      <c r="F204">
        <v>329</v>
      </c>
      <c r="G204">
        <v>1.1599999999999999</v>
      </c>
      <c r="H204">
        <v>381.64</v>
      </c>
      <c r="I204">
        <v>118.8536</v>
      </c>
      <c r="J204">
        <v>109</v>
      </c>
      <c r="K204">
        <v>232.64959999999999</v>
      </c>
      <c r="L204">
        <f>Tabla_STOCKENALMACEN[[#This Row],[CANT_STOCK]]*Tabla_STOCKENALMACEN[[#This Row],[COSTO_UNIT]]</f>
        <v>381.64</v>
      </c>
      <c r="M204">
        <f>IFERROR(Tabla_STOCKENALMACEN[[#This Row],[CANT_STOCK]]/Tabla_STOCKENALMACEN[[#This Row],[VENTA_PROM12MESES_UN]],0)</f>
        <v>3.0183486238532109</v>
      </c>
      <c r="N204">
        <f>IFERROR(12/Tabla_STOCKENALMACEN[[#This Row],[MESES DE INVENTARIO]],0)</f>
        <v>3.9756838905775078</v>
      </c>
      <c r="O204" s="3">
        <f>Tabla_STOCKENALMACEN[[#This Row],[STOCK_VALORIZADO]]/SUM(Tabla_STOCKENALMACEN[STOCK_VALORIZADO])</f>
        <v>1.4367174462245762E-5</v>
      </c>
      <c r="P204" s="1" t="str">
        <f>VLOOKUP(Tabla_STOCKENALMACEN[[#This Row],[ID_PRODUCTO]],'ABC VENTAS'!$B$2:$F$564,5,FALSE)</f>
        <v>C</v>
      </c>
      <c r="Q204" s="1" t="str">
        <f>VLOOKUP(Tabla_STOCKENALMACEN[[#This Row],[ID_PRODUCTO]],'ABC STOCK'!$B$3:$F$565,5,FALSE)</f>
        <v>C</v>
      </c>
      <c r="R20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05" spans="1:18" x14ac:dyDescent="0.25">
      <c r="A205">
        <v>1</v>
      </c>
      <c r="B205">
        <v>1034</v>
      </c>
      <c r="C205">
        <v>4</v>
      </c>
      <c r="D205">
        <v>2</v>
      </c>
      <c r="E205">
        <v>202003</v>
      </c>
      <c r="F205">
        <v>754</v>
      </c>
      <c r="G205">
        <v>1.03</v>
      </c>
      <c r="H205">
        <v>776.62</v>
      </c>
      <c r="I205">
        <v>144.2824</v>
      </c>
      <c r="J205">
        <v>136</v>
      </c>
      <c r="K205">
        <v>203.11600000000001</v>
      </c>
      <c r="L205">
        <f>Tabla_STOCKENALMACEN[[#This Row],[CANT_STOCK]]*Tabla_STOCKENALMACEN[[#This Row],[COSTO_UNIT]]</f>
        <v>776.62</v>
      </c>
      <c r="M205">
        <f>IFERROR(Tabla_STOCKENALMACEN[[#This Row],[CANT_STOCK]]/Tabla_STOCKENALMACEN[[#This Row],[VENTA_PROM12MESES_UN]],0)</f>
        <v>5.5441176470588234</v>
      </c>
      <c r="N205">
        <f>IFERROR(12/Tabla_STOCKENALMACEN[[#This Row],[MESES DE INVENTARIO]],0)</f>
        <v>2.1644562334217508</v>
      </c>
      <c r="O205" s="3">
        <f>Tabla_STOCKENALMACEN[[#This Row],[STOCK_VALORIZADO]]/SUM(Tabla_STOCKENALMACEN[STOCK_VALORIZADO])</f>
        <v>2.9236544992320782E-5</v>
      </c>
      <c r="P205" s="1" t="str">
        <f>VLOOKUP(Tabla_STOCKENALMACEN[[#This Row],[ID_PRODUCTO]],'ABC VENTAS'!$B$2:$F$564,5,FALSE)</f>
        <v>C</v>
      </c>
      <c r="Q205" s="1" t="str">
        <f>VLOOKUP(Tabla_STOCKENALMACEN[[#This Row],[ID_PRODUCTO]],'ABC STOCK'!$B$3:$F$565,5,FALSE)</f>
        <v>C</v>
      </c>
      <c r="R20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06" spans="1:18" x14ac:dyDescent="0.25">
      <c r="A206">
        <v>3</v>
      </c>
      <c r="B206">
        <v>1035</v>
      </c>
      <c r="C206">
        <v>4</v>
      </c>
      <c r="D206">
        <v>2</v>
      </c>
      <c r="E206">
        <v>202001</v>
      </c>
      <c r="F206">
        <v>81</v>
      </c>
      <c r="G206">
        <v>6.11</v>
      </c>
      <c r="H206">
        <v>494.91</v>
      </c>
      <c r="I206">
        <v>720.36900000000003</v>
      </c>
      <c r="J206">
        <v>131</v>
      </c>
      <c r="K206">
        <v>1328.6805999999999</v>
      </c>
      <c r="L206">
        <f>Tabla_STOCKENALMACEN[[#This Row],[CANT_STOCK]]*Tabla_STOCKENALMACEN[[#This Row],[COSTO_UNIT]]</f>
        <v>494.91</v>
      </c>
      <c r="M206">
        <f>IFERROR(Tabla_STOCKENALMACEN[[#This Row],[CANT_STOCK]]/Tabla_STOCKENALMACEN[[#This Row],[VENTA_PROM12MESES_UN]],0)</f>
        <v>0.61832061068702293</v>
      </c>
      <c r="N206">
        <f>IFERROR(12/Tabla_STOCKENALMACEN[[#This Row],[MESES DE INVENTARIO]],0)</f>
        <v>19.407407407407405</v>
      </c>
      <c r="O206" s="3">
        <f>Tabla_STOCKENALMACEN[[#This Row],[STOCK_VALORIZADO]]/SUM(Tabla_STOCKENALMACEN[STOCK_VALORIZADO])</f>
        <v>1.863132353293693E-5</v>
      </c>
      <c r="P206" s="1" t="str">
        <f>VLOOKUP(Tabla_STOCKENALMACEN[[#This Row],[ID_PRODUCTO]],'ABC VENTAS'!$B$2:$F$564,5,FALSE)</f>
        <v>C</v>
      </c>
      <c r="Q206" s="1" t="str">
        <f>VLOOKUP(Tabla_STOCKENALMACEN[[#This Row],[ID_PRODUCTO]],'ABC STOCK'!$B$3:$F$565,5,FALSE)</f>
        <v>C</v>
      </c>
      <c r="R20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7" spans="1:18" x14ac:dyDescent="0.25">
      <c r="A207">
        <v>2</v>
      </c>
      <c r="B207">
        <v>1035</v>
      </c>
      <c r="C207">
        <v>4</v>
      </c>
      <c r="D207">
        <v>2</v>
      </c>
      <c r="E207">
        <v>202003</v>
      </c>
      <c r="F207">
        <v>742</v>
      </c>
      <c r="G207">
        <v>3.16</v>
      </c>
      <c r="H207">
        <v>2344.7199999999998</v>
      </c>
      <c r="I207">
        <v>342.22800000000001</v>
      </c>
      <c r="J207">
        <v>114</v>
      </c>
      <c r="K207">
        <v>662.84159999999997</v>
      </c>
      <c r="L207">
        <f>Tabla_STOCKENALMACEN[[#This Row],[CANT_STOCK]]*Tabla_STOCKENALMACEN[[#This Row],[COSTO_UNIT]]</f>
        <v>2344.7200000000003</v>
      </c>
      <c r="M207">
        <f>IFERROR(Tabla_STOCKENALMACEN[[#This Row],[CANT_STOCK]]/Tabla_STOCKENALMACEN[[#This Row],[VENTA_PROM12MESES_UN]],0)</f>
        <v>6.5087719298245617</v>
      </c>
      <c r="N207">
        <f>IFERROR(12/Tabla_STOCKENALMACEN[[#This Row],[MESES DE INVENTARIO]],0)</f>
        <v>1.84366576819407</v>
      </c>
      <c r="O207" s="3">
        <f>Tabla_STOCKENALMACEN[[#This Row],[STOCK_VALORIZADO]]/SUM(Tabla_STOCKENALMACEN[STOCK_VALORIZADO])</f>
        <v>8.8269052785653715E-5</v>
      </c>
      <c r="P207" s="1" t="str">
        <f>VLOOKUP(Tabla_STOCKENALMACEN[[#This Row],[ID_PRODUCTO]],'ABC VENTAS'!$B$2:$F$564,5,FALSE)</f>
        <v>C</v>
      </c>
      <c r="Q207" s="1" t="str">
        <f>VLOOKUP(Tabla_STOCKENALMACEN[[#This Row],[ID_PRODUCTO]],'ABC STOCK'!$B$3:$F$565,5,FALSE)</f>
        <v>C</v>
      </c>
      <c r="R20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08" spans="1:18" x14ac:dyDescent="0.25">
      <c r="A208">
        <v>1</v>
      </c>
      <c r="B208">
        <v>1035</v>
      </c>
      <c r="C208">
        <v>4</v>
      </c>
      <c r="D208">
        <v>2</v>
      </c>
      <c r="E208">
        <v>201911</v>
      </c>
      <c r="F208">
        <v>164</v>
      </c>
      <c r="G208">
        <v>3.25</v>
      </c>
      <c r="H208">
        <v>533</v>
      </c>
      <c r="I208">
        <v>252.5575</v>
      </c>
      <c r="J208">
        <v>81.8</v>
      </c>
      <c r="K208">
        <v>345.60500000000002</v>
      </c>
      <c r="L208">
        <f>Tabla_STOCKENALMACEN[[#This Row],[CANT_STOCK]]*Tabla_STOCKENALMACEN[[#This Row],[COSTO_UNIT]]</f>
        <v>533</v>
      </c>
      <c r="M208">
        <f>IFERROR(Tabla_STOCKENALMACEN[[#This Row],[CANT_STOCK]]/Tabla_STOCKENALMACEN[[#This Row],[VENTA_PROM12MESES_UN]],0)</f>
        <v>2.0048899755501224</v>
      </c>
      <c r="N208">
        <f>IFERROR(12/Tabla_STOCKENALMACEN[[#This Row],[MESES DE INVENTARIO]],0)</f>
        <v>5.9853658536585366</v>
      </c>
      <c r="O208" s="3">
        <f>Tabla_STOCKENALMACEN[[#This Row],[STOCK_VALORIZADO]]/SUM(Tabla_STOCKENALMACEN[STOCK_VALORIZADO])</f>
        <v>2.0065255183882694E-5</v>
      </c>
      <c r="P208" s="1" t="str">
        <f>VLOOKUP(Tabla_STOCKENALMACEN[[#This Row],[ID_PRODUCTO]],'ABC VENTAS'!$B$2:$F$564,5,FALSE)</f>
        <v>C</v>
      </c>
      <c r="Q208" s="1" t="str">
        <f>VLOOKUP(Tabla_STOCKENALMACEN[[#This Row],[ID_PRODUCTO]],'ABC STOCK'!$B$3:$F$565,5,FALSE)</f>
        <v>C</v>
      </c>
      <c r="R20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9" spans="1:18" x14ac:dyDescent="0.25">
      <c r="A209">
        <v>1</v>
      </c>
      <c r="B209">
        <v>1035</v>
      </c>
      <c r="C209">
        <v>4</v>
      </c>
      <c r="D209">
        <v>2</v>
      </c>
      <c r="E209">
        <v>202003</v>
      </c>
      <c r="F209">
        <v>1148</v>
      </c>
      <c r="G209">
        <v>1.37</v>
      </c>
      <c r="H209">
        <v>1572.76</v>
      </c>
      <c r="I209">
        <v>165.35900000000001</v>
      </c>
      <c r="J209">
        <v>142</v>
      </c>
      <c r="K209">
        <v>344.33580000000001</v>
      </c>
      <c r="L209">
        <f>Tabla_STOCKENALMACEN[[#This Row],[CANT_STOCK]]*Tabla_STOCKENALMACEN[[#This Row],[COSTO_UNIT]]</f>
        <v>1572.7600000000002</v>
      </c>
      <c r="M209">
        <f>IFERROR(Tabla_STOCKENALMACEN[[#This Row],[CANT_STOCK]]/Tabla_STOCKENALMACEN[[#This Row],[VENTA_PROM12MESES_UN]],0)</f>
        <v>8.0845070422535219</v>
      </c>
      <c r="N209">
        <f>IFERROR(12/Tabla_STOCKENALMACEN[[#This Row],[MESES DE INVENTARIO]],0)</f>
        <v>1.484320557491289</v>
      </c>
      <c r="O209" s="3">
        <f>Tabla_STOCKENALMACEN[[#This Row],[STOCK_VALORIZADO]]/SUM(Tabla_STOCKENALMACEN[STOCK_VALORIZADO])</f>
        <v>5.9207937604133863E-5</v>
      </c>
      <c r="P209" s="1" t="str">
        <f>VLOOKUP(Tabla_STOCKENALMACEN[[#This Row],[ID_PRODUCTO]],'ABC VENTAS'!$B$2:$F$564,5,FALSE)</f>
        <v>C</v>
      </c>
      <c r="Q209" s="1" t="str">
        <f>VLOOKUP(Tabla_STOCKENALMACEN[[#This Row],[ID_PRODUCTO]],'ABC STOCK'!$B$3:$F$565,5,FALSE)</f>
        <v>C</v>
      </c>
      <c r="R20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10" spans="1:18" x14ac:dyDescent="0.25">
      <c r="A210">
        <v>1</v>
      </c>
      <c r="B210">
        <v>1035</v>
      </c>
      <c r="C210">
        <v>4</v>
      </c>
      <c r="D210">
        <v>2</v>
      </c>
      <c r="E210">
        <v>202002</v>
      </c>
      <c r="F210">
        <v>0</v>
      </c>
      <c r="G210">
        <v>1.08</v>
      </c>
      <c r="H210">
        <v>0</v>
      </c>
      <c r="I210">
        <v>93.311999999999998</v>
      </c>
      <c r="J210">
        <v>96</v>
      </c>
      <c r="K210">
        <v>173.1456</v>
      </c>
      <c r="L210">
        <f>Tabla_STOCKENALMACEN[[#This Row],[CANT_STOCK]]*Tabla_STOCKENALMACEN[[#This Row],[COSTO_UNIT]]</f>
        <v>0</v>
      </c>
      <c r="M210">
        <f>IFERROR(Tabla_STOCKENALMACEN[[#This Row],[CANT_STOCK]]/Tabla_STOCKENALMACEN[[#This Row],[VENTA_PROM12MESES_UN]],0)</f>
        <v>0</v>
      </c>
      <c r="N210">
        <f>IFERROR(12/Tabla_STOCKENALMACEN[[#This Row],[MESES DE INVENTARIO]],0)</f>
        <v>0</v>
      </c>
      <c r="O210" s="3">
        <f>Tabla_STOCKENALMACEN[[#This Row],[STOCK_VALORIZADO]]/SUM(Tabla_STOCKENALMACEN[STOCK_VALORIZADO])</f>
        <v>0</v>
      </c>
      <c r="P210" s="1" t="str">
        <f>VLOOKUP(Tabla_STOCKENALMACEN[[#This Row],[ID_PRODUCTO]],'ABC VENTAS'!$B$2:$F$564,5,FALSE)</f>
        <v>C</v>
      </c>
      <c r="Q210" s="1" t="str">
        <f>VLOOKUP(Tabla_STOCKENALMACEN[[#This Row],[ID_PRODUCTO]],'ABC STOCK'!$B$3:$F$565,5,FALSE)</f>
        <v>C</v>
      </c>
      <c r="R21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1" spans="1:18" x14ac:dyDescent="0.25">
      <c r="A211">
        <v>2</v>
      </c>
      <c r="B211">
        <v>1035</v>
      </c>
      <c r="C211">
        <v>4</v>
      </c>
      <c r="D211">
        <v>2</v>
      </c>
      <c r="E211">
        <v>201907</v>
      </c>
      <c r="F211">
        <v>306</v>
      </c>
      <c r="G211">
        <v>1.27</v>
      </c>
      <c r="H211">
        <v>388.62</v>
      </c>
      <c r="I211">
        <v>88.544399999999996</v>
      </c>
      <c r="J211">
        <v>84</v>
      </c>
      <c r="K211">
        <v>153.61920000000001</v>
      </c>
      <c r="L211">
        <f>Tabla_STOCKENALMACEN[[#This Row],[CANT_STOCK]]*Tabla_STOCKENALMACEN[[#This Row],[COSTO_UNIT]]</f>
        <v>388.62</v>
      </c>
      <c r="M211">
        <f>IFERROR(Tabla_STOCKENALMACEN[[#This Row],[CANT_STOCK]]/Tabla_STOCKENALMACEN[[#This Row],[VENTA_PROM12MESES_UN]],0)</f>
        <v>3.6428571428571428</v>
      </c>
      <c r="N211">
        <f>IFERROR(12/Tabla_STOCKENALMACEN[[#This Row],[MESES DE INVENTARIO]],0)</f>
        <v>3.2941176470588234</v>
      </c>
      <c r="O211" s="3">
        <f>Tabla_STOCKENALMACEN[[#This Row],[STOCK_VALORIZADO]]/SUM(Tabla_STOCKENALMACEN[STOCK_VALORIZADO])</f>
        <v>1.4629942719625689E-5</v>
      </c>
      <c r="P211" s="1" t="str">
        <f>VLOOKUP(Tabla_STOCKENALMACEN[[#This Row],[ID_PRODUCTO]],'ABC VENTAS'!$B$2:$F$564,5,FALSE)</f>
        <v>C</v>
      </c>
      <c r="Q211" s="1" t="str">
        <f>VLOOKUP(Tabla_STOCKENALMACEN[[#This Row],[ID_PRODUCTO]],'ABC STOCK'!$B$3:$F$565,5,FALSE)</f>
        <v>C</v>
      </c>
      <c r="R21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12" spans="1:18" x14ac:dyDescent="0.25">
      <c r="A212">
        <v>3</v>
      </c>
      <c r="B212">
        <v>1036</v>
      </c>
      <c r="C212">
        <v>4</v>
      </c>
      <c r="D212">
        <v>2</v>
      </c>
      <c r="E212">
        <v>201909</v>
      </c>
      <c r="F212">
        <v>1493</v>
      </c>
      <c r="G212">
        <v>5.04</v>
      </c>
      <c r="H212">
        <v>7524.72</v>
      </c>
      <c r="I212">
        <v>456.12504000000001</v>
      </c>
      <c r="J212">
        <v>93.3</v>
      </c>
      <c r="K212">
        <v>648.92016000000001</v>
      </c>
      <c r="L212">
        <f>Tabla_STOCKENALMACEN[[#This Row],[CANT_STOCK]]*Tabla_STOCKENALMACEN[[#This Row],[COSTO_UNIT]]</f>
        <v>7524.72</v>
      </c>
      <c r="M212">
        <f>IFERROR(Tabla_STOCKENALMACEN[[#This Row],[CANT_STOCK]]/Tabla_STOCKENALMACEN[[#This Row],[VENTA_PROM12MESES_UN]],0)</f>
        <v>16.0021436227224</v>
      </c>
      <c r="N212">
        <f>IFERROR(12/Tabla_STOCKENALMACEN[[#This Row],[MESES DE INVENTARIO]],0)</f>
        <v>0.74989953114534502</v>
      </c>
      <c r="O212" s="3">
        <f>Tabla_STOCKENALMACEN[[#This Row],[STOCK_VALORIZADO]]/SUM(Tabla_STOCKENALMACEN[STOCK_VALORIZADO])</f>
        <v>2.8327472230256246E-4</v>
      </c>
      <c r="P212" s="1" t="str">
        <f>VLOOKUP(Tabla_STOCKENALMACEN[[#This Row],[ID_PRODUCTO]],'ABC VENTAS'!$B$2:$F$564,5,FALSE)</f>
        <v>C</v>
      </c>
      <c r="Q212" s="1" t="str">
        <f>VLOOKUP(Tabla_STOCKENALMACEN[[#This Row],[ID_PRODUCTO]],'ABC STOCK'!$B$3:$F$565,5,FALSE)</f>
        <v>C</v>
      </c>
      <c r="R21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13" spans="1:18" x14ac:dyDescent="0.25">
      <c r="A213">
        <v>3</v>
      </c>
      <c r="B213">
        <v>1036</v>
      </c>
      <c r="C213">
        <v>4</v>
      </c>
      <c r="D213">
        <v>2</v>
      </c>
      <c r="E213">
        <v>201906</v>
      </c>
      <c r="F213">
        <v>594</v>
      </c>
      <c r="G213">
        <v>7</v>
      </c>
      <c r="H213">
        <v>4158</v>
      </c>
      <c r="I213">
        <v>200.32599999999999</v>
      </c>
      <c r="J213">
        <v>34.9</v>
      </c>
      <c r="K213">
        <v>447.06900000000002</v>
      </c>
      <c r="L213">
        <f>Tabla_STOCKENALMACEN[[#This Row],[CANT_STOCK]]*Tabla_STOCKENALMACEN[[#This Row],[COSTO_UNIT]]</f>
        <v>4158</v>
      </c>
      <c r="M213">
        <f>IFERROR(Tabla_STOCKENALMACEN[[#This Row],[CANT_STOCK]]/Tabla_STOCKENALMACEN[[#This Row],[VENTA_PROM12MESES_UN]],0)</f>
        <v>17.02005730659026</v>
      </c>
      <c r="N213">
        <f>IFERROR(12/Tabla_STOCKENALMACEN[[#This Row],[MESES DE INVENTARIO]],0)</f>
        <v>0.70505050505050493</v>
      </c>
      <c r="O213" s="3">
        <f>Tabla_STOCKENALMACEN[[#This Row],[STOCK_VALORIZADO]]/SUM(Tabla_STOCKENALMACEN[STOCK_VALORIZADO])</f>
        <v>1.5653157796357268E-4</v>
      </c>
      <c r="P213" s="1" t="str">
        <f>VLOOKUP(Tabla_STOCKENALMACEN[[#This Row],[ID_PRODUCTO]],'ABC VENTAS'!$B$2:$F$564,5,FALSE)</f>
        <v>C</v>
      </c>
      <c r="Q213" s="1" t="str">
        <f>VLOOKUP(Tabla_STOCKENALMACEN[[#This Row],[ID_PRODUCTO]],'ABC STOCK'!$B$3:$F$565,5,FALSE)</f>
        <v>C</v>
      </c>
      <c r="R21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14" spans="1:18" x14ac:dyDescent="0.25">
      <c r="A214">
        <v>3</v>
      </c>
      <c r="B214">
        <v>1036</v>
      </c>
      <c r="C214">
        <v>4</v>
      </c>
      <c r="D214">
        <v>2</v>
      </c>
      <c r="E214">
        <v>201905</v>
      </c>
      <c r="F214">
        <v>282</v>
      </c>
      <c r="G214">
        <v>7.05</v>
      </c>
      <c r="H214">
        <v>1988.1</v>
      </c>
      <c r="I214">
        <v>260.73719999999997</v>
      </c>
      <c r="J214">
        <v>40.200000000000003</v>
      </c>
      <c r="K214">
        <v>416.61270000000002</v>
      </c>
      <c r="L214">
        <f>Tabla_STOCKENALMACEN[[#This Row],[CANT_STOCK]]*Tabla_STOCKENALMACEN[[#This Row],[COSTO_UNIT]]</f>
        <v>1988.1</v>
      </c>
      <c r="M214">
        <f>IFERROR(Tabla_STOCKENALMACEN[[#This Row],[CANT_STOCK]]/Tabla_STOCKENALMACEN[[#This Row],[VENTA_PROM12MESES_UN]],0)</f>
        <v>7.0149253731343277</v>
      </c>
      <c r="N214">
        <f>IFERROR(12/Tabla_STOCKENALMACEN[[#This Row],[MESES DE INVENTARIO]],0)</f>
        <v>1.7106382978723407</v>
      </c>
      <c r="O214" s="3">
        <f>Tabla_STOCKENALMACEN[[#This Row],[STOCK_VALORIZADO]]/SUM(Tabla_STOCKENALMACEN[STOCK_VALORIZADO])</f>
        <v>7.4843778294703901E-5</v>
      </c>
      <c r="P214" s="1" t="str">
        <f>VLOOKUP(Tabla_STOCKENALMACEN[[#This Row],[ID_PRODUCTO]],'ABC VENTAS'!$B$2:$F$564,5,FALSE)</f>
        <v>C</v>
      </c>
      <c r="Q214" s="1" t="str">
        <f>VLOOKUP(Tabla_STOCKENALMACEN[[#This Row],[ID_PRODUCTO]],'ABC STOCK'!$B$3:$F$565,5,FALSE)</f>
        <v>C</v>
      </c>
      <c r="R21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15" spans="1:18" x14ac:dyDescent="0.25">
      <c r="A215">
        <v>1</v>
      </c>
      <c r="B215">
        <v>1036</v>
      </c>
      <c r="C215">
        <v>4</v>
      </c>
      <c r="D215">
        <v>2</v>
      </c>
      <c r="E215">
        <v>201911</v>
      </c>
      <c r="F215">
        <v>337</v>
      </c>
      <c r="G215">
        <v>2.39</v>
      </c>
      <c r="H215">
        <v>805.43</v>
      </c>
      <c r="I215">
        <v>221.553</v>
      </c>
      <c r="J215">
        <v>103</v>
      </c>
      <c r="K215">
        <v>371.7167</v>
      </c>
      <c r="L215">
        <f>Tabla_STOCKENALMACEN[[#This Row],[CANT_STOCK]]*Tabla_STOCKENALMACEN[[#This Row],[COSTO_UNIT]]</f>
        <v>805.43000000000006</v>
      </c>
      <c r="M215">
        <f>IFERROR(Tabla_STOCKENALMACEN[[#This Row],[CANT_STOCK]]/Tabla_STOCKENALMACEN[[#This Row],[VENTA_PROM12MESES_UN]],0)</f>
        <v>3.2718446601941746</v>
      </c>
      <c r="N215">
        <f>IFERROR(12/Tabla_STOCKENALMACEN[[#This Row],[MESES DE INVENTARIO]],0)</f>
        <v>3.6676557863501484</v>
      </c>
      <c r="O215" s="3">
        <f>Tabla_STOCKENALMACEN[[#This Row],[STOCK_VALORIZADO]]/SUM(Tabla_STOCKENALMACEN[STOCK_VALORIZADO])</f>
        <v>3.0321122856950541E-5</v>
      </c>
      <c r="P215" s="1" t="str">
        <f>VLOOKUP(Tabla_STOCKENALMACEN[[#This Row],[ID_PRODUCTO]],'ABC VENTAS'!$B$2:$F$564,5,FALSE)</f>
        <v>C</v>
      </c>
      <c r="Q215" s="1" t="str">
        <f>VLOOKUP(Tabla_STOCKENALMACEN[[#This Row],[ID_PRODUCTO]],'ABC STOCK'!$B$3:$F$565,5,FALSE)</f>
        <v>C</v>
      </c>
      <c r="R21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16" spans="1:18" x14ac:dyDescent="0.25">
      <c r="A216">
        <v>2</v>
      </c>
      <c r="B216">
        <v>1036</v>
      </c>
      <c r="C216">
        <v>4</v>
      </c>
      <c r="D216">
        <v>2</v>
      </c>
      <c r="E216">
        <v>201905</v>
      </c>
      <c r="F216">
        <v>302</v>
      </c>
      <c r="G216">
        <v>4.79</v>
      </c>
      <c r="H216">
        <v>1446.58</v>
      </c>
      <c r="I216">
        <v>193.995</v>
      </c>
      <c r="J216">
        <v>50</v>
      </c>
      <c r="K216">
        <v>335.3</v>
      </c>
      <c r="L216">
        <f>Tabla_STOCKENALMACEN[[#This Row],[CANT_STOCK]]*Tabla_STOCKENALMACEN[[#This Row],[COSTO_UNIT]]</f>
        <v>1446.58</v>
      </c>
      <c r="M216">
        <f>IFERROR(Tabla_STOCKENALMACEN[[#This Row],[CANT_STOCK]]/Tabla_STOCKENALMACEN[[#This Row],[VENTA_PROM12MESES_UN]],0)</f>
        <v>6.04</v>
      </c>
      <c r="N216">
        <f>IFERROR(12/Tabla_STOCKENALMACEN[[#This Row],[MESES DE INVENTARIO]],0)</f>
        <v>1.9867549668874172</v>
      </c>
      <c r="O216" s="3">
        <f>Tabla_STOCKENALMACEN[[#This Row],[STOCK_VALORIZADO]]/SUM(Tabla_STOCKENALMACEN[STOCK_VALORIZADO])</f>
        <v>5.4457780194936255E-5</v>
      </c>
      <c r="P216" s="1" t="str">
        <f>VLOOKUP(Tabla_STOCKENALMACEN[[#This Row],[ID_PRODUCTO]],'ABC VENTAS'!$B$2:$F$564,5,FALSE)</f>
        <v>C</v>
      </c>
      <c r="Q216" s="1" t="str">
        <f>VLOOKUP(Tabla_STOCKENALMACEN[[#This Row],[ID_PRODUCTO]],'ABC STOCK'!$B$3:$F$565,5,FALSE)</f>
        <v>C</v>
      </c>
      <c r="R21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17" spans="1:18" x14ac:dyDescent="0.25">
      <c r="A217">
        <v>2</v>
      </c>
      <c r="B217">
        <v>1036</v>
      </c>
      <c r="C217">
        <v>4</v>
      </c>
      <c r="D217">
        <v>2</v>
      </c>
      <c r="E217">
        <v>202002</v>
      </c>
      <c r="F217">
        <v>286</v>
      </c>
      <c r="G217">
        <v>2.84</v>
      </c>
      <c r="H217">
        <v>812.24</v>
      </c>
      <c r="I217">
        <v>180.90799999999999</v>
      </c>
      <c r="J217">
        <v>70</v>
      </c>
      <c r="K217">
        <v>286.27199999999999</v>
      </c>
      <c r="L217">
        <f>Tabla_STOCKENALMACEN[[#This Row],[CANT_STOCK]]*Tabla_STOCKENALMACEN[[#This Row],[COSTO_UNIT]]</f>
        <v>812.24</v>
      </c>
      <c r="M217">
        <f>IFERROR(Tabla_STOCKENALMACEN[[#This Row],[CANT_STOCK]]/Tabla_STOCKENALMACEN[[#This Row],[VENTA_PROM12MESES_UN]],0)</f>
        <v>4.0857142857142854</v>
      </c>
      <c r="N217">
        <f>IFERROR(12/Tabla_STOCKENALMACEN[[#This Row],[MESES DE INVENTARIO]],0)</f>
        <v>2.9370629370629371</v>
      </c>
      <c r="O217" s="3">
        <f>Tabla_STOCKENALMACEN[[#This Row],[STOCK_VALORIZADO]]/SUM(Tabla_STOCKENALMACEN[STOCK_VALORIZADO])</f>
        <v>3.0577491314365625E-5</v>
      </c>
      <c r="P217" s="1" t="str">
        <f>VLOOKUP(Tabla_STOCKENALMACEN[[#This Row],[ID_PRODUCTO]],'ABC VENTAS'!$B$2:$F$564,5,FALSE)</f>
        <v>C</v>
      </c>
      <c r="Q217" s="1" t="str">
        <f>VLOOKUP(Tabla_STOCKENALMACEN[[#This Row],[ID_PRODUCTO]],'ABC STOCK'!$B$3:$F$565,5,FALSE)</f>
        <v>C</v>
      </c>
      <c r="R21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18" spans="1:18" x14ac:dyDescent="0.25">
      <c r="A218">
        <v>2</v>
      </c>
      <c r="B218">
        <v>1037</v>
      </c>
      <c r="C218">
        <v>4</v>
      </c>
      <c r="D218">
        <v>2</v>
      </c>
      <c r="E218">
        <v>201908</v>
      </c>
      <c r="F218">
        <v>202</v>
      </c>
      <c r="G218">
        <v>4.92</v>
      </c>
      <c r="H218">
        <v>993.84</v>
      </c>
      <c r="I218">
        <v>706.11839999999995</v>
      </c>
      <c r="J218">
        <v>138</v>
      </c>
      <c r="K218">
        <v>998.07119999999998</v>
      </c>
      <c r="L218">
        <f>Tabla_STOCKENALMACEN[[#This Row],[CANT_STOCK]]*Tabla_STOCKENALMACEN[[#This Row],[COSTO_UNIT]]</f>
        <v>993.84</v>
      </c>
      <c r="M218">
        <f>IFERROR(Tabla_STOCKENALMACEN[[#This Row],[CANT_STOCK]]/Tabla_STOCKENALMACEN[[#This Row],[VENTA_PROM12MESES_UN]],0)</f>
        <v>1.463768115942029</v>
      </c>
      <c r="N218">
        <f>IFERROR(12/Tabla_STOCKENALMACEN[[#This Row],[MESES DE INVENTARIO]],0)</f>
        <v>8.1980198019801982</v>
      </c>
      <c r="O218" s="3">
        <f>Tabla_STOCKENALMACEN[[#This Row],[STOCK_VALORIZADO]]/SUM(Tabla_STOCKENALMACEN[STOCK_VALORIZADO])</f>
        <v>3.7413983512101271E-5</v>
      </c>
      <c r="P218" s="1" t="str">
        <f>VLOOKUP(Tabla_STOCKENALMACEN[[#This Row],[ID_PRODUCTO]],'ABC VENTAS'!$B$2:$F$564,5,FALSE)</f>
        <v>C</v>
      </c>
      <c r="Q218" s="1" t="str">
        <f>VLOOKUP(Tabla_STOCKENALMACEN[[#This Row],[ID_PRODUCTO]],'ABC STOCK'!$B$3:$F$565,5,FALSE)</f>
        <v>C</v>
      </c>
      <c r="R21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9" spans="1:18" x14ac:dyDescent="0.25">
      <c r="A219">
        <v>2</v>
      </c>
      <c r="B219">
        <v>1037</v>
      </c>
      <c r="C219">
        <v>4</v>
      </c>
      <c r="D219">
        <v>2</v>
      </c>
      <c r="E219">
        <v>202003</v>
      </c>
      <c r="F219">
        <v>193</v>
      </c>
      <c r="G219">
        <v>6.5</v>
      </c>
      <c r="H219">
        <v>1254.5</v>
      </c>
      <c r="I219">
        <v>493.35</v>
      </c>
      <c r="J219">
        <v>69</v>
      </c>
      <c r="K219">
        <v>766.93499999999995</v>
      </c>
      <c r="L219">
        <f>Tabla_STOCKENALMACEN[[#This Row],[CANT_STOCK]]*Tabla_STOCKENALMACEN[[#This Row],[COSTO_UNIT]]</f>
        <v>1254.5</v>
      </c>
      <c r="M219">
        <f>IFERROR(Tabla_STOCKENALMACEN[[#This Row],[CANT_STOCK]]/Tabla_STOCKENALMACEN[[#This Row],[VENTA_PROM12MESES_UN]],0)</f>
        <v>2.7971014492753623</v>
      </c>
      <c r="N219">
        <f>IFERROR(12/Tabla_STOCKENALMACEN[[#This Row],[MESES DE INVENTARIO]],0)</f>
        <v>4.2901554404145079</v>
      </c>
      <c r="O219" s="3">
        <f>Tabla_STOCKENALMACEN[[#This Row],[STOCK_VALORIZADO]]/SUM(Tabla_STOCKENALMACEN[STOCK_VALORIZADO])</f>
        <v>4.7226759152309264E-5</v>
      </c>
      <c r="P219" s="1" t="str">
        <f>VLOOKUP(Tabla_STOCKENALMACEN[[#This Row],[ID_PRODUCTO]],'ABC VENTAS'!$B$2:$F$564,5,FALSE)</f>
        <v>C</v>
      </c>
      <c r="Q219" s="1" t="str">
        <f>VLOOKUP(Tabla_STOCKENALMACEN[[#This Row],[ID_PRODUCTO]],'ABC STOCK'!$B$3:$F$565,5,FALSE)</f>
        <v>C</v>
      </c>
      <c r="R21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0" spans="1:18" x14ac:dyDescent="0.25">
      <c r="A220">
        <v>1</v>
      </c>
      <c r="B220">
        <v>1037</v>
      </c>
      <c r="C220">
        <v>4</v>
      </c>
      <c r="D220">
        <v>2</v>
      </c>
      <c r="E220">
        <v>201912</v>
      </c>
      <c r="F220">
        <v>94</v>
      </c>
      <c r="G220">
        <v>3.51</v>
      </c>
      <c r="H220">
        <v>329.94</v>
      </c>
      <c r="I220">
        <v>264.69261</v>
      </c>
      <c r="J220">
        <v>93.1</v>
      </c>
      <c r="K220">
        <v>565.33113000000003</v>
      </c>
      <c r="L220">
        <f>Tabla_STOCKENALMACEN[[#This Row],[CANT_STOCK]]*Tabla_STOCKENALMACEN[[#This Row],[COSTO_UNIT]]</f>
        <v>329.94</v>
      </c>
      <c r="M220">
        <f>IFERROR(Tabla_STOCKENALMACEN[[#This Row],[CANT_STOCK]]/Tabla_STOCKENALMACEN[[#This Row],[VENTA_PROM12MESES_UN]],0)</f>
        <v>1.0096670247046187</v>
      </c>
      <c r="N220">
        <f>IFERROR(12/Tabla_STOCKENALMACEN[[#This Row],[MESES DE INVENTARIO]],0)</f>
        <v>11.885106382978723</v>
      </c>
      <c r="O220" s="3">
        <f>Tabla_STOCKENALMACEN[[#This Row],[STOCK_VALORIZADO]]/SUM(Tabla_STOCKENALMACEN[STOCK_VALORIZADO])</f>
        <v>1.2420882355291286E-5</v>
      </c>
      <c r="P220" s="1" t="str">
        <f>VLOOKUP(Tabla_STOCKENALMACEN[[#This Row],[ID_PRODUCTO]],'ABC VENTAS'!$B$2:$F$564,5,FALSE)</f>
        <v>C</v>
      </c>
      <c r="Q220" s="1" t="str">
        <f>VLOOKUP(Tabla_STOCKENALMACEN[[#This Row],[ID_PRODUCTO]],'ABC STOCK'!$B$3:$F$565,5,FALSE)</f>
        <v>C</v>
      </c>
      <c r="R22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1" spans="1:18" x14ac:dyDescent="0.25">
      <c r="A221">
        <v>3</v>
      </c>
      <c r="B221">
        <v>1037</v>
      </c>
      <c r="C221">
        <v>4</v>
      </c>
      <c r="D221">
        <v>2</v>
      </c>
      <c r="E221">
        <v>202003</v>
      </c>
      <c r="F221">
        <v>65</v>
      </c>
      <c r="G221">
        <v>4.3</v>
      </c>
      <c r="H221">
        <v>279.5</v>
      </c>
      <c r="I221">
        <v>230.9143</v>
      </c>
      <c r="J221">
        <v>64.7</v>
      </c>
      <c r="K221">
        <v>411.75080000000003</v>
      </c>
      <c r="L221">
        <f>Tabla_STOCKENALMACEN[[#This Row],[CANT_STOCK]]*Tabla_STOCKENALMACEN[[#This Row],[COSTO_UNIT]]</f>
        <v>279.5</v>
      </c>
      <c r="M221">
        <f>IFERROR(Tabla_STOCKENALMACEN[[#This Row],[CANT_STOCK]]/Tabla_STOCKENALMACEN[[#This Row],[VENTA_PROM12MESES_UN]],0)</f>
        <v>1.0046367851622875</v>
      </c>
      <c r="N221">
        <f>IFERROR(12/Tabla_STOCKENALMACEN[[#This Row],[MESES DE INVENTARIO]],0)</f>
        <v>11.944615384615384</v>
      </c>
      <c r="O221" s="3">
        <f>Tabla_STOCKENALMACEN[[#This Row],[STOCK_VALORIZADO]]/SUM(Tabla_STOCKENALMACEN[STOCK_VALORIZADO])</f>
        <v>1.0522024059840924E-5</v>
      </c>
      <c r="P221" s="1" t="str">
        <f>VLOOKUP(Tabla_STOCKENALMACEN[[#This Row],[ID_PRODUCTO]],'ABC VENTAS'!$B$2:$F$564,5,FALSE)</f>
        <v>C</v>
      </c>
      <c r="Q221" s="1" t="str">
        <f>VLOOKUP(Tabla_STOCKENALMACEN[[#This Row],[ID_PRODUCTO]],'ABC STOCK'!$B$3:$F$565,5,FALSE)</f>
        <v>C</v>
      </c>
      <c r="R22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2" spans="1:18" x14ac:dyDescent="0.25">
      <c r="A222">
        <v>1</v>
      </c>
      <c r="B222">
        <v>1037</v>
      </c>
      <c r="C222">
        <v>4</v>
      </c>
      <c r="D222">
        <v>2</v>
      </c>
      <c r="E222">
        <v>201911</v>
      </c>
      <c r="F222">
        <v>509</v>
      </c>
      <c r="G222">
        <v>7.4</v>
      </c>
      <c r="H222">
        <v>3766.6</v>
      </c>
      <c r="I222">
        <v>233.2998</v>
      </c>
      <c r="J222">
        <v>33.9</v>
      </c>
      <c r="K222">
        <v>393.85019999999997</v>
      </c>
      <c r="L222">
        <f>Tabla_STOCKENALMACEN[[#This Row],[CANT_STOCK]]*Tabla_STOCKENALMACEN[[#This Row],[COSTO_UNIT]]</f>
        <v>3766.6000000000004</v>
      </c>
      <c r="M222">
        <f>IFERROR(Tabla_STOCKENALMACEN[[#This Row],[CANT_STOCK]]/Tabla_STOCKENALMACEN[[#This Row],[VENTA_PROM12MESES_UN]],0)</f>
        <v>15.014749262536874</v>
      </c>
      <c r="N222">
        <f>IFERROR(12/Tabla_STOCKENALMACEN[[#This Row],[MESES DE INVENTARIO]],0)</f>
        <v>0.79921414538310409</v>
      </c>
      <c r="O222" s="3">
        <f>Tabla_STOCKENALMACEN[[#This Row],[STOCK_VALORIZADO]]/SUM(Tabla_STOCKENALMACEN[STOCK_VALORIZADO])</f>
        <v>1.4179697969158079E-4</v>
      </c>
      <c r="P222" s="1" t="str">
        <f>VLOOKUP(Tabla_STOCKENALMACEN[[#This Row],[ID_PRODUCTO]],'ABC VENTAS'!$B$2:$F$564,5,FALSE)</f>
        <v>C</v>
      </c>
      <c r="Q222" s="1" t="str">
        <f>VLOOKUP(Tabla_STOCKENALMACEN[[#This Row],[ID_PRODUCTO]],'ABC STOCK'!$B$3:$F$565,5,FALSE)</f>
        <v>C</v>
      </c>
      <c r="R22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23" spans="1:18" x14ac:dyDescent="0.25">
      <c r="A223">
        <v>1</v>
      </c>
      <c r="B223">
        <v>1037</v>
      </c>
      <c r="C223">
        <v>4</v>
      </c>
      <c r="D223">
        <v>2</v>
      </c>
      <c r="E223">
        <v>201908</v>
      </c>
      <c r="F223">
        <v>1102</v>
      </c>
      <c r="G223">
        <v>2.2400000000000002</v>
      </c>
      <c r="H223">
        <v>2468.48</v>
      </c>
      <c r="I223">
        <v>142.79328000000001</v>
      </c>
      <c r="J223">
        <v>78.7</v>
      </c>
      <c r="K223">
        <v>262.66912000000002</v>
      </c>
      <c r="L223">
        <f>Tabla_STOCKENALMACEN[[#This Row],[CANT_STOCK]]*Tabla_STOCKENALMACEN[[#This Row],[COSTO_UNIT]]</f>
        <v>2468.48</v>
      </c>
      <c r="M223">
        <f>IFERROR(Tabla_STOCKENALMACEN[[#This Row],[CANT_STOCK]]/Tabla_STOCKENALMACEN[[#This Row],[VENTA_PROM12MESES_UN]],0)</f>
        <v>14.00254129606099</v>
      </c>
      <c r="N223">
        <f>IFERROR(12/Tabla_STOCKENALMACEN[[#This Row],[MESES DE INVENTARIO]],0)</f>
        <v>0.85698729582577138</v>
      </c>
      <c r="O223" s="3">
        <f>Tabla_STOCKENALMACEN[[#This Row],[STOCK_VALORIZADO]]/SUM(Tabla_STOCKENALMACEN[STOCK_VALORIZADO])</f>
        <v>9.2928107160057698E-5</v>
      </c>
      <c r="P223" s="1" t="str">
        <f>VLOOKUP(Tabla_STOCKENALMACEN[[#This Row],[ID_PRODUCTO]],'ABC VENTAS'!$B$2:$F$564,5,FALSE)</f>
        <v>C</v>
      </c>
      <c r="Q223" s="1" t="str">
        <f>VLOOKUP(Tabla_STOCKENALMACEN[[#This Row],[ID_PRODUCTO]],'ABC STOCK'!$B$3:$F$565,5,FALSE)</f>
        <v>C</v>
      </c>
      <c r="R22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24" spans="1:18" x14ac:dyDescent="0.25">
      <c r="A224">
        <v>2</v>
      </c>
      <c r="B224">
        <v>1038</v>
      </c>
      <c r="C224">
        <v>4</v>
      </c>
      <c r="D224">
        <v>2</v>
      </c>
      <c r="E224">
        <v>202002</v>
      </c>
      <c r="F224">
        <v>728</v>
      </c>
      <c r="G224">
        <v>6.68</v>
      </c>
      <c r="H224">
        <v>4863.04</v>
      </c>
      <c r="I224">
        <v>392.97771999999998</v>
      </c>
      <c r="J224">
        <v>66.099999999999994</v>
      </c>
      <c r="K224">
        <v>790.37091999999996</v>
      </c>
      <c r="L224">
        <f>Tabla_STOCKENALMACEN[[#This Row],[CANT_STOCK]]*Tabla_STOCKENALMACEN[[#This Row],[COSTO_UNIT]]</f>
        <v>4863.04</v>
      </c>
      <c r="M224">
        <f>IFERROR(Tabla_STOCKENALMACEN[[#This Row],[CANT_STOCK]]/Tabla_STOCKENALMACEN[[#This Row],[VENTA_PROM12MESES_UN]],0)</f>
        <v>11.013615733736764</v>
      </c>
      <c r="N224">
        <f>IFERROR(12/Tabla_STOCKENALMACEN[[#This Row],[MESES DE INVENTARIO]],0)</f>
        <v>1.0895604395604395</v>
      </c>
      <c r="O224" s="3">
        <f>Tabla_STOCKENALMACEN[[#This Row],[STOCK_VALORIZADO]]/SUM(Tabla_STOCKENALMACEN[STOCK_VALORIZADO])</f>
        <v>1.8307343071187409E-4</v>
      </c>
      <c r="P224" s="1" t="str">
        <f>VLOOKUP(Tabla_STOCKENALMACEN[[#This Row],[ID_PRODUCTO]],'ABC VENTAS'!$B$2:$F$564,5,FALSE)</f>
        <v>C</v>
      </c>
      <c r="Q224" s="1" t="str">
        <f>VLOOKUP(Tabla_STOCKENALMACEN[[#This Row],[ID_PRODUCTO]],'ABC STOCK'!$B$3:$F$565,5,FALSE)</f>
        <v>C</v>
      </c>
      <c r="R22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25" spans="1:18" x14ac:dyDescent="0.25">
      <c r="A225">
        <v>3</v>
      </c>
      <c r="B225">
        <v>1038</v>
      </c>
      <c r="C225">
        <v>4</v>
      </c>
      <c r="D225">
        <v>2</v>
      </c>
      <c r="E225">
        <v>201910</v>
      </c>
      <c r="F225">
        <v>912</v>
      </c>
      <c r="G225">
        <v>5.67</v>
      </c>
      <c r="H225">
        <v>5171.04</v>
      </c>
      <c r="I225">
        <v>321.13179000000002</v>
      </c>
      <c r="J225">
        <v>65.099999999999994</v>
      </c>
      <c r="K225">
        <v>690.24878999999999</v>
      </c>
      <c r="L225">
        <f>Tabla_STOCKENALMACEN[[#This Row],[CANT_STOCK]]*Tabla_STOCKENALMACEN[[#This Row],[COSTO_UNIT]]</f>
        <v>5171.04</v>
      </c>
      <c r="M225">
        <f>IFERROR(Tabla_STOCKENALMACEN[[#This Row],[CANT_STOCK]]/Tabla_STOCKENALMACEN[[#This Row],[VENTA_PROM12MESES_UN]],0)</f>
        <v>14.009216589861753</v>
      </c>
      <c r="N225">
        <f>IFERROR(12/Tabla_STOCKENALMACEN[[#This Row],[MESES DE INVENTARIO]],0)</f>
        <v>0.856578947368421</v>
      </c>
      <c r="O225" s="3">
        <f>Tabla_STOCKENALMACEN[[#This Row],[STOCK_VALORIZADO]]/SUM(Tabla_STOCKENALMACEN[STOCK_VALORIZADO])</f>
        <v>1.9466836241287946E-4</v>
      </c>
      <c r="P225" s="1" t="str">
        <f>VLOOKUP(Tabla_STOCKENALMACEN[[#This Row],[ID_PRODUCTO]],'ABC VENTAS'!$B$2:$F$564,5,FALSE)</f>
        <v>C</v>
      </c>
      <c r="Q225" s="1" t="str">
        <f>VLOOKUP(Tabla_STOCKENALMACEN[[#This Row],[ID_PRODUCTO]],'ABC STOCK'!$B$3:$F$565,5,FALSE)</f>
        <v>C</v>
      </c>
      <c r="R22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26" spans="1:18" x14ac:dyDescent="0.25">
      <c r="A226">
        <v>2</v>
      </c>
      <c r="B226">
        <v>1038</v>
      </c>
      <c r="C226">
        <v>4</v>
      </c>
      <c r="D226">
        <v>2</v>
      </c>
      <c r="E226">
        <v>202003</v>
      </c>
      <c r="F226">
        <v>232</v>
      </c>
      <c r="G226">
        <v>3.53</v>
      </c>
      <c r="H226">
        <v>818.96</v>
      </c>
      <c r="I226">
        <v>392.46539999999999</v>
      </c>
      <c r="J226">
        <v>102</v>
      </c>
      <c r="K226">
        <v>619.30319999999995</v>
      </c>
      <c r="L226">
        <f>Tabla_STOCKENALMACEN[[#This Row],[CANT_STOCK]]*Tabla_STOCKENALMACEN[[#This Row],[COSTO_UNIT]]</f>
        <v>818.95999999999992</v>
      </c>
      <c r="M226">
        <f>IFERROR(Tabla_STOCKENALMACEN[[#This Row],[CANT_STOCK]]/Tabla_STOCKENALMACEN[[#This Row],[VENTA_PROM12MESES_UN]],0)</f>
        <v>2.2745098039215685</v>
      </c>
      <c r="N226">
        <f>IFERROR(12/Tabla_STOCKENALMACEN[[#This Row],[MESES DE INVENTARIO]],0)</f>
        <v>5.2758620689655178</v>
      </c>
      <c r="O226" s="3">
        <f>Tabla_STOCKENALMACEN[[#This Row],[STOCK_VALORIZADO]]/SUM(Tabla_STOCKENALMACEN[STOCK_VALORIZADO])</f>
        <v>3.0830471642387561E-5</v>
      </c>
      <c r="P226" s="1" t="str">
        <f>VLOOKUP(Tabla_STOCKENALMACEN[[#This Row],[ID_PRODUCTO]],'ABC VENTAS'!$B$2:$F$564,5,FALSE)</f>
        <v>C</v>
      </c>
      <c r="Q226" s="1" t="str">
        <f>VLOOKUP(Tabla_STOCKENALMACEN[[#This Row],[ID_PRODUCTO]],'ABC STOCK'!$B$3:$F$565,5,FALSE)</f>
        <v>C</v>
      </c>
      <c r="R22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7" spans="1:18" x14ac:dyDescent="0.25">
      <c r="A227">
        <v>2</v>
      </c>
      <c r="B227">
        <v>1038</v>
      </c>
      <c r="C227">
        <v>4</v>
      </c>
      <c r="D227">
        <v>2</v>
      </c>
      <c r="E227">
        <v>202003</v>
      </c>
      <c r="F227">
        <v>344</v>
      </c>
      <c r="G227">
        <v>2.2599999999999998</v>
      </c>
      <c r="H227">
        <v>777.44</v>
      </c>
      <c r="I227">
        <v>274.70299999999997</v>
      </c>
      <c r="J227">
        <v>143</v>
      </c>
      <c r="K227">
        <v>445.98840000000001</v>
      </c>
      <c r="L227">
        <f>Tabla_STOCKENALMACEN[[#This Row],[CANT_STOCK]]*Tabla_STOCKENALMACEN[[#This Row],[COSTO_UNIT]]</f>
        <v>777.43999999999994</v>
      </c>
      <c r="M227">
        <f>IFERROR(Tabla_STOCKENALMACEN[[#This Row],[CANT_STOCK]]/Tabla_STOCKENALMACEN[[#This Row],[VENTA_PROM12MESES_UN]],0)</f>
        <v>2.4055944055944054</v>
      </c>
      <c r="N227">
        <f>IFERROR(12/Tabla_STOCKENALMACEN[[#This Row],[MESES DE INVENTARIO]],0)</f>
        <v>4.9883720930232558</v>
      </c>
      <c r="O227" s="3">
        <f>Tabla_STOCKENALMACEN[[#This Row],[STOCK_VALORIZADO]]/SUM(Tabla_STOCKENALMACEN[STOCK_VALORIZADO])</f>
        <v>2.9267414615680601E-5</v>
      </c>
      <c r="P227" s="1" t="str">
        <f>VLOOKUP(Tabla_STOCKENALMACEN[[#This Row],[ID_PRODUCTO]],'ABC VENTAS'!$B$2:$F$564,5,FALSE)</f>
        <v>C</v>
      </c>
      <c r="Q227" s="1" t="str">
        <f>VLOOKUP(Tabla_STOCKENALMACEN[[#This Row],[ID_PRODUCTO]],'ABC STOCK'!$B$3:$F$565,5,FALSE)</f>
        <v>C</v>
      </c>
      <c r="R22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8" spans="1:18" x14ac:dyDescent="0.25">
      <c r="A228">
        <v>1</v>
      </c>
      <c r="B228">
        <v>1038</v>
      </c>
      <c r="C228">
        <v>4</v>
      </c>
      <c r="D228">
        <v>2</v>
      </c>
      <c r="E228">
        <v>202001</v>
      </c>
      <c r="F228">
        <v>295</v>
      </c>
      <c r="G228">
        <v>6.79</v>
      </c>
      <c r="H228">
        <v>2003.05</v>
      </c>
      <c r="I228">
        <v>254.86944</v>
      </c>
      <c r="J228">
        <v>36.799999999999997</v>
      </c>
      <c r="K228">
        <v>324.83359999999999</v>
      </c>
      <c r="L228">
        <f>Tabla_STOCKENALMACEN[[#This Row],[CANT_STOCK]]*Tabla_STOCKENALMACEN[[#This Row],[COSTO_UNIT]]</f>
        <v>2003.05</v>
      </c>
      <c r="M228">
        <f>IFERROR(Tabla_STOCKENALMACEN[[#This Row],[CANT_STOCK]]/Tabla_STOCKENALMACEN[[#This Row],[VENTA_PROM12MESES_UN]],0)</f>
        <v>8.0163043478260878</v>
      </c>
      <c r="N228">
        <f>IFERROR(12/Tabla_STOCKENALMACEN[[#This Row],[MESES DE INVENTARIO]],0)</f>
        <v>1.4969491525423728</v>
      </c>
      <c r="O228" s="3">
        <f>Tabla_STOCKENALMACEN[[#This Row],[STOCK_VALORIZADO]]/SUM(Tabla_STOCKENALMACEN[STOCK_VALORIZADO])</f>
        <v>7.5406584232788425E-5</v>
      </c>
      <c r="P228" s="1" t="str">
        <f>VLOOKUP(Tabla_STOCKENALMACEN[[#This Row],[ID_PRODUCTO]],'ABC VENTAS'!$B$2:$F$564,5,FALSE)</f>
        <v>C</v>
      </c>
      <c r="Q228" s="1" t="str">
        <f>VLOOKUP(Tabla_STOCKENALMACEN[[#This Row],[ID_PRODUCTO]],'ABC STOCK'!$B$3:$F$565,5,FALSE)</f>
        <v>C</v>
      </c>
      <c r="R22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29" spans="1:18" x14ac:dyDescent="0.25">
      <c r="A229">
        <v>2</v>
      </c>
      <c r="B229">
        <v>1038</v>
      </c>
      <c r="C229">
        <v>4</v>
      </c>
      <c r="D229">
        <v>2</v>
      </c>
      <c r="E229">
        <v>202002</v>
      </c>
      <c r="F229">
        <v>703</v>
      </c>
      <c r="G229">
        <v>3.29</v>
      </c>
      <c r="H229">
        <v>2312.87</v>
      </c>
      <c r="I229">
        <v>234.5112</v>
      </c>
      <c r="J229">
        <v>66</v>
      </c>
      <c r="K229">
        <v>323.53859999999997</v>
      </c>
      <c r="L229">
        <f>Tabla_STOCKENALMACEN[[#This Row],[CANT_STOCK]]*Tabla_STOCKENALMACEN[[#This Row],[COSTO_UNIT]]</f>
        <v>2312.87</v>
      </c>
      <c r="M229">
        <f>IFERROR(Tabla_STOCKENALMACEN[[#This Row],[CANT_STOCK]]/Tabla_STOCKENALMACEN[[#This Row],[VENTA_PROM12MESES_UN]],0)</f>
        <v>10.651515151515152</v>
      </c>
      <c r="N229">
        <f>IFERROR(12/Tabla_STOCKENALMACEN[[#This Row],[MESES DE INVENTARIO]],0)</f>
        <v>1.1266002844950214</v>
      </c>
      <c r="O229" s="3">
        <f>Tabla_STOCKENALMACEN[[#This Row],[STOCK_VALORIZADO]]/SUM(Tabla_STOCKENALMACEN[STOCK_VALORIZADO])</f>
        <v>8.7070031439299736E-5</v>
      </c>
      <c r="P229" s="1" t="str">
        <f>VLOOKUP(Tabla_STOCKENALMACEN[[#This Row],[ID_PRODUCTO]],'ABC VENTAS'!$B$2:$F$564,5,FALSE)</f>
        <v>C</v>
      </c>
      <c r="Q229" s="1" t="str">
        <f>VLOOKUP(Tabla_STOCKENALMACEN[[#This Row],[ID_PRODUCTO]],'ABC STOCK'!$B$3:$F$565,5,FALSE)</f>
        <v>C</v>
      </c>
      <c r="R22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30" spans="1:18" x14ac:dyDescent="0.25">
      <c r="A230">
        <v>2</v>
      </c>
      <c r="B230">
        <v>1039</v>
      </c>
      <c r="C230">
        <v>4</v>
      </c>
      <c r="D230">
        <v>2</v>
      </c>
      <c r="E230">
        <v>202002</v>
      </c>
      <c r="F230">
        <v>153</v>
      </c>
      <c r="G230">
        <v>51</v>
      </c>
      <c r="H230">
        <v>7803</v>
      </c>
      <c r="I230">
        <v>50031</v>
      </c>
      <c r="J230">
        <v>981</v>
      </c>
      <c r="K230">
        <v>89055.18</v>
      </c>
      <c r="L230">
        <f>Tabla_STOCKENALMACEN[[#This Row],[CANT_STOCK]]*Tabla_STOCKENALMACEN[[#This Row],[COSTO_UNIT]]</f>
        <v>7803</v>
      </c>
      <c r="M230">
        <f>IFERROR(Tabla_STOCKENALMACEN[[#This Row],[CANT_STOCK]]/Tabla_STOCKENALMACEN[[#This Row],[VENTA_PROM12MESES_UN]],0)</f>
        <v>0.15596330275229359</v>
      </c>
      <c r="N230">
        <f>IFERROR(12/Tabla_STOCKENALMACEN[[#This Row],[MESES DE INVENTARIO]],0)</f>
        <v>76.941176470588232</v>
      </c>
      <c r="O230" s="3">
        <f>Tabla_STOCKENALMACEN[[#This Row],[STOCK_VALORIZADO]]/SUM(Tabla_STOCKENALMACEN[STOCK_VALORIZADO])</f>
        <v>2.9375081838618511E-4</v>
      </c>
      <c r="P230" s="1" t="str">
        <f>VLOOKUP(Tabla_STOCKENALMACEN[[#This Row],[ID_PRODUCTO]],'ABC VENTAS'!$B$2:$F$564,5,FALSE)</f>
        <v>A</v>
      </c>
      <c r="Q230" s="1" t="str">
        <f>VLOOKUP(Tabla_STOCKENALMACEN[[#This Row],[ID_PRODUCTO]],'ABC STOCK'!$B$3:$F$565,5,FALSE)</f>
        <v>A</v>
      </c>
      <c r="R23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1" spans="1:18" x14ac:dyDescent="0.25">
      <c r="A231">
        <v>3</v>
      </c>
      <c r="B231">
        <v>1039</v>
      </c>
      <c r="C231">
        <v>4</v>
      </c>
      <c r="D231">
        <v>2</v>
      </c>
      <c r="E231">
        <v>202002</v>
      </c>
      <c r="F231">
        <v>1044</v>
      </c>
      <c r="G231">
        <v>80</v>
      </c>
      <c r="H231">
        <v>83520</v>
      </c>
      <c r="I231">
        <v>36158.400000000001</v>
      </c>
      <c r="J231">
        <v>486</v>
      </c>
      <c r="K231">
        <v>62208</v>
      </c>
      <c r="L231">
        <f>Tabla_STOCKENALMACEN[[#This Row],[CANT_STOCK]]*Tabla_STOCKENALMACEN[[#This Row],[COSTO_UNIT]]</f>
        <v>83520</v>
      </c>
      <c r="M231">
        <f>IFERROR(Tabla_STOCKENALMACEN[[#This Row],[CANT_STOCK]]/Tabla_STOCKENALMACEN[[#This Row],[VENTA_PROM12MESES_UN]],0)</f>
        <v>2.1481481481481484</v>
      </c>
      <c r="N231">
        <f>IFERROR(12/Tabla_STOCKENALMACEN[[#This Row],[MESES DE INVENTARIO]],0)</f>
        <v>5.5862068965517233</v>
      </c>
      <c r="O231" s="3">
        <f>Tabla_STOCKENALMACEN[[#This Row],[STOCK_VALORIZADO]]/SUM(Tabla_STOCKENALMACEN[STOCK_VALORIZADO])</f>
        <v>3.1441840768440571E-3</v>
      </c>
      <c r="P231" s="1" t="str">
        <f>VLOOKUP(Tabla_STOCKENALMACEN[[#This Row],[ID_PRODUCTO]],'ABC VENTAS'!$B$2:$F$564,5,FALSE)</f>
        <v>A</v>
      </c>
      <c r="Q231" s="1" t="str">
        <f>VLOOKUP(Tabla_STOCKENALMACEN[[#This Row],[ID_PRODUCTO]],'ABC STOCK'!$B$3:$F$565,5,FALSE)</f>
        <v>A</v>
      </c>
      <c r="R23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2" spans="1:18" x14ac:dyDescent="0.25">
      <c r="A232">
        <v>2</v>
      </c>
      <c r="B232">
        <v>1039</v>
      </c>
      <c r="C232">
        <v>4</v>
      </c>
      <c r="D232">
        <v>2</v>
      </c>
      <c r="E232">
        <v>201901</v>
      </c>
      <c r="F232">
        <v>829</v>
      </c>
      <c r="G232">
        <v>74</v>
      </c>
      <c r="H232">
        <v>61346</v>
      </c>
      <c r="I232">
        <v>37062.9</v>
      </c>
      <c r="J232">
        <v>477</v>
      </c>
      <c r="K232">
        <v>60359.58</v>
      </c>
      <c r="L232">
        <f>Tabla_STOCKENALMACEN[[#This Row],[CANT_STOCK]]*Tabla_STOCKENALMACEN[[#This Row],[COSTO_UNIT]]</f>
        <v>61346</v>
      </c>
      <c r="M232">
        <f>IFERROR(Tabla_STOCKENALMACEN[[#This Row],[CANT_STOCK]]/Tabla_STOCKENALMACEN[[#This Row],[VENTA_PROM12MESES_UN]],0)</f>
        <v>1.7379454926624738</v>
      </c>
      <c r="N232">
        <f>IFERROR(12/Tabla_STOCKENALMACEN[[#This Row],[MESES DE INVENTARIO]],0)</f>
        <v>6.9047044632086854</v>
      </c>
      <c r="O232" s="3">
        <f>Tabla_STOCKENALMACEN[[#This Row],[STOCK_VALORIZADO]]/SUM(Tabla_STOCKENALMACEN[STOCK_VALORIZADO])</f>
        <v>2.3094242861359617E-3</v>
      </c>
      <c r="P232" s="1" t="str">
        <f>VLOOKUP(Tabla_STOCKENALMACEN[[#This Row],[ID_PRODUCTO]],'ABC VENTAS'!$B$2:$F$564,5,FALSE)</f>
        <v>A</v>
      </c>
      <c r="Q232" s="1" t="str">
        <f>VLOOKUP(Tabla_STOCKENALMACEN[[#This Row],[ID_PRODUCTO]],'ABC STOCK'!$B$3:$F$565,5,FALSE)</f>
        <v>A</v>
      </c>
      <c r="R23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3" spans="1:18" x14ac:dyDescent="0.25">
      <c r="A233">
        <v>2</v>
      </c>
      <c r="B233">
        <v>1039</v>
      </c>
      <c r="C233">
        <v>4</v>
      </c>
      <c r="D233">
        <v>2</v>
      </c>
      <c r="E233">
        <v>201908</v>
      </c>
      <c r="F233">
        <v>1462</v>
      </c>
      <c r="G233">
        <v>62</v>
      </c>
      <c r="H233">
        <v>90644</v>
      </c>
      <c r="I233">
        <v>24444.74</v>
      </c>
      <c r="J233">
        <v>443</v>
      </c>
      <c r="K233">
        <v>52185.4</v>
      </c>
      <c r="L233">
        <f>Tabla_STOCKENALMACEN[[#This Row],[CANT_STOCK]]*Tabla_STOCKENALMACEN[[#This Row],[COSTO_UNIT]]</f>
        <v>90644</v>
      </c>
      <c r="M233">
        <f>IFERROR(Tabla_STOCKENALMACEN[[#This Row],[CANT_STOCK]]/Tabla_STOCKENALMACEN[[#This Row],[VENTA_PROM12MESES_UN]],0)</f>
        <v>3.3002257336343117</v>
      </c>
      <c r="N233">
        <f>IFERROR(12/Tabla_STOCKENALMACEN[[#This Row],[MESES DE INVENTARIO]],0)</f>
        <v>3.6361149110807109</v>
      </c>
      <c r="O233" s="3">
        <f>Tabla_STOCKENALMACEN[[#This Row],[STOCK_VALORIZADO]]/SUM(Tabla_STOCKENALMACEN[STOCK_VALORIZADO])</f>
        <v>3.4123733412530261E-3</v>
      </c>
      <c r="P233" s="1" t="str">
        <f>VLOOKUP(Tabla_STOCKENALMACEN[[#This Row],[ID_PRODUCTO]],'ABC VENTAS'!$B$2:$F$564,5,FALSE)</f>
        <v>A</v>
      </c>
      <c r="Q233" s="1" t="str">
        <f>VLOOKUP(Tabla_STOCKENALMACEN[[#This Row],[ID_PRODUCTO]],'ABC STOCK'!$B$3:$F$565,5,FALSE)</f>
        <v>A</v>
      </c>
      <c r="R23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34" spans="1:18" x14ac:dyDescent="0.25">
      <c r="A234">
        <v>2</v>
      </c>
      <c r="B234">
        <v>1039</v>
      </c>
      <c r="C234">
        <v>4</v>
      </c>
      <c r="D234">
        <v>2</v>
      </c>
      <c r="E234">
        <v>202001</v>
      </c>
      <c r="F234">
        <v>797</v>
      </c>
      <c r="G234">
        <v>49</v>
      </c>
      <c r="H234">
        <v>39053</v>
      </c>
      <c r="I234">
        <v>39886</v>
      </c>
      <c r="J234">
        <v>740</v>
      </c>
      <c r="K234">
        <v>48225.8</v>
      </c>
      <c r="L234">
        <f>Tabla_STOCKENALMACEN[[#This Row],[CANT_STOCK]]*Tabla_STOCKENALMACEN[[#This Row],[COSTO_UNIT]]</f>
        <v>39053</v>
      </c>
      <c r="M234">
        <f>IFERROR(Tabla_STOCKENALMACEN[[#This Row],[CANT_STOCK]]/Tabla_STOCKENALMACEN[[#This Row],[VENTA_PROM12MESES_UN]],0)</f>
        <v>1.077027027027027</v>
      </c>
      <c r="N234">
        <f>IFERROR(12/Tabla_STOCKENALMACEN[[#This Row],[MESES DE INVENTARIO]],0)</f>
        <v>11.141781681304893</v>
      </c>
      <c r="O234" s="3">
        <f>Tabla_STOCKENALMACEN[[#This Row],[STOCK_VALORIZADO]]/SUM(Tabla_STOCKENALMACEN[STOCK_VALORIZADO])</f>
        <v>1.470184635452478E-3</v>
      </c>
      <c r="P234" s="1" t="str">
        <f>VLOOKUP(Tabla_STOCKENALMACEN[[#This Row],[ID_PRODUCTO]],'ABC VENTAS'!$B$2:$F$564,5,FALSE)</f>
        <v>A</v>
      </c>
      <c r="Q234" s="1" t="str">
        <f>VLOOKUP(Tabla_STOCKENALMACEN[[#This Row],[ID_PRODUCTO]],'ABC STOCK'!$B$3:$F$565,5,FALSE)</f>
        <v>A</v>
      </c>
      <c r="R23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5" spans="1:18" x14ac:dyDescent="0.25">
      <c r="A235">
        <v>2</v>
      </c>
      <c r="B235">
        <v>1039</v>
      </c>
      <c r="C235">
        <v>4</v>
      </c>
      <c r="D235">
        <v>2</v>
      </c>
      <c r="E235">
        <v>201910</v>
      </c>
      <c r="F235">
        <v>232</v>
      </c>
      <c r="G235">
        <v>50</v>
      </c>
      <c r="H235">
        <v>11600</v>
      </c>
      <c r="I235">
        <v>25830</v>
      </c>
      <c r="J235">
        <v>492</v>
      </c>
      <c r="K235">
        <v>37884</v>
      </c>
      <c r="L235">
        <f>Tabla_STOCKENALMACEN[[#This Row],[CANT_STOCK]]*Tabla_STOCKENALMACEN[[#This Row],[COSTO_UNIT]]</f>
        <v>11600</v>
      </c>
      <c r="M235">
        <f>IFERROR(Tabla_STOCKENALMACEN[[#This Row],[CANT_STOCK]]/Tabla_STOCKENALMACEN[[#This Row],[VENTA_PROM12MESES_UN]],0)</f>
        <v>0.47154471544715448</v>
      </c>
      <c r="N235">
        <f>IFERROR(12/Tabla_STOCKENALMACEN[[#This Row],[MESES DE INVENTARIO]],0)</f>
        <v>25.448275862068964</v>
      </c>
      <c r="O235" s="3">
        <f>Tabla_STOCKENALMACEN[[#This Row],[STOCK_VALORIZADO]]/SUM(Tabla_STOCKENALMACEN[STOCK_VALORIZADO])</f>
        <v>4.3669223289500794E-4</v>
      </c>
      <c r="P235" s="1" t="str">
        <f>VLOOKUP(Tabla_STOCKENALMACEN[[#This Row],[ID_PRODUCTO]],'ABC VENTAS'!$B$2:$F$564,5,FALSE)</f>
        <v>A</v>
      </c>
      <c r="Q235" s="1" t="str">
        <f>VLOOKUP(Tabla_STOCKENALMACEN[[#This Row],[ID_PRODUCTO]],'ABC STOCK'!$B$3:$F$565,5,FALSE)</f>
        <v>A</v>
      </c>
      <c r="R23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6" spans="1:18" x14ac:dyDescent="0.25">
      <c r="A236">
        <v>2</v>
      </c>
      <c r="B236">
        <v>1040</v>
      </c>
      <c r="C236">
        <v>4</v>
      </c>
      <c r="D236">
        <v>2</v>
      </c>
      <c r="E236">
        <v>201903</v>
      </c>
      <c r="F236">
        <v>1205</v>
      </c>
      <c r="G236">
        <v>7.7</v>
      </c>
      <c r="H236">
        <v>9278.5</v>
      </c>
      <c r="I236">
        <v>448.16309999999999</v>
      </c>
      <c r="J236">
        <v>66.900000000000006</v>
      </c>
      <c r="K236">
        <v>932.38530000000003</v>
      </c>
      <c r="L236">
        <f>Tabla_STOCKENALMACEN[[#This Row],[CANT_STOCK]]*Tabla_STOCKENALMACEN[[#This Row],[COSTO_UNIT]]</f>
        <v>9278.5</v>
      </c>
      <c r="M236">
        <f>IFERROR(Tabla_STOCKENALMACEN[[#This Row],[CANT_STOCK]]/Tabla_STOCKENALMACEN[[#This Row],[VENTA_PROM12MESES_UN]],0)</f>
        <v>18.011958146487292</v>
      </c>
      <c r="N236">
        <f>IFERROR(12/Tabla_STOCKENALMACEN[[#This Row],[MESES DE INVENTARIO]],0)</f>
        <v>0.66622406639004161</v>
      </c>
      <c r="O236" s="3">
        <f>Tabla_STOCKENALMACEN[[#This Row],[STOCK_VALORIZADO]]/SUM(Tabla_STOCKENALMACEN[STOCK_VALORIZADO])</f>
        <v>3.492973174927872E-4</v>
      </c>
      <c r="P236" s="1" t="str">
        <f>VLOOKUP(Tabla_STOCKENALMACEN[[#This Row],[ID_PRODUCTO]],'ABC VENTAS'!$B$2:$F$564,5,FALSE)</f>
        <v>C</v>
      </c>
      <c r="Q236" s="1" t="str">
        <f>VLOOKUP(Tabla_STOCKENALMACEN[[#This Row],[ID_PRODUCTO]],'ABC STOCK'!$B$3:$F$565,5,FALSE)</f>
        <v>C</v>
      </c>
      <c r="R23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37" spans="1:18" x14ac:dyDescent="0.25">
      <c r="A237">
        <v>1</v>
      </c>
      <c r="B237">
        <v>1040</v>
      </c>
      <c r="C237">
        <v>4</v>
      </c>
      <c r="D237">
        <v>2</v>
      </c>
      <c r="E237">
        <v>202002</v>
      </c>
      <c r="F237">
        <v>18</v>
      </c>
      <c r="G237">
        <v>5.65</v>
      </c>
      <c r="H237">
        <v>101.7</v>
      </c>
      <c r="I237">
        <v>634.77750000000003</v>
      </c>
      <c r="J237">
        <v>107</v>
      </c>
      <c r="K237">
        <v>924.9615</v>
      </c>
      <c r="L237">
        <f>Tabla_STOCKENALMACEN[[#This Row],[CANT_STOCK]]*Tabla_STOCKENALMACEN[[#This Row],[COSTO_UNIT]]</f>
        <v>101.7</v>
      </c>
      <c r="M237">
        <f>IFERROR(Tabla_STOCKENALMACEN[[#This Row],[CANT_STOCK]]/Tabla_STOCKENALMACEN[[#This Row],[VENTA_PROM12MESES_UN]],0)</f>
        <v>0.16822429906542055</v>
      </c>
      <c r="N237">
        <f>IFERROR(12/Tabla_STOCKENALMACEN[[#This Row],[MESES DE INVENTARIO]],0)</f>
        <v>71.333333333333343</v>
      </c>
      <c r="O237" s="3">
        <f>Tabla_STOCKENALMACEN[[#This Row],[STOCK_VALORIZADO]]/SUM(Tabla_STOCKENALMACEN[STOCK_VALORIZADO])</f>
        <v>3.8285862142605442E-6</v>
      </c>
      <c r="P237" s="1" t="str">
        <f>VLOOKUP(Tabla_STOCKENALMACEN[[#This Row],[ID_PRODUCTO]],'ABC VENTAS'!$B$2:$F$564,5,FALSE)</f>
        <v>C</v>
      </c>
      <c r="Q237" s="1" t="str">
        <f>VLOOKUP(Tabla_STOCKENALMACEN[[#This Row],[ID_PRODUCTO]],'ABC STOCK'!$B$3:$F$565,5,FALSE)</f>
        <v>C</v>
      </c>
      <c r="R23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8" spans="1:18" x14ac:dyDescent="0.25">
      <c r="A238">
        <v>2</v>
      </c>
      <c r="B238">
        <v>1040</v>
      </c>
      <c r="C238">
        <v>4</v>
      </c>
      <c r="D238">
        <v>2</v>
      </c>
      <c r="E238">
        <v>201907</v>
      </c>
      <c r="F238">
        <v>324</v>
      </c>
      <c r="G238">
        <v>5.24</v>
      </c>
      <c r="H238">
        <v>1697.76</v>
      </c>
      <c r="I238">
        <v>0</v>
      </c>
      <c r="J238">
        <v>0</v>
      </c>
      <c r="K238">
        <v>0</v>
      </c>
      <c r="L238">
        <f>Tabla_STOCKENALMACEN[[#This Row],[CANT_STOCK]]*Tabla_STOCKENALMACEN[[#This Row],[COSTO_UNIT]]</f>
        <v>1697.76</v>
      </c>
      <c r="M238">
        <f>IFERROR(Tabla_STOCKENALMACEN[[#This Row],[CANT_STOCK]]/Tabla_STOCKENALMACEN[[#This Row],[VENTA_PROM12MESES_UN]],0)</f>
        <v>0</v>
      </c>
      <c r="N238">
        <f>IFERROR(12/Tabla_STOCKENALMACEN[[#This Row],[MESES DE INVENTARIO]],0)</f>
        <v>0</v>
      </c>
      <c r="O238" s="3">
        <f>Tabla_STOCKENALMACEN[[#This Row],[STOCK_VALORIZADO]]/SUM(Tabla_STOCKENALMACEN[STOCK_VALORIZADO])</f>
        <v>6.391367287239903E-5</v>
      </c>
      <c r="P238" s="1" t="str">
        <f>VLOOKUP(Tabla_STOCKENALMACEN[[#This Row],[ID_PRODUCTO]],'ABC VENTAS'!$B$2:$F$564,5,FALSE)</f>
        <v>C</v>
      </c>
      <c r="Q238" s="1" t="str">
        <f>VLOOKUP(Tabla_STOCKENALMACEN[[#This Row],[ID_PRODUCTO]],'ABC STOCK'!$B$3:$F$565,5,FALSE)</f>
        <v>C</v>
      </c>
      <c r="R238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39" spans="1:18" x14ac:dyDescent="0.25">
      <c r="A239">
        <v>3</v>
      </c>
      <c r="B239">
        <v>1040</v>
      </c>
      <c r="C239">
        <v>4</v>
      </c>
      <c r="D239">
        <v>2</v>
      </c>
      <c r="E239">
        <v>202003</v>
      </c>
      <c r="F239">
        <v>940</v>
      </c>
      <c r="G239">
        <v>4.24</v>
      </c>
      <c r="H239">
        <v>3985.6</v>
      </c>
      <c r="I239">
        <v>335.31191999999999</v>
      </c>
      <c r="J239">
        <v>78.3</v>
      </c>
      <c r="K239">
        <v>577.66607999999997</v>
      </c>
      <c r="L239">
        <f>Tabla_STOCKENALMACEN[[#This Row],[CANT_STOCK]]*Tabla_STOCKENALMACEN[[#This Row],[COSTO_UNIT]]</f>
        <v>3985.6000000000004</v>
      </c>
      <c r="M239">
        <f>IFERROR(Tabla_STOCKENALMACEN[[#This Row],[CANT_STOCK]]/Tabla_STOCKENALMACEN[[#This Row],[VENTA_PROM12MESES_UN]],0)</f>
        <v>12.005108556832695</v>
      </c>
      <c r="N239">
        <f>IFERROR(12/Tabla_STOCKENALMACEN[[#This Row],[MESES DE INVENTARIO]],0)</f>
        <v>0.9995744680851063</v>
      </c>
      <c r="O239" s="3">
        <f>Tabla_STOCKENALMACEN[[#This Row],[STOCK_VALORIZADO]]/SUM(Tabla_STOCKENALMACEN[STOCK_VALORIZADO])</f>
        <v>1.5004142788158136E-4</v>
      </c>
      <c r="P239" s="1" t="str">
        <f>VLOOKUP(Tabla_STOCKENALMACEN[[#This Row],[ID_PRODUCTO]],'ABC VENTAS'!$B$2:$F$564,5,FALSE)</f>
        <v>C</v>
      </c>
      <c r="Q239" s="1" t="str">
        <f>VLOOKUP(Tabla_STOCKENALMACEN[[#This Row],[ID_PRODUCTO]],'ABC STOCK'!$B$3:$F$565,5,FALSE)</f>
        <v>C</v>
      </c>
      <c r="R23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40" spans="1:18" x14ac:dyDescent="0.25">
      <c r="A240">
        <v>3</v>
      </c>
      <c r="B240">
        <v>1040</v>
      </c>
      <c r="C240">
        <v>4</v>
      </c>
      <c r="D240">
        <v>2</v>
      </c>
      <c r="E240">
        <v>202001</v>
      </c>
      <c r="F240">
        <v>765</v>
      </c>
      <c r="G240">
        <v>6.73</v>
      </c>
      <c r="H240">
        <v>5148.45</v>
      </c>
      <c r="I240">
        <v>266.50799999999998</v>
      </c>
      <c r="J240">
        <v>45</v>
      </c>
      <c r="K240">
        <v>490.61700000000002</v>
      </c>
      <c r="L240">
        <f>Tabla_STOCKENALMACEN[[#This Row],[CANT_STOCK]]*Tabla_STOCKENALMACEN[[#This Row],[COSTO_UNIT]]</f>
        <v>5148.4500000000007</v>
      </c>
      <c r="M240">
        <f>IFERROR(Tabla_STOCKENALMACEN[[#This Row],[CANT_STOCK]]/Tabla_STOCKENALMACEN[[#This Row],[VENTA_PROM12MESES_UN]],0)</f>
        <v>17</v>
      </c>
      <c r="N240">
        <f>IFERROR(12/Tabla_STOCKENALMACEN[[#This Row],[MESES DE INVENTARIO]],0)</f>
        <v>0.70588235294117652</v>
      </c>
      <c r="O240" s="3">
        <f>Tabla_STOCKENALMACEN[[#This Row],[STOCK_VALORIZADO]]/SUM(Tabla_STOCKENALMACEN[STOCK_VALORIZADO])</f>
        <v>1.9381794193519861E-4</v>
      </c>
      <c r="P240" s="1" t="str">
        <f>VLOOKUP(Tabla_STOCKENALMACEN[[#This Row],[ID_PRODUCTO]],'ABC VENTAS'!$B$2:$F$564,5,FALSE)</f>
        <v>C</v>
      </c>
      <c r="Q240" s="1" t="str">
        <f>VLOOKUP(Tabla_STOCKENALMACEN[[#This Row],[ID_PRODUCTO]],'ABC STOCK'!$B$3:$F$565,5,FALSE)</f>
        <v>C</v>
      </c>
      <c r="R24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41" spans="1:18" x14ac:dyDescent="0.25">
      <c r="A241">
        <v>3</v>
      </c>
      <c r="B241">
        <v>1040</v>
      </c>
      <c r="C241">
        <v>4</v>
      </c>
      <c r="D241">
        <v>2</v>
      </c>
      <c r="E241">
        <v>201906</v>
      </c>
      <c r="F241">
        <v>254</v>
      </c>
      <c r="G241">
        <v>4.08</v>
      </c>
      <c r="H241">
        <v>1036.32</v>
      </c>
      <c r="I241">
        <v>188.61024</v>
      </c>
      <c r="J241">
        <v>50.8</v>
      </c>
      <c r="K241">
        <v>356.49408</v>
      </c>
      <c r="L241">
        <f>Tabla_STOCKENALMACEN[[#This Row],[CANT_STOCK]]*Tabla_STOCKENALMACEN[[#This Row],[COSTO_UNIT]]</f>
        <v>1036.32</v>
      </c>
      <c r="M241">
        <f>IFERROR(Tabla_STOCKENALMACEN[[#This Row],[CANT_STOCK]]/Tabla_STOCKENALMACEN[[#This Row],[VENTA_PROM12MESES_UN]],0)</f>
        <v>5</v>
      </c>
      <c r="N241">
        <f>IFERROR(12/Tabla_STOCKENALMACEN[[#This Row],[MESES DE INVENTARIO]],0)</f>
        <v>2.4</v>
      </c>
      <c r="O241" s="3">
        <f>Tabla_STOCKENALMACEN[[#This Row],[STOCK_VALORIZADO]]/SUM(Tabla_STOCKENALMACEN[STOCK_VALORIZADO])</f>
        <v>3.9013180585668503E-5</v>
      </c>
      <c r="P241" s="1" t="str">
        <f>VLOOKUP(Tabla_STOCKENALMACEN[[#This Row],[ID_PRODUCTO]],'ABC VENTAS'!$B$2:$F$564,5,FALSE)</f>
        <v>C</v>
      </c>
      <c r="Q241" s="1" t="str">
        <f>VLOOKUP(Tabla_STOCKENALMACEN[[#This Row],[ID_PRODUCTO]],'ABC STOCK'!$B$3:$F$565,5,FALSE)</f>
        <v>C</v>
      </c>
      <c r="R24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42" spans="1:18" x14ac:dyDescent="0.25">
      <c r="A242">
        <v>2</v>
      </c>
      <c r="B242">
        <v>1041</v>
      </c>
      <c r="C242">
        <v>4</v>
      </c>
      <c r="D242">
        <v>2</v>
      </c>
      <c r="E242">
        <v>201902</v>
      </c>
      <c r="F242">
        <v>563</v>
      </c>
      <c r="G242">
        <v>2.94</v>
      </c>
      <c r="H242">
        <v>1655.22</v>
      </c>
      <c r="I242">
        <v>450.702</v>
      </c>
      <c r="J242">
        <v>146</v>
      </c>
      <c r="K242">
        <v>626.69039999999995</v>
      </c>
      <c r="L242">
        <f>Tabla_STOCKENALMACEN[[#This Row],[CANT_STOCK]]*Tabla_STOCKENALMACEN[[#This Row],[COSTO_UNIT]]</f>
        <v>1655.22</v>
      </c>
      <c r="M242">
        <f>IFERROR(Tabla_STOCKENALMACEN[[#This Row],[CANT_STOCK]]/Tabla_STOCKENALMACEN[[#This Row],[VENTA_PROM12MESES_UN]],0)</f>
        <v>3.8561643835616439</v>
      </c>
      <c r="N242">
        <f>IFERROR(12/Tabla_STOCKENALMACEN[[#This Row],[MESES DE INVENTARIO]],0)</f>
        <v>3.1119005328596803</v>
      </c>
      <c r="O242" s="3">
        <f>Tabla_STOCKENALMACEN[[#This Row],[STOCK_VALORIZADO]]/SUM(Tabla_STOCKENALMACEN[STOCK_VALORIZADO])</f>
        <v>6.2312217045903029E-5</v>
      </c>
      <c r="P242" s="1" t="str">
        <f>VLOOKUP(Tabla_STOCKENALMACEN[[#This Row],[ID_PRODUCTO]],'ABC VENTAS'!$B$2:$F$564,5,FALSE)</f>
        <v>C</v>
      </c>
      <c r="Q242" s="1" t="str">
        <f>VLOOKUP(Tabla_STOCKENALMACEN[[#This Row],[ID_PRODUCTO]],'ABC STOCK'!$B$3:$F$565,5,FALSE)</f>
        <v>C</v>
      </c>
      <c r="R24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43" spans="1:18" x14ac:dyDescent="0.25">
      <c r="A243">
        <v>2</v>
      </c>
      <c r="B243">
        <v>1041</v>
      </c>
      <c r="C243">
        <v>4</v>
      </c>
      <c r="D243">
        <v>2</v>
      </c>
      <c r="E243">
        <v>202002</v>
      </c>
      <c r="F243">
        <v>293</v>
      </c>
      <c r="G243">
        <v>4.2</v>
      </c>
      <c r="H243">
        <v>1230.5999999999999</v>
      </c>
      <c r="I243">
        <v>282.45839999999998</v>
      </c>
      <c r="J243">
        <v>73.099999999999994</v>
      </c>
      <c r="K243">
        <v>368.42399999999998</v>
      </c>
      <c r="L243">
        <f>Tabla_STOCKENALMACEN[[#This Row],[CANT_STOCK]]*Tabla_STOCKENALMACEN[[#This Row],[COSTO_UNIT]]</f>
        <v>1230.6000000000001</v>
      </c>
      <c r="M243">
        <f>IFERROR(Tabla_STOCKENALMACEN[[#This Row],[CANT_STOCK]]/Tabla_STOCKENALMACEN[[#This Row],[VENTA_PROM12MESES_UN]],0)</f>
        <v>4.008207934336526</v>
      </c>
      <c r="N243">
        <f>IFERROR(12/Tabla_STOCKENALMACEN[[#This Row],[MESES DE INVENTARIO]],0)</f>
        <v>2.9938566552901018</v>
      </c>
      <c r="O243" s="3">
        <f>Tabla_STOCKENALMACEN[[#This Row],[STOCK_VALORIZADO]]/SUM(Tabla_STOCKENALMACEN[STOCK_VALORIZADO])</f>
        <v>4.6327022569016967E-5</v>
      </c>
      <c r="P243" s="1" t="str">
        <f>VLOOKUP(Tabla_STOCKENALMACEN[[#This Row],[ID_PRODUCTO]],'ABC VENTAS'!$B$2:$F$564,5,FALSE)</f>
        <v>C</v>
      </c>
      <c r="Q243" s="1" t="str">
        <f>VLOOKUP(Tabla_STOCKENALMACEN[[#This Row],[ID_PRODUCTO]],'ABC STOCK'!$B$3:$F$565,5,FALSE)</f>
        <v>C</v>
      </c>
      <c r="R24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44" spans="1:18" x14ac:dyDescent="0.25">
      <c r="A244">
        <v>1</v>
      </c>
      <c r="B244">
        <v>1041</v>
      </c>
      <c r="C244">
        <v>4</v>
      </c>
      <c r="D244">
        <v>2</v>
      </c>
      <c r="E244">
        <v>201905</v>
      </c>
      <c r="F244">
        <v>44</v>
      </c>
      <c r="G244">
        <v>1.75</v>
      </c>
      <c r="H244">
        <v>77</v>
      </c>
      <c r="I244">
        <v>185.0275</v>
      </c>
      <c r="J244">
        <v>97</v>
      </c>
      <c r="K244">
        <v>274.995</v>
      </c>
      <c r="L244">
        <f>Tabla_STOCKENALMACEN[[#This Row],[CANT_STOCK]]*Tabla_STOCKENALMACEN[[#This Row],[COSTO_UNIT]]</f>
        <v>77</v>
      </c>
      <c r="M244">
        <f>IFERROR(Tabla_STOCKENALMACEN[[#This Row],[CANT_STOCK]]/Tabla_STOCKENALMACEN[[#This Row],[VENTA_PROM12MESES_UN]],0)</f>
        <v>0.45360824742268041</v>
      </c>
      <c r="N244">
        <f>IFERROR(12/Tabla_STOCKENALMACEN[[#This Row],[MESES DE INVENTARIO]],0)</f>
        <v>26.454545454545453</v>
      </c>
      <c r="O244" s="3">
        <f>Tabla_STOCKENALMACEN[[#This Row],[STOCK_VALORIZADO]]/SUM(Tabla_STOCKENALMACEN[STOCK_VALORIZADO])</f>
        <v>2.8987329252513458E-6</v>
      </c>
      <c r="P244" s="1" t="str">
        <f>VLOOKUP(Tabla_STOCKENALMACEN[[#This Row],[ID_PRODUCTO]],'ABC VENTAS'!$B$2:$F$564,5,FALSE)</f>
        <v>C</v>
      </c>
      <c r="Q244" s="1" t="str">
        <f>VLOOKUP(Tabla_STOCKENALMACEN[[#This Row],[ID_PRODUCTO]],'ABC STOCK'!$B$3:$F$565,5,FALSE)</f>
        <v>C</v>
      </c>
      <c r="R24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5" spans="1:18" x14ac:dyDescent="0.25">
      <c r="A245">
        <v>2</v>
      </c>
      <c r="B245">
        <v>1041</v>
      </c>
      <c r="C245">
        <v>4</v>
      </c>
      <c r="D245">
        <v>2</v>
      </c>
      <c r="E245">
        <v>202002</v>
      </c>
      <c r="F245">
        <v>24</v>
      </c>
      <c r="G245">
        <v>3.35</v>
      </c>
      <c r="H245">
        <v>80.400000000000006</v>
      </c>
      <c r="I245">
        <v>187.935</v>
      </c>
      <c r="J245">
        <v>51</v>
      </c>
      <c r="K245">
        <v>216.9795</v>
      </c>
      <c r="L245">
        <f>Tabla_STOCKENALMACEN[[#This Row],[CANT_STOCK]]*Tabla_STOCKENALMACEN[[#This Row],[COSTO_UNIT]]</f>
        <v>80.400000000000006</v>
      </c>
      <c r="M245">
        <f>IFERROR(Tabla_STOCKENALMACEN[[#This Row],[CANT_STOCK]]/Tabla_STOCKENALMACEN[[#This Row],[VENTA_PROM12MESES_UN]],0)</f>
        <v>0.47058823529411764</v>
      </c>
      <c r="N245">
        <f>IFERROR(12/Tabla_STOCKENALMACEN[[#This Row],[MESES DE INVENTARIO]],0)</f>
        <v>25.5</v>
      </c>
      <c r="O245" s="3">
        <f>Tabla_STOCKENALMACEN[[#This Row],[STOCK_VALORIZADO]]/SUM(Tabla_STOCKENALMACEN[STOCK_VALORIZADO])</f>
        <v>3.0267289245481587E-6</v>
      </c>
      <c r="P245" s="1" t="str">
        <f>VLOOKUP(Tabla_STOCKENALMACEN[[#This Row],[ID_PRODUCTO]],'ABC VENTAS'!$B$2:$F$564,5,FALSE)</f>
        <v>C</v>
      </c>
      <c r="Q245" s="1" t="str">
        <f>VLOOKUP(Tabla_STOCKENALMACEN[[#This Row],[ID_PRODUCTO]],'ABC STOCK'!$B$3:$F$565,5,FALSE)</f>
        <v>C</v>
      </c>
      <c r="R24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6" spans="1:18" x14ac:dyDescent="0.25">
      <c r="A246">
        <v>2</v>
      </c>
      <c r="B246">
        <v>1041</v>
      </c>
      <c r="C246">
        <v>4</v>
      </c>
      <c r="D246">
        <v>2</v>
      </c>
      <c r="E246">
        <v>201910</v>
      </c>
      <c r="F246">
        <v>1533</v>
      </c>
      <c r="G246">
        <v>1.47</v>
      </c>
      <c r="H246">
        <v>2253.5100000000002</v>
      </c>
      <c r="I246">
        <v>136.60122000000001</v>
      </c>
      <c r="J246">
        <v>95.8</v>
      </c>
      <c r="K246">
        <v>187.29857999999999</v>
      </c>
      <c r="L246">
        <f>Tabla_STOCKENALMACEN[[#This Row],[CANT_STOCK]]*Tabla_STOCKENALMACEN[[#This Row],[COSTO_UNIT]]</f>
        <v>2253.5099999999998</v>
      </c>
      <c r="M246">
        <f>IFERROR(Tabla_STOCKENALMACEN[[#This Row],[CANT_STOCK]]/Tabla_STOCKENALMACEN[[#This Row],[VENTA_PROM12MESES_UN]],0)</f>
        <v>16.002087682672233</v>
      </c>
      <c r="N246">
        <f>IFERROR(12/Tabla_STOCKENALMACEN[[#This Row],[MESES DE INVENTARIO]],0)</f>
        <v>0.74990215264187876</v>
      </c>
      <c r="O246" s="3">
        <f>Tabla_STOCKENALMACEN[[#This Row],[STOCK_VALORIZADO]]/SUM(Tabla_STOCKENALMACEN[STOCK_VALORIZADO])</f>
        <v>8.4835371875105969E-5</v>
      </c>
      <c r="P246" s="1" t="str">
        <f>VLOOKUP(Tabla_STOCKENALMACEN[[#This Row],[ID_PRODUCTO]],'ABC VENTAS'!$B$2:$F$564,5,FALSE)</f>
        <v>C</v>
      </c>
      <c r="Q246" s="1" t="str">
        <f>VLOOKUP(Tabla_STOCKENALMACEN[[#This Row],[ID_PRODUCTO]],'ABC STOCK'!$B$3:$F$565,5,FALSE)</f>
        <v>C</v>
      </c>
      <c r="R24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47" spans="1:18" x14ac:dyDescent="0.25">
      <c r="A247">
        <v>1</v>
      </c>
      <c r="B247">
        <v>1041</v>
      </c>
      <c r="C247">
        <v>4</v>
      </c>
      <c r="D247">
        <v>2</v>
      </c>
      <c r="E247">
        <v>201904</v>
      </c>
      <c r="F247">
        <v>170</v>
      </c>
      <c r="G247">
        <v>1.23</v>
      </c>
      <c r="H247">
        <v>209.1</v>
      </c>
      <c r="I247">
        <v>86.776499999999999</v>
      </c>
      <c r="J247">
        <v>83</v>
      </c>
      <c r="K247">
        <v>174.57390000000001</v>
      </c>
      <c r="L247">
        <f>Tabla_STOCKENALMACEN[[#This Row],[CANT_STOCK]]*Tabla_STOCKENALMACEN[[#This Row],[COSTO_UNIT]]</f>
        <v>209.1</v>
      </c>
      <c r="M247">
        <f>IFERROR(Tabla_STOCKENALMACEN[[#This Row],[CANT_STOCK]]/Tabla_STOCKENALMACEN[[#This Row],[VENTA_PROM12MESES_UN]],0)</f>
        <v>2.0481927710843375</v>
      </c>
      <c r="N247">
        <f>IFERROR(12/Tabla_STOCKENALMACEN[[#This Row],[MESES DE INVENTARIO]],0)</f>
        <v>5.8588235294117643</v>
      </c>
      <c r="O247" s="3">
        <f>Tabla_STOCKENALMACEN[[#This Row],[STOCK_VALORIZADO]]/SUM(Tabla_STOCKENALMACEN[STOCK_VALORIZADO])</f>
        <v>7.8717539567539796E-6</v>
      </c>
      <c r="P247" s="1" t="str">
        <f>VLOOKUP(Tabla_STOCKENALMACEN[[#This Row],[ID_PRODUCTO]],'ABC VENTAS'!$B$2:$F$564,5,FALSE)</f>
        <v>C</v>
      </c>
      <c r="Q247" s="1" t="str">
        <f>VLOOKUP(Tabla_STOCKENALMACEN[[#This Row],[ID_PRODUCTO]],'ABC STOCK'!$B$3:$F$565,5,FALSE)</f>
        <v>C</v>
      </c>
      <c r="R24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8" spans="1:18" x14ac:dyDescent="0.25">
      <c r="A248">
        <v>1</v>
      </c>
      <c r="B248">
        <v>1042</v>
      </c>
      <c r="C248">
        <v>4</v>
      </c>
      <c r="D248">
        <v>2</v>
      </c>
      <c r="E248">
        <v>201906</v>
      </c>
      <c r="F248">
        <v>675</v>
      </c>
      <c r="G248">
        <v>7.63</v>
      </c>
      <c r="H248">
        <v>5150.25</v>
      </c>
      <c r="I248">
        <v>800.89820999999995</v>
      </c>
      <c r="J248">
        <v>96.3</v>
      </c>
      <c r="K248">
        <v>1146.23964</v>
      </c>
      <c r="L248">
        <f>Tabla_STOCKENALMACEN[[#This Row],[CANT_STOCK]]*Tabla_STOCKENALMACEN[[#This Row],[COSTO_UNIT]]</f>
        <v>5150.25</v>
      </c>
      <c r="M248">
        <f>IFERROR(Tabla_STOCKENALMACEN[[#This Row],[CANT_STOCK]]/Tabla_STOCKENALMACEN[[#This Row],[VENTA_PROM12MESES_UN]],0)</f>
        <v>7.0093457943925239</v>
      </c>
      <c r="N248">
        <f>IFERROR(12/Tabla_STOCKENALMACEN[[#This Row],[MESES DE INVENTARIO]],0)</f>
        <v>1.712</v>
      </c>
      <c r="O248" s="3">
        <f>Tabla_STOCKENALMACEN[[#This Row],[STOCK_VALORIZADO]]/SUM(Tabla_STOCKENALMACEN[STOCK_VALORIZADO])</f>
        <v>1.9388570452306161E-4</v>
      </c>
      <c r="P248" s="1" t="str">
        <f>VLOOKUP(Tabla_STOCKENALMACEN[[#This Row],[ID_PRODUCTO]],'ABC VENTAS'!$B$2:$F$564,5,FALSE)</f>
        <v>C</v>
      </c>
      <c r="Q248" s="1" t="str">
        <f>VLOOKUP(Tabla_STOCKENALMACEN[[#This Row],[ID_PRODUCTO]],'ABC STOCK'!$B$3:$F$565,5,FALSE)</f>
        <v>C</v>
      </c>
      <c r="R24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49" spans="1:18" x14ac:dyDescent="0.25">
      <c r="A249">
        <v>3</v>
      </c>
      <c r="B249">
        <v>1042</v>
      </c>
      <c r="C249">
        <v>4</v>
      </c>
      <c r="D249">
        <v>2</v>
      </c>
      <c r="E249">
        <v>201903</v>
      </c>
      <c r="F249">
        <v>163</v>
      </c>
      <c r="G249">
        <v>2.69</v>
      </c>
      <c r="H249">
        <v>438.47</v>
      </c>
      <c r="I249">
        <v>191.97991999999999</v>
      </c>
      <c r="J249">
        <v>81.099999999999994</v>
      </c>
      <c r="K249">
        <v>392.68619999999999</v>
      </c>
      <c r="L249">
        <f>Tabla_STOCKENALMACEN[[#This Row],[CANT_STOCK]]*Tabla_STOCKENALMACEN[[#This Row],[COSTO_UNIT]]</f>
        <v>438.46999999999997</v>
      </c>
      <c r="M249">
        <f>IFERROR(Tabla_STOCKENALMACEN[[#This Row],[CANT_STOCK]]/Tabla_STOCKENALMACEN[[#This Row],[VENTA_PROM12MESES_UN]],0)</f>
        <v>2.0098643649815044</v>
      </c>
      <c r="N249">
        <f>IFERROR(12/Tabla_STOCKENALMACEN[[#This Row],[MESES DE INVENTARIO]],0)</f>
        <v>5.9705521472392631</v>
      </c>
      <c r="O249" s="3">
        <f>Tabla_STOCKENALMACEN[[#This Row],[STOCK_VALORIZADO]]/SUM(Tabla_STOCKENALMACEN[STOCK_VALORIZADO])</f>
        <v>1.6506589944609837E-5</v>
      </c>
      <c r="P249" s="1" t="str">
        <f>VLOOKUP(Tabla_STOCKENALMACEN[[#This Row],[ID_PRODUCTO]],'ABC VENTAS'!$B$2:$F$564,5,FALSE)</f>
        <v>C</v>
      </c>
      <c r="Q249" s="1" t="str">
        <f>VLOOKUP(Tabla_STOCKENALMACEN[[#This Row],[ID_PRODUCTO]],'ABC STOCK'!$B$3:$F$565,5,FALSE)</f>
        <v>C</v>
      </c>
      <c r="R24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0" spans="1:18" x14ac:dyDescent="0.25">
      <c r="A250">
        <v>1</v>
      </c>
      <c r="B250">
        <v>1042</v>
      </c>
      <c r="C250">
        <v>4</v>
      </c>
      <c r="D250">
        <v>2</v>
      </c>
      <c r="E250">
        <v>201912</v>
      </c>
      <c r="F250">
        <v>36</v>
      </c>
      <c r="G250">
        <v>2.58</v>
      </c>
      <c r="H250">
        <v>92.88</v>
      </c>
      <c r="I250">
        <v>172.5504</v>
      </c>
      <c r="J250">
        <v>76</v>
      </c>
      <c r="K250">
        <v>329.4144</v>
      </c>
      <c r="L250">
        <f>Tabla_STOCKENALMACEN[[#This Row],[CANT_STOCK]]*Tabla_STOCKENALMACEN[[#This Row],[COSTO_UNIT]]</f>
        <v>92.88</v>
      </c>
      <c r="M250">
        <f>IFERROR(Tabla_STOCKENALMACEN[[#This Row],[CANT_STOCK]]/Tabla_STOCKENALMACEN[[#This Row],[VENTA_PROM12MESES_UN]],0)</f>
        <v>0.47368421052631576</v>
      </c>
      <c r="N250">
        <f>IFERROR(12/Tabla_STOCKENALMACEN[[#This Row],[MESES DE INVENTARIO]],0)</f>
        <v>25.333333333333336</v>
      </c>
      <c r="O250" s="3">
        <f>Tabla_STOCKENALMACEN[[#This Row],[STOCK_VALORIZADO]]/SUM(Tabla_STOCKENALMACEN[STOCK_VALORIZADO])</f>
        <v>3.4965495337317529E-6</v>
      </c>
      <c r="P250" s="1" t="str">
        <f>VLOOKUP(Tabla_STOCKENALMACEN[[#This Row],[ID_PRODUCTO]],'ABC VENTAS'!$B$2:$F$564,5,FALSE)</f>
        <v>C</v>
      </c>
      <c r="Q250" s="1" t="str">
        <f>VLOOKUP(Tabla_STOCKENALMACEN[[#This Row],[ID_PRODUCTO]],'ABC STOCK'!$B$3:$F$565,5,FALSE)</f>
        <v>C</v>
      </c>
      <c r="R25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1" spans="1:18" x14ac:dyDescent="0.25">
      <c r="A251">
        <v>1</v>
      </c>
      <c r="B251">
        <v>1042</v>
      </c>
      <c r="C251">
        <v>4</v>
      </c>
      <c r="D251">
        <v>2</v>
      </c>
      <c r="E251">
        <v>202003</v>
      </c>
      <c r="F251">
        <v>63</v>
      </c>
      <c r="G251">
        <v>6.91</v>
      </c>
      <c r="H251">
        <v>435.33</v>
      </c>
      <c r="I251">
        <v>188.76738</v>
      </c>
      <c r="J251">
        <v>31.4</v>
      </c>
      <c r="K251">
        <v>286.40568000000002</v>
      </c>
      <c r="L251">
        <f>Tabla_STOCKENALMACEN[[#This Row],[CANT_STOCK]]*Tabla_STOCKENALMACEN[[#This Row],[COSTO_UNIT]]</f>
        <v>435.33</v>
      </c>
      <c r="M251">
        <f>IFERROR(Tabla_STOCKENALMACEN[[#This Row],[CANT_STOCK]]/Tabla_STOCKENALMACEN[[#This Row],[VENTA_PROM12MESES_UN]],0)</f>
        <v>2.0063694267515926</v>
      </c>
      <c r="N251">
        <f>IFERROR(12/Tabla_STOCKENALMACEN[[#This Row],[MESES DE INVENTARIO]],0)</f>
        <v>5.9809523809523801</v>
      </c>
      <c r="O251" s="3">
        <f>Tabla_STOCKENALMACEN[[#This Row],[STOCK_VALORIZADO]]/SUM(Tabla_STOCKENALMACEN[STOCK_VALORIZADO])</f>
        <v>1.6388381874671018E-5</v>
      </c>
      <c r="P251" s="1" t="str">
        <f>VLOOKUP(Tabla_STOCKENALMACEN[[#This Row],[ID_PRODUCTO]],'ABC VENTAS'!$B$2:$F$564,5,FALSE)</f>
        <v>C</v>
      </c>
      <c r="Q251" s="1" t="str">
        <f>VLOOKUP(Tabla_STOCKENALMACEN[[#This Row],[ID_PRODUCTO]],'ABC STOCK'!$B$3:$F$565,5,FALSE)</f>
        <v>C</v>
      </c>
      <c r="R25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2" spans="1:18" x14ac:dyDescent="0.25">
      <c r="A252">
        <v>2</v>
      </c>
      <c r="B252">
        <v>1042</v>
      </c>
      <c r="C252">
        <v>4</v>
      </c>
      <c r="D252">
        <v>2</v>
      </c>
      <c r="E252">
        <v>201912</v>
      </c>
      <c r="F252">
        <v>1032</v>
      </c>
      <c r="G252">
        <v>1.23</v>
      </c>
      <c r="H252">
        <v>1269.3599999999999</v>
      </c>
      <c r="I252">
        <v>81.180000000000007</v>
      </c>
      <c r="J252">
        <v>66</v>
      </c>
      <c r="K252">
        <v>140.44139999999999</v>
      </c>
      <c r="L252">
        <f>Tabla_STOCKENALMACEN[[#This Row],[CANT_STOCK]]*Tabla_STOCKENALMACEN[[#This Row],[COSTO_UNIT]]</f>
        <v>1269.3599999999999</v>
      </c>
      <c r="M252">
        <f>IFERROR(Tabla_STOCKENALMACEN[[#This Row],[CANT_STOCK]]/Tabla_STOCKENALMACEN[[#This Row],[VENTA_PROM12MESES_UN]],0)</f>
        <v>15.636363636363637</v>
      </c>
      <c r="N252">
        <f>IFERROR(12/Tabla_STOCKENALMACEN[[#This Row],[MESES DE INVENTARIO]],0)</f>
        <v>0.76744186046511631</v>
      </c>
      <c r="O252" s="3">
        <f>Tabla_STOCKENALMACEN[[#This Row],[STOCK_VALORIZADO]]/SUM(Tabla_STOCKENALMACEN[STOCK_VALORIZADO])</f>
        <v>4.7786176961000628E-5</v>
      </c>
      <c r="P252" s="1" t="str">
        <f>VLOOKUP(Tabla_STOCKENALMACEN[[#This Row],[ID_PRODUCTO]],'ABC VENTAS'!$B$2:$F$564,5,FALSE)</f>
        <v>C</v>
      </c>
      <c r="Q252" s="1" t="str">
        <f>VLOOKUP(Tabla_STOCKENALMACEN[[#This Row],[ID_PRODUCTO]],'ABC STOCK'!$B$3:$F$565,5,FALSE)</f>
        <v>C</v>
      </c>
      <c r="R25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53" spans="1:18" x14ac:dyDescent="0.25">
      <c r="A253">
        <v>2</v>
      </c>
      <c r="B253">
        <v>1042</v>
      </c>
      <c r="C253">
        <v>4</v>
      </c>
      <c r="D253">
        <v>2</v>
      </c>
      <c r="E253">
        <v>201903</v>
      </c>
      <c r="F253">
        <v>171</v>
      </c>
      <c r="G253">
        <v>45.2</v>
      </c>
      <c r="H253">
        <v>7729.2</v>
      </c>
      <c r="I253">
        <v>0</v>
      </c>
      <c r="J253">
        <v>0</v>
      </c>
      <c r="K253">
        <v>0</v>
      </c>
      <c r="L253">
        <f>Tabla_STOCKENALMACEN[[#This Row],[CANT_STOCK]]*Tabla_STOCKENALMACEN[[#This Row],[COSTO_UNIT]]</f>
        <v>7729.2000000000007</v>
      </c>
      <c r="M253">
        <f>IFERROR(Tabla_STOCKENALMACEN[[#This Row],[CANT_STOCK]]/Tabla_STOCKENALMACEN[[#This Row],[VENTA_PROM12MESES_UN]],0)</f>
        <v>0</v>
      </c>
      <c r="N253">
        <f>IFERROR(12/Tabla_STOCKENALMACEN[[#This Row],[MESES DE INVENTARIO]],0)</f>
        <v>0</v>
      </c>
      <c r="O253" s="3">
        <f>Tabla_STOCKENALMACEN[[#This Row],[STOCK_VALORIZADO]]/SUM(Tabla_STOCKENALMACEN[STOCK_VALORIZADO])</f>
        <v>2.9097255228380134E-4</v>
      </c>
      <c r="P253" s="1" t="str">
        <f>VLOOKUP(Tabla_STOCKENALMACEN[[#This Row],[ID_PRODUCTO]],'ABC VENTAS'!$B$2:$F$564,5,FALSE)</f>
        <v>C</v>
      </c>
      <c r="Q253" s="1" t="str">
        <f>VLOOKUP(Tabla_STOCKENALMACEN[[#This Row],[ID_PRODUCTO]],'ABC STOCK'!$B$3:$F$565,5,FALSE)</f>
        <v>C</v>
      </c>
      <c r="R253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54" spans="1:18" x14ac:dyDescent="0.25">
      <c r="A254">
        <v>2</v>
      </c>
      <c r="B254">
        <v>1043</v>
      </c>
      <c r="C254">
        <v>4</v>
      </c>
      <c r="D254">
        <v>2</v>
      </c>
      <c r="E254">
        <v>202002</v>
      </c>
      <c r="F254">
        <v>682</v>
      </c>
      <c r="G254">
        <v>7.47</v>
      </c>
      <c r="H254">
        <v>5094.54</v>
      </c>
      <c r="I254">
        <v>559.82420999999999</v>
      </c>
      <c r="J254">
        <v>75.7</v>
      </c>
      <c r="K254">
        <v>729.46790999999996</v>
      </c>
      <c r="L254">
        <f>Tabla_STOCKENALMACEN[[#This Row],[CANT_STOCK]]*Tabla_STOCKENALMACEN[[#This Row],[COSTO_UNIT]]</f>
        <v>5094.54</v>
      </c>
      <c r="M254">
        <f>IFERROR(Tabla_STOCKENALMACEN[[#This Row],[CANT_STOCK]]/Tabla_STOCKENALMACEN[[#This Row],[VENTA_PROM12MESES_UN]],0)</f>
        <v>9.0092470277410825</v>
      </c>
      <c r="N254">
        <f>IFERROR(12/Tabla_STOCKENALMACEN[[#This Row],[MESES DE INVENTARIO]],0)</f>
        <v>1.3319648093841643</v>
      </c>
      <c r="O254" s="3">
        <f>Tabla_STOCKENALMACEN[[#This Row],[STOCK_VALORIZADO]]/SUM(Tabla_STOCKENALMACEN[STOCK_VALORIZADO])</f>
        <v>1.9178845242870119E-4</v>
      </c>
      <c r="P254" s="1" t="str">
        <f>VLOOKUP(Tabla_STOCKENALMACEN[[#This Row],[ID_PRODUCTO]],'ABC VENTAS'!$B$2:$F$564,5,FALSE)</f>
        <v>C</v>
      </c>
      <c r="Q254" s="1" t="str">
        <f>VLOOKUP(Tabla_STOCKENALMACEN[[#This Row],[ID_PRODUCTO]],'ABC STOCK'!$B$3:$F$565,5,FALSE)</f>
        <v>C</v>
      </c>
      <c r="R25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55" spans="1:18" x14ac:dyDescent="0.25">
      <c r="A255">
        <v>1</v>
      </c>
      <c r="B255">
        <v>1043</v>
      </c>
      <c r="C255">
        <v>4</v>
      </c>
      <c r="D255">
        <v>2</v>
      </c>
      <c r="E255">
        <v>201906</v>
      </c>
      <c r="F255">
        <v>1129</v>
      </c>
      <c r="G255">
        <v>6.77</v>
      </c>
      <c r="H255">
        <v>7643.33</v>
      </c>
      <c r="I255">
        <v>377.60352</v>
      </c>
      <c r="J255">
        <v>66.400000000000006</v>
      </c>
      <c r="K255">
        <v>651.81560000000002</v>
      </c>
      <c r="L255">
        <f>Tabla_STOCKENALMACEN[[#This Row],[CANT_STOCK]]*Tabla_STOCKENALMACEN[[#This Row],[COSTO_UNIT]]</f>
        <v>7643.33</v>
      </c>
      <c r="M255">
        <f>IFERROR(Tabla_STOCKENALMACEN[[#This Row],[CANT_STOCK]]/Tabla_STOCKENALMACEN[[#This Row],[VENTA_PROM12MESES_UN]],0)</f>
        <v>17.003012048192769</v>
      </c>
      <c r="N255">
        <f>IFERROR(12/Tabla_STOCKENALMACEN[[#This Row],[MESES DE INVENTARIO]],0)</f>
        <v>0.70575730735163866</v>
      </c>
      <c r="O255" s="3">
        <f>Tabla_STOCKENALMACEN[[#This Row],[STOCK_VALORIZADO]]/SUM(Tabla_STOCKENALMACEN[STOCK_VALORIZADO])</f>
        <v>2.8773990038391387E-4</v>
      </c>
      <c r="P255" s="1" t="str">
        <f>VLOOKUP(Tabla_STOCKENALMACEN[[#This Row],[ID_PRODUCTO]],'ABC VENTAS'!$B$2:$F$564,5,FALSE)</f>
        <v>C</v>
      </c>
      <c r="Q255" s="1" t="str">
        <f>VLOOKUP(Tabla_STOCKENALMACEN[[#This Row],[ID_PRODUCTO]],'ABC STOCK'!$B$3:$F$565,5,FALSE)</f>
        <v>C</v>
      </c>
      <c r="R25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56" spans="1:18" x14ac:dyDescent="0.25">
      <c r="A256">
        <v>1</v>
      </c>
      <c r="B256">
        <v>1043</v>
      </c>
      <c r="C256">
        <v>4</v>
      </c>
      <c r="D256">
        <v>2</v>
      </c>
      <c r="E256">
        <v>201906</v>
      </c>
      <c r="F256">
        <v>543</v>
      </c>
      <c r="G256">
        <v>2.81</v>
      </c>
      <c r="H256">
        <v>1525.83</v>
      </c>
      <c r="I256">
        <v>357.71300000000002</v>
      </c>
      <c r="J256">
        <v>134</v>
      </c>
      <c r="K256">
        <v>606.22940000000006</v>
      </c>
      <c r="L256">
        <f>Tabla_STOCKENALMACEN[[#This Row],[CANT_STOCK]]*Tabla_STOCKENALMACEN[[#This Row],[COSTO_UNIT]]</f>
        <v>1525.83</v>
      </c>
      <c r="M256">
        <f>IFERROR(Tabla_STOCKENALMACEN[[#This Row],[CANT_STOCK]]/Tabla_STOCKENALMACEN[[#This Row],[VENTA_PROM12MESES_UN]],0)</f>
        <v>4.0522388059701493</v>
      </c>
      <c r="N256">
        <f>IFERROR(12/Tabla_STOCKENALMACEN[[#This Row],[MESES DE INVENTARIO]],0)</f>
        <v>2.9613259668508287</v>
      </c>
      <c r="O256" s="3">
        <f>Tabla_STOCKENALMACEN[[#This Row],[STOCK_VALORIZADO]]/SUM(Tabla_STOCKENALMACEN[STOCK_VALORIZADO])</f>
        <v>5.7441216355016376E-5</v>
      </c>
      <c r="P256" s="1" t="str">
        <f>VLOOKUP(Tabla_STOCKENALMACEN[[#This Row],[ID_PRODUCTO]],'ABC VENTAS'!$B$2:$F$564,5,FALSE)</f>
        <v>C</v>
      </c>
      <c r="Q256" s="1" t="str">
        <f>VLOOKUP(Tabla_STOCKENALMACEN[[#This Row],[ID_PRODUCTO]],'ABC STOCK'!$B$3:$F$565,5,FALSE)</f>
        <v>C</v>
      </c>
      <c r="R25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57" spans="1:18" x14ac:dyDescent="0.25">
      <c r="A257">
        <v>1</v>
      </c>
      <c r="B257">
        <v>1043</v>
      </c>
      <c r="C257">
        <v>4</v>
      </c>
      <c r="D257">
        <v>2</v>
      </c>
      <c r="E257">
        <v>202002</v>
      </c>
      <c r="F257">
        <v>106</v>
      </c>
      <c r="G257">
        <v>4.57</v>
      </c>
      <c r="H257">
        <v>484.42</v>
      </c>
      <c r="I257">
        <v>369.25599999999997</v>
      </c>
      <c r="J257">
        <v>101</v>
      </c>
      <c r="K257">
        <v>576.96249999999998</v>
      </c>
      <c r="L257">
        <f>Tabla_STOCKENALMACEN[[#This Row],[CANT_STOCK]]*Tabla_STOCKENALMACEN[[#This Row],[COSTO_UNIT]]</f>
        <v>484.42</v>
      </c>
      <c r="M257">
        <f>IFERROR(Tabla_STOCKENALMACEN[[#This Row],[CANT_STOCK]]/Tabla_STOCKENALMACEN[[#This Row],[VENTA_PROM12MESES_UN]],0)</f>
        <v>1.0495049504950495</v>
      </c>
      <c r="N257">
        <f>IFERROR(12/Tabla_STOCKENALMACEN[[#This Row],[MESES DE INVENTARIO]],0)</f>
        <v>11.433962264150942</v>
      </c>
      <c r="O257" s="3">
        <f>Tabla_STOCKENALMACEN[[#This Row],[STOCK_VALORIZADO]]/SUM(Tabla_STOCKENALMACEN[STOCK_VALORIZADO])</f>
        <v>1.8236418229224117E-5</v>
      </c>
      <c r="P257" s="1" t="str">
        <f>VLOOKUP(Tabla_STOCKENALMACEN[[#This Row],[ID_PRODUCTO]],'ABC VENTAS'!$B$2:$F$564,5,FALSE)</f>
        <v>C</v>
      </c>
      <c r="Q257" s="1" t="str">
        <f>VLOOKUP(Tabla_STOCKENALMACEN[[#This Row],[ID_PRODUCTO]],'ABC STOCK'!$B$3:$F$565,5,FALSE)</f>
        <v>C</v>
      </c>
      <c r="R25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8" spans="1:18" x14ac:dyDescent="0.25">
      <c r="A258">
        <v>3</v>
      </c>
      <c r="B258">
        <v>1043</v>
      </c>
      <c r="C258">
        <v>4</v>
      </c>
      <c r="D258">
        <v>2</v>
      </c>
      <c r="E258">
        <v>201908</v>
      </c>
      <c r="F258">
        <v>695</v>
      </c>
      <c r="G258">
        <v>6.49</v>
      </c>
      <c r="H258">
        <v>4510.55</v>
      </c>
      <c r="I258">
        <v>347.65631999999999</v>
      </c>
      <c r="J258">
        <v>49.6</v>
      </c>
      <c r="K258">
        <v>547.23680000000002</v>
      </c>
      <c r="L258">
        <f>Tabla_STOCKENALMACEN[[#This Row],[CANT_STOCK]]*Tabla_STOCKENALMACEN[[#This Row],[COSTO_UNIT]]</f>
        <v>4510.55</v>
      </c>
      <c r="M258">
        <f>IFERROR(Tabla_STOCKENALMACEN[[#This Row],[CANT_STOCK]]/Tabla_STOCKENALMACEN[[#This Row],[VENTA_PROM12MESES_UN]],0)</f>
        <v>14.012096774193548</v>
      </c>
      <c r="N258">
        <f>IFERROR(12/Tabla_STOCKENALMACEN[[#This Row],[MESES DE INVENTARIO]],0)</f>
        <v>0.85640287769784174</v>
      </c>
      <c r="O258" s="3">
        <f>Tabla_STOCKENALMACEN[[#This Row],[STOCK_VALORIZADO]]/SUM(Tabla_STOCKENALMACEN[STOCK_VALORIZADO])</f>
        <v>1.6980363371418779E-4</v>
      </c>
      <c r="P258" s="1" t="str">
        <f>VLOOKUP(Tabla_STOCKENALMACEN[[#This Row],[ID_PRODUCTO]],'ABC VENTAS'!$B$2:$F$564,5,FALSE)</f>
        <v>C</v>
      </c>
      <c r="Q258" s="1" t="str">
        <f>VLOOKUP(Tabla_STOCKENALMACEN[[#This Row],[ID_PRODUCTO]],'ABC STOCK'!$B$3:$F$565,5,FALSE)</f>
        <v>C</v>
      </c>
      <c r="R25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59" spans="1:18" x14ac:dyDescent="0.25">
      <c r="A259">
        <v>3</v>
      </c>
      <c r="B259">
        <v>1043</v>
      </c>
      <c r="C259">
        <v>4</v>
      </c>
      <c r="D259">
        <v>2</v>
      </c>
      <c r="E259">
        <v>202001</v>
      </c>
      <c r="F259">
        <v>462</v>
      </c>
      <c r="G259">
        <v>3.79</v>
      </c>
      <c r="H259">
        <v>1750.98</v>
      </c>
      <c r="I259">
        <v>204.14834999999999</v>
      </c>
      <c r="J259">
        <v>51.3</v>
      </c>
      <c r="K259">
        <v>289.69623000000001</v>
      </c>
      <c r="L259">
        <f>Tabla_STOCKENALMACEN[[#This Row],[CANT_STOCK]]*Tabla_STOCKENALMACEN[[#This Row],[COSTO_UNIT]]</f>
        <v>1750.98</v>
      </c>
      <c r="M259">
        <f>IFERROR(Tabla_STOCKENALMACEN[[#This Row],[CANT_STOCK]]/Tabla_STOCKENALMACEN[[#This Row],[VENTA_PROM12MESES_UN]],0)</f>
        <v>9.0058479532163744</v>
      </c>
      <c r="N259">
        <f>IFERROR(12/Tabla_STOCKENALMACEN[[#This Row],[MESES DE INVENTARIO]],0)</f>
        <v>1.3324675324675324</v>
      </c>
      <c r="O259" s="3">
        <f>Tabla_STOCKENALMACEN[[#This Row],[STOCK_VALORIZADO]]/SUM(Tabla_STOCKENALMACEN[STOCK_VALORIZADO])</f>
        <v>6.5917186720215609E-5</v>
      </c>
      <c r="P259" s="1" t="str">
        <f>VLOOKUP(Tabla_STOCKENALMACEN[[#This Row],[ID_PRODUCTO]],'ABC VENTAS'!$B$2:$F$564,5,FALSE)</f>
        <v>C</v>
      </c>
      <c r="Q259" s="1" t="str">
        <f>VLOOKUP(Tabla_STOCKENALMACEN[[#This Row],[ID_PRODUCTO]],'ABC STOCK'!$B$3:$F$565,5,FALSE)</f>
        <v>C</v>
      </c>
      <c r="R25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60" spans="1:18" x14ac:dyDescent="0.25">
      <c r="A260">
        <v>3</v>
      </c>
      <c r="B260">
        <v>1044</v>
      </c>
      <c r="C260">
        <v>4</v>
      </c>
      <c r="D260">
        <v>2</v>
      </c>
      <c r="E260">
        <v>201909</v>
      </c>
      <c r="F260">
        <v>252</v>
      </c>
      <c r="G260">
        <v>4.6100000000000003</v>
      </c>
      <c r="H260">
        <v>1161.72</v>
      </c>
      <c r="I260">
        <v>675.45719999999994</v>
      </c>
      <c r="J260">
        <v>148</v>
      </c>
      <c r="K260">
        <v>1159.876</v>
      </c>
      <c r="L260">
        <f>Tabla_STOCKENALMACEN[[#This Row],[CANT_STOCK]]*Tabla_STOCKENALMACEN[[#This Row],[COSTO_UNIT]]</f>
        <v>1161.72</v>
      </c>
      <c r="M260">
        <f>IFERROR(Tabla_STOCKENALMACEN[[#This Row],[CANT_STOCK]]/Tabla_STOCKENALMACEN[[#This Row],[VENTA_PROM12MESES_UN]],0)</f>
        <v>1.7027027027027026</v>
      </c>
      <c r="N260">
        <f>IFERROR(12/Tabla_STOCKENALMACEN[[#This Row],[MESES DE INVENTARIO]],0)</f>
        <v>7.0476190476190483</v>
      </c>
      <c r="O260" s="3">
        <f>Tabla_STOCKENALMACEN[[#This Row],[STOCK_VALORIZADO]]/SUM(Tabla_STOCKENALMACEN[STOCK_VALORIZADO])</f>
        <v>4.3733974206792124E-5</v>
      </c>
      <c r="P260" s="1" t="str">
        <f>VLOOKUP(Tabla_STOCKENALMACEN[[#This Row],[ID_PRODUCTO]],'ABC VENTAS'!$B$2:$F$564,5,FALSE)</f>
        <v>C</v>
      </c>
      <c r="Q260" s="1" t="str">
        <f>VLOOKUP(Tabla_STOCKENALMACEN[[#This Row],[ID_PRODUCTO]],'ABC STOCK'!$B$3:$F$565,5,FALSE)</f>
        <v>C</v>
      </c>
      <c r="R26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1" spans="1:18" x14ac:dyDescent="0.25">
      <c r="A261">
        <v>3</v>
      </c>
      <c r="B261">
        <v>1044</v>
      </c>
      <c r="C261">
        <v>4</v>
      </c>
      <c r="D261">
        <v>2</v>
      </c>
      <c r="E261">
        <v>201905</v>
      </c>
      <c r="F261">
        <v>0</v>
      </c>
      <c r="G261">
        <v>4.47</v>
      </c>
      <c r="H261">
        <v>0</v>
      </c>
      <c r="I261">
        <v>521.02319999999997</v>
      </c>
      <c r="J261">
        <v>124</v>
      </c>
      <c r="K261">
        <v>681.76440000000002</v>
      </c>
      <c r="L261">
        <f>Tabla_STOCKENALMACEN[[#This Row],[CANT_STOCK]]*Tabla_STOCKENALMACEN[[#This Row],[COSTO_UNIT]]</f>
        <v>0</v>
      </c>
      <c r="M261">
        <f>IFERROR(Tabla_STOCKENALMACEN[[#This Row],[CANT_STOCK]]/Tabla_STOCKENALMACEN[[#This Row],[VENTA_PROM12MESES_UN]],0)</f>
        <v>0</v>
      </c>
      <c r="N261">
        <f>IFERROR(12/Tabla_STOCKENALMACEN[[#This Row],[MESES DE INVENTARIO]],0)</f>
        <v>0</v>
      </c>
      <c r="O261" s="3">
        <f>Tabla_STOCKENALMACEN[[#This Row],[STOCK_VALORIZADO]]/SUM(Tabla_STOCKENALMACEN[STOCK_VALORIZADO])</f>
        <v>0</v>
      </c>
      <c r="P261" s="1" t="str">
        <f>VLOOKUP(Tabla_STOCKENALMACEN[[#This Row],[ID_PRODUCTO]],'ABC VENTAS'!$B$2:$F$564,5,FALSE)</f>
        <v>C</v>
      </c>
      <c r="Q261" s="1" t="str">
        <f>VLOOKUP(Tabla_STOCKENALMACEN[[#This Row],[ID_PRODUCTO]],'ABC STOCK'!$B$3:$F$565,5,FALSE)</f>
        <v>C</v>
      </c>
      <c r="R26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2" spans="1:18" x14ac:dyDescent="0.25">
      <c r="A262">
        <v>3</v>
      </c>
      <c r="B262">
        <v>1044</v>
      </c>
      <c r="C262">
        <v>4</v>
      </c>
      <c r="D262">
        <v>2</v>
      </c>
      <c r="E262">
        <v>202003</v>
      </c>
      <c r="F262">
        <v>0</v>
      </c>
      <c r="G262">
        <v>4.04</v>
      </c>
      <c r="H262">
        <v>0</v>
      </c>
      <c r="I262">
        <v>286.64607999999998</v>
      </c>
      <c r="J262">
        <v>72.400000000000006</v>
      </c>
      <c r="K262">
        <v>549.89247999999998</v>
      </c>
      <c r="L262">
        <f>Tabla_STOCKENALMACEN[[#This Row],[CANT_STOCK]]*Tabla_STOCKENALMACEN[[#This Row],[COSTO_UNIT]]</f>
        <v>0</v>
      </c>
      <c r="M262">
        <f>IFERROR(Tabla_STOCKENALMACEN[[#This Row],[CANT_STOCK]]/Tabla_STOCKENALMACEN[[#This Row],[VENTA_PROM12MESES_UN]],0)</f>
        <v>0</v>
      </c>
      <c r="N262">
        <f>IFERROR(12/Tabla_STOCKENALMACEN[[#This Row],[MESES DE INVENTARIO]],0)</f>
        <v>0</v>
      </c>
      <c r="O262" s="3">
        <f>Tabla_STOCKENALMACEN[[#This Row],[STOCK_VALORIZADO]]/SUM(Tabla_STOCKENALMACEN[STOCK_VALORIZADO])</f>
        <v>0</v>
      </c>
      <c r="P262" s="1" t="str">
        <f>VLOOKUP(Tabla_STOCKENALMACEN[[#This Row],[ID_PRODUCTO]],'ABC VENTAS'!$B$2:$F$564,5,FALSE)</f>
        <v>C</v>
      </c>
      <c r="Q262" s="1" t="str">
        <f>VLOOKUP(Tabla_STOCKENALMACEN[[#This Row],[ID_PRODUCTO]],'ABC STOCK'!$B$3:$F$565,5,FALSE)</f>
        <v>C</v>
      </c>
      <c r="R26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3" spans="1:18" x14ac:dyDescent="0.25">
      <c r="A263">
        <v>3</v>
      </c>
      <c r="B263">
        <v>1044</v>
      </c>
      <c r="C263">
        <v>4</v>
      </c>
      <c r="D263">
        <v>2</v>
      </c>
      <c r="E263">
        <v>201908</v>
      </c>
      <c r="F263">
        <v>754</v>
      </c>
      <c r="G263">
        <v>2.08</v>
      </c>
      <c r="H263">
        <v>1568.32</v>
      </c>
      <c r="I263">
        <v>244.608</v>
      </c>
      <c r="J263">
        <v>147</v>
      </c>
      <c r="K263">
        <v>532.02239999999995</v>
      </c>
      <c r="L263">
        <f>Tabla_STOCKENALMACEN[[#This Row],[CANT_STOCK]]*Tabla_STOCKENALMACEN[[#This Row],[COSTO_UNIT]]</f>
        <v>1568.3200000000002</v>
      </c>
      <c r="M263">
        <f>IFERROR(Tabla_STOCKENALMACEN[[#This Row],[CANT_STOCK]]/Tabla_STOCKENALMACEN[[#This Row],[VENTA_PROM12MESES_UN]],0)</f>
        <v>5.129251700680272</v>
      </c>
      <c r="N263">
        <f>IFERROR(12/Tabla_STOCKENALMACEN[[#This Row],[MESES DE INVENTARIO]],0)</f>
        <v>2.3395225464190981</v>
      </c>
      <c r="O263" s="3">
        <f>Tabla_STOCKENALMACEN[[#This Row],[STOCK_VALORIZADO]]/SUM(Tabla_STOCKENALMACEN[STOCK_VALORIZADO])</f>
        <v>5.9040789887405081E-5</v>
      </c>
      <c r="P263" s="1" t="str">
        <f>VLOOKUP(Tabla_STOCKENALMACEN[[#This Row],[ID_PRODUCTO]],'ABC VENTAS'!$B$2:$F$564,5,FALSE)</f>
        <v>C</v>
      </c>
      <c r="Q263" s="1" t="str">
        <f>VLOOKUP(Tabla_STOCKENALMACEN[[#This Row],[ID_PRODUCTO]],'ABC STOCK'!$B$3:$F$565,5,FALSE)</f>
        <v>C</v>
      </c>
      <c r="R26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4" spans="1:18" x14ac:dyDescent="0.25">
      <c r="A264">
        <v>2</v>
      </c>
      <c r="B264">
        <v>1044</v>
      </c>
      <c r="C264">
        <v>4</v>
      </c>
      <c r="D264">
        <v>2</v>
      </c>
      <c r="E264">
        <v>202002</v>
      </c>
      <c r="F264">
        <v>36</v>
      </c>
      <c r="G264">
        <v>1.02</v>
      </c>
      <c r="H264">
        <v>36.72</v>
      </c>
      <c r="I264">
        <v>102.6324</v>
      </c>
      <c r="J264">
        <v>117</v>
      </c>
      <c r="K264">
        <v>189.75059999999999</v>
      </c>
      <c r="L264">
        <f>Tabla_STOCKENALMACEN[[#This Row],[CANT_STOCK]]*Tabla_STOCKENALMACEN[[#This Row],[COSTO_UNIT]]</f>
        <v>36.72</v>
      </c>
      <c r="M264">
        <f>IFERROR(Tabla_STOCKENALMACEN[[#This Row],[CANT_STOCK]]/Tabla_STOCKENALMACEN[[#This Row],[VENTA_PROM12MESES_UN]],0)</f>
        <v>0.30769230769230771</v>
      </c>
      <c r="N264">
        <f>IFERROR(12/Tabla_STOCKENALMACEN[[#This Row],[MESES DE INVENTARIO]],0)</f>
        <v>39</v>
      </c>
      <c r="O264" s="3">
        <f>Tabla_STOCKENALMACEN[[#This Row],[STOCK_VALORIZADO]]/SUM(Tabla_STOCKENALMACEN[STOCK_VALORIZADO])</f>
        <v>1.3823567924055768E-6</v>
      </c>
      <c r="P264" s="1" t="str">
        <f>VLOOKUP(Tabla_STOCKENALMACEN[[#This Row],[ID_PRODUCTO]],'ABC VENTAS'!$B$2:$F$564,5,FALSE)</f>
        <v>C</v>
      </c>
      <c r="Q264" s="1" t="str">
        <f>VLOOKUP(Tabla_STOCKENALMACEN[[#This Row],[ID_PRODUCTO]],'ABC STOCK'!$B$3:$F$565,5,FALSE)</f>
        <v>C</v>
      </c>
      <c r="R2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5" spans="1:18" x14ac:dyDescent="0.25">
      <c r="A265">
        <v>3</v>
      </c>
      <c r="B265">
        <v>1044</v>
      </c>
      <c r="C265">
        <v>4</v>
      </c>
      <c r="D265">
        <v>2</v>
      </c>
      <c r="E265">
        <v>201906</v>
      </c>
      <c r="F265">
        <v>843</v>
      </c>
      <c r="G265">
        <v>1.52</v>
      </c>
      <c r="H265">
        <v>1281.3599999999999</v>
      </c>
      <c r="I265">
        <v>106.52160000000001</v>
      </c>
      <c r="J265">
        <v>73</v>
      </c>
      <c r="K265">
        <v>168.6592</v>
      </c>
      <c r="L265">
        <f>Tabla_STOCKENALMACEN[[#This Row],[CANT_STOCK]]*Tabla_STOCKENALMACEN[[#This Row],[COSTO_UNIT]]</f>
        <v>1281.3600000000001</v>
      </c>
      <c r="M265">
        <f>IFERROR(Tabla_STOCKENALMACEN[[#This Row],[CANT_STOCK]]/Tabla_STOCKENALMACEN[[#This Row],[VENTA_PROM12MESES_UN]],0)</f>
        <v>11.547945205479452</v>
      </c>
      <c r="N265">
        <f>IFERROR(12/Tabla_STOCKENALMACEN[[#This Row],[MESES DE INVENTARIO]],0)</f>
        <v>1.0391459074733096</v>
      </c>
      <c r="O265" s="3">
        <f>Tabla_STOCKENALMACEN[[#This Row],[STOCK_VALORIZADO]]/SUM(Tabla_STOCKENALMACEN[STOCK_VALORIZADO])</f>
        <v>4.8237927546754091E-5</v>
      </c>
      <c r="P265" s="1" t="str">
        <f>VLOOKUP(Tabla_STOCKENALMACEN[[#This Row],[ID_PRODUCTO]],'ABC VENTAS'!$B$2:$F$564,5,FALSE)</f>
        <v>C</v>
      </c>
      <c r="Q265" s="1" t="str">
        <f>VLOOKUP(Tabla_STOCKENALMACEN[[#This Row],[ID_PRODUCTO]],'ABC STOCK'!$B$3:$F$565,5,FALSE)</f>
        <v>C</v>
      </c>
      <c r="R26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66" spans="1:18" x14ac:dyDescent="0.25">
      <c r="A266">
        <v>1</v>
      </c>
      <c r="B266">
        <v>1045</v>
      </c>
      <c r="C266">
        <v>4</v>
      </c>
      <c r="D266">
        <v>2</v>
      </c>
      <c r="E266">
        <v>202001</v>
      </c>
      <c r="F266">
        <v>2</v>
      </c>
      <c r="G266">
        <v>7.7</v>
      </c>
      <c r="H266">
        <v>15.4</v>
      </c>
      <c r="I266">
        <v>582.73599999999999</v>
      </c>
      <c r="J266">
        <v>86</v>
      </c>
      <c r="K266">
        <v>953.56799999999998</v>
      </c>
      <c r="L266">
        <f>Tabla_STOCKENALMACEN[[#This Row],[CANT_STOCK]]*Tabla_STOCKENALMACEN[[#This Row],[COSTO_UNIT]]</f>
        <v>15.4</v>
      </c>
      <c r="M266">
        <f>IFERROR(Tabla_STOCKENALMACEN[[#This Row],[CANT_STOCK]]/Tabla_STOCKENALMACEN[[#This Row],[VENTA_PROM12MESES_UN]],0)</f>
        <v>2.3255813953488372E-2</v>
      </c>
      <c r="N266">
        <f>IFERROR(12/Tabla_STOCKENALMACEN[[#This Row],[MESES DE INVENTARIO]],0)</f>
        <v>516</v>
      </c>
      <c r="O266" s="3">
        <f>Tabla_STOCKENALMACEN[[#This Row],[STOCK_VALORIZADO]]/SUM(Tabla_STOCKENALMACEN[STOCK_VALORIZADO])</f>
        <v>5.7974658505026922E-7</v>
      </c>
      <c r="P266" s="1" t="str">
        <f>VLOOKUP(Tabla_STOCKENALMACEN[[#This Row],[ID_PRODUCTO]],'ABC VENTAS'!$B$2:$F$564,5,FALSE)</f>
        <v>C</v>
      </c>
      <c r="Q266" s="1" t="str">
        <f>VLOOKUP(Tabla_STOCKENALMACEN[[#This Row],[ID_PRODUCTO]],'ABC STOCK'!$B$3:$F$565,5,FALSE)</f>
        <v>C</v>
      </c>
      <c r="R26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7" spans="1:18" x14ac:dyDescent="0.25">
      <c r="A267">
        <v>1</v>
      </c>
      <c r="B267">
        <v>1045</v>
      </c>
      <c r="C267">
        <v>4</v>
      </c>
      <c r="D267">
        <v>2</v>
      </c>
      <c r="E267">
        <v>201907</v>
      </c>
      <c r="F267">
        <v>1323</v>
      </c>
      <c r="G267">
        <v>6.63</v>
      </c>
      <c r="H267">
        <v>8771.49</v>
      </c>
      <c r="I267">
        <v>516.54330000000004</v>
      </c>
      <c r="J267">
        <v>73.5</v>
      </c>
      <c r="K267">
        <v>789.43409999999994</v>
      </c>
      <c r="L267">
        <f>Tabla_STOCKENALMACEN[[#This Row],[CANT_STOCK]]*Tabla_STOCKENALMACEN[[#This Row],[COSTO_UNIT]]</f>
        <v>8771.49</v>
      </c>
      <c r="M267">
        <f>IFERROR(Tabla_STOCKENALMACEN[[#This Row],[CANT_STOCK]]/Tabla_STOCKENALMACEN[[#This Row],[VENTA_PROM12MESES_UN]],0)</f>
        <v>18</v>
      </c>
      <c r="N267">
        <f>IFERROR(12/Tabla_STOCKENALMACEN[[#This Row],[MESES DE INVENTARIO]],0)</f>
        <v>0.66666666666666663</v>
      </c>
      <c r="O267" s="3">
        <f>Tabla_STOCKENALMACEN[[#This Row],[STOCK_VALORIZADO]]/SUM(Tabla_STOCKENALMACEN[STOCK_VALORIZADO])</f>
        <v>3.302104787858822E-4</v>
      </c>
      <c r="P267" s="1" t="str">
        <f>VLOOKUP(Tabla_STOCKENALMACEN[[#This Row],[ID_PRODUCTO]],'ABC VENTAS'!$B$2:$F$564,5,FALSE)</f>
        <v>C</v>
      </c>
      <c r="Q267" s="1" t="str">
        <f>VLOOKUP(Tabla_STOCKENALMACEN[[#This Row],[ID_PRODUCTO]],'ABC STOCK'!$B$3:$F$565,5,FALSE)</f>
        <v>C</v>
      </c>
      <c r="R26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68" spans="1:18" x14ac:dyDescent="0.25">
      <c r="A268">
        <v>3</v>
      </c>
      <c r="B268">
        <v>1045</v>
      </c>
      <c r="C268">
        <v>4</v>
      </c>
      <c r="D268">
        <v>2</v>
      </c>
      <c r="E268">
        <v>201901</v>
      </c>
      <c r="F268">
        <v>496</v>
      </c>
      <c r="G268">
        <v>2.4</v>
      </c>
      <c r="H268">
        <v>1190.4000000000001</v>
      </c>
      <c r="I268">
        <v>307.94400000000002</v>
      </c>
      <c r="J268">
        <v>141</v>
      </c>
      <c r="K268">
        <v>544.82399999999996</v>
      </c>
      <c r="L268">
        <f>Tabla_STOCKENALMACEN[[#This Row],[CANT_STOCK]]*Tabla_STOCKENALMACEN[[#This Row],[COSTO_UNIT]]</f>
        <v>1190.3999999999999</v>
      </c>
      <c r="M268">
        <f>IFERROR(Tabla_STOCKENALMACEN[[#This Row],[CANT_STOCK]]/Tabla_STOCKENALMACEN[[#This Row],[VENTA_PROM12MESES_UN]],0)</f>
        <v>3.5177304964539009</v>
      </c>
      <c r="N268">
        <f>IFERROR(12/Tabla_STOCKENALMACEN[[#This Row],[MESES DE INVENTARIO]],0)</f>
        <v>3.411290322580645</v>
      </c>
      <c r="O268" s="3">
        <f>Tabla_STOCKENALMACEN[[#This Row],[STOCK_VALORIZADO]]/SUM(Tabla_STOCKENALMACEN[STOCK_VALORIZADO])</f>
        <v>4.4813658106742881E-5</v>
      </c>
      <c r="P268" s="1" t="str">
        <f>VLOOKUP(Tabla_STOCKENALMACEN[[#This Row],[ID_PRODUCTO]],'ABC VENTAS'!$B$2:$F$564,5,FALSE)</f>
        <v>C</v>
      </c>
      <c r="Q268" s="1" t="str">
        <f>VLOOKUP(Tabla_STOCKENALMACEN[[#This Row],[ID_PRODUCTO]],'ABC STOCK'!$B$3:$F$565,5,FALSE)</f>
        <v>C</v>
      </c>
      <c r="R26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9" spans="1:18" x14ac:dyDescent="0.25">
      <c r="A269">
        <v>3</v>
      </c>
      <c r="B269">
        <v>1045</v>
      </c>
      <c r="C269">
        <v>4</v>
      </c>
      <c r="D269">
        <v>2</v>
      </c>
      <c r="E269">
        <v>202002</v>
      </c>
      <c r="F269">
        <v>1660</v>
      </c>
      <c r="G269">
        <v>3.43</v>
      </c>
      <c r="H269">
        <v>5693.8</v>
      </c>
      <c r="I269">
        <v>287.90048000000002</v>
      </c>
      <c r="J269">
        <v>97.6</v>
      </c>
      <c r="K269">
        <v>401.72160000000002</v>
      </c>
      <c r="L269">
        <f>Tabla_STOCKENALMACEN[[#This Row],[CANT_STOCK]]*Tabla_STOCKENALMACEN[[#This Row],[COSTO_UNIT]]</f>
        <v>5693.8</v>
      </c>
      <c r="M269">
        <f>IFERROR(Tabla_STOCKENALMACEN[[#This Row],[CANT_STOCK]]/Tabla_STOCKENALMACEN[[#This Row],[VENTA_PROM12MESES_UN]],0)</f>
        <v>17.008196721311478</v>
      </c>
      <c r="N269">
        <f>IFERROR(12/Tabla_STOCKENALMACEN[[#This Row],[MESES DE INVENTARIO]],0)</f>
        <v>0.70554216867469866</v>
      </c>
      <c r="O269" s="3">
        <f>Tabla_STOCKENALMACEN[[#This Row],[STOCK_VALORIZADO]]/SUM(Tabla_STOCKENALMACEN[STOCK_VALORIZADO])</f>
        <v>2.1434812376358589E-4</v>
      </c>
      <c r="P269" s="1" t="str">
        <f>VLOOKUP(Tabla_STOCKENALMACEN[[#This Row],[ID_PRODUCTO]],'ABC VENTAS'!$B$2:$F$564,5,FALSE)</f>
        <v>C</v>
      </c>
      <c r="Q269" s="1" t="str">
        <f>VLOOKUP(Tabla_STOCKENALMACEN[[#This Row],[ID_PRODUCTO]],'ABC STOCK'!$B$3:$F$565,5,FALSE)</f>
        <v>C</v>
      </c>
      <c r="R26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70" spans="1:18" x14ac:dyDescent="0.25">
      <c r="A270">
        <v>1</v>
      </c>
      <c r="B270">
        <v>1045</v>
      </c>
      <c r="C270">
        <v>4</v>
      </c>
      <c r="D270">
        <v>2</v>
      </c>
      <c r="E270">
        <v>202002</v>
      </c>
      <c r="F270">
        <v>198</v>
      </c>
      <c r="G270">
        <v>1.3</v>
      </c>
      <c r="H270">
        <v>257.39999999999998</v>
      </c>
      <c r="I270">
        <v>156.91</v>
      </c>
      <c r="J270">
        <v>142</v>
      </c>
      <c r="K270">
        <v>328.58800000000002</v>
      </c>
      <c r="L270">
        <f>Tabla_STOCKENALMACEN[[#This Row],[CANT_STOCK]]*Tabla_STOCKENALMACEN[[#This Row],[COSTO_UNIT]]</f>
        <v>257.40000000000003</v>
      </c>
      <c r="M270">
        <f>IFERROR(Tabla_STOCKENALMACEN[[#This Row],[CANT_STOCK]]/Tabla_STOCKENALMACEN[[#This Row],[VENTA_PROM12MESES_UN]],0)</f>
        <v>1.3943661971830985</v>
      </c>
      <c r="N270">
        <f>IFERROR(12/Tabla_STOCKENALMACEN[[#This Row],[MESES DE INVENTARIO]],0)</f>
        <v>8.6060606060606073</v>
      </c>
      <c r="O270" s="3">
        <f>Tabla_STOCKENALMACEN[[#This Row],[STOCK_VALORIZADO]]/SUM(Tabla_STOCKENALMACEN[STOCK_VALORIZADO])</f>
        <v>9.6900500644116435E-6</v>
      </c>
      <c r="P270" s="1" t="str">
        <f>VLOOKUP(Tabla_STOCKENALMACEN[[#This Row],[ID_PRODUCTO]],'ABC VENTAS'!$B$2:$F$564,5,FALSE)</f>
        <v>C</v>
      </c>
      <c r="Q270" s="1" t="str">
        <f>VLOOKUP(Tabla_STOCKENALMACEN[[#This Row],[ID_PRODUCTO]],'ABC STOCK'!$B$3:$F$565,5,FALSE)</f>
        <v>C</v>
      </c>
      <c r="R27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1" spans="1:18" x14ac:dyDescent="0.25">
      <c r="A271">
        <v>3</v>
      </c>
      <c r="B271">
        <v>1045</v>
      </c>
      <c r="C271">
        <v>4</v>
      </c>
      <c r="D271">
        <v>2</v>
      </c>
      <c r="E271">
        <v>202002</v>
      </c>
      <c r="F271">
        <v>251</v>
      </c>
      <c r="G271">
        <v>4.74</v>
      </c>
      <c r="H271">
        <v>1189.74</v>
      </c>
      <c r="I271">
        <v>158.74734000000001</v>
      </c>
      <c r="J271">
        <v>31.3</v>
      </c>
      <c r="K271">
        <v>198.80508</v>
      </c>
      <c r="L271">
        <f>Tabla_STOCKENALMACEN[[#This Row],[CANT_STOCK]]*Tabla_STOCKENALMACEN[[#This Row],[COSTO_UNIT]]</f>
        <v>1189.74</v>
      </c>
      <c r="M271">
        <f>IFERROR(Tabla_STOCKENALMACEN[[#This Row],[CANT_STOCK]]/Tabla_STOCKENALMACEN[[#This Row],[VENTA_PROM12MESES_UN]],0)</f>
        <v>8.0191693290734829</v>
      </c>
      <c r="N271">
        <f>IFERROR(12/Tabla_STOCKENALMACEN[[#This Row],[MESES DE INVENTARIO]],0)</f>
        <v>1.496414342629482</v>
      </c>
      <c r="O271" s="3">
        <f>Tabla_STOCKENALMACEN[[#This Row],[STOCK_VALORIZADO]]/SUM(Tabla_STOCKENALMACEN[STOCK_VALORIZADO])</f>
        <v>4.4788811824526446E-5</v>
      </c>
      <c r="P271" s="1" t="str">
        <f>VLOOKUP(Tabla_STOCKENALMACEN[[#This Row],[ID_PRODUCTO]],'ABC VENTAS'!$B$2:$F$564,5,FALSE)</f>
        <v>C</v>
      </c>
      <c r="Q271" s="1" t="str">
        <f>VLOOKUP(Tabla_STOCKENALMACEN[[#This Row],[ID_PRODUCTO]],'ABC STOCK'!$B$3:$F$565,5,FALSE)</f>
        <v>C</v>
      </c>
      <c r="R27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72" spans="1:18" x14ac:dyDescent="0.25">
      <c r="A272">
        <v>3</v>
      </c>
      <c r="B272">
        <v>1046</v>
      </c>
      <c r="C272">
        <v>4</v>
      </c>
      <c r="D272">
        <v>8</v>
      </c>
      <c r="E272">
        <v>202001</v>
      </c>
      <c r="F272">
        <v>79</v>
      </c>
      <c r="G272">
        <v>3.92</v>
      </c>
      <c r="H272">
        <v>309.68</v>
      </c>
      <c r="I272">
        <v>496.74239999999998</v>
      </c>
      <c r="J272">
        <v>132</v>
      </c>
      <c r="K272">
        <v>962.4384</v>
      </c>
      <c r="L272">
        <f>Tabla_STOCKENALMACEN[[#This Row],[CANT_STOCK]]*Tabla_STOCKENALMACEN[[#This Row],[COSTO_UNIT]]</f>
        <v>309.68</v>
      </c>
      <c r="M272">
        <f>IFERROR(Tabla_STOCKENALMACEN[[#This Row],[CANT_STOCK]]/Tabla_STOCKENALMACEN[[#This Row],[VENTA_PROM12MESES_UN]],0)</f>
        <v>0.59848484848484851</v>
      </c>
      <c r="N272">
        <f>IFERROR(12/Tabla_STOCKENALMACEN[[#This Row],[MESES DE INVENTARIO]],0)</f>
        <v>20.050632911392405</v>
      </c>
      <c r="O272" s="3">
        <f>Tabla_STOCKENALMACEN[[#This Row],[STOCK_VALORIZADO]]/SUM(Tabla_STOCKENALMACEN[STOCK_VALORIZADO])</f>
        <v>1.1658176783010867E-5</v>
      </c>
      <c r="P272" s="1" t="str">
        <f>VLOOKUP(Tabla_STOCKENALMACEN[[#This Row],[ID_PRODUCTO]],'ABC VENTAS'!$B$2:$F$564,5,FALSE)</f>
        <v>C</v>
      </c>
      <c r="Q272" s="1" t="str">
        <f>VLOOKUP(Tabla_STOCKENALMACEN[[#This Row],[ID_PRODUCTO]],'ABC STOCK'!$B$3:$F$565,5,FALSE)</f>
        <v>C</v>
      </c>
      <c r="R27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3" spans="1:18" x14ac:dyDescent="0.25">
      <c r="A273">
        <v>1</v>
      </c>
      <c r="B273">
        <v>1046</v>
      </c>
      <c r="C273">
        <v>4</v>
      </c>
      <c r="D273">
        <v>8</v>
      </c>
      <c r="E273">
        <v>202003</v>
      </c>
      <c r="F273">
        <v>185</v>
      </c>
      <c r="G273">
        <v>4.0999999999999996</v>
      </c>
      <c r="H273">
        <v>758.5</v>
      </c>
      <c r="I273">
        <v>310.31259999999997</v>
      </c>
      <c r="J273">
        <v>92.3</v>
      </c>
      <c r="K273">
        <v>692.52689999999996</v>
      </c>
      <c r="L273">
        <f>Tabla_STOCKENALMACEN[[#This Row],[CANT_STOCK]]*Tabla_STOCKENALMACEN[[#This Row],[COSTO_UNIT]]</f>
        <v>758.49999999999989</v>
      </c>
      <c r="M273">
        <f>IFERROR(Tabla_STOCKENALMACEN[[#This Row],[CANT_STOCK]]/Tabla_STOCKENALMACEN[[#This Row],[VENTA_PROM12MESES_UN]],0)</f>
        <v>2.0043336944745396</v>
      </c>
      <c r="N273">
        <f>IFERROR(12/Tabla_STOCKENALMACEN[[#This Row],[MESES DE INVENTARIO]],0)</f>
        <v>5.9870270270270272</v>
      </c>
      <c r="O273" s="3">
        <f>Tabla_STOCKENALMACEN[[#This Row],[STOCK_VALORIZADO]]/SUM(Tabla_STOCKENALMACEN[STOCK_VALORIZADO])</f>
        <v>2.8554401607833057E-5</v>
      </c>
      <c r="P273" s="1" t="str">
        <f>VLOOKUP(Tabla_STOCKENALMACEN[[#This Row],[ID_PRODUCTO]],'ABC VENTAS'!$B$2:$F$564,5,FALSE)</f>
        <v>C</v>
      </c>
      <c r="Q273" s="1" t="str">
        <f>VLOOKUP(Tabla_STOCKENALMACEN[[#This Row],[ID_PRODUCTO]],'ABC STOCK'!$B$3:$F$565,5,FALSE)</f>
        <v>C</v>
      </c>
      <c r="R27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4" spans="1:18" x14ac:dyDescent="0.25">
      <c r="A274">
        <v>1</v>
      </c>
      <c r="B274">
        <v>1046</v>
      </c>
      <c r="C274">
        <v>4</v>
      </c>
      <c r="D274">
        <v>8</v>
      </c>
      <c r="E274">
        <v>202001</v>
      </c>
      <c r="F274">
        <v>429</v>
      </c>
      <c r="G274">
        <v>5.74</v>
      </c>
      <c r="H274">
        <v>2462.46</v>
      </c>
      <c r="I274">
        <v>208.18979999999999</v>
      </c>
      <c r="J274">
        <v>39</v>
      </c>
      <c r="K274">
        <v>340.2672</v>
      </c>
      <c r="L274">
        <f>Tabla_STOCKENALMACEN[[#This Row],[CANT_STOCK]]*Tabla_STOCKENALMACEN[[#This Row],[COSTO_UNIT]]</f>
        <v>2462.46</v>
      </c>
      <c r="M274">
        <f>IFERROR(Tabla_STOCKENALMACEN[[#This Row],[CANT_STOCK]]/Tabla_STOCKENALMACEN[[#This Row],[VENTA_PROM12MESES_UN]],0)</f>
        <v>11</v>
      </c>
      <c r="N274">
        <f>IFERROR(12/Tabla_STOCKENALMACEN[[#This Row],[MESES DE INVENTARIO]],0)</f>
        <v>1.0909090909090908</v>
      </c>
      <c r="O274" s="3">
        <f>Tabla_STOCKENALMACEN[[#This Row],[STOCK_VALORIZADO]]/SUM(Tabla_STOCKENALMACEN[STOCK_VALORIZADO])</f>
        <v>9.2701478949538049E-5</v>
      </c>
      <c r="P274" s="1" t="str">
        <f>VLOOKUP(Tabla_STOCKENALMACEN[[#This Row],[ID_PRODUCTO]],'ABC VENTAS'!$B$2:$F$564,5,FALSE)</f>
        <v>C</v>
      </c>
      <c r="Q274" s="1" t="str">
        <f>VLOOKUP(Tabla_STOCKENALMACEN[[#This Row],[ID_PRODUCTO]],'ABC STOCK'!$B$3:$F$565,5,FALSE)</f>
        <v>C</v>
      </c>
      <c r="R27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75" spans="1:18" x14ac:dyDescent="0.25">
      <c r="A275">
        <v>1</v>
      </c>
      <c r="B275">
        <v>1046</v>
      </c>
      <c r="C275">
        <v>4</v>
      </c>
      <c r="D275">
        <v>8</v>
      </c>
      <c r="E275">
        <v>202003</v>
      </c>
      <c r="F275">
        <v>685</v>
      </c>
      <c r="G275">
        <v>1.87</v>
      </c>
      <c r="H275">
        <v>1280.95</v>
      </c>
      <c r="I275">
        <v>213.928</v>
      </c>
      <c r="J275">
        <v>104</v>
      </c>
      <c r="K275">
        <v>307.27839999999998</v>
      </c>
      <c r="L275">
        <f>Tabla_STOCKENALMACEN[[#This Row],[CANT_STOCK]]*Tabla_STOCKENALMACEN[[#This Row],[COSTO_UNIT]]</f>
        <v>1280.95</v>
      </c>
      <c r="M275">
        <f>IFERROR(Tabla_STOCKENALMACEN[[#This Row],[CANT_STOCK]]/Tabla_STOCKENALMACEN[[#This Row],[VENTA_PROM12MESES_UN]],0)</f>
        <v>6.5865384615384617</v>
      </c>
      <c r="N275">
        <f>IFERROR(12/Tabla_STOCKENALMACEN[[#This Row],[MESES DE INVENTARIO]],0)</f>
        <v>1.821897810218978</v>
      </c>
      <c r="O275" s="3">
        <f>Tabla_STOCKENALMACEN[[#This Row],[STOCK_VALORIZADO]]/SUM(Tabla_STOCKENALMACEN[STOCK_VALORIZADO])</f>
        <v>4.8222492735074178E-5</v>
      </c>
      <c r="P275" s="1" t="str">
        <f>VLOOKUP(Tabla_STOCKENALMACEN[[#This Row],[ID_PRODUCTO]],'ABC VENTAS'!$B$2:$F$564,5,FALSE)</f>
        <v>C</v>
      </c>
      <c r="Q275" s="1" t="str">
        <f>VLOOKUP(Tabla_STOCKENALMACEN[[#This Row],[ID_PRODUCTO]],'ABC STOCK'!$B$3:$F$565,5,FALSE)</f>
        <v>C</v>
      </c>
      <c r="R27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76" spans="1:18" x14ac:dyDescent="0.25">
      <c r="A276">
        <v>3</v>
      </c>
      <c r="B276">
        <v>1046</v>
      </c>
      <c r="C276">
        <v>4</v>
      </c>
      <c r="D276">
        <v>8</v>
      </c>
      <c r="E276">
        <v>202003</v>
      </c>
      <c r="F276">
        <v>465</v>
      </c>
      <c r="G276">
        <v>2.2200000000000002</v>
      </c>
      <c r="H276">
        <v>1032.3</v>
      </c>
      <c r="I276">
        <v>189.67679999999999</v>
      </c>
      <c r="J276">
        <v>89</v>
      </c>
      <c r="K276">
        <v>298.3458</v>
      </c>
      <c r="L276">
        <f>Tabla_STOCKENALMACEN[[#This Row],[CANT_STOCK]]*Tabla_STOCKENALMACEN[[#This Row],[COSTO_UNIT]]</f>
        <v>1032.3000000000002</v>
      </c>
      <c r="M276">
        <f>IFERROR(Tabla_STOCKENALMACEN[[#This Row],[CANT_STOCK]]/Tabla_STOCKENALMACEN[[#This Row],[VENTA_PROM12MESES_UN]],0)</f>
        <v>5.2247191011235952</v>
      </c>
      <c r="N276">
        <f>IFERROR(12/Tabla_STOCKENALMACEN[[#This Row],[MESES DE INVENTARIO]],0)</f>
        <v>2.2967741935483872</v>
      </c>
      <c r="O276" s="3">
        <f>Tabla_STOCKENALMACEN[[#This Row],[STOCK_VALORIZADO]]/SUM(Tabla_STOCKENALMACEN[STOCK_VALORIZADO])</f>
        <v>3.88618441394411E-5</v>
      </c>
      <c r="P276" s="1" t="str">
        <f>VLOOKUP(Tabla_STOCKENALMACEN[[#This Row],[ID_PRODUCTO]],'ABC VENTAS'!$B$2:$F$564,5,FALSE)</f>
        <v>C</v>
      </c>
      <c r="Q276" s="1" t="str">
        <f>VLOOKUP(Tabla_STOCKENALMACEN[[#This Row],[ID_PRODUCTO]],'ABC STOCK'!$B$3:$F$565,5,FALSE)</f>
        <v>C</v>
      </c>
      <c r="R27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77" spans="1:18" x14ac:dyDescent="0.25">
      <c r="A277">
        <v>1</v>
      </c>
      <c r="B277">
        <v>1046</v>
      </c>
      <c r="C277">
        <v>4</v>
      </c>
      <c r="D277">
        <v>8</v>
      </c>
      <c r="E277">
        <v>202002</v>
      </c>
      <c r="F277">
        <v>48</v>
      </c>
      <c r="G277">
        <v>6.07</v>
      </c>
      <c r="H277">
        <v>291.36</v>
      </c>
      <c r="I277">
        <v>130.35932</v>
      </c>
      <c r="J277">
        <v>23.6</v>
      </c>
      <c r="K277">
        <v>203.41784000000001</v>
      </c>
      <c r="L277">
        <f>Tabla_STOCKENALMACEN[[#This Row],[CANT_STOCK]]*Tabla_STOCKENALMACEN[[#This Row],[COSTO_UNIT]]</f>
        <v>291.36</v>
      </c>
      <c r="M277">
        <f>IFERROR(Tabla_STOCKENALMACEN[[#This Row],[CANT_STOCK]]/Tabla_STOCKENALMACEN[[#This Row],[VENTA_PROM12MESES_UN]],0)</f>
        <v>2.0338983050847457</v>
      </c>
      <c r="N277">
        <f>IFERROR(12/Tabla_STOCKENALMACEN[[#This Row],[MESES DE INVENTARIO]],0)</f>
        <v>5.9</v>
      </c>
      <c r="O277" s="3">
        <f>Tabla_STOCKENALMACEN[[#This Row],[STOCK_VALORIZADO]]/SUM(Tabla_STOCKENALMACEN[STOCK_VALORIZADO])</f>
        <v>1.0968504222093924E-5</v>
      </c>
      <c r="P277" s="1" t="str">
        <f>VLOOKUP(Tabla_STOCKENALMACEN[[#This Row],[ID_PRODUCTO]],'ABC VENTAS'!$B$2:$F$564,5,FALSE)</f>
        <v>C</v>
      </c>
      <c r="Q277" s="1" t="str">
        <f>VLOOKUP(Tabla_STOCKENALMACEN[[#This Row],[ID_PRODUCTO]],'ABC STOCK'!$B$3:$F$565,5,FALSE)</f>
        <v>C</v>
      </c>
      <c r="R27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8" spans="1:18" x14ac:dyDescent="0.25">
      <c r="A278">
        <v>3</v>
      </c>
      <c r="B278">
        <v>1047</v>
      </c>
      <c r="C278">
        <v>4</v>
      </c>
      <c r="D278">
        <v>8</v>
      </c>
      <c r="E278">
        <v>201912</v>
      </c>
      <c r="F278">
        <v>84</v>
      </c>
      <c r="G278">
        <v>6.25</v>
      </c>
      <c r="H278">
        <v>525</v>
      </c>
      <c r="I278">
        <v>0</v>
      </c>
      <c r="J278">
        <v>0</v>
      </c>
      <c r="K278">
        <v>0</v>
      </c>
      <c r="L278">
        <f>Tabla_STOCKENALMACEN[[#This Row],[CANT_STOCK]]*Tabla_STOCKENALMACEN[[#This Row],[COSTO_UNIT]]</f>
        <v>525</v>
      </c>
      <c r="M278">
        <f>IFERROR(Tabla_STOCKENALMACEN[[#This Row],[CANT_STOCK]]/Tabla_STOCKENALMACEN[[#This Row],[VENTA_PROM12MESES_UN]],0)</f>
        <v>0</v>
      </c>
      <c r="N278">
        <f>IFERROR(12/Tabla_STOCKENALMACEN[[#This Row],[MESES DE INVENTARIO]],0)</f>
        <v>0</v>
      </c>
      <c r="O278" s="3">
        <f>Tabla_STOCKENALMACEN[[#This Row],[STOCK_VALORIZADO]]/SUM(Tabla_STOCKENALMACEN[STOCK_VALORIZADO])</f>
        <v>1.9764088126713723E-5</v>
      </c>
      <c r="P278" s="1" t="str">
        <f>VLOOKUP(Tabla_STOCKENALMACEN[[#This Row],[ID_PRODUCTO]],'ABC VENTAS'!$B$2:$F$564,5,FALSE)</f>
        <v>C</v>
      </c>
      <c r="Q278" s="1" t="str">
        <f>VLOOKUP(Tabla_STOCKENALMACEN[[#This Row],[ID_PRODUCTO]],'ABC STOCK'!$B$3:$F$565,5,FALSE)</f>
        <v>C</v>
      </c>
      <c r="R278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79" spans="1:18" x14ac:dyDescent="0.25">
      <c r="A279">
        <v>2</v>
      </c>
      <c r="B279">
        <v>1047</v>
      </c>
      <c r="C279">
        <v>4</v>
      </c>
      <c r="D279">
        <v>8</v>
      </c>
      <c r="E279">
        <v>202003</v>
      </c>
      <c r="F279">
        <v>101</v>
      </c>
      <c r="G279">
        <v>5.68</v>
      </c>
      <c r="H279">
        <v>573.67999999999995</v>
      </c>
      <c r="I279">
        <v>309.9008</v>
      </c>
      <c r="J279">
        <v>62</v>
      </c>
      <c r="K279">
        <v>662.06079999999997</v>
      </c>
      <c r="L279">
        <f>Tabla_STOCKENALMACEN[[#This Row],[CANT_STOCK]]*Tabla_STOCKENALMACEN[[#This Row],[COSTO_UNIT]]</f>
        <v>573.67999999999995</v>
      </c>
      <c r="M279">
        <f>IFERROR(Tabla_STOCKENALMACEN[[#This Row],[CANT_STOCK]]/Tabla_STOCKENALMACEN[[#This Row],[VENTA_PROM12MESES_UN]],0)</f>
        <v>1.6290322580645162</v>
      </c>
      <c r="N279">
        <f>IFERROR(12/Tabla_STOCKENALMACEN[[#This Row],[MESES DE INVENTARIO]],0)</f>
        <v>7.3663366336633658</v>
      </c>
      <c r="O279" s="3">
        <f>Tabla_STOCKENALMACEN[[#This Row],[STOCK_VALORIZADO]]/SUM(Tabla_STOCKENALMACEN[STOCK_VALORIZADO])</f>
        <v>2.159668966958691E-5</v>
      </c>
      <c r="P279" s="1" t="str">
        <f>VLOOKUP(Tabla_STOCKENALMACEN[[#This Row],[ID_PRODUCTO]],'ABC VENTAS'!$B$2:$F$564,5,FALSE)</f>
        <v>C</v>
      </c>
      <c r="Q279" s="1" t="str">
        <f>VLOOKUP(Tabla_STOCKENALMACEN[[#This Row],[ID_PRODUCTO]],'ABC STOCK'!$B$3:$F$565,5,FALSE)</f>
        <v>C</v>
      </c>
      <c r="R27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0" spans="1:18" x14ac:dyDescent="0.25">
      <c r="A280">
        <v>3</v>
      </c>
      <c r="B280">
        <v>1047</v>
      </c>
      <c r="C280">
        <v>4</v>
      </c>
      <c r="D280">
        <v>8</v>
      </c>
      <c r="E280">
        <v>202001</v>
      </c>
      <c r="F280">
        <v>264</v>
      </c>
      <c r="G280">
        <v>4.32</v>
      </c>
      <c r="H280">
        <v>1140.48</v>
      </c>
      <c r="I280">
        <v>280.32479999999998</v>
      </c>
      <c r="J280">
        <v>63</v>
      </c>
      <c r="K280">
        <v>465.39359999999999</v>
      </c>
      <c r="L280">
        <f>Tabla_STOCKENALMACEN[[#This Row],[CANT_STOCK]]*Tabla_STOCKENALMACEN[[#This Row],[COSTO_UNIT]]</f>
        <v>1140.48</v>
      </c>
      <c r="M280">
        <f>IFERROR(Tabla_STOCKENALMACEN[[#This Row],[CANT_STOCK]]/Tabla_STOCKENALMACEN[[#This Row],[VENTA_PROM12MESES_UN]],0)</f>
        <v>4.1904761904761907</v>
      </c>
      <c r="N280">
        <f>IFERROR(12/Tabla_STOCKENALMACEN[[#This Row],[MESES DE INVENTARIO]],0)</f>
        <v>2.8636363636363633</v>
      </c>
      <c r="O280" s="3">
        <f>Tabla_STOCKENALMACEN[[#This Row],[STOCK_VALORIZADO]]/SUM(Tabla_STOCKENALMACEN[STOCK_VALORIZADO])</f>
        <v>4.2934375670008508E-5</v>
      </c>
      <c r="P280" s="1" t="str">
        <f>VLOOKUP(Tabla_STOCKENALMACEN[[#This Row],[ID_PRODUCTO]],'ABC VENTAS'!$B$2:$F$564,5,FALSE)</f>
        <v>C</v>
      </c>
      <c r="Q280" s="1" t="str">
        <f>VLOOKUP(Tabla_STOCKENALMACEN[[#This Row],[ID_PRODUCTO]],'ABC STOCK'!$B$3:$F$565,5,FALSE)</f>
        <v>C</v>
      </c>
      <c r="R28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81" spans="1:18" x14ac:dyDescent="0.25">
      <c r="A281">
        <v>3</v>
      </c>
      <c r="B281">
        <v>1047</v>
      </c>
      <c r="C281">
        <v>4</v>
      </c>
      <c r="D281">
        <v>8</v>
      </c>
      <c r="E281">
        <v>201905</v>
      </c>
      <c r="F281">
        <v>1575</v>
      </c>
      <c r="G281">
        <v>2.6</v>
      </c>
      <c r="H281">
        <v>4095</v>
      </c>
      <c r="I281">
        <v>192.608</v>
      </c>
      <c r="J281">
        <v>92.6</v>
      </c>
      <c r="K281">
        <v>353.91719999999998</v>
      </c>
      <c r="L281">
        <f>Tabla_STOCKENALMACEN[[#This Row],[CANT_STOCK]]*Tabla_STOCKENALMACEN[[#This Row],[COSTO_UNIT]]</f>
        <v>4095</v>
      </c>
      <c r="M281">
        <f>IFERROR(Tabla_STOCKENALMACEN[[#This Row],[CANT_STOCK]]/Tabla_STOCKENALMACEN[[#This Row],[VENTA_PROM12MESES_UN]],0)</f>
        <v>17.008639308855294</v>
      </c>
      <c r="N281">
        <f>IFERROR(12/Tabla_STOCKENALMACEN[[#This Row],[MESES DE INVENTARIO]],0)</f>
        <v>0.70552380952380944</v>
      </c>
      <c r="O281" s="3">
        <f>Tabla_STOCKENALMACEN[[#This Row],[STOCK_VALORIZADO]]/SUM(Tabla_STOCKENALMACEN[STOCK_VALORIZADO])</f>
        <v>1.5415988738836704E-4</v>
      </c>
      <c r="P281" s="1" t="str">
        <f>VLOOKUP(Tabla_STOCKENALMACEN[[#This Row],[ID_PRODUCTO]],'ABC VENTAS'!$B$2:$F$564,5,FALSE)</f>
        <v>C</v>
      </c>
      <c r="Q281" s="1" t="str">
        <f>VLOOKUP(Tabla_STOCKENALMACEN[[#This Row],[ID_PRODUCTO]],'ABC STOCK'!$B$3:$F$565,5,FALSE)</f>
        <v>C</v>
      </c>
      <c r="R28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82" spans="1:18" x14ac:dyDescent="0.25">
      <c r="A282">
        <v>3</v>
      </c>
      <c r="B282">
        <v>1047</v>
      </c>
      <c r="C282">
        <v>4</v>
      </c>
      <c r="D282">
        <v>8</v>
      </c>
      <c r="E282">
        <v>202001</v>
      </c>
      <c r="F282">
        <v>489</v>
      </c>
      <c r="G282">
        <v>1.88</v>
      </c>
      <c r="H282">
        <v>919.32</v>
      </c>
      <c r="I282">
        <v>282.78960000000001</v>
      </c>
      <c r="J282">
        <v>138</v>
      </c>
      <c r="K282">
        <v>326.89440000000002</v>
      </c>
      <c r="L282">
        <f>Tabla_STOCKENALMACEN[[#This Row],[CANT_STOCK]]*Tabla_STOCKENALMACEN[[#This Row],[COSTO_UNIT]]</f>
        <v>919.31999999999994</v>
      </c>
      <c r="M282">
        <f>IFERROR(Tabla_STOCKENALMACEN[[#This Row],[CANT_STOCK]]/Tabla_STOCKENALMACEN[[#This Row],[VENTA_PROM12MESES_UN]],0)</f>
        <v>3.5434782608695654</v>
      </c>
      <c r="N282">
        <f>IFERROR(12/Tabla_STOCKENALMACEN[[#This Row],[MESES DE INVENTARIO]],0)</f>
        <v>3.3865030674846626</v>
      </c>
      <c r="O282" s="3">
        <f>Tabla_STOCKENALMACEN[[#This Row],[STOCK_VALORIZADO]]/SUM(Tabla_STOCKENALMACEN[STOCK_VALORIZADO])</f>
        <v>3.46086123745723E-5</v>
      </c>
      <c r="P282" s="1" t="str">
        <f>VLOOKUP(Tabla_STOCKENALMACEN[[#This Row],[ID_PRODUCTO]],'ABC VENTAS'!$B$2:$F$564,5,FALSE)</f>
        <v>C</v>
      </c>
      <c r="Q282" s="1" t="str">
        <f>VLOOKUP(Tabla_STOCKENALMACEN[[#This Row],[ID_PRODUCTO]],'ABC STOCK'!$B$3:$F$565,5,FALSE)</f>
        <v>C</v>
      </c>
      <c r="R28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83" spans="1:18" x14ac:dyDescent="0.25">
      <c r="A283">
        <v>1</v>
      </c>
      <c r="B283">
        <v>1047</v>
      </c>
      <c r="C283">
        <v>4</v>
      </c>
      <c r="D283">
        <v>8</v>
      </c>
      <c r="E283">
        <v>201907</v>
      </c>
      <c r="F283">
        <v>185</v>
      </c>
      <c r="G283">
        <v>5.79</v>
      </c>
      <c r="H283">
        <v>1071.1500000000001</v>
      </c>
      <c r="I283">
        <v>167.63208</v>
      </c>
      <c r="J283">
        <v>30.8</v>
      </c>
      <c r="K283">
        <v>247.88148000000001</v>
      </c>
      <c r="L283">
        <f>Tabla_STOCKENALMACEN[[#This Row],[CANT_STOCK]]*Tabla_STOCKENALMACEN[[#This Row],[COSTO_UNIT]]</f>
        <v>1071.1500000000001</v>
      </c>
      <c r="M283">
        <f>IFERROR(Tabla_STOCKENALMACEN[[#This Row],[CANT_STOCK]]/Tabla_STOCKENALMACEN[[#This Row],[VENTA_PROM12MESES_UN]],0)</f>
        <v>6.0064935064935066</v>
      </c>
      <c r="N283">
        <f>IFERROR(12/Tabla_STOCKENALMACEN[[#This Row],[MESES DE INVENTARIO]],0)</f>
        <v>1.9978378378378379</v>
      </c>
      <c r="O283" s="3">
        <f>Tabla_STOCKENALMACEN[[#This Row],[STOCK_VALORIZADO]]/SUM(Tabla_STOCKENALMACEN[STOCK_VALORIZADO])</f>
        <v>4.0324386660817915E-5</v>
      </c>
      <c r="P283" s="1" t="str">
        <f>VLOOKUP(Tabla_STOCKENALMACEN[[#This Row],[ID_PRODUCTO]],'ABC VENTAS'!$B$2:$F$564,5,FALSE)</f>
        <v>C</v>
      </c>
      <c r="Q283" s="1" t="str">
        <f>VLOOKUP(Tabla_STOCKENALMACEN[[#This Row],[ID_PRODUCTO]],'ABC STOCK'!$B$3:$F$565,5,FALSE)</f>
        <v>C</v>
      </c>
      <c r="R28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84" spans="1:18" x14ac:dyDescent="0.25">
      <c r="A284">
        <v>3</v>
      </c>
      <c r="B284">
        <v>1048</v>
      </c>
      <c r="C284">
        <v>4</v>
      </c>
      <c r="D284">
        <v>8</v>
      </c>
      <c r="E284">
        <v>202002</v>
      </c>
      <c r="F284">
        <v>45</v>
      </c>
      <c r="G284">
        <v>6.07</v>
      </c>
      <c r="H284">
        <v>273.14999999999998</v>
      </c>
      <c r="I284">
        <v>670.73500000000001</v>
      </c>
      <c r="J284">
        <v>130</v>
      </c>
      <c r="K284">
        <v>1302.0150000000001</v>
      </c>
      <c r="L284">
        <f>Tabla_STOCKENALMACEN[[#This Row],[CANT_STOCK]]*Tabla_STOCKENALMACEN[[#This Row],[COSTO_UNIT]]</f>
        <v>273.15000000000003</v>
      </c>
      <c r="M284">
        <f>IFERROR(Tabla_STOCKENALMACEN[[#This Row],[CANT_STOCK]]/Tabla_STOCKENALMACEN[[#This Row],[VENTA_PROM12MESES_UN]],0)</f>
        <v>0.34615384615384615</v>
      </c>
      <c r="N284">
        <f>IFERROR(12/Tabla_STOCKENALMACEN[[#This Row],[MESES DE INVENTARIO]],0)</f>
        <v>34.666666666666664</v>
      </c>
      <c r="O284" s="3">
        <f>Tabla_STOCKENALMACEN[[#This Row],[STOCK_VALORIZADO]]/SUM(Tabla_STOCKENALMACEN[STOCK_VALORIZADO])</f>
        <v>1.0282972708213054E-5</v>
      </c>
      <c r="P284" s="1" t="str">
        <f>VLOOKUP(Tabla_STOCKENALMACEN[[#This Row],[ID_PRODUCTO]],'ABC VENTAS'!$B$2:$F$564,5,FALSE)</f>
        <v>C</v>
      </c>
      <c r="Q284" s="1" t="str">
        <f>VLOOKUP(Tabla_STOCKENALMACEN[[#This Row],[ID_PRODUCTO]],'ABC STOCK'!$B$3:$F$565,5,FALSE)</f>
        <v>C</v>
      </c>
      <c r="R28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5" spans="1:18" x14ac:dyDescent="0.25">
      <c r="A285">
        <v>3</v>
      </c>
      <c r="B285">
        <v>1048</v>
      </c>
      <c r="C285">
        <v>4</v>
      </c>
      <c r="D285">
        <v>8</v>
      </c>
      <c r="E285">
        <v>202002</v>
      </c>
      <c r="F285">
        <v>540</v>
      </c>
      <c r="G285">
        <v>4.9000000000000004</v>
      </c>
      <c r="H285">
        <v>2646</v>
      </c>
      <c r="I285">
        <v>400.86410000000001</v>
      </c>
      <c r="J285">
        <v>89.9</v>
      </c>
      <c r="K285">
        <v>673.98030000000006</v>
      </c>
      <c r="L285">
        <f>Tabla_STOCKENALMACEN[[#This Row],[CANT_STOCK]]*Tabla_STOCKENALMACEN[[#This Row],[COSTO_UNIT]]</f>
        <v>2646</v>
      </c>
      <c r="M285">
        <f>IFERROR(Tabla_STOCKENALMACEN[[#This Row],[CANT_STOCK]]/Tabla_STOCKENALMACEN[[#This Row],[VENTA_PROM12MESES_UN]],0)</f>
        <v>6.0066740823136815</v>
      </c>
      <c r="N285">
        <f>IFERROR(12/Tabla_STOCKENALMACEN[[#This Row],[MESES DE INVENTARIO]],0)</f>
        <v>1.9977777777777779</v>
      </c>
      <c r="O285" s="3">
        <f>Tabla_STOCKENALMACEN[[#This Row],[STOCK_VALORIZADO]]/SUM(Tabla_STOCKENALMACEN[STOCK_VALORIZADO])</f>
        <v>9.9611004158637158E-5</v>
      </c>
      <c r="P285" s="1" t="str">
        <f>VLOOKUP(Tabla_STOCKENALMACEN[[#This Row],[ID_PRODUCTO]],'ABC VENTAS'!$B$2:$F$564,5,FALSE)</f>
        <v>C</v>
      </c>
      <c r="Q285" s="1" t="str">
        <f>VLOOKUP(Tabla_STOCKENALMACEN[[#This Row],[ID_PRODUCTO]],'ABC STOCK'!$B$3:$F$565,5,FALSE)</f>
        <v>C</v>
      </c>
      <c r="R28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86" spans="1:18" x14ac:dyDescent="0.25">
      <c r="A286">
        <v>2</v>
      </c>
      <c r="B286">
        <v>1048</v>
      </c>
      <c r="C286">
        <v>4</v>
      </c>
      <c r="D286">
        <v>8</v>
      </c>
      <c r="E286">
        <v>201906</v>
      </c>
      <c r="F286">
        <v>947</v>
      </c>
      <c r="G286">
        <v>6.41</v>
      </c>
      <c r="H286">
        <v>6070.27</v>
      </c>
      <c r="I286">
        <v>299.91108000000003</v>
      </c>
      <c r="J286">
        <v>55.7</v>
      </c>
      <c r="K286">
        <v>460.57772999999997</v>
      </c>
      <c r="L286">
        <f>Tabla_STOCKENALMACEN[[#This Row],[CANT_STOCK]]*Tabla_STOCKENALMACEN[[#This Row],[COSTO_UNIT]]</f>
        <v>6070.27</v>
      </c>
      <c r="M286">
        <f>IFERROR(Tabla_STOCKENALMACEN[[#This Row],[CANT_STOCK]]/Tabla_STOCKENALMACEN[[#This Row],[VENTA_PROM12MESES_UN]],0)</f>
        <v>17.001795332136446</v>
      </c>
      <c r="N286">
        <f>IFERROR(12/Tabla_STOCKENALMACEN[[#This Row],[MESES DE INVENTARIO]],0)</f>
        <v>0.7058078141499472</v>
      </c>
      <c r="O286" s="3">
        <f>Tabla_STOCKENALMACEN[[#This Row],[STOCK_VALORIZADO]]/SUM(Tabla_STOCKENALMACEN[STOCK_VALORIZADO])</f>
        <v>2.2852066901513622E-4</v>
      </c>
      <c r="P286" s="1" t="str">
        <f>VLOOKUP(Tabla_STOCKENALMACEN[[#This Row],[ID_PRODUCTO]],'ABC VENTAS'!$B$2:$F$564,5,FALSE)</f>
        <v>C</v>
      </c>
      <c r="Q286" s="1" t="str">
        <f>VLOOKUP(Tabla_STOCKENALMACEN[[#This Row],[ID_PRODUCTO]],'ABC STOCK'!$B$3:$F$565,5,FALSE)</f>
        <v>C</v>
      </c>
      <c r="R28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87" spans="1:18" x14ac:dyDescent="0.25">
      <c r="A287">
        <v>1</v>
      </c>
      <c r="B287">
        <v>1048</v>
      </c>
      <c r="C287">
        <v>4</v>
      </c>
      <c r="D287">
        <v>8</v>
      </c>
      <c r="E287">
        <v>202003</v>
      </c>
      <c r="F287">
        <v>1085</v>
      </c>
      <c r="G287">
        <v>4.07</v>
      </c>
      <c r="H287">
        <v>4415.95</v>
      </c>
      <c r="I287">
        <v>241.48938000000001</v>
      </c>
      <c r="J287">
        <v>63.8</v>
      </c>
      <c r="K287">
        <v>410.27228000000002</v>
      </c>
      <c r="L287">
        <f>Tabla_STOCKENALMACEN[[#This Row],[CANT_STOCK]]*Tabla_STOCKENALMACEN[[#This Row],[COSTO_UNIT]]</f>
        <v>4415.9500000000007</v>
      </c>
      <c r="M287">
        <f>IFERROR(Tabla_STOCKENALMACEN[[#This Row],[CANT_STOCK]]/Tabla_STOCKENALMACEN[[#This Row],[VENTA_PROM12MESES_UN]],0)</f>
        <v>17.006269592476489</v>
      </c>
      <c r="N287">
        <f>IFERROR(12/Tabla_STOCKENALMACEN[[#This Row],[MESES DE INVENTARIO]],0)</f>
        <v>0.70562211981566825</v>
      </c>
      <c r="O287" s="3">
        <f>Tabla_STOCKENALMACEN[[#This Row],[STOCK_VALORIZADO]]/SUM(Tabla_STOCKENALMACEN[STOCK_VALORIZADO])</f>
        <v>1.6624233326316472E-4</v>
      </c>
      <c r="P287" s="1" t="str">
        <f>VLOOKUP(Tabla_STOCKENALMACEN[[#This Row],[ID_PRODUCTO]],'ABC VENTAS'!$B$2:$F$564,5,FALSE)</f>
        <v>C</v>
      </c>
      <c r="Q287" s="1" t="str">
        <f>VLOOKUP(Tabla_STOCKENALMACEN[[#This Row],[ID_PRODUCTO]],'ABC STOCK'!$B$3:$F$565,5,FALSE)</f>
        <v>C</v>
      </c>
      <c r="R28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88" spans="1:18" x14ac:dyDescent="0.25">
      <c r="A288">
        <v>3</v>
      </c>
      <c r="B288">
        <v>1048</v>
      </c>
      <c r="C288">
        <v>4</v>
      </c>
      <c r="D288">
        <v>8</v>
      </c>
      <c r="E288">
        <v>201907</v>
      </c>
      <c r="F288">
        <v>620</v>
      </c>
      <c r="G288">
        <v>4.71</v>
      </c>
      <c r="H288">
        <v>2920.2</v>
      </c>
      <c r="I288">
        <v>173.16315</v>
      </c>
      <c r="J288">
        <v>38.700000000000003</v>
      </c>
      <c r="K288">
        <v>302.57981999999998</v>
      </c>
      <c r="L288">
        <f>Tabla_STOCKENALMACEN[[#This Row],[CANT_STOCK]]*Tabla_STOCKENALMACEN[[#This Row],[COSTO_UNIT]]</f>
        <v>2920.2</v>
      </c>
      <c r="M288">
        <f>IFERROR(Tabla_STOCKENALMACEN[[#This Row],[CANT_STOCK]]/Tabla_STOCKENALMACEN[[#This Row],[VENTA_PROM12MESES_UN]],0)</f>
        <v>16.020671834625322</v>
      </c>
      <c r="N288">
        <f>IFERROR(12/Tabla_STOCKENALMACEN[[#This Row],[MESES DE INVENTARIO]],0)</f>
        <v>0.74903225806451623</v>
      </c>
      <c r="O288" s="3">
        <f>Tabla_STOCKENALMACEN[[#This Row],[STOCK_VALORIZADO]]/SUM(Tabla_STOCKENALMACEN[STOCK_VALORIZADO])</f>
        <v>1.0993350504310363E-4</v>
      </c>
      <c r="P288" s="1" t="str">
        <f>VLOOKUP(Tabla_STOCKENALMACEN[[#This Row],[ID_PRODUCTO]],'ABC VENTAS'!$B$2:$F$564,5,FALSE)</f>
        <v>C</v>
      </c>
      <c r="Q288" s="1" t="str">
        <f>VLOOKUP(Tabla_STOCKENALMACEN[[#This Row],[ID_PRODUCTO]],'ABC STOCK'!$B$3:$F$565,5,FALSE)</f>
        <v>C</v>
      </c>
      <c r="R28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89" spans="1:18" x14ac:dyDescent="0.25">
      <c r="A289">
        <v>3</v>
      </c>
      <c r="B289">
        <v>1048</v>
      </c>
      <c r="C289">
        <v>4</v>
      </c>
      <c r="D289">
        <v>8</v>
      </c>
      <c r="E289">
        <v>201905</v>
      </c>
      <c r="F289">
        <v>638</v>
      </c>
      <c r="G289">
        <v>1.31</v>
      </c>
      <c r="H289">
        <v>835.78</v>
      </c>
      <c r="I289">
        <v>150.04740000000001</v>
      </c>
      <c r="J289">
        <v>138</v>
      </c>
      <c r="K289">
        <v>283.82459999999998</v>
      </c>
      <c r="L289">
        <f>Tabla_STOCKENALMACEN[[#This Row],[CANT_STOCK]]*Tabla_STOCKENALMACEN[[#This Row],[COSTO_UNIT]]</f>
        <v>835.78000000000009</v>
      </c>
      <c r="M289">
        <f>IFERROR(Tabla_STOCKENALMACEN[[#This Row],[CANT_STOCK]]/Tabla_STOCKENALMACEN[[#This Row],[VENTA_PROM12MESES_UN]],0)</f>
        <v>4.6231884057971016</v>
      </c>
      <c r="N289">
        <f>IFERROR(12/Tabla_STOCKENALMACEN[[#This Row],[MESES DE INVENTARIO]],0)</f>
        <v>2.5956112852664575</v>
      </c>
      <c r="O289" s="3">
        <f>Tabla_STOCKENALMACEN[[#This Row],[STOCK_VALORIZADO]]/SUM(Tabla_STOCKENALMACEN[STOCK_VALORIZADO])</f>
        <v>3.1463675380085327E-5</v>
      </c>
      <c r="P289" s="1" t="str">
        <f>VLOOKUP(Tabla_STOCKENALMACEN[[#This Row],[ID_PRODUCTO]],'ABC VENTAS'!$B$2:$F$564,5,FALSE)</f>
        <v>C</v>
      </c>
      <c r="Q289" s="1" t="str">
        <f>VLOOKUP(Tabla_STOCKENALMACEN[[#This Row],[ID_PRODUCTO]],'ABC STOCK'!$B$3:$F$565,5,FALSE)</f>
        <v>C</v>
      </c>
      <c r="R28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90" spans="1:18" x14ac:dyDescent="0.25">
      <c r="A290">
        <v>1</v>
      </c>
      <c r="B290">
        <v>1049</v>
      </c>
      <c r="C290">
        <v>4</v>
      </c>
      <c r="D290">
        <v>8</v>
      </c>
      <c r="E290">
        <v>202003</v>
      </c>
      <c r="F290">
        <v>932</v>
      </c>
      <c r="G290">
        <v>51</v>
      </c>
      <c r="H290">
        <v>47532</v>
      </c>
      <c r="I290">
        <v>37976.639999999999</v>
      </c>
      <c r="J290">
        <v>716</v>
      </c>
      <c r="K290">
        <v>63537.84</v>
      </c>
      <c r="L290">
        <f>Tabla_STOCKENALMACEN[[#This Row],[CANT_STOCK]]*Tabla_STOCKENALMACEN[[#This Row],[COSTO_UNIT]]</f>
        <v>47532</v>
      </c>
      <c r="M290">
        <f>IFERROR(Tabla_STOCKENALMACEN[[#This Row],[CANT_STOCK]]/Tabla_STOCKENALMACEN[[#This Row],[VENTA_PROM12MESES_UN]],0)</f>
        <v>1.3016759776536313</v>
      </c>
      <c r="N290">
        <f>IFERROR(12/Tabla_STOCKENALMACEN[[#This Row],[MESES DE INVENTARIO]],0)</f>
        <v>9.2188841201716745</v>
      </c>
      <c r="O290" s="3">
        <f>Tabla_STOCKENALMACEN[[#This Row],[STOCK_VALORIZADO]]/SUM(Tabla_STOCKENALMACEN[STOCK_VALORIZADO])</f>
        <v>1.7893840701694412E-3</v>
      </c>
      <c r="P290" s="1" t="str">
        <f>VLOOKUP(Tabla_STOCKENALMACEN[[#This Row],[ID_PRODUCTO]],'ABC VENTAS'!$B$2:$F$564,5,FALSE)</f>
        <v>C</v>
      </c>
      <c r="Q290" s="1" t="str">
        <f>VLOOKUP(Tabla_STOCKENALMACEN[[#This Row],[ID_PRODUCTO]],'ABC STOCK'!$B$3:$F$565,5,FALSE)</f>
        <v>A</v>
      </c>
      <c r="R29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1" spans="1:18" x14ac:dyDescent="0.25">
      <c r="A291">
        <v>3</v>
      </c>
      <c r="B291">
        <v>1049</v>
      </c>
      <c r="C291">
        <v>4</v>
      </c>
      <c r="D291">
        <v>8</v>
      </c>
      <c r="E291">
        <v>202003</v>
      </c>
      <c r="F291">
        <v>336</v>
      </c>
      <c r="G291">
        <v>50</v>
      </c>
      <c r="H291">
        <v>16800</v>
      </c>
      <c r="I291">
        <v>35346</v>
      </c>
      <c r="J291">
        <v>822</v>
      </c>
      <c r="K291">
        <v>53841</v>
      </c>
      <c r="L291">
        <f>Tabla_STOCKENALMACEN[[#This Row],[CANT_STOCK]]*Tabla_STOCKENALMACEN[[#This Row],[COSTO_UNIT]]</f>
        <v>16800</v>
      </c>
      <c r="M291">
        <f>IFERROR(Tabla_STOCKENALMACEN[[#This Row],[CANT_STOCK]]/Tabla_STOCKENALMACEN[[#This Row],[VENTA_PROM12MESES_UN]],0)</f>
        <v>0.40875912408759124</v>
      </c>
      <c r="N291">
        <f>IFERROR(12/Tabla_STOCKENALMACEN[[#This Row],[MESES DE INVENTARIO]],0)</f>
        <v>29.357142857142858</v>
      </c>
      <c r="O291" s="3">
        <f>Tabla_STOCKENALMACEN[[#This Row],[STOCK_VALORIZADO]]/SUM(Tabla_STOCKENALMACEN[STOCK_VALORIZADO])</f>
        <v>6.3245082005483914E-4</v>
      </c>
      <c r="P291" s="1" t="str">
        <f>VLOOKUP(Tabla_STOCKENALMACEN[[#This Row],[ID_PRODUCTO]],'ABC VENTAS'!$B$2:$F$564,5,FALSE)</f>
        <v>C</v>
      </c>
      <c r="Q291" s="1" t="str">
        <f>VLOOKUP(Tabla_STOCKENALMACEN[[#This Row],[ID_PRODUCTO]],'ABC STOCK'!$B$3:$F$565,5,FALSE)</f>
        <v>A</v>
      </c>
      <c r="R29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2" spans="1:18" x14ac:dyDescent="0.25">
      <c r="A292">
        <v>3</v>
      </c>
      <c r="B292">
        <v>1049</v>
      </c>
      <c r="C292">
        <v>4</v>
      </c>
      <c r="D292">
        <v>8</v>
      </c>
      <c r="E292">
        <v>201901</v>
      </c>
      <c r="F292">
        <v>1454</v>
      </c>
      <c r="G292">
        <v>72</v>
      </c>
      <c r="H292">
        <v>104688</v>
      </c>
      <c r="I292">
        <v>25500.240000000002</v>
      </c>
      <c r="J292">
        <v>331</v>
      </c>
      <c r="K292">
        <v>34556.400000000001</v>
      </c>
      <c r="L292">
        <f>Tabla_STOCKENALMACEN[[#This Row],[CANT_STOCK]]*Tabla_STOCKENALMACEN[[#This Row],[COSTO_UNIT]]</f>
        <v>104688</v>
      </c>
      <c r="M292">
        <f>IFERROR(Tabla_STOCKENALMACEN[[#This Row],[CANT_STOCK]]/Tabla_STOCKENALMACEN[[#This Row],[VENTA_PROM12MESES_UN]],0)</f>
        <v>4.3927492447129906</v>
      </c>
      <c r="N292">
        <f>IFERROR(12/Tabla_STOCKENALMACEN[[#This Row],[MESES DE INVENTARIO]],0)</f>
        <v>2.7317744154057775</v>
      </c>
      <c r="O292" s="3">
        <f>Tabla_STOCKENALMACEN[[#This Row],[STOCK_VALORIZADO]]/SUM(Tabla_STOCKENALMACEN[STOCK_VALORIZADO])</f>
        <v>3.9410721101131542E-3</v>
      </c>
      <c r="P292" s="1" t="str">
        <f>VLOOKUP(Tabla_STOCKENALMACEN[[#This Row],[ID_PRODUCTO]],'ABC VENTAS'!$B$2:$F$564,5,FALSE)</f>
        <v>C</v>
      </c>
      <c r="Q292" s="1" t="str">
        <f>VLOOKUP(Tabla_STOCKENALMACEN[[#This Row],[ID_PRODUCTO]],'ABC STOCK'!$B$3:$F$565,5,FALSE)</f>
        <v>A</v>
      </c>
      <c r="R29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93" spans="1:18" x14ac:dyDescent="0.25">
      <c r="A293">
        <v>2</v>
      </c>
      <c r="B293">
        <v>1049</v>
      </c>
      <c r="C293">
        <v>4</v>
      </c>
      <c r="D293">
        <v>8</v>
      </c>
      <c r="E293">
        <v>202001</v>
      </c>
      <c r="F293">
        <v>172</v>
      </c>
      <c r="G293">
        <v>34</v>
      </c>
      <c r="H293">
        <v>5848</v>
      </c>
      <c r="I293">
        <v>15425.12</v>
      </c>
      <c r="J293">
        <v>428</v>
      </c>
      <c r="K293">
        <v>22410.080000000002</v>
      </c>
      <c r="L293">
        <f>Tabla_STOCKENALMACEN[[#This Row],[CANT_STOCK]]*Tabla_STOCKENALMACEN[[#This Row],[COSTO_UNIT]]</f>
        <v>5848</v>
      </c>
      <c r="M293">
        <f>IFERROR(Tabla_STOCKENALMACEN[[#This Row],[CANT_STOCK]]/Tabla_STOCKENALMACEN[[#This Row],[VENTA_PROM12MESES_UN]],0)</f>
        <v>0.40186915887850466</v>
      </c>
      <c r="N293">
        <f>IFERROR(12/Tabla_STOCKENALMACEN[[#This Row],[MESES DE INVENTARIO]],0)</f>
        <v>29.86046511627907</v>
      </c>
      <c r="O293" s="3">
        <f>Tabla_STOCKENALMACEN[[#This Row],[STOCK_VALORIZADO]]/SUM(Tabla_STOCKENALMACEN[STOCK_VALORIZADO])</f>
        <v>2.2015311879051779E-4</v>
      </c>
      <c r="P293" s="1" t="str">
        <f>VLOOKUP(Tabla_STOCKENALMACEN[[#This Row],[ID_PRODUCTO]],'ABC VENTAS'!$B$2:$F$564,5,FALSE)</f>
        <v>C</v>
      </c>
      <c r="Q293" s="1" t="str">
        <f>VLOOKUP(Tabla_STOCKENALMACEN[[#This Row],[ID_PRODUCTO]],'ABC STOCK'!$B$3:$F$565,5,FALSE)</f>
        <v>A</v>
      </c>
      <c r="R29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4" spans="1:18" x14ac:dyDescent="0.25">
      <c r="A294">
        <v>2</v>
      </c>
      <c r="B294">
        <v>1049</v>
      </c>
      <c r="C294">
        <v>4</v>
      </c>
      <c r="D294">
        <v>8</v>
      </c>
      <c r="E294">
        <v>201902</v>
      </c>
      <c r="F294">
        <v>800</v>
      </c>
      <c r="G294">
        <v>43</v>
      </c>
      <c r="H294">
        <v>34400</v>
      </c>
      <c r="I294">
        <v>14780.82</v>
      </c>
      <c r="J294">
        <v>337</v>
      </c>
      <c r="K294">
        <v>22026.32</v>
      </c>
      <c r="L294">
        <f>Tabla_STOCKENALMACEN[[#This Row],[CANT_STOCK]]*Tabla_STOCKENALMACEN[[#This Row],[COSTO_UNIT]]</f>
        <v>34400</v>
      </c>
      <c r="M294">
        <f>IFERROR(Tabla_STOCKENALMACEN[[#This Row],[CANT_STOCK]]/Tabla_STOCKENALMACEN[[#This Row],[VENTA_PROM12MESES_UN]],0)</f>
        <v>2.3738872403560829</v>
      </c>
      <c r="N294">
        <f>IFERROR(12/Tabla_STOCKENALMACEN[[#This Row],[MESES DE INVENTARIO]],0)</f>
        <v>5.0550000000000006</v>
      </c>
      <c r="O294" s="3">
        <f>Tabla_STOCKENALMACEN[[#This Row],[STOCK_VALORIZADO]]/SUM(Tabla_STOCKENALMACEN[STOCK_VALORIZADO])</f>
        <v>1.2950183458265753E-3</v>
      </c>
      <c r="P294" s="1" t="str">
        <f>VLOOKUP(Tabla_STOCKENALMACEN[[#This Row],[ID_PRODUCTO]],'ABC VENTAS'!$B$2:$F$564,5,FALSE)</f>
        <v>C</v>
      </c>
      <c r="Q294" s="1" t="str">
        <f>VLOOKUP(Tabla_STOCKENALMACEN[[#This Row],[ID_PRODUCTO]],'ABC STOCK'!$B$3:$F$565,5,FALSE)</f>
        <v>A</v>
      </c>
      <c r="R29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5" spans="1:18" x14ac:dyDescent="0.25">
      <c r="A295">
        <v>3</v>
      </c>
      <c r="B295">
        <v>1049</v>
      </c>
      <c r="C295">
        <v>4</v>
      </c>
      <c r="D295">
        <v>8</v>
      </c>
      <c r="E295">
        <v>202002</v>
      </c>
      <c r="F295">
        <v>62</v>
      </c>
      <c r="G295">
        <v>47</v>
      </c>
      <c r="H295">
        <v>2914</v>
      </c>
      <c r="I295">
        <v>15532.56</v>
      </c>
      <c r="J295">
        <v>324</v>
      </c>
      <c r="K295">
        <v>19796.400000000001</v>
      </c>
      <c r="L295">
        <f>Tabla_STOCKENALMACEN[[#This Row],[CANT_STOCK]]*Tabla_STOCKENALMACEN[[#This Row],[COSTO_UNIT]]</f>
        <v>2914</v>
      </c>
      <c r="M295">
        <f>IFERROR(Tabla_STOCKENALMACEN[[#This Row],[CANT_STOCK]]/Tabla_STOCKENALMACEN[[#This Row],[VENTA_PROM12MESES_UN]],0)</f>
        <v>0.19135802469135801</v>
      </c>
      <c r="N295">
        <f>IFERROR(12/Tabla_STOCKENALMACEN[[#This Row],[MESES DE INVENTARIO]],0)</f>
        <v>62.70967741935484</v>
      </c>
      <c r="O295" s="3">
        <f>Tabla_STOCKENALMACEN[[#This Row],[STOCK_VALORIZADO]]/SUM(Tabla_STOCKENALMACEN[STOCK_VALORIZADO])</f>
        <v>1.0970010057379769E-4</v>
      </c>
      <c r="P295" s="1" t="str">
        <f>VLOOKUP(Tabla_STOCKENALMACEN[[#This Row],[ID_PRODUCTO]],'ABC VENTAS'!$B$2:$F$564,5,FALSE)</f>
        <v>C</v>
      </c>
      <c r="Q295" s="1" t="str">
        <f>VLOOKUP(Tabla_STOCKENALMACEN[[#This Row],[ID_PRODUCTO]],'ABC STOCK'!$B$3:$F$565,5,FALSE)</f>
        <v>A</v>
      </c>
      <c r="R29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6" spans="1:18" x14ac:dyDescent="0.25">
      <c r="A296">
        <v>1</v>
      </c>
      <c r="B296">
        <v>1050</v>
      </c>
      <c r="C296">
        <v>4</v>
      </c>
      <c r="D296">
        <v>8</v>
      </c>
      <c r="E296">
        <v>202001</v>
      </c>
      <c r="F296">
        <v>688</v>
      </c>
      <c r="G296">
        <v>79</v>
      </c>
      <c r="H296">
        <v>54352</v>
      </c>
      <c r="I296">
        <v>41061.040000000001</v>
      </c>
      <c r="J296">
        <v>584</v>
      </c>
      <c r="K296">
        <v>83044.800000000003</v>
      </c>
      <c r="L296">
        <f>Tabla_STOCKENALMACEN[[#This Row],[CANT_STOCK]]*Tabla_STOCKENALMACEN[[#This Row],[COSTO_UNIT]]</f>
        <v>54352</v>
      </c>
      <c r="M296">
        <f>IFERROR(Tabla_STOCKENALMACEN[[#This Row],[CANT_STOCK]]/Tabla_STOCKENALMACEN[[#This Row],[VENTA_PROM12MESES_UN]],0)</f>
        <v>1.178082191780822</v>
      </c>
      <c r="N296">
        <f>IFERROR(12/Tabla_STOCKENALMACEN[[#This Row],[MESES DE INVENTARIO]],0)</f>
        <v>10.186046511627907</v>
      </c>
      <c r="O296" s="3">
        <f>Tabla_STOCKENALMACEN[[#This Row],[STOCK_VALORIZADO]]/SUM(Tabla_STOCKENALMACEN[STOCK_VALORIZADO])</f>
        <v>2.0461289864059889E-3</v>
      </c>
      <c r="P296" s="1" t="str">
        <f>VLOOKUP(Tabla_STOCKENALMACEN[[#This Row],[ID_PRODUCTO]],'ABC VENTAS'!$B$2:$F$564,5,FALSE)</f>
        <v>C</v>
      </c>
      <c r="Q296" s="1" t="str">
        <f>VLOOKUP(Tabla_STOCKENALMACEN[[#This Row],[ID_PRODUCTO]],'ABC STOCK'!$B$3:$F$565,5,FALSE)</f>
        <v>B</v>
      </c>
      <c r="R29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7" spans="1:18" x14ac:dyDescent="0.25">
      <c r="A297">
        <v>1</v>
      </c>
      <c r="B297">
        <v>1050</v>
      </c>
      <c r="C297">
        <v>4</v>
      </c>
      <c r="D297">
        <v>8</v>
      </c>
      <c r="E297">
        <v>202002</v>
      </c>
      <c r="F297">
        <v>62</v>
      </c>
      <c r="G297">
        <v>66</v>
      </c>
      <c r="H297">
        <v>4092</v>
      </c>
      <c r="I297">
        <v>32802</v>
      </c>
      <c r="J297">
        <v>497</v>
      </c>
      <c r="K297">
        <v>56091.42</v>
      </c>
      <c r="L297">
        <f>Tabla_STOCKENALMACEN[[#This Row],[CANT_STOCK]]*Tabla_STOCKENALMACEN[[#This Row],[COSTO_UNIT]]</f>
        <v>4092</v>
      </c>
      <c r="M297">
        <f>IFERROR(Tabla_STOCKENALMACEN[[#This Row],[CANT_STOCK]]/Tabla_STOCKENALMACEN[[#This Row],[VENTA_PROM12MESES_UN]],0)</f>
        <v>0.12474849094567404</v>
      </c>
      <c r="N297">
        <f>IFERROR(12/Tabla_STOCKENALMACEN[[#This Row],[MESES DE INVENTARIO]],0)</f>
        <v>96.193548387096769</v>
      </c>
      <c r="O297" s="3">
        <f>Tabla_STOCKENALMACEN[[#This Row],[STOCK_VALORIZADO]]/SUM(Tabla_STOCKENALMACEN[STOCK_VALORIZADO])</f>
        <v>1.5404694974192868E-4</v>
      </c>
      <c r="P297" s="1" t="str">
        <f>VLOOKUP(Tabla_STOCKENALMACEN[[#This Row],[ID_PRODUCTO]],'ABC VENTAS'!$B$2:$F$564,5,FALSE)</f>
        <v>C</v>
      </c>
      <c r="Q297" s="1" t="str">
        <f>VLOOKUP(Tabla_STOCKENALMACEN[[#This Row],[ID_PRODUCTO]],'ABC STOCK'!$B$3:$F$565,5,FALSE)</f>
        <v>B</v>
      </c>
      <c r="R29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8" spans="1:18" x14ac:dyDescent="0.25">
      <c r="A298">
        <v>3</v>
      </c>
      <c r="B298">
        <v>1050</v>
      </c>
      <c r="C298">
        <v>4</v>
      </c>
      <c r="D298">
        <v>8</v>
      </c>
      <c r="E298">
        <v>202001</v>
      </c>
      <c r="F298">
        <v>207</v>
      </c>
      <c r="G298">
        <v>57</v>
      </c>
      <c r="H298">
        <v>11799</v>
      </c>
      <c r="I298">
        <v>28235.52</v>
      </c>
      <c r="J298">
        <v>516</v>
      </c>
      <c r="K298">
        <v>50588.639999999999</v>
      </c>
      <c r="L298">
        <f>Tabla_STOCKENALMACEN[[#This Row],[CANT_STOCK]]*Tabla_STOCKENALMACEN[[#This Row],[COSTO_UNIT]]</f>
        <v>11799</v>
      </c>
      <c r="M298">
        <f>IFERROR(Tabla_STOCKENALMACEN[[#This Row],[CANT_STOCK]]/Tabla_STOCKENALMACEN[[#This Row],[VENTA_PROM12MESES_UN]],0)</f>
        <v>0.40116279069767441</v>
      </c>
      <c r="N298">
        <f>IFERROR(12/Tabla_STOCKENALMACEN[[#This Row],[MESES DE INVENTARIO]],0)</f>
        <v>29.913043478260871</v>
      </c>
      <c r="O298" s="3">
        <f>Tabla_STOCKENALMACEN[[#This Row],[STOCK_VALORIZADO]]/SUM(Tabla_STOCKENALMACEN[STOCK_VALORIZADO])</f>
        <v>4.4418376344208609E-4</v>
      </c>
      <c r="P298" s="1" t="str">
        <f>VLOOKUP(Tabla_STOCKENALMACEN[[#This Row],[ID_PRODUCTO]],'ABC VENTAS'!$B$2:$F$564,5,FALSE)</f>
        <v>C</v>
      </c>
      <c r="Q298" s="1" t="str">
        <f>VLOOKUP(Tabla_STOCKENALMACEN[[#This Row],[ID_PRODUCTO]],'ABC STOCK'!$B$3:$F$565,5,FALSE)</f>
        <v>B</v>
      </c>
      <c r="R29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9" spans="1:18" x14ac:dyDescent="0.25">
      <c r="A299">
        <v>3</v>
      </c>
      <c r="B299">
        <v>1050</v>
      </c>
      <c r="C299">
        <v>4</v>
      </c>
      <c r="D299">
        <v>8</v>
      </c>
      <c r="E299">
        <v>202002</v>
      </c>
      <c r="F299">
        <v>400</v>
      </c>
      <c r="G299">
        <v>60</v>
      </c>
      <c r="H299">
        <v>24000</v>
      </c>
      <c r="I299">
        <v>16821</v>
      </c>
      <c r="J299">
        <v>315</v>
      </c>
      <c r="K299">
        <v>35154</v>
      </c>
      <c r="L299">
        <f>Tabla_STOCKENALMACEN[[#This Row],[CANT_STOCK]]*Tabla_STOCKENALMACEN[[#This Row],[COSTO_UNIT]]</f>
        <v>24000</v>
      </c>
      <c r="M299">
        <f>IFERROR(Tabla_STOCKENALMACEN[[#This Row],[CANT_STOCK]]/Tabla_STOCKENALMACEN[[#This Row],[VENTA_PROM12MESES_UN]],0)</f>
        <v>1.2698412698412698</v>
      </c>
      <c r="N299">
        <f>IFERROR(12/Tabla_STOCKENALMACEN[[#This Row],[MESES DE INVENTARIO]],0)</f>
        <v>9.4500000000000011</v>
      </c>
      <c r="O299" s="3">
        <f>Tabla_STOCKENALMACEN[[#This Row],[STOCK_VALORIZADO]]/SUM(Tabla_STOCKENALMACEN[STOCK_VALORIZADO])</f>
        <v>9.0350117150691297E-4</v>
      </c>
      <c r="P299" s="1" t="str">
        <f>VLOOKUP(Tabla_STOCKENALMACEN[[#This Row],[ID_PRODUCTO]],'ABC VENTAS'!$B$2:$F$564,5,FALSE)</f>
        <v>C</v>
      </c>
      <c r="Q299" s="1" t="str">
        <f>VLOOKUP(Tabla_STOCKENALMACEN[[#This Row],[ID_PRODUCTO]],'ABC STOCK'!$B$3:$F$565,5,FALSE)</f>
        <v>B</v>
      </c>
      <c r="R29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0" spans="1:18" x14ac:dyDescent="0.25">
      <c r="A300">
        <v>3</v>
      </c>
      <c r="B300">
        <v>1050</v>
      </c>
      <c r="C300">
        <v>4</v>
      </c>
      <c r="D300">
        <v>8</v>
      </c>
      <c r="E300">
        <v>202001</v>
      </c>
      <c r="F300">
        <v>142</v>
      </c>
      <c r="G300">
        <v>37</v>
      </c>
      <c r="H300">
        <v>5254</v>
      </c>
      <c r="I300">
        <v>14833.3</v>
      </c>
      <c r="J300">
        <v>422</v>
      </c>
      <c r="K300">
        <v>27324.5</v>
      </c>
      <c r="L300">
        <f>Tabla_STOCKENALMACEN[[#This Row],[CANT_STOCK]]*Tabla_STOCKENALMACEN[[#This Row],[COSTO_UNIT]]</f>
        <v>5254</v>
      </c>
      <c r="M300">
        <f>IFERROR(Tabla_STOCKENALMACEN[[#This Row],[CANT_STOCK]]/Tabla_STOCKENALMACEN[[#This Row],[VENTA_PROM12MESES_UN]],0)</f>
        <v>0.33649289099526064</v>
      </c>
      <c r="N300">
        <f>IFERROR(12/Tabla_STOCKENALMACEN[[#This Row],[MESES DE INVENTARIO]],0)</f>
        <v>35.661971830985919</v>
      </c>
      <c r="O300" s="3">
        <f>Tabla_STOCKENALMACEN[[#This Row],[STOCK_VALORIZADO]]/SUM(Tabla_STOCKENALMACEN[STOCK_VALORIZADO])</f>
        <v>1.9779146479572172E-4</v>
      </c>
      <c r="P300" s="1" t="str">
        <f>VLOOKUP(Tabla_STOCKENALMACEN[[#This Row],[ID_PRODUCTO]],'ABC VENTAS'!$B$2:$F$564,5,FALSE)</f>
        <v>C</v>
      </c>
      <c r="Q300" s="1" t="str">
        <f>VLOOKUP(Tabla_STOCKENALMACEN[[#This Row],[ID_PRODUCTO]],'ABC STOCK'!$B$3:$F$565,5,FALSE)</f>
        <v>B</v>
      </c>
      <c r="R3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1" spans="1:18" x14ac:dyDescent="0.25">
      <c r="A301">
        <v>2</v>
      </c>
      <c r="B301">
        <v>1050</v>
      </c>
      <c r="C301">
        <v>4</v>
      </c>
      <c r="D301">
        <v>8</v>
      </c>
      <c r="E301">
        <v>202001</v>
      </c>
      <c r="F301">
        <v>618</v>
      </c>
      <c r="G301">
        <v>45</v>
      </c>
      <c r="H301">
        <v>27810</v>
      </c>
      <c r="I301">
        <v>17196.3</v>
      </c>
      <c r="J301">
        <v>386</v>
      </c>
      <c r="K301">
        <v>26576.1</v>
      </c>
      <c r="L301">
        <f>Tabla_STOCKENALMACEN[[#This Row],[CANT_STOCK]]*Tabla_STOCKENALMACEN[[#This Row],[COSTO_UNIT]]</f>
        <v>27810</v>
      </c>
      <c r="M301">
        <f>IFERROR(Tabla_STOCKENALMACEN[[#This Row],[CANT_STOCK]]/Tabla_STOCKENALMACEN[[#This Row],[VENTA_PROM12MESES_UN]],0)</f>
        <v>1.6010362694300517</v>
      </c>
      <c r="N301">
        <f>IFERROR(12/Tabla_STOCKENALMACEN[[#This Row],[MESES DE INVENTARIO]],0)</f>
        <v>7.4951456310679614</v>
      </c>
      <c r="O301" s="3">
        <f>Tabla_STOCKENALMACEN[[#This Row],[STOCK_VALORIZADO]]/SUM(Tabla_STOCKENALMACEN[STOCK_VALORIZADO])</f>
        <v>1.0469319824836355E-3</v>
      </c>
      <c r="P301" s="1" t="str">
        <f>VLOOKUP(Tabla_STOCKENALMACEN[[#This Row],[ID_PRODUCTO]],'ABC VENTAS'!$B$2:$F$564,5,FALSE)</f>
        <v>C</v>
      </c>
      <c r="Q301" s="1" t="str">
        <f>VLOOKUP(Tabla_STOCKENALMACEN[[#This Row],[ID_PRODUCTO]],'ABC STOCK'!$B$3:$F$565,5,FALSE)</f>
        <v>B</v>
      </c>
      <c r="R30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2" spans="1:18" x14ac:dyDescent="0.25">
      <c r="A302">
        <v>1</v>
      </c>
      <c r="B302">
        <v>1051</v>
      </c>
      <c r="C302">
        <v>4</v>
      </c>
      <c r="D302">
        <v>8</v>
      </c>
      <c r="E302">
        <v>202003</v>
      </c>
      <c r="F302">
        <v>694</v>
      </c>
      <c r="G302">
        <v>80</v>
      </c>
      <c r="H302">
        <v>55520</v>
      </c>
      <c r="I302">
        <v>34768</v>
      </c>
      <c r="J302">
        <v>410</v>
      </c>
      <c r="K302">
        <v>61008</v>
      </c>
      <c r="L302">
        <f>Tabla_STOCKENALMACEN[[#This Row],[CANT_STOCK]]*Tabla_STOCKENALMACEN[[#This Row],[COSTO_UNIT]]</f>
        <v>55520</v>
      </c>
      <c r="M302">
        <f>IFERROR(Tabla_STOCKENALMACEN[[#This Row],[CANT_STOCK]]/Tabla_STOCKENALMACEN[[#This Row],[VENTA_PROM12MESES_UN]],0)</f>
        <v>1.6926829268292682</v>
      </c>
      <c r="N302">
        <f>IFERROR(12/Tabla_STOCKENALMACEN[[#This Row],[MESES DE INVENTARIO]],0)</f>
        <v>7.0893371757925072</v>
      </c>
      <c r="O302" s="3">
        <f>Tabla_STOCKENALMACEN[[#This Row],[STOCK_VALORIZADO]]/SUM(Tabla_STOCKENALMACEN[STOCK_VALORIZADO])</f>
        <v>2.0900993767526588E-3</v>
      </c>
      <c r="P302" s="1" t="str">
        <f>VLOOKUP(Tabla_STOCKENALMACEN[[#This Row],[ID_PRODUCTO]],'ABC VENTAS'!$B$2:$F$564,5,FALSE)</f>
        <v>B</v>
      </c>
      <c r="Q302" s="1" t="str">
        <f>VLOOKUP(Tabla_STOCKENALMACEN[[#This Row],[ID_PRODUCTO]],'ABC STOCK'!$B$3:$F$565,5,FALSE)</f>
        <v>B</v>
      </c>
      <c r="R30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3" spans="1:18" x14ac:dyDescent="0.25">
      <c r="A303">
        <v>1</v>
      </c>
      <c r="B303">
        <v>1051</v>
      </c>
      <c r="C303">
        <v>4</v>
      </c>
      <c r="D303">
        <v>8</v>
      </c>
      <c r="E303">
        <v>202001</v>
      </c>
      <c r="F303">
        <v>695</v>
      </c>
      <c r="G303">
        <v>65</v>
      </c>
      <c r="H303">
        <v>45175</v>
      </c>
      <c r="I303">
        <v>30498</v>
      </c>
      <c r="J303">
        <v>552</v>
      </c>
      <c r="K303">
        <v>58484.4</v>
      </c>
      <c r="L303">
        <f>Tabla_STOCKENALMACEN[[#This Row],[CANT_STOCK]]*Tabla_STOCKENALMACEN[[#This Row],[COSTO_UNIT]]</f>
        <v>45175</v>
      </c>
      <c r="M303">
        <f>IFERROR(Tabla_STOCKENALMACEN[[#This Row],[CANT_STOCK]]/Tabla_STOCKENALMACEN[[#This Row],[VENTA_PROM12MESES_UN]],0)</f>
        <v>1.2590579710144927</v>
      </c>
      <c r="N303">
        <f>IFERROR(12/Tabla_STOCKENALMACEN[[#This Row],[MESES DE INVENTARIO]],0)</f>
        <v>9.5309352517985619</v>
      </c>
      <c r="O303" s="3">
        <f>Tabla_STOCKENALMACEN[[#This Row],[STOCK_VALORIZADO]]/SUM(Tabla_STOCKENALMACEN[STOCK_VALORIZADO])</f>
        <v>1.7006527259510332E-3</v>
      </c>
      <c r="P303" s="1" t="str">
        <f>VLOOKUP(Tabla_STOCKENALMACEN[[#This Row],[ID_PRODUCTO]],'ABC VENTAS'!$B$2:$F$564,5,FALSE)</f>
        <v>B</v>
      </c>
      <c r="Q303" s="1" t="str">
        <f>VLOOKUP(Tabla_STOCKENALMACEN[[#This Row],[ID_PRODUCTO]],'ABC STOCK'!$B$3:$F$565,5,FALSE)</f>
        <v>B</v>
      </c>
      <c r="R3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4" spans="1:18" x14ac:dyDescent="0.25">
      <c r="A304">
        <v>2</v>
      </c>
      <c r="B304">
        <v>1051</v>
      </c>
      <c r="C304">
        <v>4</v>
      </c>
      <c r="D304">
        <v>8</v>
      </c>
      <c r="E304">
        <v>201910</v>
      </c>
      <c r="F304">
        <v>20</v>
      </c>
      <c r="G304">
        <v>55</v>
      </c>
      <c r="H304">
        <v>1100</v>
      </c>
      <c r="I304">
        <v>26904.9</v>
      </c>
      <c r="J304">
        <v>526</v>
      </c>
      <c r="K304">
        <v>51495.4</v>
      </c>
      <c r="L304">
        <f>Tabla_STOCKENALMACEN[[#This Row],[CANT_STOCK]]*Tabla_STOCKENALMACEN[[#This Row],[COSTO_UNIT]]</f>
        <v>1100</v>
      </c>
      <c r="M304">
        <f>IFERROR(Tabla_STOCKENALMACEN[[#This Row],[CANT_STOCK]]/Tabla_STOCKENALMACEN[[#This Row],[VENTA_PROM12MESES_UN]],0)</f>
        <v>3.8022813688212927E-2</v>
      </c>
      <c r="N304">
        <f>IFERROR(12/Tabla_STOCKENALMACEN[[#This Row],[MESES DE INVENTARIO]],0)</f>
        <v>315.60000000000002</v>
      </c>
      <c r="O304" s="3">
        <f>Tabla_STOCKENALMACEN[[#This Row],[STOCK_VALORIZADO]]/SUM(Tabla_STOCKENALMACEN[STOCK_VALORIZADO])</f>
        <v>4.1410470360733515E-5</v>
      </c>
      <c r="P304" s="1" t="str">
        <f>VLOOKUP(Tabla_STOCKENALMACEN[[#This Row],[ID_PRODUCTO]],'ABC VENTAS'!$B$2:$F$564,5,FALSE)</f>
        <v>B</v>
      </c>
      <c r="Q304" s="1" t="str">
        <f>VLOOKUP(Tabla_STOCKENALMACEN[[#This Row],[ID_PRODUCTO]],'ABC STOCK'!$B$3:$F$565,5,FALSE)</f>
        <v>B</v>
      </c>
      <c r="R30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5" spans="1:18" x14ac:dyDescent="0.25">
      <c r="A305">
        <v>3</v>
      </c>
      <c r="B305">
        <v>1051</v>
      </c>
      <c r="C305">
        <v>4</v>
      </c>
      <c r="D305">
        <v>8</v>
      </c>
      <c r="E305">
        <v>202003</v>
      </c>
      <c r="F305">
        <v>390</v>
      </c>
      <c r="G305">
        <v>80</v>
      </c>
      <c r="H305">
        <v>31200</v>
      </c>
      <c r="I305">
        <v>21713.599999999999</v>
      </c>
      <c r="J305">
        <v>331</v>
      </c>
      <c r="K305">
        <v>41838.400000000001</v>
      </c>
      <c r="L305">
        <f>Tabla_STOCKENALMACEN[[#This Row],[CANT_STOCK]]*Tabla_STOCKENALMACEN[[#This Row],[COSTO_UNIT]]</f>
        <v>31200</v>
      </c>
      <c r="M305">
        <f>IFERROR(Tabla_STOCKENALMACEN[[#This Row],[CANT_STOCK]]/Tabla_STOCKENALMACEN[[#This Row],[VENTA_PROM12MESES_UN]],0)</f>
        <v>1.1782477341389728</v>
      </c>
      <c r="N305">
        <f>IFERROR(12/Tabla_STOCKENALMACEN[[#This Row],[MESES DE INVENTARIO]],0)</f>
        <v>10.184615384615386</v>
      </c>
      <c r="O305" s="3">
        <f>Tabla_STOCKENALMACEN[[#This Row],[STOCK_VALORIZADO]]/SUM(Tabla_STOCKENALMACEN[STOCK_VALORIZADO])</f>
        <v>1.1745515229589869E-3</v>
      </c>
      <c r="P305" s="1" t="str">
        <f>VLOOKUP(Tabla_STOCKENALMACEN[[#This Row],[ID_PRODUCTO]],'ABC VENTAS'!$B$2:$F$564,5,FALSE)</f>
        <v>B</v>
      </c>
      <c r="Q305" s="1" t="str">
        <f>VLOOKUP(Tabla_STOCKENALMACEN[[#This Row],[ID_PRODUCTO]],'ABC STOCK'!$B$3:$F$565,5,FALSE)</f>
        <v>B</v>
      </c>
      <c r="R30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6" spans="1:18" x14ac:dyDescent="0.25">
      <c r="A306">
        <v>2</v>
      </c>
      <c r="B306">
        <v>1051</v>
      </c>
      <c r="C306">
        <v>4</v>
      </c>
      <c r="D306">
        <v>8</v>
      </c>
      <c r="E306">
        <v>201912</v>
      </c>
      <c r="F306">
        <v>470</v>
      </c>
      <c r="G306">
        <v>31</v>
      </c>
      <c r="H306">
        <v>14570</v>
      </c>
      <c r="I306">
        <v>19634.16</v>
      </c>
      <c r="J306">
        <v>728</v>
      </c>
      <c r="K306">
        <v>39268.32</v>
      </c>
      <c r="L306">
        <f>Tabla_STOCKENALMACEN[[#This Row],[CANT_STOCK]]*Tabla_STOCKENALMACEN[[#This Row],[COSTO_UNIT]]</f>
        <v>14570</v>
      </c>
      <c r="M306">
        <f>IFERROR(Tabla_STOCKENALMACEN[[#This Row],[CANT_STOCK]]/Tabla_STOCKENALMACEN[[#This Row],[VENTA_PROM12MESES_UN]],0)</f>
        <v>0.64560439560439564</v>
      </c>
      <c r="N306">
        <f>IFERROR(12/Tabla_STOCKENALMACEN[[#This Row],[MESES DE INVENTARIO]],0)</f>
        <v>18.587234042553192</v>
      </c>
      <c r="O306" s="3">
        <f>Tabla_STOCKENALMACEN[[#This Row],[STOCK_VALORIZADO]]/SUM(Tabla_STOCKENALMACEN[STOCK_VALORIZADO])</f>
        <v>5.4850050286898847E-4</v>
      </c>
      <c r="P306" s="1" t="str">
        <f>VLOOKUP(Tabla_STOCKENALMACEN[[#This Row],[ID_PRODUCTO]],'ABC VENTAS'!$B$2:$F$564,5,FALSE)</f>
        <v>B</v>
      </c>
      <c r="Q306" s="1" t="str">
        <f>VLOOKUP(Tabla_STOCKENALMACEN[[#This Row],[ID_PRODUCTO]],'ABC STOCK'!$B$3:$F$565,5,FALSE)</f>
        <v>B</v>
      </c>
      <c r="R30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7" spans="1:18" x14ac:dyDescent="0.25">
      <c r="A307">
        <v>2</v>
      </c>
      <c r="B307">
        <v>1051</v>
      </c>
      <c r="C307">
        <v>4</v>
      </c>
      <c r="D307">
        <v>8</v>
      </c>
      <c r="E307">
        <v>201903</v>
      </c>
      <c r="F307">
        <v>236</v>
      </c>
      <c r="G307">
        <v>42</v>
      </c>
      <c r="H307">
        <v>9912</v>
      </c>
      <c r="I307">
        <v>20790</v>
      </c>
      <c r="J307">
        <v>550</v>
      </c>
      <c r="K307">
        <v>37422</v>
      </c>
      <c r="L307">
        <f>Tabla_STOCKENALMACEN[[#This Row],[CANT_STOCK]]*Tabla_STOCKENALMACEN[[#This Row],[COSTO_UNIT]]</f>
        <v>9912</v>
      </c>
      <c r="M307">
        <f>IFERROR(Tabla_STOCKENALMACEN[[#This Row],[CANT_STOCK]]/Tabla_STOCKENALMACEN[[#This Row],[VENTA_PROM12MESES_UN]],0)</f>
        <v>0.42909090909090908</v>
      </c>
      <c r="N307">
        <f>IFERROR(12/Tabla_STOCKENALMACEN[[#This Row],[MESES DE INVENTARIO]],0)</f>
        <v>27.966101694915256</v>
      </c>
      <c r="O307" s="3">
        <f>Tabla_STOCKENALMACEN[[#This Row],[STOCK_VALORIZADO]]/SUM(Tabla_STOCKENALMACEN[STOCK_VALORIZADO])</f>
        <v>3.7314598383235507E-4</v>
      </c>
      <c r="P307" s="1" t="str">
        <f>VLOOKUP(Tabla_STOCKENALMACEN[[#This Row],[ID_PRODUCTO]],'ABC VENTAS'!$B$2:$F$564,5,FALSE)</f>
        <v>B</v>
      </c>
      <c r="Q307" s="1" t="str">
        <f>VLOOKUP(Tabla_STOCKENALMACEN[[#This Row],[ID_PRODUCTO]],'ABC STOCK'!$B$3:$F$565,5,FALSE)</f>
        <v>B</v>
      </c>
      <c r="R30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8" spans="1:18" x14ac:dyDescent="0.25">
      <c r="A308">
        <v>3</v>
      </c>
      <c r="B308">
        <v>1052</v>
      </c>
      <c r="C308">
        <v>4</v>
      </c>
      <c r="D308">
        <v>8</v>
      </c>
      <c r="E308">
        <v>202001</v>
      </c>
      <c r="F308">
        <v>0</v>
      </c>
      <c r="G308">
        <v>71</v>
      </c>
      <c r="H308">
        <v>0</v>
      </c>
      <c r="I308">
        <v>39347.49</v>
      </c>
      <c r="J308">
        <v>637</v>
      </c>
      <c r="K308">
        <v>80956.33</v>
      </c>
      <c r="L308">
        <f>Tabla_STOCKENALMACEN[[#This Row],[CANT_STOCK]]*Tabla_STOCKENALMACEN[[#This Row],[COSTO_UNIT]]</f>
        <v>0</v>
      </c>
      <c r="M308">
        <f>IFERROR(Tabla_STOCKENALMACEN[[#This Row],[CANT_STOCK]]/Tabla_STOCKENALMACEN[[#This Row],[VENTA_PROM12MESES_UN]],0)</f>
        <v>0</v>
      </c>
      <c r="N308">
        <f>IFERROR(12/Tabla_STOCKENALMACEN[[#This Row],[MESES DE INVENTARIO]],0)</f>
        <v>0</v>
      </c>
      <c r="O308" s="3">
        <f>Tabla_STOCKENALMACEN[[#This Row],[STOCK_VALORIZADO]]/SUM(Tabla_STOCKENALMACEN[STOCK_VALORIZADO])</f>
        <v>0</v>
      </c>
      <c r="P308" s="1" t="str">
        <f>VLOOKUP(Tabla_STOCKENALMACEN[[#This Row],[ID_PRODUCTO]],'ABC VENTAS'!$B$2:$F$564,5,FALSE)</f>
        <v>B</v>
      </c>
      <c r="Q308" s="1" t="str">
        <f>VLOOKUP(Tabla_STOCKENALMACEN[[#This Row],[ID_PRODUCTO]],'ABC STOCK'!$B$3:$F$565,5,FALSE)</f>
        <v>B</v>
      </c>
      <c r="R30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9" spans="1:18" x14ac:dyDescent="0.25">
      <c r="A309">
        <v>3</v>
      </c>
      <c r="B309">
        <v>1052</v>
      </c>
      <c r="C309">
        <v>4</v>
      </c>
      <c r="D309">
        <v>8</v>
      </c>
      <c r="E309">
        <v>202002</v>
      </c>
      <c r="F309">
        <v>1259</v>
      </c>
      <c r="G309">
        <v>48</v>
      </c>
      <c r="H309">
        <v>60432</v>
      </c>
      <c r="I309">
        <v>35431.199999999997</v>
      </c>
      <c r="J309">
        <v>777</v>
      </c>
      <c r="K309">
        <v>69370.559999999998</v>
      </c>
      <c r="L309">
        <f>Tabla_STOCKENALMACEN[[#This Row],[CANT_STOCK]]*Tabla_STOCKENALMACEN[[#This Row],[COSTO_UNIT]]</f>
        <v>60432</v>
      </c>
      <c r="M309">
        <f>IFERROR(Tabla_STOCKENALMACEN[[#This Row],[CANT_STOCK]]/Tabla_STOCKENALMACEN[[#This Row],[VENTA_PROM12MESES_UN]],0)</f>
        <v>1.6203346203346203</v>
      </c>
      <c r="N309">
        <f>IFERROR(12/Tabla_STOCKENALMACEN[[#This Row],[MESES DE INVENTARIO]],0)</f>
        <v>7.4058776806989677</v>
      </c>
      <c r="O309" s="3">
        <f>Tabla_STOCKENALMACEN[[#This Row],[STOCK_VALORIZADO]]/SUM(Tabla_STOCKENALMACEN[STOCK_VALORIZADO])</f>
        <v>2.275015949854407E-3</v>
      </c>
      <c r="P309" s="1" t="str">
        <f>VLOOKUP(Tabla_STOCKENALMACEN[[#This Row],[ID_PRODUCTO]],'ABC VENTAS'!$B$2:$F$564,5,FALSE)</f>
        <v>B</v>
      </c>
      <c r="Q309" s="1" t="str">
        <f>VLOOKUP(Tabla_STOCKENALMACEN[[#This Row],[ID_PRODUCTO]],'ABC STOCK'!$B$3:$F$565,5,FALSE)</f>
        <v>B</v>
      </c>
      <c r="R30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0" spans="1:18" x14ac:dyDescent="0.25">
      <c r="A310">
        <v>3</v>
      </c>
      <c r="B310">
        <v>1052</v>
      </c>
      <c r="C310">
        <v>4</v>
      </c>
      <c r="D310">
        <v>8</v>
      </c>
      <c r="E310">
        <v>201909</v>
      </c>
      <c r="F310">
        <v>656</v>
      </c>
      <c r="G310">
        <v>70</v>
      </c>
      <c r="H310">
        <v>45920</v>
      </c>
      <c r="I310">
        <v>29136.799999999999</v>
      </c>
      <c r="J310">
        <v>484</v>
      </c>
      <c r="K310">
        <v>50142.400000000001</v>
      </c>
      <c r="L310">
        <f>Tabla_STOCKENALMACEN[[#This Row],[CANT_STOCK]]*Tabla_STOCKENALMACEN[[#This Row],[COSTO_UNIT]]</f>
        <v>45920</v>
      </c>
      <c r="M310">
        <f>IFERROR(Tabla_STOCKENALMACEN[[#This Row],[CANT_STOCK]]/Tabla_STOCKENALMACEN[[#This Row],[VENTA_PROM12MESES_UN]],0)</f>
        <v>1.3553719008264462</v>
      </c>
      <c r="N310">
        <f>IFERROR(12/Tabla_STOCKENALMACEN[[#This Row],[MESES DE INVENTARIO]],0)</f>
        <v>8.8536585365853657</v>
      </c>
      <c r="O310" s="3">
        <f>Tabla_STOCKENALMACEN[[#This Row],[STOCK_VALORIZADO]]/SUM(Tabla_STOCKENALMACEN[STOCK_VALORIZADO])</f>
        <v>1.7286989081498935E-3</v>
      </c>
      <c r="P310" s="1" t="str">
        <f>VLOOKUP(Tabla_STOCKENALMACEN[[#This Row],[ID_PRODUCTO]],'ABC VENTAS'!$B$2:$F$564,5,FALSE)</f>
        <v>B</v>
      </c>
      <c r="Q310" s="1" t="str">
        <f>VLOOKUP(Tabla_STOCKENALMACEN[[#This Row],[ID_PRODUCTO]],'ABC STOCK'!$B$3:$F$565,5,FALSE)</f>
        <v>B</v>
      </c>
      <c r="R31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1" spans="1:18" x14ac:dyDescent="0.25">
      <c r="A311">
        <v>1</v>
      </c>
      <c r="B311">
        <v>1052</v>
      </c>
      <c r="C311">
        <v>4</v>
      </c>
      <c r="D311">
        <v>8</v>
      </c>
      <c r="E311">
        <v>201906</v>
      </c>
      <c r="F311">
        <v>736</v>
      </c>
      <c r="G311">
        <v>40</v>
      </c>
      <c r="H311">
        <v>29440</v>
      </c>
      <c r="I311">
        <v>31360</v>
      </c>
      <c r="J311">
        <v>800</v>
      </c>
      <c r="K311">
        <v>43200</v>
      </c>
      <c r="L311">
        <f>Tabla_STOCKENALMACEN[[#This Row],[CANT_STOCK]]*Tabla_STOCKENALMACEN[[#This Row],[COSTO_UNIT]]</f>
        <v>29440</v>
      </c>
      <c r="M311">
        <f>IFERROR(Tabla_STOCKENALMACEN[[#This Row],[CANT_STOCK]]/Tabla_STOCKENALMACEN[[#This Row],[VENTA_PROM12MESES_UN]],0)</f>
        <v>0.92</v>
      </c>
      <c r="N311">
        <f>IFERROR(12/Tabla_STOCKENALMACEN[[#This Row],[MESES DE INVENTARIO]],0)</f>
        <v>13.043478260869565</v>
      </c>
      <c r="O311" s="3">
        <f>Tabla_STOCKENALMACEN[[#This Row],[STOCK_VALORIZADO]]/SUM(Tabla_STOCKENALMACEN[STOCK_VALORIZADO])</f>
        <v>1.1082947703818134E-3</v>
      </c>
      <c r="P311" s="1" t="str">
        <f>VLOOKUP(Tabla_STOCKENALMACEN[[#This Row],[ID_PRODUCTO]],'ABC VENTAS'!$B$2:$F$564,5,FALSE)</f>
        <v>B</v>
      </c>
      <c r="Q311" s="1" t="str">
        <f>VLOOKUP(Tabla_STOCKENALMACEN[[#This Row],[ID_PRODUCTO]],'ABC STOCK'!$B$3:$F$565,5,FALSE)</f>
        <v>B</v>
      </c>
      <c r="R31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2" spans="1:18" x14ac:dyDescent="0.25">
      <c r="A312">
        <v>1</v>
      </c>
      <c r="B312">
        <v>1052</v>
      </c>
      <c r="C312">
        <v>4</v>
      </c>
      <c r="D312">
        <v>8</v>
      </c>
      <c r="E312">
        <v>202002</v>
      </c>
      <c r="F312">
        <v>353</v>
      </c>
      <c r="G312">
        <v>39</v>
      </c>
      <c r="H312">
        <v>13767</v>
      </c>
      <c r="I312">
        <v>23359.83</v>
      </c>
      <c r="J312">
        <v>673</v>
      </c>
      <c r="K312">
        <v>40945.32</v>
      </c>
      <c r="L312">
        <f>Tabla_STOCKENALMACEN[[#This Row],[CANT_STOCK]]*Tabla_STOCKENALMACEN[[#This Row],[COSTO_UNIT]]</f>
        <v>13767</v>
      </c>
      <c r="M312">
        <f>IFERROR(Tabla_STOCKENALMACEN[[#This Row],[CANT_STOCK]]/Tabla_STOCKENALMACEN[[#This Row],[VENTA_PROM12MESES_UN]],0)</f>
        <v>0.52451708766716199</v>
      </c>
      <c r="N312">
        <f>IFERROR(12/Tabla_STOCKENALMACEN[[#This Row],[MESES DE INVENTARIO]],0)</f>
        <v>22.878186968838527</v>
      </c>
      <c r="O312" s="3">
        <f>Tabla_STOCKENALMACEN[[#This Row],[STOCK_VALORIZADO]]/SUM(Tabla_STOCKENALMACEN[STOCK_VALORIZADO])</f>
        <v>5.1827085950565299E-4</v>
      </c>
      <c r="P312" s="1" t="str">
        <f>VLOOKUP(Tabla_STOCKENALMACEN[[#This Row],[ID_PRODUCTO]],'ABC VENTAS'!$B$2:$F$564,5,FALSE)</f>
        <v>B</v>
      </c>
      <c r="Q312" s="1" t="str">
        <f>VLOOKUP(Tabla_STOCKENALMACEN[[#This Row],[ID_PRODUCTO]],'ABC STOCK'!$B$3:$F$565,5,FALSE)</f>
        <v>B</v>
      </c>
      <c r="R31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3" spans="1:18" x14ac:dyDescent="0.25">
      <c r="A313">
        <v>3</v>
      </c>
      <c r="B313">
        <v>1052</v>
      </c>
      <c r="C313">
        <v>4</v>
      </c>
      <c r="D313">
        <v>8</v>
      </c>
      <c r="E313">
        <v>202003</v>
      </c>
      <c r="F313">
        <v>836</v>
      </c>
      <c r="G313">
        <v>44</v>
      </c>
      <c r="H313">
        <v>36784</v>
      </c>
      <c r="I313">
        <v>25297.360000000001</v>
      </c>
      <c r="J313">
        <v>646</v>
      </c>
      <c r="K313">
        <v>36382.720000000001</v>
      </c>
      <c r="L313">
        <f>Tabla_STOCKENALMACEN[[#This Row],[CANT_STOCK]]*Tabla_STOCKENALMACEN[[#This Row],[COSTO_UNIT]]</f>
        <v>36784</v>
      </c>
      <c r="M313">
        <f>IFERROR(Tabla_STOCKENALMACEN[[#This Row],[CANT_STOCK]]/Tabla_STOCKENALMACEN[[#This Row],[VENTA_PROM12MESES_UN]],0)</f>
        <v>1.2941176470588236</v>
      </c>
      <c r="N313">
        <f>IFERROR(12/Tabla_STOCKENALMACEN[[#This Row],[MESES DE INVENTARIO]],0)</f>
        <v>9.2727272727272716</v>
      </c>
      <c r="O313" s="3">
        <f>Tabla_STOCKENALMACEN[[#This Row],[STOCK_VALORIZADO]]/SUM(Tabla_STOCKENALMACEN[STOCK_VALORIZADO])</f>
        <v>1.3847661288629287E-3</v>
      </c>
      <c r="P313" s="1" t="str">
        <f>VLOOKUP(Tabla_STOCKENALMACEN[[#This Row],[ID_PRODUCTO]],'ABC VENTAS'!$B$2:$F$564,5,FALSE)</f>
        <v>B</v>
      </c>
      <c r="Q313" s="1" t="str">
        <f>VLOOKUP(Tabla_STOCKENALMACEN[[#This Row],[ID_PRODUCTO]],'ABC STOCK'!$B$3:$F$565,5,FALSE)</f>
        <v>B</v>
      </c>
      <c r="R31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4" spans="1:18" x14ac:dyDescent="0.25">
      <c r="A314">
        <v>3</v>
      </c>
      <c r="B314">
        <v>1053</v>
      </c>
      <c r="C314">
        <v>4</v>
      </c>
      <c r="D314">
        <v>8</v>
      </c>
      <c r="E314">
        <v>201910</v>
      </c>
      <c r="F314">
        <v>670</v>
      </c>
      <c r="G314">
        <v>61</v>
      </c>
      <c r="H314">
        <v>40870</v>
      </c>
      <c r="I314">
        <v>53055.360000000001</v>
      </c>
      <c r="J314">
        <v>906</v>
      </c>
      <c r="K314">
        <v>100031.46</v>
      </c>
      <c r="L314">
        <f>Tabla_STOCKENALMACEN[[#This Row],[CANT_STOCK]]*Tabla_STOCKENALMACEN[[#This Row],[COSTO_UNIT]]</f>
        <v>40870</v>
      </c>
      <c r="M314">
        <f>IFERROR(Tabla_STOCKENALMACEN[[#This Row],[CANT_STOCK]]/Tabla_STOCKENALMACEN[[#This Row],[VENTA_PROM12MESES_UN]],0)</f>
        <v>0.73951434878587197</v>
      </c>
      <c r="N314">
        <f>IFERROR(12/Tabla_STOCKENALMACEN[[#This Row],[MESES DE INVENTARIO]],0)</f>
        <v>16.226865671641789</v>
      </c>
      <c r="O314" s="3">
        <f>Tabla_STOCKENALMACEN[[#This Row],[STOCK_VALORIZADO]]/SUM(Tabla_STOCKENALMACEN[STOCK_VALORIZADO])</f>
        <v>1.5385872033119806E-3</v>
      </c>
      <c r="P314" s="1" t="str">
        <f>VLOOKUP(Tabla_STOCKENALMACEN[[#This Row],[ID_PRODUCTO]],'ABC VENTAS'!$B$2:$F$564,5,FALSE)</f>
        <v>B</v>
      </c>
      <c r="Q314" s="1" t="str">
        <f>VLOOKUP(Tabla_STOCKENALMACEN[[#This Row],[ID_PRODUCTO]],'ABC STOCK'!$B$3:$F$565,5,FALSE)</f>
        <v>B</v>
      </c>
      <c r="R31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5" spans="1:18" x14ac:dyDescent="0.25">
      <c r="A315">
        <v>3</v>
      </c>
      <c r="B315">
        <v>1053</v>
      </c>
      <c r="C315">
        <v>4</v>
      </c>
      <c r="D315">
        <v>8</v>
      </c>
      <c r="E315">
        <v>202002</v>
      </c>
      <c r="F315">
        <v>270</v>
      </c>
      <c r="G315">
        <v>77</v>
      </c>
      <c r="H315">
        <v>20790</v>
      </c>
      <c r="I315">
        <v>64737.75</v>
      </c>
      <c r="J315">
        <v>885</v>
      </c>
      <c r="K315">
        <v>90632.85</v>
      </c>
      <c r="L315">
        <f>Tabla_STOCKENALMACEN[[#This Row],[CANT_STOCK]]*Tabla_STOCKENALMACEN[[#This Row],[COSTO_UNIT]]</f>
        <v>20790</v>
      </c>
      <c r="M315">
        <f>IFERROR(Tabla_STOCKENALMACEN[[#This Row],[CANT_STOCK]]/Tabla_STOCKENALMACEN[[#This Row],[VENTA_PROM12MESES_UN]],0)</f>
        <v>0.30508474576271188</v>
      </c>
      <c r="N315">
        <f>IFERROR(12/Tabla_STOCKENALMACEN[[#This Row],[MESES DE INVENTARIO]],0)</f>
        <v>39.333333333333329</v>
      </c>
      <c r="O315" s="3">
        <f>Tabla_STOCKENALMACEN[[#This Row],[STOCK_VALORIZADO]]/SUM(Tabla_STOCKENALMACEN[STOCK_VALORIZADO])</f>
        <v>7.8265788981786335E-4</v>
      </c>
      <c r="P315" s="1" t="str">
        <f>VLOOKUP(Tabla_STOCKENALMACEN[[#This Row],[ID_PRODUCTO]],'ABC VENTAS'!$B$2:$F$564,5,FALSE)</f>
        <v>B</v>
      </c>
      <c r="Q315" s="1" t="str">
        <f>VLOOKUP(Tabla_STOCKENALMACEN[[#This Row],[ID_PRODUCTO]],'ABC STOCK'!$B$3:$F$565,5,FALSE)</f>
        <v>B</v>
      </c>
      <c r="R31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6" spans="1:18" x14ac:dyDescent="0.25">
      <c r="A316">
        <v>1</v>
      </c>
      <c r="B316">
        <v>1053</v>
      </c>
      <c r="C316">
        <v>4</v>
      </c>
      <c r="D316">
        <v>8</v>
      </c>
      <c r="E316">
        <v>201902</v>
      </c>
      <c r="F316">
        <v>711</v>
      </c>
      <c r="G316">
        <v>36</v>
      </c>
      <c r="H316">
        <v>25596</v>
      </c>
      <c r="I316">
        <v>26136</v>
      </c>
      <c r="J316">
        <v>726</v>
      </c>
      <c r="K316">
        <v>33454.080000000002</v>
      </c>
      <c r="L316">
        <f>Tabla_STOCKENALMACEN[[#This Row],[CANT_STOCK]]*Tabla_STOCKENALMACEN[[#This Row],[COSTO_UNIT]]</f>
        <v>25596</v>
      </c>
      <c r="M316">
        <f>IFERROR(Tabla_STOCKENALMACEN[[#This Row],[CANT_STOCK]]/Tabla_STOCKENALMACEN[[#This Row],[VENTA_PROM12MESES_UN]],0)</f>
        <v>0.97933884297520657</v>
      </c>
      <c r="N316">
        <f>IFERROR(12/Tabla_STOCKENALMACEN[[#This Row],[MESES DE INVENTARIO]],0)</f>
        <v>12.253164556962027</v>
      </c>
      <c r="O316" s="3">
        <f>Tabla_STOCKENALMACEN[[#This Row],[STOCK_VALORIZADO]]/SUM(Tabla_STOCKENALMACEN[STOCK_VALORIZADO])</f>
        <v>9.6358399941212267E-4</v>
      </c>
      <c r="P316" s="1" t="str">
        <f>VLOOKUP(Tabla_STOCKENALMACEN[[#This Row],[ID_PRODUCTO]],'ABC VENTAS'!$B$2:$F$564,5,FALSE)</f>
        <v>B</v>
      </c>
      <c r="Q316" s="1" t="str">
        <f>VLOOKUP(Tabla_STOCKENALMACEN[[#This Row],[ID_PRODUCTO]],'ABC STOCK'!$B$3:$F$565,5,FALSE)</f>
        <v>B</v>
      </c>
      <c r="R31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7" spans="1:18" x14ac:dyDescent="0.25">
      <c r="A317">
        <v>1</v>
      </c>
      <c r="B317">
        <v>1053</v>
      </c>
      <c r="C317">
        <v>4</v>
      </c>
      <c r="D317">
        <v>8</v>
      </c>
      <c r="E317">
        <v>202001</v>
      </c>
      <c r="F317">
        <v>418</v>
      </c>
      <c r="G317">
        <v>40</v>
      </c>
      <c r="H317">
        <v>16720</v>
      </c>
      <c r="I317">
        <v>19068.8</v>
      </c>
      <c r="J317">
        <v>472</v>
      </c>
      <c r="K317">
        <v>28131.200000000001</v>
      </c>
      <c r="L317">
        <f>Tabla_STOCKENALMACEN[[#This Row],[CANT_STOCK]]*Tabla_STOCKENALMACEN[[#This Row],[COSTO_UNIT]]</f>
        <v>16720</v>
      </c>
      <c r="M317">
        <f>IFERROR(Tabla_STOCKENALMACEN[[#This Row],[CANT_STOCK]]/Tabla_STOCKENALMACEN[[#This Row],[VENTA_PROM12MESES_UN]],0)</f>
        <v>0.88559322033898302</v>
      </c>
      <c r="N317">
        <f>IFERROR(12/Tabla_STOCKENALMACEN[[#This Row],[MESES DE INVENTARIO]],0)</f>
        <v>13.55023923444976</v>
      </c>
      <c r="O317" s="3">
        <f>Tabla_STOCKENALMACEN[[#This Row],[STOCK_VALORIZADO]]/SUM(Tabla_STOCKENALMACEN[STOCK_VALORIZADO])</f>
        <v>6.2943914948314936E-4</v>
      </c>
      <c r="P317" s="1" t="str">
        <f>VLOOKUP(Tabla_STOCKENALMACEN[[#This Row],[ID_PRODUCTO]],'ABC VENTAS'!$B$2:$F$564,5,FALSE)</f>
        <v>B</v>
      </c>
      <c r="Q317" s="1" t="str">
        <f>VLOOKUP(Tabla_STOCKENALMACEN[[#This Row],[ID_PRODUCTO]],'ABC STOCK'!$B$3:$F$565,5,FALSE)</f>
        <v>B</v>
      </c>
      <c r="R31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8" spans="1:18" x14ac:dyDescent="0.25">
      <c r="A318">
        <v>1</v>
      </c>
      <c r="B318">
        <v>1053</v>
      </c>
      <c r="C318">
        <v>4</v>
      </c>
      <c r="D318">
        <v>8</v>
      </c>
      <c r="E318">
        <v>201910</v>
      </c>
      <c r="F318">
        <v>1007</v>
      </c>
      <c r="G318">
        <v>44</v>
      </c>
      <c r="H318">
        <v>44308</v>
      </c>
      <c r="I318">
        <v>17065.84</v>
      </c>
      <c r="J318">
        <v>473</v>
      </c>
      <c r="K318">
        <v>26847.48</v>
      </c>
      <c r="L318">
        <f>Tabla_STOCKENALMACEN[[#This Row],[CANT_STOCK]]*Tabla_STOCKENALMACEN[[#This Row],[COSTO_UNIT]]</f>
        <v>44308</v>
      </c>
      <c r="M318">
        <f>IFERROR(Tabla_STOCKENALMACEN[[#This Row],[CANT_STOCK]]/Tabla_STOCKENALMACEN[[#This Row],[VENTA_PROM12MESES_UN]],0)</f>
        <v>2.1289640591966172</v>
      </c>
      <c r="N318">
        <f>IFERROR(12/Tabla_STOCKENALMACEN[[#This Row],[MESES DE INVENTARIO]],0)</f>
        <v>5.6365441906653428</v>
      </c>
      <c r="O318" s="3">
        <f>Tabla_STOCKENALMACEN[[#This Row],[STOCK_VALORIZADO]]/SUM(Tabla_STOCKENALMACEN[STOCK_VALORIZADO])</f>
        <v>1.668013746130346E-3</v>
      </c>
      <c r="P318" s="1" t="str">
        <f>VLOOKUP(Tabla_STOCKENALMACEN[[#This Row],[ID_PRODUCTO]],'ABC VENTAS'!$B$2:$F$564,5,FALSE)</f>
        <v>B</v>
      </c>
      <c r="Q318" s="1" t="str">
        <f>VLOOKUP(Tabla_STOCKENALMACEN[[#This Row],[ID_PRODUCTO]],'ABC STOCK'!$B$3:$F$565,5,FALSE)</f>
        <v>B</v>
      </c>
      <c r="R31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9" spans="1:18" x14ac:dyDescent="0.25">
      <c r="A319">
        <v>1</v>
      </c>
      <c r="B319">
        <v>1053</v>
      </c>
      <c r="C319">
        <v>4</v>
      </c>
      <c r="D319">
        <v>8</v>
      </c>
      <c r="E319">
        <v>201903</v>
      </c>
      <c r="F319">
        <v>665</v>
      </c>
      <c r="G319">
        <v>32</v>
      </c>
      <c r="H319">
        <v>21280</v>
      </c>
      <c r="I319">
        <v>12165.12</v>
      </c>
      <c r="J319">
        <v>432</v>
      </c>
      <c r="K319">
        <v>18938.88</v>
      </c>
      <c r="L319">
        <f>Tabla_STOCKENALMACEN[[#This Row],[CANT_STOCK]]*Tabla_STOCKENALMACEN[[#This Row],[COSTO_UNIT]]</f>
        <v>21280</v>
      </c>
      <c r="M319">
        <f>IFERROR(Tabla_STOCKENALMACEN[[#This Row],[CANT_STOCK]]/Tabla_STOCKENALMACEN[[#This Row],[VENTA_PROM12MESES_UN]],0)</f>
        <v>1.5393518518518519</v>
      </c>
      <c r="N319">
        <f>IFERROR(12/Tabla_STOCKENALMACEN[[#This Row],[MESES DE INVENTARIO]],0)</f>
        <v>7.795488721804511</v>
      </c>
      <c r="O319" s="3">
        <f>Tabla_STOCKENALMACEN[[#This Row],[STOCK_VALORIZADO]]/SUM(Tabla_STOCKENALMACEN[STOCK_VALORIZADO])</f>
        <v>8.0110437206946288E-4</v>
      </c>
      <c r="P319" s="1" t="str">
        <f>VLOOKUP(Tabla_STOCKENALMACEN[[#This Row],[ID_PRODUCTO]],'ABC VENTAS'!$B$2:$F$564,5,FALSE)</f>
        <v>B</v>
      </c>
      <c r="Q319" s="1" t="str">
        <f>VLOOKUP(Tabla_STOCKENALMACEN[[#This Row],[ID_PRODUCTO]],'ABC STOCK'!$B$3:$F$565,5,FALSE)</f>
        <v>B</v>
      </c>
      <c r="R31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0" spans="1:18" x14ac:dyDescent="0.25">
      <c r="A320">
        <v>3</v>
      </c>
      <c r="B320">
        <v>1054</v>
      </c>
      <c r="C320">
        <v>4</v>
      </c>
      <c r="D320">
        <v>8</v>
      </c>
      <c r="E320">
        <v>202003</v>
      </c>
      <c r="F320">
        <v>1264</v>
      </c>
      <c r="G320">
        <v>6.53</v>
      </c>
      <c r="H320">
        <v>8253.92</v>
      </c>
      <c r="I320">
        <v>0</v>
      </c>
      <c r="J320">
        <v>0</v>
      </c>
      <c r="K320">
        <v>0</v>
      </c>
      <c r="L320">
        <f>Tabla_STOCKENALMACEN[[#This Row],[CANT_STOCK]]*Tabla_STOCKENALMACEN[[#This Row],[COSTO_UNIT]]</f>
        <v>8253.92</v>
      </c>
      <c r="M320">
        <f>IFERROR(Tabla_STOCKENALMACEN[[#This Row],[CANT_STOCK]]/Tabla_STOCKENALMACEN[[#This Row],[VENTA_PROM12MESES_UN]],0)</f>
        <v>0</v>
      </c>
      <c r="N320">
        <f>IFERROR(12/Tabla_STOCKENALMACEN[[#This Row],[MESES DE INVENTARIO]],0)</f>
        <v>0</v>
      </c>
      <c r="O320" s="3">
        <f>Tabla_STOCKENALMACEN[[#This Row],[STOCK_VALORIZADO]]/SUM(Tabla_STOCKENALMACEN[STOCK_VALORIZADO])</f>
        <v>3.1072609956351416E-4</v>
      </c>
      <c r="P320" s="1" t="str">
        <f>VLOOKUP(Tabla_STOCKENALMACEN[[#This Row],[ID_PRODUCTO]],'ABC VENTAS'!$B$2:$F$564,5,FALSE)</f>
        <v>C</v>
      </c>
      <c r="Q320" s="1" t="str">
        <f>VLOOKUP(Tabla_STOCKENALMACEN[[#This Row],[ID_PRODUCTO]],'ABC STOCK'!$B$3:$F$565,5,FALSE)</f>
        <v>C</v>
      </c>
      <c r="R320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321" spans="1:18" x14ac:dyDescent="0.25">
      <c r="A321">
        <v>2</v>
      </c>
      <c r="B321">
        <v>1054</v>
      </c>
      <c r="C321">
        <v>4</v>
      </c>
      <c r="D321">
        <v>8</v>
      </c>
      <c r="E321">
        <v>201901</v>
      </c>
      <c r="F321">
        <v>148</v>
      </c>
      <c r="G321">
        <v>3.93</v>
      </c>
      <c r="H321">
        <v>581.64</v>
      </c>
      <c r="I321">
        <v>460.43880000000001</v>
      </c>
      <c r="J321">
        <v>116</v>
      </c>
      <c r="K321">
        <v>569.85</v>
      </c>
      <c r="L321">
        <f>Tabla_STOCKENALMACEN[[#This Row],[CANT_STOCK]]*Tabla_STOCKENALMACEN[[#This Row],[COSTO_UNIT]]</f>
        <v>581.64</v>
      </c>
      <c r="M321">
        <f>IFERROR(Tabla_STOCKENALMACEN[[#This Row],[CANT_STOCK]]/Tabla_STOCKENALMACEN[[#This Row],[VENTA_PROM12MESES_UN]],0)</f>
        <v>1.2758620689655173</v>
      </c>
      <c r="N321">
        <f>IFERROR(12/Tabla_STOCKENALMACEN[[#This Row],[MESES DE INVENTARIO]],0)</f>
        <v>9.4054054054054053</v>
      </c>
      <c r="O321" s="3">
        <f>Tabla_STOCKENALMACEN[[#This Row],[STOCK_VALORIZADO]]/SUM(Tabla_STOCKENALMACEN[STOCK_VALORIZADO])</f>
        <v>2.1896350891470036E-5</v>
      </c>
      <c r="P321" s="1" t="str">
        <f>VLOOKUP(Tabla_STOCKENALMACEN[[#This Row],[ID_PRODUCTO]],'ABC VENTAS'!$B$2:$F$564,5,FALSE)</f>
        <v>C</v>
      </c>
      <c r="Q321" s="1" t="str">
        <f>VLOOKUP(Tabla_STOCKENALMACEN[[#This Row],[ID_PRODUCTO]],'ABC STOCK'!$B$3:$F$565,5,FALSE)</f>
        <v>C</v>
      </c>
      <c r="R32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2" spans="1:18" x14ac:dyDescent="0.25">
      <c r="A322">
        <v>2</v>
      </c>
      <c r="B322">
        <v>1054</v>
      </c>
      <c r="C322">
        <v>4</v>
      </c>
      <c r="D322">
        <v>8</v>
      </c>
      <c r="E322">
        <v>202001</v>
      </c>
      <c r="F322">
        <v>401</v>
      </c>
      <c r="G322">
        <v>1.62</v>
      </c>
      <c r="H322">
        <v>649.62</v>
      </c>
      <c r="I322">
        <v>195.2748</v>
      </c>
      <c r="J322">
        <v>123</v>
      </c>
      <c r="K322">
        <v>352.6902</v>
      </c>
      <c r="L322">
        <f>Tabla_STOCKENALMACEN[[#This Row],[CANT_STOCK]]*Tabla_STOCKENALMACEN[[#This Row],[COSTO_UNIT]]</f>
        <v>649.62</v>
      </c>
      <c r="M322">
        <f>IFERROR(Tabla_STOCKENALMACEN[[#This Row],[CANT_STOCK]]/Tabla_STOCKENALMACEN[[#This Row],[VENTA_PROM12MESES_UN]],0)</f>
        <v>3.2601626016260163</v>
      </c>
      <c r="N322">
        <f>IFERROR(12/Tabla_STOCKENALMACEN[[#This Row],[MESES DE INVENTARIO]],0)</f>
        <v>3.6807980049875311</v>
      </c>
      <c r="O322" s="3">
        <f>Tabla_STOCKENALMACEN[[#This Row],[STOCK_VALORIZADO]]/SUM(Tabla_STOCKENALMACEN[STOCK_VALORIZADO])</f>
        <v>2.4455517959763369E-5</v>
      </c>
      <c r="P322" s="1" t="str">
        <f>VLOOKUP(Tabla_STOCKENALMACEN[[#This Row],[ID_PRODUCTO]],'ABC VENTAS'!$B$2:$F$564,5,FALSE)</f>
        <v>C</v>
      </c>
      <c r="Q322" s="1" t="str">
        <f>VLOOKUP(Tabla_STOCKENALMACEN[[#This Row],[ID_PRODUCTO]],'ABC STOCK'!$B$3:$F$565,5,FALSE)</f>
        <v>C</v>
      </c>
      <c r="R32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23" spans="1:18" x14ac:dyDescent="0.25">
      <c r="A323">
        <v>2</v>
      </c>
      <c r="B323">
        <v>1054</v>
      </c>
      <c r="C323">
        <v>4</v>
      </c>
      <c r="D323">
        <v>8</v>
      </c>
      <c r="E323">
        <v>201903</v>
      </c>
      <c r="F323">
        <v>288</v>
      </c>
      <c r="G323">
        <v>2.34</v>
      </c>
      <c r="H323">
        <v>673.92</v>
      </c>
      <c r="I323">
        <v>213.3612</v>
      </c>
      <c r="J323">
        <v>97</v>
      </c>
      <c r="K323">
        <v>333.66059999999999</v>
      </c>
      <c r="L323">
        <f>Tabla_STOCKENALMACEN[[#This Row],[CANT_STOCK]]*Tabla_STOCKENALMACEN[[#This Row],[COSTO_UNIT]]</f>
        <v>673.92</v>
      </c>
      <c r="M323">
        <f>IFERROR(Tabla_STOCKENALMACEN[[#This Row],[CANT_STOCK]]/Tabla_STOCKENALMACEN[[#This Row],[VENTA_PROM12MESES_UN]],0)</f>
        <v>2.9690721649484537</v>
      </c>
      <c r="N323">
        <f>IFERROR(12/Tabla_STOCKENALMACEN[[#This Row],[MESES DE INVENTARIO]],0)</f>
        <v>4.0416666666666661</v>
      </c>
      <c r="O323" s="3">
        <f>Tabla_STOCKENALMACEN[[#This Row],[STOCK_VALORIZADO]]/SUM(Tabla_STOCKENALMACEN[STOCK_VALORIZADO])</f>
        <v>2.5370312895914117E-5</v>
      </c>
      <c r="P323" s="1" t="str">
        <f>VLOOKUP(Tabla_STOCKENALMACEN[[#This Row],[ID_PRODUCTO]],'ABC VENTAS'!$B$2:$F$564,5,FALSE)</f>
        <v>C</v>
      </c>
      <c r="Q323" s="1" t="str">
        <f>VLOOKUP(Tabla_STOCKENALMACEN[[#This Row],[ID_PRODUCTO]],'ABC STOCK'!$B$3:$F$565,5,FALSE)</f>
        <v>C</v>
      </c>
      <c r="R32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4" spans="1:18" x14ac:dyDescent="0.25">
      <c r="A324">
        <v>3</v>
      </c>
      <c r="B324">
        <v>1054</v>
      </c>
      <c r="C324">
        <v>4</v>
      </c>
      <c r="D324">
        <v>8</v>
      </c>
      <c r="E324">
        <v>202002</v>
      </c>
      <c r="F324">
        <v>481</v>
      </c>
      <c r="G324">
        <v>2.62</v>
      </c>
      <c r="H324">
        <v>1260.22</v>
      </c>
      <c r="I324">
        <v>174.59417999999999</v>
      </c>
      <c r="J324">
        <v>68.7</v>
      </c>
      <c r="K324">
        <v>311.38961999999998</v>
      </c>
      <c r="L324">
        <f>Tabla_STOCKENALMACEN[[#This Row],[CANT_STOCK]]*Tabla_STOCKENALMACEN[[#This Row],[COSTO_UNIT]]</f>
        <v>1260.22</v>
      </c>
      <c r="M324">
        <f>IFERROR(Tabla_STOCKENALMACEN[[#This Row],[CANT_STOCK]]/Tabla_STOCKENALMACEN[[#This Row],[VENTA_PROM12MESES_UN]],0)</f>
        <v>7.0014556040756908</v>
      </c>
      <c r="N324">
        <f>IFERROR(12/Tabla_STOCKENALMACEN[[#This Row],[MESES DE INVENTARIO]],0)</f>
        <v>1.7139293139293141</v>
      </c>
      <c r="O324" s="3">
        <f>Tabla_STOCKENALMACEN[[#This Row],[STOCK_VALORIZADO]]/SUM(Tabla_STOCKENALMACEN[STOCK_VALORIZADO])</f>
        <v>4.7442093598185081E-5</v>
      </c>
      <c r="P324" s="1" t="str">
        <f>VLOOKUP(Tabla_STOCKENALMACEN[[#This Row],[ID_PRODUCTO]],'ABC VENTAS'!$B$2:$F$564,5,FALSE)</f>
        <v>C</v>
      </c>
      <c r="Q324" s="1" t="str">
        <f>VLOOKUP(Tabla_STOCKENALMACEN[[#This Row],[ID_PRODUCTO]],'ABC STOCK'!$B$3:$F$565,5,FALSE)</f>
        <v>C</v>
      </c>
      <c r="R32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25" spans="1:18" x14ac:dyDescent="0.25">
      <c r="A325">
        <v>2</v>
      </c>
      <c r="B325">
        <v>1054</v>
      </c>
      <c r="C325">
        <v>4</v>
      </c>
      <c r="D325">
        <v>8</v>
      </c>
      <c r="E325">
        <v>201903</v>
      </c>
      <c r="F325">
        <v>38</v>
      </c>
      <c r="G325">
        <v>1.1399999999999999</v>
      </c>
      <c r="H325">
        <v>43.32</v>
      </c>
      <c r="I325">
        <v>117.46559999999999</v>
      </c>
      <c r="J325">
        <v>112</v>
      </c>
      <c r="K325">
        <v>227.2704</v>
      </c>
      <c r="L325">
        <f>Tabla_STOCKENALMACEN[[#This Row],[CANT_STOCK]]*Tabla_STOCKENALMACEN[[#This Row],[COSTO_UNIT]]</f>
        <v>43.319999999999993</v>
      </c>
      <c r="M325">
        <f>IFERROR(Tabla_STOCKENALMACEN[[#This Row],[CANT_STOCK]]/Tabla_STOCKENALMACEN[[#This Row],[VENTA_PROM12MESES_UN]],0)</f>
        <v>0.3392857142857143</v>
      </c>
      <c r="N325">
        <f>IFERROR(12/Tabla_STOCKENALMACEN[[#This Row],[MESES DE INVENTARIO]],0)</f>
        <v>35.368421052631575</v>
      </c>
      <c r="O325" s="3">
        <f>Tabla_STOCKENALMACEN[[#This Row],[STOCK_VALORIZADO]]/SUM(Tabla_STOCKENALMACEN[STOCK_VALORIZADO])</f>
        <v>1.6308196145699777E-6</v>
      </c>
      <c r="P325" s="1" t="str">
        <f>VLOOKUP(Tabla_STOCKENALMACEN[[#This Row],[ID_PRODUCTO]],'ABC VENTAS'!$B$2:$F$564,5,FALSE)</f>
        <v>C</v>
      </c>
      <c r="Q325" s="1" t="str">
        <f>VLOOKUP(Tabla_STOCKENALMACEN[[#This Row],[ID_PRODUCTO]],'ABC STOCK'!$B$3:$F$565,5,FALSE)</f>
        <v>C</v>
      </c>
      <c r="R32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6" spans="1:18" x14ac:dyDescent="0.25">
      <c r="A326">
        <v>2</v>
      </c>
      <c r="B326">
        <v>1055</v>
      </c>
      <c r="C326">
        <v>4</v>
      </c>
      <c r="D326">
        <v>8</v>
      </c>
      <c r="E326">
        <v>202001</v>
      </c>
      <c r="F326">
        <v>1007</v>
      </c>
      <c r="G326">
        <v>76</v>
      </c>
      <c r="H326">
        <v>76532</v>
      </c>
      <c r="I326">
        <v>45413.8</v>
      </c>
      <c r="J326">
        <v>629</v>
      </c>
      <c r="K326">
        <v>87959.360000000001</v>
      </c>
      <c r="L326">
        <f>Tabla_STOCKENALMACEN[[#This Row],[CANT_STOCK]]*Tabla_STOCKENALMACEN[[#This Row],[COSTO_UNIT]]</f>
        <v>76532</v>
      </c>
      <c r="M326">
        <f>IFERROR(Tabla_STOCKENALMACEN[[#This Row],[CANT_STOCK]]/Tabla_STOCKENALMACEN[[#This Row],[VENTA_PROM12MESES_UN]],0)</f>
        <v>1.6009538950715421</v>
      </c>
      <c r="N326">
        <f>IFERROR(12/Tabla_STOCKENALMACEN[[#This Row],[MESES DE INVENTARIO]],0)</f>
        <v>7.495531281032771</v>
      </c>
      <c r="O326" s="3">
        <f>Tabla_STOCKENALMACEN[[#This Row],[STOCK_VALORIZADO]]/SUM(Tabla_STOCKENALMACEN[STOCK_VALORIZADO])</f>
        <v>2.8811146524069611E-3</v>
      </c>
      <c r="P326" s="1" t="str">
        <f>VLOOKUP(Tabla_STOCKENALMACEN[[#This Row],[ID_PRODUCTO]],'ABC VENTAS'!$B$2:$F$564,5,FALSE)</f>
        <v>A</v>
      </c>
      <c r="Q326" s="1" t="str">
        <f>VLOOKUP(Tabla_STOCKENALMACEN[[#This Row],[ID_PRODUCTO]],'ABC STOCK'!$B$3:$F$565,5,FALSE)</f>
        <v>A</v>
      </c>
      <c r="R32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7" spans="1:18" x14ac:dyDescent="0.25">
      <c r="A327">
        <v>3</v>
      </c>
      <c r="B327">
        <v>1055</v>
      </c>
      <c r="C327">
        <v>4</v>
      </c>
      <c r="D327">
        <v>8</v>
      </c>
      <c r="E327">
        <v>202001</v>
      </c>
      <c r="F327">
        <v>626</v>
      </c>
      <c r="G327">
        <v>69</v>
      </c>
      <c r="H327">
        <v>43194</v>
      </c>
      <c r="I327">
        <v>42742.74</v>
      </c>
      <c r="J327">
        <v>659</v>
      </c>
      <c r="K327">
        <v>73208.31</v>
      </c>
      <c r="L327">
        <f>Tabla_STOCKENALMACEN[[#This Row],[CANT_STOCK]]*Tabla_STOCKENALMACEN[[#This Row],[COSTO_UNIT]]</f>
        <v>43194</v>
      </c>
      <c r="M327">
        <f>IFERROR(Tabla_STOCKENALMACEN[[#This Row],[CANT_STOCK]]/Tabla_STOCKENALMACEN[[#This Row],[VENTA_PROM12MESES_UN]],0)</f>
        <v>0.9499241274658573</v>
      </c>
      <c r="N327">
        <f>IFERROR(12/Tabla_STOCKENALMACEN[[#This Row],[MESES DE INVENTARIO]],0)</f>
        <v>12.632587859424921</v>
      </c>
      <c r="O327" s="3">
        <f>Tabla_STOCKENALMACEN[[#This Row],[STOCK_VALORIZADO]]/SUM(Tabla_STOCKENALMACEN[STOCK_VALORIZADO])</f>
        <v>1.6260762334195666E-3</v>
      </c>
      <c r="P327" s="1" t="str">
        <f>VLOOKUP(Tabla_STOCKENALMACEN[[#This Row],[ID_PRODUCTO]],'ABC VENTAS'!$B$2:$F$564,5,FALSE)</f>
        <v>A</v>
      </c>
      <c r="Q327" s="1" t="str">
        <f>VLOOKUP(Tabla_STOCKENALMACEN[[#This Row],[ID_PRODUCTO]],'ABC STOCK'!$B$3:$F$565,5,FALSE)</f>
        <v>A</v>
      </c>
      <c r="R32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8" spans="1:18" x14ac:dyDescent="0.25">
      <c r="A328">
        <v>1</v>
      </c>
      <c r="B328">
        <v>1055</v>
      </c>
      <c r="C328">
        <v>4</v>
      </c>
      <c r="D328">
        <v>8</v>
      </c>
      <c r="E328">
        <v>201908</v>
      </c>
      <c r="F328">
        <v>83</v>
      </c>
      <c r="G328">
        <v>57</v>
      </c>
      <c r="H328">
        <v>4731</v>
      </c>
      <c r="I328">
        <v>36817.440000000002</v>
      </c>
      <c r="J328">
        <v>734</v>
      </c>
      <c r="K328">
        <v>55226.16</v>
      </c>
      <c r="L328">
        <f>Tabla_STOCKENALMACEN[[#This Row],[CANT_STOCK]]*Tabla_STOCKENALMACEN[[#This Row],[COSTO_UNIT]]</f>
        <v>4731</v>
      </c>
      <c r="M328">
        <f>IFERROR(Tabla_STOCKENALMACEN[[#This Row],[CANT_STOCK]]/Tabla_STOCKENALMACEN[[#This Row],[VENTA_PROM12MESES_UN]],0)</f>
        <v>0.11307901907356949</v>
      </c>
      <c r="N328">
        <f>IFERROR(12/Tabla_STOCKENALMACEN[[#This Row],[MESES DE INVENTARIO]],0)</f>
        <v>106.12048192771084</v>
      </c>
      <c r="O328" s="3">
        <f>Tabla_STOCKENALMACEN[[#This Row],[STOCK_VALORIZADO]]/SUM(Tabla_STOCKENALMACEN[STOCK_VALORIZADO])</f>
        <v>1.7810266843330022E-4</v>
      </c>
      <c r="P328" s="1" t="str">
        <f>VLOOKUP(Tabla_STOCKENALMACEN[[#This Row],[ID_PRODUCTO]],'ABC VENTAS'!$B$2:$F$564,5,FALSE)</f>
        <v>A</v>
      </c>
      <c r="Q328" s="1" t="str">
        <f>VLOOKUP(Tabla_STOCKENALMACEN[[#This Row],[ID_PRODUCTO]],'ABC STOCK'!$B$3:$F$565,5,FALSE)</f>
        <v>A</v>
      </c>
      <c r="R32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9" spans="1:18" x14ac:dyDescent="0.25">
      <c r="A329">
        <v>1</v>
      </c>
      <c r="B329">
        <v>1055</v>
      </c>
      <c r="C329">
        <v>4</v>
      </c>
      <c r="D329">
        <v>8</v>
      </c>
      <c r="E329">
        <v>201907</v>
      </c>
      <c r="F329">
        <v>174</v>
      </c>
      <c r="G329">
        <v>40</v>
      </c>
      <c r="H329">
        <v>6960</v>
      </c>
      <c r="I329">
        <v>32218.400000000001</v>
      </c>
      <c r="J329">
        <v>782</v>
      </c>
      <c r="K329">
        <v>54427.199999999997</v>
      </c>
      <c r="L329">
        <f>Tabla_STOCKENALMACEN[[#This Row],[CANT_STOCK]]*Tabla_STOCKENALMACEN[[#This Row],[COSTO_UNIT]]</f>
        <v>6960</v>
      </c>
      <c r="M329">
        <f>IFERROR(Tabla_STOCKENALMACEN[[#This Row],[CANT_STOCK]]/Tabla_STOCKENALMACEN[[#This Row],[VENTA_PROM12MESES_UN]],0)</f>
        <v>0.22250639386189258</v>
      </c>
      <c r="N329">
        <f>IFERROR(12/Tabla_STOCKENALMACEN[[#This Row],[MESES DE INVENTARIO]],0)</f>
        <v>53.931034482758619</v>
      </c>
      <c r="O329" s="3">
        <f>Tabla_STOCKENALMACEN[[#This Row],[STOCK_VALORIZADO]]/SUM(Tabla_STOCKENALMACEN[STOCK_VALORIZADO])</f>
        <v>2.620153397370048E-4</v>
      </c>
      <c r="P329" s="1" t="str">
        <f>VLOOKUP(Tabla_STOCKENALMACEN[[#This Row],[ID_PRODUCTO]],'ABC VENTAS'!$B$2:$F$564,5,FALSE)</f>
        <v>A</v>
      </c>
      <c r="Q329" s="1" t="str">
        <f>VLOOKUP(Tabla_STOCKENALMACEN[[#This Row],[ID_PRODUCTO]],'ABC STOCK'!$B$3:$F$565,5,FALSE)</f>
        <v>A</v>
      </c>
      <c r="R32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0" spans="1:18" x14ac:dyDescent="0.25">
      <c r="A330">
        <v>3</v>
      </c>
      <c r="B330">
        <v>1055</v>
      </c>
      <c r="C330">
        <v>4</v>
      </c>
      <c r="D330">
        <v>8</v>
      </c>
      <c r="E330">
        <v>202003</v>
      </c>
      <c r="F330">
        <v>1397</v>
      </c>
      <c r="G330">
        <v>55</v>
      </c>
      <c r="H330">
        <v>76835</v>
      </c>
      <c r="I330">
        <v>38440.6</v>
      </c>
      <c r="J330">
        <v>692</v>
      </c>
      <c r="K330">
        <v>50239.199999999997</v>
      </c>
      <c r="L330">
        <f>Tabla_STOCKENALMACEN[[#This Row],[CANT_STOCK]]*Tabla_STOCKENALMACEN[[#This Row],[COSTO_UNIT]]</f>
        <v>76835</v>
      </c>
      <c r="M330">
        <f>IFERROR(Tabla_STOCKENALMACEN[[#This Row],[CANT_STOCK]]/Tabla_STOCKENALMACEN[[#This Row],[VENTA_PROM12MESES_UN]],0)</f>
        <v>2.0187861271676302</v>
      </c>
      <c r="N330">
        <f>IFERROR(12/Tabla_STOCKENALMACEN[[#This Row],[MESES DE INVENTARIO]],0)</f>
        <v>5.9441660701503221</v>
      </c>
      <c r="O330" s="3">
        <f>Tabla_STOCKENALMACEN[[#This Row],[STOCK_VALORIZADO]]/SUM(Tabla_STOCKENALMACEN[STOCK_VALORIZADO])</f>
        <v>2.8925213546972359E-3</v>
      </c>
      <c r="P330" s="1" t="str">
        <f>VLOOKUP(Tabla_STOCKENALMACEN[[#This Row],[ID_PRODUCTO]],'ABC VENTAS'!$B$2:$F$564,5,FALSE)</f>
        <v>A</v>
      </c>
      <c r="Q330" s="1" t="str">
        <f>VLOOKUP(Tabla_STOCKENALMACEN[[#This Row],[ID_PRODUCTO]],'ABC STOCK'!$B$3:$F$565,5,FALSE)</f>
        <v>A</v>
      </c>
      <c r="R33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1" spans="1:18" x14ac:dyDescent="0.25">
      <c r="A331">
        <v>3</v>
      </c>
      <c r="B331">
        <v>1055</v>
      </c>
      <c r="C331">
        <v>4</v>
      </c>
      <c r="D331">
        <v>8</v>
      </c>
      <c r="E331">
        <v>202002</v>
      </c>
      <c r="F331">
        <v>1142</v>
      </c>
      <c r="G331">
        <v>58</v>
      </c>
      <c r="H331">
        <v>66236</v>
      </c>
      <c r="I331">
        <v>20288.400000000001</v>
      </c>
      <c r="J331">
        <v>318</v>
      </c>
      <c r="K331">
        <v>29141.52</v>
      </c>
      <c r="L331">
        <f>Tabla_STOCKENALMACEN[[#This Row],[CANT_STOCK]]*Tabla_STOCKENALMACEN[[#This Row],[COSTO_UNIT]]</f>
        <v>66236</v>
      </c>
      <c r="M331">
        <f>IFERROR(Tabla_STOCKENALMACEN[[#This Row],[CANT_STOCK]]/Tabla_STOCKENALMACEN[[#This Row],[VENTA_PROM12MESES_UN]],0)</f>
        <v>3.591194968553459</v>
      </c>
      <c r="N331">
        <f>IFERROR(12/Tabla_STOCKENALMACEN[[#This Row],[MESES DE INVENTARIO]],0)</f>
        <v>3.3415061295971982</v>
      </c>
      <c r="O331" s="3">
        <f>Tabla_STOCKENALMACEN[[#This Row],[STOCK_VALORIZADO]]/SUM(Tabla_STOCKENALMACEN[STOCK_VALORIZADO])</f>
        <v>2.4935126498304952E-3</v>
      </c>
      <c r="P331" s="1" t="str">
        <f>VLOOKUP(Tabla_STOCKENALMACEN[[#This Row],[ID_PRODUCTO]],'ABC VENTAS'!$B$2:$F$564,5,FALSE)</f>
        <v>A</v>
      </c>
      <c r="Q331" s="1" t="str">
        <f>VLOOKUP(Tabla_STOCKENALMACEN[[#This Row],[ID_PRODUCTO]],'ABC STOCK'!$B$3:$F$565,5,FALSE)</f>
        <v>A</v>
      </c>
      <c r="R33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32" spans="1:18" x14ac:dyDescent="0.25">
      <c r="A332">
        <v>2</v>
      </c>
      <c r="B332">
        <v>1056</v>
      </c>
      <c r="C332">
        <v>4</v>
      </c>
      <c r="D332">
        <v>8</v>
      </c>
      <c r="E332">
        <v>202001</v>
      </c>
      <c r="F332">
        <v>187</v>
      </c>
      <c r="G332">
        <v>7.96</v>
      </c>
      <c r="H332">
        <v>1488.52</v>
      </c>
      <c r="I332">
        <v>632.62099999999998</v>
      </c>
      <c r="J332">
        <v>93.5</v>
      </c>
      <c r="K332">
        <v>1391.7662</v>
      </c>
      <c r="L332">
        <f>Tabla_STOCKENALMACEN[[#This Row],[CANT_STOCK]]*Tabla_STOCKENALMACEN[[#This Row],[COSTO_UNIT]]</f>
        <v>1488.52</v>
      </c>
      <c r="M332">
        <f>IFERROR(Tabla_STOCKENALMACEN[[#This Row],[CANT_STOCK]]/Tabla_STOCKENALMACEN[[#This Row],[VENTA_PROM12MESES_UN]],0)</f>
        <v>2</v>
      </c>
      <c r="N332">
        <f>IFERROR(12/Tabla_STOCKENALMACEN[[#This Row],[MESES DE INVENTARIO]],0)</f>
        <v>6</v>
      </c>
      <c r="O332" s="3">
        <f>Tabla_STOCKENALMACEN[[#This Row],[STOCK_VALORIZADO]]/SUM(Tabla_STOCKENALMACEN[STOCK_VALORIZADO])</f>
        <v>5.603664849214459E-5</v>
      </c>
      <c r="P332" s="1" t="str">
        <f>VLOOKUP(Tabla_STOCKENALMACEN[[#This Row],[ID_PRODUCTO]],'ABC VENTAS'!$B$2:$F$564,5,FALSE)</f>
        <v>C</v>
      </c>
      <c r="Q332" s="1" t="str">
        <f>VLOOKUP(Tabla_STOCKENALMACEN[[#This Row],[ID_PRODUCTO]],'ABC STOCK'!$B$3:$F$565,5,FALSE)</f>
        <v>C</v>
      </c>
      <c r="R33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3" spans="1:18" x14ac:dyDescent="0.25">
      <c r="A333">
        <v>1</v>
      </c>
      <c r="B333">
        <v>1056</v>
      </c>
      <c r="C333">
        <v>4</v>
      </c>
      <c r="D333">
        <v>8</v>
      </c>
      <c r="E333">
        <v>201907</v>
      </c>
      <c r="F333">
        <v>20</v>
      </c>
      <c r="G333">
        <v>7.72</v>
      </c>
      <c r="H333">
        <v>154.4</v>
      </c>
      <c r="I333">
        <v>934.12</v>
      </c>
      <c r="J333">
        <v>110</v>
      </c>
      <c r="K333">
        <v>1069.992</v>
      </c>
      <c r="L333">
        <f>Tabla_STOCKENALMACEN[[#This Row],[CANT_STOCK]]*Tabla_STOCKENALMACEN[[#This Row],[COSTO_UNIT]]</f>
        <v>154.4</v>
      </c>
      <c r="M333">
        <f>IFERROR(Tabla_STOCKENALMACEN[[#This Row],[CANT_STOCK]]/Tabla_STOCKENALMACEN[[#This Row],[VENTA_PROM12MESES_UN]],0)</f>
        <v>0.18181818181818182</v>
      </c>
      <c r="N333">
        <f>IFERROR(12/Tabla_STOCKENALMACEN[[#This Row],[MESES DE INVENTARIO]],0)</f>
        <v>66</v>
      </c>
      <c r="O333" s="3">
        <f>Tabla_STOCKENALMACEN[[#This Row],[STOCK_VALORIZADO]]/SUM(Tabla_STOCKENALMACEN[STOCK_VALORIZADO])</f>
        <v>5.8125242033611406E-6</v>
      </c>
      <c r="P333" s="1" t="str">
        <f>VLOOKUP(Tabla_STOCKENALMACEN[[#This Row],[ID_PRODUCTO]],'ABC VENTAS'!$B$2:$F$564,5,FALSE)</f>
        <v>C</v>
      </c>
      <c r="Q333" s="1" t="str">
        <f>VLOOKUP(Tabla_STOCKENALMACEN[[#This Row],[ID_PRODUCTO]],'ABC STOCK'!$B$3:$F$565,5,FALSE)</f>
        <v>C</v>
      </c>
      <c r="R33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4" spans="1:18" x14ac:dyDescent="0.25">
      <c r="A334">
        <v>3</v>
      </c>
      <c r="B334">
        <v>1056</v>
      </c>
      <c r="C334">
        <v>4</v>
      </c>
      <c r="D334">
        <v>8</v>
      </c>
      <c r="E334">
        <v>202002</v>
      </c>
      <c r="F334">
        <v>1198</v>
      </c>
      <c r="G334">
        <v>3.53</v>
      </c>
      <c r="H334">
        <v>4228.9399999999996</v>
      </c>
      <c r="I334">
        <v>384.00045999999998</v>
      </c>
      <c r="J334">
        <v>99.8</v>
      </c>
      <c r="K334">
        <v>570.71627999999998</v>
      </c>
      <c r="L334">
        <f>Tabla_STOCKENALMACEN[[#This Row],[CANT_STOCK]]*Tabla_STOCKENALMACEN[[#This Row],[COSTO_UNIT]]</f>
        <v>4228.9399999999996</v>
      </c>
      <c r="M334">
        <f>IFERROR(Tabla_STOCKENALMACEN[[#This Row],[CANT_STOCK]]/Tabla_STOCKENALMACEN[[#This Row],[VENTA_PROM12MESES_UN]],0)</f>
        <v>12.004008016032065</v>
      </c>
      <c r="N334">
        <f>IFERROR(12/Tabla_STOCKENALMACEN[[#This Row],[MESES DE INVENTARIO]],0)</f>
        <v>0.99966611018363927</v>
      </c>
      <c r="O334" s="3">
        <f>Tabla_STOCKENALMACEN[[#This Row],[STOCK_VALORIZADO]]/SUM(Tabla_STOCKENALMACEN[STOCK_VALORIZADO])</f>
        <v>1.5920217684301853E-4</v>
      </c>
      <c r="P334" s="1" t="str">
        <f>VLOOKUP(Tabla_STOCKENALMACEN[[#This Row],[ID_PRODUCTO]],'ABC VENTAS'!$B$2:$F$564,5,FALSE)</f>
        <v>C</v>
      </c>
      <c r="Q334" s="1" t="str">
        <f>VLOOKUP(Tabla_STOCKENALMACEN[[#This Row],[ID_PRODUCTO]],'ABC STOCK'!$B$3:$F$565,5,FALSE)</f>
        <v>C</v>
      </c>
      <c r="R33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35" spans="1:18" x14ac:dyDescent="0.25">
      <c r="A335">
        <v>1</v>
      </c>
      <c r="B335">
        <v>1056</v>
      </c>
      <c r="C335">
        <v>4</v>
      </c>
      <c r="D335">
        <v>8</v>
      </c>
      <c r="E335">
        <v>202002</v>
      </c>
      <c r="F335">
        <v>462</v>
      </c>
      <c r="G335">
        <v>4.2</v>
      </c>
      <c r="H335">
        <v>1940.4</v>
      </c>
      <c r="I335">
        <v>193.91399999999999</v>
      </c>
      <c r="J335">
        <v>51.3</v>
      </c>
      <c r="K335">
        <v>284.40719999999999</v>
      </c>
      <c r="L335">
        <f>Tabla_STOCKENALMACEN[[#This Row],[CANT_STOCK]]*Tabla_STOCKENALMACEN[[#This Row],[COSTO_UNIT]]</f>
        <v>1940.4</v>
      </c>
      <c r="M335">
        <f>IFERROR(Tabla_STOCKENALMACEN[[#This Row],[CANT_STOCK]]/Tabla_STOCKENALMACEN[[#This Row],[VENTA_PROM12MESES_UN]],0)</f>
        <v>9.0058479532163744</v>
      </c>
      <c r="N335">
        <f>IFERROR(12/Tabla_STOCKENALMACEN[[#This Row],[MESES DE INVENTARIO]],0)</f>
        <v>1.3324675324675324</v>
      </c>
      <c r="O335" s="3">
        <f>Tabla_STOCKENALMACEN[[#This Row],[STOCK_VALORIZADO]]/SUM(Tabla_STOCKENALMACEN[STOCK_VALORIZADO])</f>
        <v>7.3048069716333925E-5</v>
      </c>
      <c r="P335" s="1" t="str">
        <f>VLOOKUP(Tabla_STOCKENALMACEN[[#This Row],[ID_PRODUCTO]],'ABC VENTAS'!$B$2:$F$564,5,FALSE)</f>
        <v>C</v>
      </c>
      <c r="Q335" s="1" t="str">
        <f>VLOOKUP(Tabla_STOCKENALMACEN[[#This Row],[ID_PRODUCTO]],'ABC STOCK'!$B$3:$F$565,5,FALSE)</f>
        <v>C</v>
      </c>
      <c r="R33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36" spans="1:18" x14ac:dyDescent="0.25">
      <c r="A336">
        <v>1</v>
      </c>
      <c r="B336">
        <v>1056</v>
      </c>
      <c r="C336">
        <v>4</v>
      </c>
      <c r="D336">
        <v>8</v>
      </c>
      <c r="E336">
        <v>202003</v>
      </c>
      <c r="F336">
        <v>0</v>
      </c>
      <c r="G336">
        <v>1.76</v>
      </c>
      <c r="H336">
        <v>0</v>
      </c>
      <c r="I336">
        <v>128.6208</v>
      </c>
      <c r="J336">
        <v>87</v>
      </c>
      <c r="K336">
        <v>225.0864</v>
      </c>
      <c r="L336">
        <f>Tabla_STOCKENALMACEN[[#This Row],[CANT_STOCK]]*Tabla_STOCKENALMACEN[[#This Row],[COSTO_UNIT]]</f>
        <v>0</v>
      </c>
      <c r="M336">
        <f>IFERROR(Tabla_STOCKENALMACEN[[#This Row],[CANT_STOCK]]/Tabla_STOCKENALMACEN[[#This Row],[VENTA_PROM12MESES_UN]],0)</f>
        <v>0</v>
      </c>
      <c r="N336">
        <f>IFERROR(12/Tabla_STOCKENALMACEN[[#This Row],[MESES DE INVENTARIO]],0)</f>
        <v>0</v>
      </c>
      <c r="O336" s="3">
        <f>Tabla_STOCKENALMACEN[[#This Row],[STOCK_VALORIZADO]]/SUM(Tabla_STOCKENALMACEN[STOCK_VALORIZADO])</f>
        <v>0</v>
      </c>
      <c r="P336" s="1" t="str">
        <f>VLOOKUP(Tabla_STOCKENALMACEN[[#This Row],[ID_PRODUCTO]],'ABC VENTAS'!$B$2:$F$564,5,FALSE)</f>
        <v>C</v>
      </c>
      <c r="Q336" s="1" t="str">
        <f>VLOOKUP(Tabla_STOCKENALMACEN[[#This Row],[ID_PRODUCTO]],'ABC STOCK'!$B$3:$F$565,5,FALSE)</f>
        <v>C</v>
      </c>
      <c r="R33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7" spans="1:18" x14ac:dyDescent="0.25">
      <c r="A337">
        <v>1</v>
      </c>
      <c r="B337">
        <v>1056</v>
      </c>
      <c r="C337">
        <v>4</v>
      </c>
      <c r="D337">
        <v>8</v>
      </c>
      <c r="E337">
        <v>202002</v>
      </c>
      <c r="F337">
        <v>436</v>
      </c>
      <c r="G337">
        <v>45.8</v>
      </c>
      <c r="H337">
        <v>19968.8</v>
      </c>
      <c r="I337">
        <v>0</v>
      </c>
      <c r="J337">
        <v>0</v>
      </c>
      <c r="K337">
        <v>0</v>
      </c>
      <c r="L337">
        <f>Tabla_STOCKENALMACEN[[#This Row],[CANT_STOCK]]*Tabla_STOCKENALMACEN[[#This Row],[COSTO_UNIT]]</f>
        <v>19968.8</v>
      </c>
      <c r="M337">
        <f>IFERROR(Tabla_STOCKENALMACEN[[#This Row],[CANT_STOCK]]/Tabla_STOCKENALMACEN[[#This Row],[VENTA_PROM12MESES_UN]],0)</f>
        <v>0</v>
      </c>
      <c r="N337">
        <f>IFERROR(12/Tabla_STOCKENALMACEN[[#This Row],[MESES DE INVENTARIO]],0)</f>
        <v>0</v>
      </c>
      <c r="O337" s="3">
        <f>Tabla_STOCKENALMACEN[[#This Row],[STOCK_VALORIZADO]]/SUM(Tabla_STOCKENALMACEN[STOCK_VALORIZADO])</f>
        <v>7.5174309139946854E-4</v>
      </c>
      <c r="P337" s="1" t="str">
        <f>VLOOKUP(Tabla_STOCKENALMACEN[[#This Row],[ID_PRODUCTO]],'ABC VENTAS'!$B$2:$F$564,5,FALSE)</f>
        <v>C</v>
      </c>
      <c r="Q337" s="1" t="str">
        <f>VLOOKUP(Tabla_STOCKENALMACEN[[#This Row],[ID_PRODUCTO]],'ABC STOCK'!$B$3:$F$565,5,FALSE)</f>
        <v>C</v>
      </c>
      <c r="R337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338" spans="1:18" x14ac:dyDescent="0.25">
      <c r="A338">
        <v>2</v>
      </c>
      <c r="B338">
        <v>1057</v>
      </c>
      <c r="C338">
        <v>5</v>
      </c>
      <c r="D338">
        <v>10</v>
      </c>
      <c r="E338">
        <v>201910</v>
      </c>
      <c r="F338">
        <v>299</v>
      </c>
      <c r="G338">
        <v>7.45</v>
      </c>
      <c r="H338">
        <v>2227.5500000000002</v>
      </c>
      <c r="I338">
        <v>450.35250000000002</v>
      </c>
      <c r="J338">
        <v>65</v>
      </c>
      <c r="K338">
        <v>750.58749999999998</v>
      </c>
      <c r="L338">
        <f>Tabla_STOCKENALMACEN[[#This Row],[CANT_STOCK]]*Tabla_STOCKENALMACEN[[#This Row],[COSTO_UNIT]]</f>
        <v>2227.5500000000002</v>
      </c>
      <c r="M338">
        <f>IFERROR(Tabla_STOCKENALMACEN[[#This Row],[CANT_STOCK]]/Tabla_STOCKENALMACEN[[#This Row],[VENTA_PROM12MESES_UN]],0)</f>
        <v>4.5999999999999996</v>
      </c>
      <c r="N338">
        <f>IFERROR(12/Tabla_STOCKENALMACEN[[#This Row],[MESES DE INVENTARIO]],0)</f>
        <v>2.6086956521739131</v>
      </c>
      <c r="O338" s="3">
        <f>Tabla_STOCKENALMACEN[[#This Row],[STOCK_VALORIZADO]]/SUM(Tabla_STOCKENALMACEN[STOCK_VALORIZADO])</f>
        <v>8.3858084774592669E-5</v>
      </c>
      <c r="P338" s="1" t="str">
        <f>VLOOKUP(Tabla_STOCKENALMACEN[[#This Row],[ID_PRODUCTO]],'ABC VENTAS'!$B$2:$F$564,5,FALSE)</f>
        <v>C</v>
      </c>
      <c r="Q338" s="1" t="str">
        <f>VLOOKUP(Tabla_STOCKENALMACEN[[#This Row],[ID_PRODUCTO]],'ABC STOCK'!$B$3:$F$565,5,FALSE)</f>
        <v>C</v>
      </c>
      <c r="R33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39" spans="1:18" x14ac:dyDescent="0.25">
      <c r="A339">
        <v>3</v>
      </c>
      <c r="B339">
        <v>1057</v>
      </c>
      <c r="C339">
        <v>5</v>
      </c>
      <c r="D339">
        <v>10</v>
      </c>
      <c r="E339">
        <v>202001</v>
      </c>
      <c r="F339">
        <v>1218</v>
      </c>
      <c r="G339">
        <v>3.43</v>
      </c>
      <c r="H339">
        <v>4177.74</v>
      </c>
      <c r="I339">
        <v>289.45769999999999</v>
      </c>
      <c r="J339">
        <v>87</v>
      </c>
      <c r="K339">
        <v>528.1857</v>
      </c>
      <c r="L339">
        <f>Tabla_STOCKENALMACEN[[#This Row],[CANT_STOCK]]*Tabla_STOCKENALMACEN[[#This Row],[COSTO_UNIT]]</f>
        <v>4177.74</v>
      </c>
      <c r="M339">
        <f>IFERROR(Tabla_STOCKENALMACEN[[#This Row],[CANT_STOCK]]/Tabla_STOCKENALMACEN[[#This Row],[VENTA_PROM12MESES_UN]],0)</f>
        <v>14</v>
      </c>
      <c r="N339">
        <f>IFERROR(12/Tabla_STOCKENALMACEN[[#This Row],[MESES DE INVENTARIO]],0)</f>
        <v>0.8571428571428571</v>
      </c>
      <c r="O339" s="3">
        <f>Tabla_STOCKENALMACEN[[#This Row],[STOCK_VALORIZADO]]/SUM(Tabla_STOCKENALMACEN[STOCK_VALORIZADO])</f>
        <v>1.572747076771371E-4</v>
      </c>
      <c r="P339" s="1" t="str">
        <f>VLOOKUP(Tabla_STOCKENALMACEN[[#This Row],[ID_PRODUCTO]],'ABC VENTAS'!$B$2:$F$564,5,FALSE)</f>
        <v>C</v>
      </c>
      <c r="Q339" s="1" t="str">
        <f>VLOOKUP(Tabla_STOCKENALMACEN[[#This Row],[ID_PRODUCTO]],'ABC STOCK'!$B$3:$F$565,5,FALSE)</f>
        <v>C</v>
      </c>
      <c r="R33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40" spans="1:18" x14ac:dyDescent="0.25">
      <c r="A340">
        <v>1</v>
      </c>
      <c r="B340">
        <v>1057</v>
      </c>
      <c r="C340">
        <v>5</v>
      </c>
      <c r="D340">
        <v>10</v>
      </c>
      <c r="E340">
        <v>202001</v>
      </c>
      <c r="F340">
        <v>1281</v>
      </c>
      <c r="G340">
        <v>3.2</v>
      </c>
      <c r="H340">
        <v>4099.2</v>
      </c>
      <c r="I340">
        <v>192.768</v>
      </c>
      <c r="J340">
        <v>75.3</v>
      </c>
      <c r="K340">
        <v>438.54719999999998</v>
      </c>
      <c r="L340">
        <f>Tabla_STOCKENALMACEN[[#This Row],[CANT_STOCK]]*Tabla_STOCKENALMACEN[[#This Row],[COSTO_UNIT]]</f>
        <v>4099.2</v>
      </c>
      <c r="M340">
        <f>IFERROR(Tabla_STOCKENALMACEN[[#This Row],[CANT_STOCK]]/Tabla_STOCKENALMACEN[[#This Row],[VENTA_PROM12MESES_UN]],0)</f>
        <v>17.011952191235061</v>
      </c>
      <c r="N340">
        <f>IFERROR(12/Tabla_STOCKENALMACEN[[#This Row],[MESES DE INVENTARIO]],0)</f>
        <v>0.70538641686182668</v>
      </c>
      <c r="O340" s="3">
        <f>Tabla_STOCKENALMACEN[[#This Row],[STOCK_VALORIZADO]]/SUM(Tabla_STOCKENALMACEN[STOCK_VALORIZADO])</f>
        <v>1.5431800009338073E-4</v>
      </c>
      <c r="P340" s="1" t="str">
        <f>VLOOKUP(Tabla_STOCKENALMACEN[[#This Row],[ID_PRODUCTO]],'ABC VENTAS'!$B$2:$F$564,5,FALSE)</f>
        <v>C</v>
      </c>
      <c r="Q340" s="1" t="str">
        <f>VLOOKUP(Tabla_STOCKENALMACEN[[#This Row],[ID_PRODUCTO]],'ABC STOCK'!$B$3:$F$565,5,FALSE)</f>
        <v>C</v>
      </c>
      <c r="R34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41" spans="1:18" x14ac:dyDescent="0.25">
      <c r="A341">
        <v>1</v>
      </c>
      <c r="B341">
        <v>1057</v>
      </c>
      <c r="C341">
        <v>5</v>
      </c>
      <c r="D341">
        <v>10</v>
      </c>
      <c r="E341">
        <v>202003</v>
      </c>
      <c r="F341">
        <v>895</v>
      </c>
      <c r="G341">
        <v>3.23</v>
      </c>
      <c r="H341">
        <v>2890.85</v>
      </c>
      <c r="I341">
        <v>146.08321000000001</v>
      </c>
      <c r="J341">
        <v>49.7</v>
      </c>
      <c r="K341">
        <v>298.58766000000003</v>
      </c>
      <c r="L341">
        <f>Tabla_STOCKENALMACEN[[#This Row],[CANT_STOCK]]*Tabla_STOCKENALMACEN[[#This Row],[COSTO_UNIT]]</f>
        <v>2890.85</v>
      </c>
      <c r="M341">
        <f>IFERROR(Tabla_STOCKENALMACEN[[#This Row],[CANT_STOCK]]/Tabla_STOCKENALMACEN[[#This Row],[VENTA_PROM12MESES_UN]],0)</f>
        <v>18.008048289738429</v>
      </c>
      <c r="N341">
        <f>IFERROR(12/Tabla_STOCKENALMACEN[[#This Row],[MESES DE INVENTARIO]],0)</f>
        <v>0.66636871508379891</v>
      </c>
      <c r="O341" s="3">
        <f>Tabla_STOCKENALMACEN[[#This Row],[STOCK_VALORIZADO]]/SUM(Tabla_STOCKENALMACEN[STOCK_VALORIZADO])</f>
        <v>1.0882859840211498E-4</v>
      </c>
      <c r="P341" s="1" t="str">
        <f>VLOOKUP(Tabla_STOCKENALMACEN[[#This Row],[ID_PRODUCTO]],'ABC VENTAS'!$B$2:$F$564,5,FALSE)</f>
        <v>C</v>
      </c>
      <c r="Q341" s="1" t="str">
        <f>VLOOKUP(Tabla_STOCKENALMACEN[[#This Row],[ID_PRODUCTO]],'ABC STOCK'!$B$3:$F$565,5,FALSE)</f>
        <v>C</v>
      </c>
      <c r="R34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42" spans="1:18" x14ac:dyDescent="0.25">
      <c r="A342">
        <v>1</v>
      </c>
      <c r="B342">
        <v>1057</v>
      </c>
      <c r="C342">
        <v>5</v>
      </c>
      <c r="D342">
        <v>10</v>
      </c>
      <c r="E342">
        <v>202002</v>
      </c>
      <c r="F342">
        <v>36</v>
      </c>
      <c r="G342">
        <v>4.99</v>
      </c>
      <c r="H342">
        <v>179.64</v>
      </c>
      <c r="I342">
        <v>189.36052000000001</v>
      </c>
      <c r="J342">
        <v>35.799999999999997</v>
      </c>
      <c r="K342">
        <v>230.44818000000001</v>
      </c>
      <c r="L342">
        <f>Tabla_STOCKENALMACEN[[#This Row],[CANT_STOCK]]*Tabla_STOCKENALMACEN[[#This Row],[COSTO_UNIT]]</f>
        <v>179.64000000000001</v>
      </c>
      <c r="M342">
        <f>IFERROR(Tabla_STOCKENALMACEN[[#This Row],[CANT_STOCK]]/Tabla_STOCKENALMACEN[[#This Row],[VENTA_PROM12MESES_UN]],0)</f>
        <v>1.005586592178771</v>
      </c>
      <c r="N342">
        <f>IFERROR(12/Tabla_STOCKENALMACEN[[#This Row],[MESES DE INVENTARIO]],0)</f>
        <v>11.933333333333334</v>
      </c>
      <c r="O342" s="3">
        <f>Tabla_STOCKENALMACEN[[#This Row],[STOCK_VALORIZADO]]/SUM(Tabla_STOCKENALMACEN[STOCK_VALORIZADO])</f>
        <v>6.7627062687292445E-6</v>
      </c>
      <c r="P342" s="1" t="str">
        <f>VLOOKUP(Tabla_STOCKENALMACEN[[#This Row],[ID_PRODUCTO]],'ABC VENTAS'!$B$2:$F$564,5,FALSE)</f>
        <v>C</v>
      </c>
      <c r="Q342" s="1" t="str">
        <f>VLOOKUP(Tabla_STOCKENALMACEN[[#This Row],[ID_PRODUCTO]],'ABC STOCK'!$B$3:$F$565,5,FALSE)</f>
        <v>C</v>
      </c>
      <c r="R34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43" spans="1:18" x14ac:dyDescent="0.25">
      <c r="A343">
        <v>2</v>
      </c>
      <c r="B343">
        <v>1057</v>
      </c>
      <c r="C343">
        <v>5</v>
      </c>
      <c r="D343">
        <v>10</v>
      </c>
      <c r="E343">
        <v>202002</v>
      </c>
      <c r="F343">
        <v>569</v>
      </c>
      <c r="G343">
        <v>48.8</v>
      </c>
      <c r="H343">
        <v>27767.200000000001</v>
      </c>
      <c r="I343">
        <v>0</v>
      </c>
      <c r="J343">
        <v>0</v>
      </c>
      <c r="K343">
        <v>0</v>
      </c>
      <c r="L343">
        <f>Tabla_STOCKENALMACEN[[#This Row],[CANT_STOCK]]*Tabla_STOCKENALMACEN[[#This Row],[COSTO_UNIT]]</f>
        <v>27767.199999999997</v>
      </c>
      <c r="M343">
        <f>IFERROR(Tabla_STOCKENALMACEN[[#This Row],[CANT_STOCK]]/Tabla_STOCKENALMACEN[[#This Row],[VENTA_PROM12MESES_UN]],0)</f>
        <v>0</v>
      </c>
      <c r="N343">
        <f>IFERROR(12/Tabla_STOCKENALMACEN[[#This Row],[MESES DE INVENTARIO]],0)</f>
        <v>0</v>
      </c>
      <c r="O343" s="3">
        <f>Tabla_STOCKENALMACEN[[#This Row],[STOCK_VALORIZADO]]/SUM(Tabla_STOCKENALMACEN[STOCK_VALORIZADO])</f>
        <v>1.0453207387277814E-3</v>
      </c>
      <c r="P343" s="1" t="str">
        <f>VLOOKUP(Tabla_STOCKENALMACEN[[#This Row],[ID_PRODUCTO]],'ABC VENTAS'!$B$2:$F$564,5,FALSE)</f>
        <v>C</v>
      </c>
      <c r="Q343" s="1" t="str">
        <f>VLOOKUP(Tabla_STOCKENALMACEN[[#This Row],[ID_PRODUCTO]],'ABC STOCK'!$B$3:$F$565,5,FALSE)</f>
        <v>C</v>
      </c>
      <c r="R343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344" spans="1:18" x14ac:dyDescent="0.25">
      <c r="A344">
        <v>3</v>
      </c>
      <c r="B344">
        <v>1058</v>
      </c>
      <c r="C344">
        <v>5</v>
      </c>
      <c r="D344">
        <v>10</v>
      </c>
      <c r="E344">
        <v>202003</v>
      </c>
      <c r="F344">
        <v>71</v>
      </c>
      <c r="G344">
        <v>6.25</v>
      </c>
      <c r="H344">
        <v>443.75</v>
      </c>
      <c r="I344">
        <v>669.125</v>
      </c>
      <c r="J344">
        <v>101</v>
      </c>
      <c r="K344">
        <v>1123.625</v>
      </c>
      <c r="L344">
        <f>Tabla_STOCKENALMACEN[[#This Row],[CANT_STOCK]]*Tabla_STOCKENALMACEN[[#This Row],[COSTO_UNIT]]</f>
        <v>443.75</v>
      </c>
      <c r="M344">
        <f>IFERROR(Tabla_STOCKENALMACEN[[#This Row],[CANT_STOCK]]/Tabla_STOCKENALMACEN[[#This Row],[VENTA_PROM12MESES_UN]],0)</f>
        <v>0.70297029702970293</v>
      </c>
      <c r="N344">
        <f>IFERROR(12/Tabla_STOCKENALMACEN[[#This Row],[MESES DE INVENTARIO]],0)</f>
        <v>17.070422535211268</v>
      </c>
      <c r="O344" s="3">
        <f>Tabla_STOCKENALMACEN[[#This Row],[STOCK_VALORIZADO]]/SUM(Tabla_STOCKENALMACEN[STOCK_VALORIZADO])</f>
        <v>1.670536020234136E-5</v>
      </c>
      <c r="P344" s="1" t="str">
        <f>VLOOKUP(Tabla_STOCKENALMACEN[[#This Row],[ID_PRODUCTO]],'ABC VENTAS'!$B$2:$F$564,5,FALSE)</f>
        <v>C</v>
      </c>
      <c r="Q344" s="1" t="str">
        <f>VLOOKUP(Tabla_STOCKENALMACEN[[#This Row],[ID_PRODUCTO]],'ABC STOCK'!$B$3:$F$565,5,FALSE)</f>
        <v>C</v>
      </c>
      <c r="R34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45" spans="1:18" x14ac:dyDescent="0.25">
      <c r="A345">
        <v>2</v>
      </c>
      <c r="B345">
        <v>1058</v>
      </c>
      <c r="C345">
        <v>5</v>
      </c>
      <c r="D345">
        <v>10</v>
      </c>
      <c r="E345">
        <v>202002</v>
      </c>
      <c r="F345">
        <v>222</v>
      </c>
      <c r="G345">
        <v>3.2</v>
      </c>
      <c r="H345">
        <v>710.4</v>
      </c>
      <c r="I345">
        <v>0</v>
      </c>
      <c r="J345">
        <v>0</v>
      </c>
      <c r="K345">
        <v>0</v>
      </c>
      <c r="L345">
        <f>Tabla_STOCKENALMACEN[[#This Row],[CANT_STOCK]]*Tabla_STOCKENALMACEN[[#This Row],[COSTO_UNIT]]</f>
        <v>710.40000000000009</v>
      </c>
      <c r="M345">
        <f>IFERROR(Tabla_STOCKENALMACEN[[#This Row],[CANT_STOCK]]/Tabla_STOCKENALMACEN[[#This Row],[VENTA_PROM12MESES_UN]],0)</f>
        <v>0</v>
      </c>
      <c r="N345">
        <f>IFERROR(12/Tabla_STOCKENALMACEN[[#This Row],[MESES DE INVENTARIO]],0)</f>
        <v>0</v>
      </c>
      <c r="O345" s="3">
        <f>Tabla_STOCKENALMACEN[[#This Row],[STOCK_VALORIZADO]]/SUM(Tabla_STOCKENALMACEN[STOCK_VALORIZADO])</f>
        <v>2.6743634676604628E-5</v>
      </c>
      <c r="P345" s="1" t="str">
        <f>VLOOKUP(Tabla_STOCKENALMACEN[[#This Row],[ID_PRODUCTO]],'ABC VENTAS'!$B$2:$F$564,5,FALSE)</f>
        <v>C</v>
      </c>
      <c r="Q345" s="1" t="str">
        <f>VLOOKUP(Tabla_STOCKENALMACEN[[#This Row],[ID_PRODUCTO]],'ABC STOCK'!$B$3:$F$565,5,FALSE)</f>
        <v>C</v>
      </c>
      <c r="R345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346" spans="1:18" x14ac:dyDescent="0.25">
      <c r="A346">
        <v>3</v>
      </c>
      <c r="B346">
        <v>1058</v>
      </c>
      <c r="C346">
        <v>5</v>
      </c>
      <c r="D346">
        <v>10</v>
      </c>
      <c r="E346">
        <v>202001</v>
      </c>
      <c r="F346">
        <v>946</v>
      </c>
      <c r="G346">
        <v>5.79</v>
      </c>
      <c r="H346">
        <v>5477.34</v>
      </c>
      <c r="I346">
        <v>483.0018</v>
      </c>
      <c r="J346">
        <v>86</v>
      </c>
      <c r="K346">
        <v>667.2396</v>
      </c>
      <c r="L346">
        <f>Tabla_STOCKENALMACEN[[#This Row],[CANT_STOCK]]*Tabla_STOCKENALMACEN[[#This Row],[COSTO_UNIT]]</f>
        <v>5477.34</v>
      </c>
      <c r="M346">
        <f>IFERROR(Tabla_STOCKENALMACEN[[#This Row],[CANT_STOCK]]/Tabla_STOCKENALMACEN[[#This Row],[VENTA_PROM12MESES_UN]],0)</f>
        <v>11</v>
      </c>
      <c r="N346">
        <f>IFERROR(12/Tabla_STOCKENALMACEN[[#This Row],[MESES DE INVENTARIO]],0)</f>
        <v>1.0909090909090908</v>
      </c>
      <c r="O346" s="3">
        <f>Tabla_STOCKENALMACEN[[#This Row],[STOCK_VALORIZADO]]/SUM(Tabla_STOCKENALMACEN[STOCK_VALORIZADO])</f>
        <v>2.0619929611423647E-4</v>
      </c>
      <c r="P346" s="1" t="str">
        <f>VLOOKUP(Tabla_STOCKENALMACEN[[#This Row],[ID_PRODUCTO]],'ABC VENTAS'!$B$2:$F$564,5,FALSE)</f>
        <v>C</v>
      </c>
      <c r="Q346" s="1" t="str">
        <f>VLOOKUP(Tabla_STOCKENALMACEN[[#This Row],[ID_PRODUCTO]],'ABC STOCK'!$B$3:$F$565,5,FALSE)</f>
        <v>C</v>
      </c>
      <c r="R34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47" spans="1:18" x14ac:dyDescent="0.25">
      <c r="A347">
        <v>3</v>
      </c>
      <c r="B347">
        <v>1058</v>
      </c>
      <c r="C347">
        <v>5</v>
      </c>
      <c r="D347">
        <v>10</v>
      </c>
      <c r="E347">
        <v>201903</v>
      </c>
      <c r="F347">
        <v>152</v>
      </c>
      <c r="G347">
        <v>6.54</v>
      </c>
      <c r="H347">
        <v>994.08</v>
      </c>
      <c r="I347">
        <v>260.2593</v>
      </c>
      <c r="J347">
        <v>37.9</v>
      </c>
      <c r="K347">
        <v>344.53374000000002</v>
      </c>
      <c r="L347">
        <f>Tabla_STOCKENALMACEN[[#This Row],[CANT_STOCK]]*Tabla_STOCKENALMACEN[[#This Row],[COSTO_UNIT]]</f>
        <v>994.08</v>
      </c>
      <c r="M347">
        <f>IFERROR(Tabla_STOCKENALMACEN[[#This Row],[CANT_STOCK]]/Tabla_STOCKENALMACEN[[#This Row],[VENTA_PROM12MESES_UN]],0)</f>
        <v>4.0105540897097631</v>
      </c>
      <c r="N347">
        <f>IFERROR(12/Tabla_STOCKENALMACEN[[#This Row],[MESES DE INVENTARIO]],0)</f>
        <v>2.9921052631578942</v>
      </c>
      <c r="O347" s="3">
        <f>Tabla_STOCKENALMACEN[[#This Row],[STOCK_VALORIZADO]]/SUM(Tabla_STOCKENALMACEN[STOCK_VALORIZADO])</f>
        <v>3.7423018523816335E-5</v>
      </c>
      <c r="P347" s="1" t="str">
        <f>VLOOKUP(Tabla_STOCKENALMACEN[[#This Row],[ID_PRODUCTO]],'ABC VENTAS'!$B$2:$F$564,5,FALSE)</f>
        <v>C</v>
      </c>
      <c r="Q347" s="1" t="str">
        <f>VLOOKUP(Tabla_STOCKENALMACEN[[#This Row],[ID_PRODUCTO]],'ABC STOCK'!$B$3:$F$565,5,FALSE)</f>
        <v>C</v>
      </c>
      <c r="R34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48" spans="1:18" x14ac:dyDescent="0.25">
      <c r="A348">
        <v>1</v>
      </c>
      <c r="B348">
        <v>1058</v>
      </c>
      <c r="C348">
        <v>5</v>
      </c>
      <c r="D348">
        <v>10</v>
      </c>
      <c r="E348">
        <v>201904</v>
      </c>
      <c r="F348">
        <v>423</v>
      </c>
      <c r="G348">
        <v>5.25</v>
      </c>
      <c r="H348">
        <v>2220.75</v>
      </c>
      <c r="I348">
        <v>199.584</v>
      </c>
      <c r="J348">
        <v>38.4</v>
      </c>
      <c r="K348">
        <v>260.06400000000002</v>
      </c>
      <c r="L348">
        <f>Tabla_STOCKENALMACEN[[#This Row],[CANT_STOCK]]*Tabla_STOCKENALMACEN[[#This Row],[COSTO_UNIT]]</f>
        <v>2220.75</v>
      </c>
      <c r="M348">
        <f>IFERROR(Tabla_STOCKENALMACEN[[#This Row],[CANT_STOCK]]/Tabla_STOCKENALMACEN[[#This Row],[VENTA_PROM12MESES_UN]],0)</f>
        <v>11.015625</v>
      </c>
      <c r="N348">
        <f>IFERROR(12/Tabla_STOCKENALMACEN[[#This Row],[MESES DE INVENTARIO]],0)</f>
        <v>1.0893617021276596</v>
      </c>
      <c r="O348" s="3">
        <f>Tabla_STOCKENALMACEN[[#This Row],[STOCK_VALORIZADO]]/SUM(Tabla_STOCKENALMACEN[STOCK_VALORIZADO])</f>
        <v>8.3602092775999045E-5</v>
      </c>
      <c r="P348" s="1" t="str">
        <f>VLOOKUP(Tabla_STOCKENALMACEN[[#This Row],[ID_PRODUCTO]],'ABC VENTAS'!$B$2:$F$564,5,FALSE)</f>
        <v>C</v>
      </c>
      <c r="Q348" s="1" t="str">
        <f>VLOOKUP(Tabla_STOCKENALMACEN[[#This Row],[ID_PRODUCTO]],'ABC STOCK'!$B$3:$F$565,5,FALSE)</f>
        <v>C</v>
      </c>
      <c r="R34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49" spans="1:18" x14ac:dyDescent="0.25">
      <c r="A349">
        <v>3</v>
      </c>
      <c r="B349">
        <v>1058</v>
      </c>
      <c r="C349">
        <v>5</v>
      </c>
      <c r="D349">
        <v>10</v>
      </c>
      <c r="E349">
        <v>202001</v>
      </c>
      <c r="F349">
        <v>1483</v>
      </c>
      <c r="G349">
        <v>1.7</v>
      </c>
      <c r="H349">
        <v>2521.1</v>
      </c>
      <c r="I349">
        <v>156.4</v>
      </c>
      <c r="J349">
        <v>92</v>
      </c>
      <c r="K349">
        <v>243.98400000000001</v>
      </c>
      <c r="L349">
        <f>Tabla_STOCKENALMACEN[[#This Row],[CANT_STOCK]]*Tabla_STOCKENALMACEN[[#This Row],[COSTO_UNIT]]</f>
        <v>2521.1</v>
      </c>
      <c r="M349">
        <f>IFERROR(Tabla_STOCKENALMACEN[[#This Row],[CANT_STOCK]]/Tabla_STOCKENALMACEN[[#This Row],[VENTA_PROM12MESES_UN]],0)</f>
        <v>16.119565217391305</v>
      </c>
      <c r="N349">
        <f>IFERROR(12/Tabla_STOCKENALMACEN[[#This Row],[MESES DE INVENTARIO]],0)</f>
        <v>0.74443695212407279</v>
      </c>
      <c r="O349" s="3">
        <f>Tabla_STOCKENALMACEN[[#This Row],[STOCK_VALORIZADO]]/SUM(Tabla_STOCKENALMACEN[STOCK_VALORIZADO])</f>
        <v>9.4909033478586598E-5</v>
      </c>
      <c r="P349" s="1" t="str">
        <f>VLOOKUP(Tabla_STOCKENALMACEN[[#This Row],[ID_PRODUCTO]],'ABC VENTAS'!$B$2:$F$564,5,FALSE)</f>
        <v>C</v>
      </c>
      <c r="Q349" s="1" t="str">
        <f>VLOOKUP(Tabla_STOCKENALMACEN[[#This Row],[ID_PRODUCTO]],'ABC STOCK'!$B$3:$F$565,5,FALSE)</f>
        <v>C</v>
      </c>
      <c r="R34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50" spans="1:18" x14ac:dyDescent="0.25">
      <c r="A350">
        <v>2</v>
      </c>
      <c r="B350">
        <v>1059</v>
      </c>
      <c r="C350">
        <v>5</v>
      </c>
      <c r="D350">
        <v>10</v>
      </c>
      <c r="E350">
        <v>202002</v>
      </c>
      <c r="F350">
        <v>531</v>
      </c>
      <c r="G350">
        <v>67</v>
      </c>
      <c r="H350">
        <v>35577</v>
      </c>
      <c r="I350">
        <v>59367.360000000001</v>
      </c>
      <c r="J350">
        <v>852</v>
      </c>
      <c r="K350">
        <v>101609.52</v>
      </c>
      <c r="L350">
        <f>Tabla_STOCKENALMACEN[[#This Row],[CANT_STOCK]]*Tabla_STOCKENALMACEN[[#This Row],[COSTO_UNIT]]</f>
        <v>35577</v>
      </c>
      <c r="M350">
        <f>IFERROR(Tabla_STOCKENALMACEN[[#This Row],[CANT_STOCK]]/Tabla_STOCKENALMACEN[[#This Row],[VENTA_PROM12MESES_UN]],0)</f>
        <v>0.62323943661971826</v>
      </c>
      <c r="N350">
        <f>IFERROR(12/Tabla_STOCKENALMACEN[[#This Row],[MESES DE INVENTARIO]],0)</f>
        <v>19.254237288135595</v>
      </c>
      <c r="O350" s="3">
        <f>Tabla_STOCKENALMACEN[[#This Row],[STOCK_VALORIZADO]]/SUM(Tabla_STOCKENALMACEN[STOCK_VALORIZADO])</f>
        <v>1.3393275491125601E-3</v>
      </c>
      <c r="P350" s="1" t="str">
        <f>VLOOKUP(Tabla_STOCKENALMACEN[[#This Row],[ID_PRODUCTO]],'ABC VENTAS'!$B$2:$F$564,5,FALSE)</f>
        <v>A</v>
      </c>
      <c r="Q350" s="1" t="str">
        <f>VLOOKUP(Tabla_STOCKENALMACEN[[#This Row],[ID_PRODUCTO]],'ABC STOCK'!$B$3:$F$565,5,FALSE)</f>
        <v>A</v>
      </c>
      <c r="R35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51" spans="1:18" x14ac:dyDescent="0.25">
      <c r="A351">
        <v>2</v>
      </c>
      <c r="B351">
        <v>1059</v>
      </c>
      <c r="C351">
        <v>5</v>
      </c>
      <c r="D351">
        <v>10</v>
      </c>
      <c r="E351">
        <v>201906</v>
      </c>
      <c r="F351">
        <v>504</v>
      </c>
      <c r="G351">
        <v>80</v>
      </c>
      <c r="H351">
        <v>40320</v>
      </c>
      <c r="I351">
        <v>40704</v>
      </c>
      <c r="J351">
        <v>636</v>
      </c>
      <c r="K351">
        <v>94128</v>
      </c>
      <c r="L351">
        <f>Tabla_STOCKENALMACEN[[#This Row],[CANT_STOCK]]*Tabla_STOCKENALMACEN[[#This Row],[COSTO_UNIT]]</f>
        <v>40320</v>
      </c>
      <c r="M351">
        <f>IFERROR(Tabla_STOCKENALMACEN[[#This Row],[CANT_STOCK]]/Tabla_STOCKENALMACEN[[#This Row],[VENTA_PROM12MESES_UN]],0)</f>
        <v>0.79245283018867929</v>
      </c>
      <c r="N351">
        <f>IFERROR(12/Tabla_STOCKENALMACEN[[#This Row],[MESES DE INVENTARIO]],0)</f>
        <v>15.142857142857142</v>
      </c>
      <c r="O351" s="3">
        <f>Tabla_STOCKENALMACEN[[#This Row],[STOCK_VALORIZADO]]/SUM(Tabla_STOCKENALMACEN[STOCK_VALORIZADO])</f>
        <v>1.5178819681316139E-3</v>
      </c>
      <c r="P351" s="1" t="str">
        <f>VLOOKUP(Tabla_STOCKENALMACEN[[#This Row],[ID_PRODUCTO]],'ABC VENTAS'!$B$2:$F$564,5,FALSE)</f>
        <v>A</v>
      </c>
      <c r="Q351" s="1" t="str">
        <f>VLOOKUP(Tabla_STOCKENALMACEN[[#This Row],[ID_PRODUCTO]],'ABC STOCK'!$B$3:$F$565,5,FALSE)</f>
        <v>A</v>
      </c>
      <c r="R35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52" spans="1:18" x14ac:dyDescent="0.25">
      <c r="A352">
        <v>1</v>
      </c>
      <c r="B352">
        <v>1059</v>
      </c>
      <c r="C352">
        <v>5</v>
      </c>
      <c r="D352">
        <v>10</v>
      </c>
      <c r="E352">
        <v>202001</v>
      </c>
      <c r="F352">
        <v>1093</v>
      </c>
      <c r="G352">
        <v>50</v>
      </c>
      <c r="H352">
        <v>54650</v>
      </c>
      <c r="I352">
        <v>39836</v>
      </c>
      <c r="J352">
        <v>866</v>
      </c>
      <c r="K352">
        <v>75342</v>
      </c>
      <c r="L352">
        <f>Tabla_STOCKENALMACEN[[#This Row],[CANT_STOCK]]*Tabla_STOCKENALMACEN[[#This Row],[COSTO_UNIT]]</f>
        <v>54650</v>
      </c>
      <c r="M352">
        <f>IFERROR(Tabla_STOCKENALMACEN[[#This Row],[CANT_STOCK]]/Tabla_STOCKENALMACEN[[#This Row],[VENTA_PROM12MESES_UN]],0)</f>
        <v>1.2621247113163971</v>
      </c>
      <c r="N352">
        <f>IFERROR(12/Tabla_STOCKENALMACEN[[#This Row],[MESES DE INVENTARIO]],0)</f>
        <v>9.5077767612076851</v>
      </c>
      <c r="O352" s="3">
        <f>Tabla_STOCKENALMACEN[[#This Row],[STOCK_VALORIZADO]]/SUM(Tabla_STOCKENALMACEN[STOCK_VALORIZADO])</f>
        <v>2.057347459285533E-3</v>
      </c>
      <c r="P352" s="1" t="str">
        <f>VLOOKUP(Tabla_STOCKENALMACEN[[#This Row],[ID_PRODUCTO]],'ABC VENTAS'!$B$2:$F$564,5,FALSE)</f>
        <v>A</v>
      </c>
      <c r="Q352" s="1" t="str">
        <f>VLOOKUP(Tabla_STOCKENALMACEN[[#This Row],[ID_PRODUCTO]],'ABC STOCK'!$B$3:$F$565,5,FALSE)</f>
        <v>A</v>
      </c>
      <c r="R35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53" spans="1:18" x14ac:dyDescent="0.25">
      <c r="A353">
        <v>1</v>
      </c>
      <c r="B353">
        <v>1059</v>
      </c>
      <c r="C353">
        <v>5</v>
      </c>
      <c r="D353">
        <v>10</v>
      </c>
      <c r="E353">
        <v>201904</v>
      </c>
      <c r="F353">
        <v>1120</v>
      </c>
      <c r="G353">
        <v>51</v>
      </c>
      <c r="H353">
        <v>57120</v>
      </c>
      <c r="I353">
        <v>42279.51</v>
      </c>
      <c r="J353">
        <v>911</v>
      </c>
      <c r="K353">
        <v>61793.13</v>
      </c>
      <c r="L353">
        <f>Tabla_STOCKENALMACEN[[#This Row],[CANT_STOCK]]*Tabla_STOCKENALMACEN[[#This Row],[COSTO_UNIT]]</f>
        <v>57120</v>
      </c>
      <c r="M353">
        <f>IFERROR(Tabla_STOCKENALMACEN[[#This Row],[CANT_STOCK]]/Tabla_STOCKENALMACEN[[#This Row],[VENTA_PROM12MESES_UN]],0)</f>
        <v>1.2294182217343579</v>
      </c>
      <c r="N353">
        <f>IFERROR(12/Tabla_STOCKENALMACEN[[#This Row],[MESES DE INVENTARIO]],0)</f>
        <v>9.7607142857142861</v>
      </c>
      <c r="O353" s="3">
        <f>Tabla_STOCKENALMACEN[[#This Row],[STOCK_VALORIZADO]]/SUM(Tabla_STOCKENALMACEN[STOCK_VALORIZADO])</f>
        <v>2.1503327881864528E-3</v>
      </c>
      <c r="P353" s="1" t="str">
        <f>VLOOKUP(Tabla_STOCKENALMACEN[[#This Row],[ID_PRODUCTO]],'ABC VENTAS'!$B$2:$F$564,5,FALSE)</f>
        <v>A</v>
      </c>
      <c r="Q353" s="1" t="str">
        <f>VLOOKUP(Tabla_STOCKENALMACEN[[#This Row],[ID_PRODUCTO]],'ABC STOCK'!$B$3:$F$565,5,FALSE)</f>
        <v>A</v>
      </c>
      <c r="R35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54" spans="1:18" x14ac:dyDescent="0.25">
      <c r="A354">
        <v>2</v>
      </c>
      <c r="B354">
        <v>1059</v>
      </c>
      <c r="C354">
        <v>5</v>
      </c>
      <c r="D354">
        <v>10</v>
      </c>
      <c r="E354">
        <v>201912</v>
      </c>
      <c r="F354">
        <v>853</v>
      </c>
      <c r="G354">
        <v>37</v>
      </c>
      <c r="H354">
        <v>31561</v>
      </c>
      <c r="I354">
        <v>27824</v>
      </c>
      <c r="J354">
        <v>940</v>
      </c>
      <c r="K354">
        <v>49735.4</v>
      </c>
      <c r="L354">
        <f>Tabla_STOCKENALMACEN[[#This Row],[CANT_STOCK]]*Tabla_STOCKENALMACEN[[#This Row],[COSTO_UNIT]]</f>
        <v>31561</v>
      </c>
      <c r="M354">
        <f>IFERROR(Tabla_STOCKENALMACEN[[#This Row],[CANT_STOCK]]/Tabla_STOCKENALMACEN[[#This Row],[VENTA_PROM12MESES_UN]],0)</f>
        <v>0.9074468085106383</v>
      </c>
      <c r="N354">
        <f>IFERROR(12/Tabla_STOCKENALMACEN[[#This Row],[MESES DE INVENTARIO]],0)</f>
        <v>13.223915592028137</v>
      </c>
      <c r="O354" s="3">
        <f>Tabla_STOCKENALMACEN[[#This Row],[STOCK_VALORIZADO]]/SUM(Tabla_STOCKENALMACEN[STOCK_VALORIZADO])</f>
        <v>1.1881416864137368E-3</v>
      </c>
      <c r="P354" s="1" t="str">
        <f>VLOOKUP(Tabla_STOCKENALMACEN[[#This Row],[ID_PRODUCTO]],'ABC VENTAS'!$B$2:$F$564,5,FALSE)</f>
        <v>A</v>
      </c>
      <c r="Q354" s="1" t="str">
        <f>VLOOKUP(Tabla_STOCKENALMACEN[[#This Row],[ID_PRODUCTO]],'ABC STOCK'!$B$3:$F$565,5,FALSE)</f>
        <v>A</v>
      </c>
      <c r="R35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55" spans="1:18" x14ac:dyDescent="0.25">
      <c r="A355">
        <v>3</v>
      </c>
      <c r="B355">
        <v>1059</v>
      </c>
      <c r="C355">
        <v>5</v>
      </c>
      <c r="D355">
        <v>10</v>
      </c>
      <c r="E355">
        <v>202001</v>
      </c>
      <c r="F355">
        <v>257</v>
      </c>
      <c r="G355">
        <v>31</v>
      </c>
      <c r="H355">
        <v>7967</v>
      </c>
      <c r="I355">
        <v>16940.88</v>
      </c>
      <c r="J355">
        <v>506</v>
      </c>
      <c r="K355">
        <v>26666.2</v>
      </c>
      <c r="L355">
        <f>Tabla_STOCKENALMACEN[[#This Row],[CANT_STOCK]]*Tabla_STOCKENALMACEN[[#This Row],[COSTO_UNIT]]</f>
        <v>7967</v>
      </c>
      <c r="M355">
        <f>IFERROR(Tabla_STOCKENALMACEN[[#This Row],[CANT_STOCK]]/Tabla_STOCKENALMACEN[[#This Row],[VENTA_PROM12MESES_UN]],0)</f>
        <v>0.5079051383399209</v>
      </c>
      <c r="N355">
        <f>IFERROR(12/Tabla_STOCKENALMACEN[[#This Row],[MESES DE INVENTARIO]],0)</f>
        <v>23.626459143968873</v>
      </c>
      <c r="O355" s="3">
        <f>Tabla_STOCKENALMACEN[[#This Row],[STOCK_VALORIZADO]]/SUM(Tabla_STOCKENALMACEN[STOCK_VALORIZADO])</f>
        <v>2.99924743058149E-4</v>
      </c>
      <c r="P355" s="1" t="str">
        <f>VLOOKUP(Tabla_STOCKENALMACEN[[#This Row],[ID_PRODUCTO]],'ABC VENTAS'!$B$2:$F$564,5,FALSE)</f>
        <v>A</v>
      </c>
      <c r="Q355" s="1" t="str">
        <f>VLOOKUP(Tabla_STOCKENALMACEN[[#This Row],[ID_PRODUCTO]],'ABC STOCK'!$B$3:$F$565,5,FALSE)</f>
        <v>A</v>
      </c>
      <c r="R35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56" spans="1:18" x14ac:dyDescent="0.25">
      <c r="A356">
        <v>3</v>
      </c>
      <c r="B356">
        <v>1060</v>
      </c>
      <c r="C356">
        <v>5</v>
      </c>
      <c r="D356">
        <v>10</v>
      </c>
      <c r="E356">
        <v>201906</v>
      </c>
      <c r="F356">
        <v>821</v>
      </c>
      <c r="G356">
        <v>58</v>
      </c>
      <c r="H356">
        <v>47618</v>
      </c>
      <c r="I356">
        <v>42416.56</v>
      </c>
      <c r="J356">
        <v>778</v>
      </c>
      <c r="K356">
        <v>85284.36</v>
      </c>
      <c r="L356">
        <f>Tabla_STOCKENALMACEN[[#This Row],[CANT_STOCK]]*Tabla_STOCKENALMACEN[[#This Row],[COSTO_UNIT]]</f>
        <v>47618</v>
      </c>
      <c r="M356">
        <f>IFERROR(Tabla_STOCKENALMACEN[[#This Row],[CANT_STOCK]]/Tabla_STOCKENALMACEN[[#This Row],[VENTA_PROM12MESES_UN]],0)</f>
        <v>1.0552699228791773</v>
      </c>
      <c r="N356">
        <f>IFERROR(12/Tabla_STOCKENALMACEN[[#This Row],[MESES DE INVENTARIO]],0)</f>
        <v>11.371498172959805</v>
      </c>
      <c r="O356" s="3">
        <f>Tabla_STOCKENALMACEN[[#This Row],[STOCK_VALORIZADO]]/SUM(Tabla_STOCKENALMACEN[STOCK_VALORIZADO])</f>
        <v>1.7926216160340075E-3</v>
      </c>
      <c r="P356" s="1" t="str">
        <f>VLOOKUP(Tabla_STOCKENALMACEN[[#This Row],[ID_PRODUCTO]],'ABC VENTAS'!$B$2:$F$564,5,FALSE)</f>
        <v>B</v>
      </c>
      <c r="Q356" s="1" t="str">
        <f>VLOOKUP(Tabla_STOCKENALMACEN[[#This Row],[ID_PRODUCTO]],'ABC STOCK'!$B$3:$F$565,5,FALSE)</f>
        <v>B</v>
      </c>
      <c r="R35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57" spans="1:18" x14ac:dyDescent="0.25">
      <c r="A357">
        <v>1</v>
      </c>
      <c r="B357">
        <v>1060</v>
      </c>
      <c r="C357">
        <v>5</v>
      </c>
      <c r="D357">
        <v>10</v>
      </c>
      <c r="E357">
        <v>201902</v>
      </c>
      <c r="F357">
        <v>387</v>
      </c>
      <c r="G357">
        <v>79</v>
      </c>
      <c r="H357">
        <v>30573</v>
      </c>
      <c r="I357">
        <v>50281.919999999998</v>
      </c>
      <c r="J357">
        <v>612</v>
      </c>
      <c r="K357">
        <v>72522</v>
      </c>
      <c r="L357">
        <f>Tabla_STOCKENALMACEN[[#This Row],[CANT_STOCK]]*Tabla_STOCKENALMACEN[[#This Row],[COSTO_UNIT]]</f>
        <v>30573</v>
      </c>
      <c r="M357">
        <f>IFERROR(Tabla_STOCKENALMACEN[[#This Row],[CANT_STOCK]]/Tabla_STOCKENALMACEN[[#This Row],[VENTA_PROM12MESES_UN]],0)</f>
        <v>0.63235294117647056</v>
      </c>
      <c r="N357">
        <f>IFERROR(12/Tabla_STOCKENALMACEN[[#This Row],[MESES DE INVENTARIO]],0)</f>
        <v>18.976744186046513</v>
      </c>
      <c r="O357" s="3">
        <f>Tabla_STOCKENALMACEN[[#This Row],[STOCK_VALORIZADO]]/SUM(Tabla_STOCKENALMACEN[STOCK_VALORIZADO])</f>
        <v>1.1509475548533688E-3</v>
      </c>
      <c r="P357" s="1" t="str">
        <f>VLOOKUP(Tabla_STOCKENALMACEN[[#This Row],[ID_PRODUCTO]],'ABC VENTAS'!$B$2:$F$564,5,FALSE)</f>
        <v>B</v>
      </c>
      <c r="Q357" s="1" t="str">
        <f>VLOOKUP(Tabla_STOCKENALMACEN[[#This Row],[ID_PRODUCTO]],'ABC STOCK'!$B$3:$F$565,5,FALSE)</f>
        <v>B</v>
      </c>
      <c r="R35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58" spans="1:18" x14ac:dyDescent="0.25">
      <c r="A358">
        <v>2</v>
      </c>
      <c r="B358">
        <v>1060</v>
      </c>
      <c r="C358">
        <v>5</v>
      </c>
      <c r="D358">
        <v>10</v>
      </c>
      <c r="E358">
        <v>202002</v>
      </c>
      <c r="F358">
        <v>829</v>
      </c>
      <c r="G358">
        <v>31</v>
      </c>
      <c r="H358">
        <v>25699</v>
      </c>
      <c r="I358">
        <v>25249.5</v>
      </c>
      <c r="J358">
        <v>905</v>
      </c>
      <c r="K358">
        <v>43765.8</v>
      </c>
      <c r="L358">
        <f>Tabla_STOCKENALMACEN[[#This Row],[CANT_STOCK]]*Tabla_STOCKENALMACEN[[#This Row],[COSTO_UNIT]]</f>
        <v>25699</v>
      </c>
      <c r="M358">
        <f>IFERROR(Tabla_STOCKENALMACEN[[#This Row],[CANT_STOCK]]/Tabla_STOCKENALMACEN[[#This Row],[VENTA_PROM12MESES_UN]],0)</f>
        <v>0.91602209944751378</v>
      </c>
      <c r="N358">
        <f>IFERROR(12/Tabla_STOCKENALMACEN[[#This Row],[MESES DE INVENTARIO]],0)</f>
        <v>13.100120627261761</v>
      </c>
      <c r="O358" s="3">
        <f>Tabla_STOCKENALMACEN[[#This Row],[STOCK_VALORIZADO]]/SUM(Tabla_STOCKENALMACEN[STOCK_VALORIZADO])</f>
        <v>9.6746152527317324E-4</v>
      </c>
      <c r="P358" s="1" t="str">
        <f>VLOOKUP(Tabla_STOCKENALMACEN[[#This Row],[ID_PRODUCTO]],'ABC VENTAS'!$B$2:$F$564,5,FALSE)</f>
        <v>B</v>
      </c>
      <c r="Q358" s="1" t="str">
        <f>VLOOKUP(Tabla_STOCKENALMACEN[[#This Row],[ID_PRODUCTO]],'ABC STOCK'!$B$3:$F$565,5,FALSE)</f>
        <v>B</v>
      </c>
      <c r="R3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59" spans="1:18" x14ac:dyDescent="0.25">
      <c r="A359">
        <v>3</v>
      </c>
      <c r="B359">
        <v>1060</v>
      </c>
      <c r="C359">
        <v>5</v>
      </c>
      <c r="D359">
        <v>10</v>
      </c>
      <c r="E359">
        <v>201908</v>
      </c>
      <c r="F359">
        <v>0</v>
      </c>
      <c r="G359">
        <v>48</v>
      </c>
      <c r="H359">
        <v>0</v>
      </c>
      <c r="I359">
        <v>23158.080000000002</v>
      </c>
      <c r="J359">
        <v>473</v>
      </c>
      <c r="K359">
        <v>42229.440000000002</v>
      </c>
      <c r="L359">
        <f>Tabla_STOCKENALMACEN[[#This Row],[CANT_STOCK]]*Tabla_STOCKENALMACEN[[#This Row],[COSTO_UNIT]]</f>
        <v>0</v>
      </c>
      <c r="M359">
        <f>IFERROR(Tabla_STOCKENALMACEN[[#This Row],[CANT_STOCK]]/Tabla_STOCKENALMACEN[[#This Row],[VENTA_PROM12MESES_UN]],0)</f>
        <v>0</v>
      </c>
      <c r="N359">
        <f>IFERROR(12/Tabla_STOCKENALMACEN[[#This Row],[MESES DE INVENTARIO]],0)</f>
        <v>0</v>
      </c>
      <c r="O359" s="3">
        <f>Tabla_STOCKENALMACEN[[#This Row],[STOCK_VALORIZADO]]/SUM(Tabla_STOCKENALMACEN[STOCK_VALORIZADO])</f>
        <v>0</v>
      </c>
      <c r="P359" s="1" t="str">
        <f>VLOOKUP(Tabla_STOCKENALMACEN[[#This Row],[ID_PRODUCTO]],'ABC VENTAS'!$B$2:$F$564,5,FALSE)</f>
        <v>B</v>
      </c>
      <c r="Q359" s="1" t="str">
        <f>VLOOKUP(Tabla_STOCKENALMACEN[[#This Row],[ID_PRODUCTO]],'ABC STOCK'!$B$3:$F$565,5,FALSE)</f>
        <v>B</v>
      </c>
      <c r="R35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60" spans="1:18" x14ac:dyDescent="0.25">
      <c r="A360">
        <v>1</v>
      </c>
      <c r="B360">
        <v>1060</v>
      </c>
      <c r="C360">
        <v>5</v>
      </c>
      <c r="D360">
        <v>10</v>
      </c>
      <c r="E360">
        <v>201905</v>
      </c>
      <c r="F360">
        <v>722</v>
      </c>
      <c r="G360">
        <v>42</v>
      </c>
      <c r="H360">
        <v>30324</v>
      </c>
      <c r="I360">
        <v>24225.599999999999</v>
      </c>
      <c r="J360">
        <v>560</v>
      </c>
      <c r="K360">
        <v>41160</v>
      </c>
      <c r="L360">
        <f>Tabla_STOCKENALMACEN[[#This Row],[CANT_STOCK]]*Tabla_STOCKENALMACEN[[#This Row],[COSTO_UNIT]]</f>
        <v>30324</v>
      </c>
      <c r="M360">
        <f>IFERROR(Tabla_STOCKENALMACEN[[#This Row],[CANT_STOCK]]/Tabla_STOCKENALMACEN[[#This Row],[VENTA_PROM12MESES_UN]],0)</f>
        <v>1.2892857142857144</v>
      </c>
      <c r="N360">
        <f>IFERROR(12/Tabla_STOCKENALMACEN[[#This Row],[MESES DE INVENTARIO]],0)</f>
        <v>9.3074792243767313</v>
      </c>
      <c r="O360" s="3">
        <f>Tabla_STOCKENALMACEN[[#This Row],[STOCK_VALORIZADO]]/SUM(Tabla_STOCKENALMACEN[STOCK_VALORIZADO])</f>
        <v>1.1415737301989845E-3</v>
      </c>
      <c r="P360" s="1" t="str">
        <f>VLOOKUP(Tabla_STOCKENALMACEN[[#This Row],[ID_PRODUCTO]],'ABC VENTAS'!$B$2:$F$564,5,FALSE)</f>
        <v>B</v>
      </c>
      <c r="Q360" s="1" t="str">
        <f>VLOOKUP(Tabla_STOCKENALMACEN[[#This Row],[ID_PRODUCTO]],'ABC STOCK'!$B$3:$F$565,5,FALSE)</f>
        <v>B</v>
      </c>
      <c r="R36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61" spans="1:18" x14ac:dyDescent="0.25">
      <c r="A361">
        <v>2</v>
      </c>
      <c r="B361">
        <v>1060</v>
      </c>
      <c r="C361">
        <v>5</v>
      </c>
      <c r="D361">
        <v>10</v>
      </c>
      <c r="E361">
        <v>201903</v>
      </c>
      <c r="F361">
        <v>843</v>
      </c>
      <c r="G361">
        <v>52</v>
      </c>
      <c r="H361">
        <v>43836</v>
      </c>
      <c r="I361">
        <v>23811.84</v>
      </c>
      <c r="J361">
        <v>432</v>
      </c>
      <c r="K361">
        <v>29427.84</v>
      </c>
      <c r="L361">
        <f>Tabla_STOCKENALMACEN[[#This Row],[CANT_STOCK]]*Tabla_STOCKENALMACEN[[#This Row],[COSTO_UNIT]]</f>
        <v>43836</v>
      </c>
      <c r="M361">
        <f>IFERROR(Tabla_STOCKENALMACEN[[#This Row],[CANT_STOCK]]/Tabla_STOCKENALMACEN[[#This Row],[VENTA_PROM12MESES_UN]],0)</f>
        <v>1.9513888888888888</v>
      </c>
      <c r="N361">
        <f>IFERROR(12/Tabla_STOCKENALMACEN[[#This Row],[MESES DE INVENTARIO]],0)</f>
        <v>6.1494661921708182</v>
      </c>
      <c r="O361" s="3">
        <f>Tabla_STOCKENALMACEN[[#This Row],[STOCK_VALORIZADO]]/SUM(Tabla_STOCKENALMACEN[STOCK_VALORIZADO])</f>
        <v>1.6502448897573766E-3</v>
      </c>
      <c r="P361" s="1" t="str">
        <f>VLOOKUP(Tabla_STOCKENALMACEN[[#This Row],[ID_PRODUCTO]],'ABC VENTAS'!$B$2:$F$564,5,FALSE)</f>
        <v>B</v>
      </c>
      <c r="Q361" s="1" t="str">
        <f>VLOOKUP(Tabla_STOCKENALMACEN[[#This Row],[ID_PRODUCTO]],'ABC STOCK'!$B$3:$F$565,5,FALSE)</f>
        <v>B</v>
      </c>
      <c r="R36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62" spans="1:18" x14ac:dyDescent="0.25">
      <c r="A362">
        <v>2</v>
      </c>
      <c r="B362">
        <v>1061</v>
      </c>
      <c r="C362">
        <v>5</v>
      </c>
      <c r="D362">
        <v>10</v>
      </c>
      <c r="E362">
        <v>202003</v>
      </c>
      <c r="F362">
        <v>21</v>
      </c>
      <c r="G362">
        <v>4.67</v>
      </c>
      <c r="H362">
        <v>98.07</v>
      </c>
      <c r="I362">
        <v>447.33929999999998</v>
      </c>
      <c r="J362">
        <v>103</v>
      </c>
      <c r="K362">
        <v>644.55340000000001</v>
      </c>
      <c r="L362">
        <f>Tabla_STOCKENALMACEN[[#This Row],[CANT_STOCK]]*Tabla_STOCKENALMACEN[[#This Row],[COSTO_UNIT]]</f>
        <v>98.07</v>
      </c>
      <c r="M362">
        <f>IFERROR(Tabla_STOCKENALMACEN[[#This Row],[CANT_STOCK]]/Tabla_STOCKENALMACEN[[#This Row],[VENTA_PROM12MESES_UN]],0)</f>
        <v>0.20388349514563106</v>
      </c>
      <c r="N362">
        <f>IFERROR(12/Tabla_STOCKENALMACEN[[#This Row],[MESES DE INVENTARIO]],0)</f>
        <v>58.857142857142861</v>
      </c>
      <c r="O362" s="3">
        <f>Tabla_STOCKENALMACEN[[#This Row],[STOCK_VALORIZADO]]/SUM(Tabla_STOCKENALMACEN[STOCK_VALORIZADO])</f>
        <v>3.6919316620701229E-6</v>
      </c>
      <c r="P362" s="1" t="str">
        <f>VLOOKUP(Tabla_STOCKENALMACEN[[#This Row],[ID_PRODUCTO]],'ABC VENTAS'!$B$2:$F$564,5,FALSE)</f>
        <v>C</v>
      </c>
      <c r="Q362" s="1" t="str">
        <f>VLOOKUP(Tabla_STOCKENALMACEN[[#This Row],[ID_PRODUCTO]],'ABC STOCK'!$B$3:$F$565,5,FALSE)</f>
        <v>C</v>
      </c>
      <c r="R36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63" spans="1:18" x14ac:dyDescent="0.25">
      <c r="A363">
        <v>2</v>
      </c>
      <c r="B363">
        <v>1061</v>
      </c>
      <c r="C363">
        <v>5</v>
      </c>
      <c r="D363">
        <v>10</v>
      </c>
      <c r="E363">
        <v>201906</v>
      </c>
      <c r="F363">
        <v>436</v>
      </c>
      <c r="G363">
        <v>5.6</v>
      </c>
      <c r="H363">
        <v>2441.6</v>
      </c>
      <c r="I363">
        <v>302.14800000000002</v>
      </c>
      <c r="J363">
        <v>54.5</v>
      </c>
      <c r="K363">
        <v>546.30799999999999</v>
      </c>
      <c r="L363">
        <f>Tabla_STOCKENALMACEN[[#This Row],[CANT_STOCK]]*Tabla_STOCKENALMACEN[[#This Row],[COSTO_UNIT]]</f>
        <v>2441.6</v>
      </c>
      <c r="M363">
        <f>IFERROR(Tabla_STOCKENALMACEN[[#This Row],[CANT_STOCK]]/Tabla_STOCKENALMACEN[[#This Row],[VENTA_PROM12MESES_UN]],0)</f>
        <v>8</v>
      </c>
      <c r="N363">
        <f>IFERROR(12/Tabla_STOCKENALMACEN[[#This Row],[MESES DE INVENTARIO]],0)</f>
        <v>1.5</v>
      </c>
      <c r="O363" s="3">
        <f>Tabla_STOCKENALMACEN[[#This Row],[STOCK_VALORIZADO]]/SUM(Tabla_STOCKENALMACEN[STOCK_VALORIZADO])</f>
        <v>9.191618584796994E-5</v>
      </c>
      <c r="P363" s="1" t="str">
        <f>VLOOKUP(Tabla_STOCKENALMACEN[[#This Row],[ID_PRODUCTO]],'ABC VENTAS'!$B$2:$F$564,5,FALSE)</f>
        <v>C</v>
      </c>
      <c r="Q363" s="1" t="str">
        <f>VLOOKUP(Tabla_STOCKENALMACEN[[#This Row],[ID_PRODUCTO]],'ABC STOCK'!$B$3:$F$565,5,FALSE)</f>
        <v>C</v>
      </c>
      <c r="R36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64" spans="1:18" x14ac:dyDescent="0.25">
      <c r="A364">
        <v>2</v>
      </c>
      <c r="B364">
        <v>1061</v>
      </c>
      <c r="C364">
        <v>5</v>
      </c>
      <c r="D364">
        <v>10</v>
      </c>
      <c r="E364">
        <v>202002</v>
      </c>
      <c r="F364">
        <v>10</v>
      </c>
      <c r="G364">
        <v>3.13</v>
      </c>
      <c r="H364">
        <v>31.3</v>
      </c>
      <c r="I364">
        <v>293.37490000000003</v>
      </c>
      <c r="J364">
        <v>103</v>
      </c>
      <c r="K364">
        <v>528.71960000000001</v>
      </c>
      <c r="L364">
        <f>Tabla_STOCKENALMACEN[[#This Row],[CANT_STOCK]]*Tabla_STOCKENALMACEN[[#This Row],[COSTO_UNIT]]</f>
        <v>31.299999999999997</v>
      </c>
      <c r="M364">
        <f>IFERROR(Tabla_STOCKENALMACEN[[#This Row],[CANT_STOCK]]/Tabla_STOCKENALMACEN[[#This Row],[VENTA_PROM12MESES_UN]],0)</f>
        <v>9.7087378640776698E-2</v>
      </c>
      <c r="N364">
        <f>IFERROR(12/Tabla_STOCKENALMACEN[[#This Row],[MESES DE INVENTARIO]],0)</f>
        <v>123.60000000000001</v>
      </c>
      <c r="O364" s="3">
        <f>Tabla_STOCKENALMACEN[[#This Row],[STOCK_VALORIZADO]]/SUM(Tabla_STOCKENALMACEN[STOCK_VALORIZADO])</f>
        <v>1.1783161111735989E-6</v>
      </c>
      <c r="P364" s="1" t="str">
        <f>VLOOKUP(Tabla_STOCKENALMACEN[[#This Row],[ID_PRODUCTO]],'ABC VENTAS'!$B$2:$F$564,5,FALSE)</f>
        <v>C</v>
      </c>
      <c r="Q364" s="1" t="str">
        <f>VLOOKUP(Tabla_STOCKENALMACEN[[#This Row],[ID_PRODUCTO]],'ABC STOCK'!$B$3:$F$565,5,FALSE)</f>
        <v>C</v>
      </c>
      <c r="R3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65" spans="1:18" x14ac:dyDescent="0.25">
      <c r="A365">
        <v>3</v>
      </c>
      <c r="B365">
        <v>1061</v>
      </c>
      <c r="C365">
        <v>5</v>
      </c>
      <c r="D365">
        <v>10</v>
      </c>
      <c r="E365">
        <v>202002</v>
      </c>
      <c r="F365">
        <v>230</v>
      </c>
      <c r="G365">
        <v>4.33</v>
      </c>
      <c r="H365">
        <v>995.9</v>
      </c>
      <c r="I365">
        <v>175.36500000000001</v>
      </c>
      <c r="J365">
        <v>50</v>
      </c>
      <c r="K365">
        <v>311.76</v>
      </c>
      <c r="L365">
        <f>Tabla_STOCKENALMACEN[[#This Row],[CANT_STOCK]]*Tabla_STOCKENALMACEN[[#This Row],[COSTO_UNIT]]</f>
        <v>995.9</v>
      </c>
      <c r="M365">
        <f>IFERROR(Tabla_STOCKENALMACEN[[#This Row],[CANT_STOCK]]/Tabla_STOCKENALMACEN[[#This Row],[VENTA_PROM12MESES_UN]],0)</f>
        <v>4.5999999999999996</v>
      </c>
      <c r="N365">
        <f>IFERROR(12/Tabla_STOCKENALMACEN[[#This Row],[MESES DE INVENTARIO]],0)</f>
        <v>2.6086956521739131</v>
      </c>
      <c r="O365" s="3">
        <f>Tabla_STOCKENALMACEN[[#This Row],[STOCK_VALORIZADO]]/SUM(Tabla_STOCKENALMACEN[STOCK_VALORIZADO])</f>
        <v>3.749153402932228E-5</v>
      </c>
      <c r="P365" s="1" t="str">
        <f>VLOOKUP(Tabla_STOCKENALMACEN[[#This Row],[ID_PRODUCTO]],'ABC VENTAS'!$B$2:$F$564,5,FALSE)</f>
        <v>C</v>
      </c>
      <c r="Q365" s="1" t="str">
        <f>VLOOKUP(Tabla_STOCKENALMACEN[[#This Row],[ID_PRODUCTO]],'ABC STOCK'!$B$3:$F$565,5,FALSE)</f>
        <v>C</v>
      </c>
      <c r="R36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66" spans="1:18" x14ac:dyDescent="0.25">
      <c r="A366">
        <v>2</v>
      </c>
      <c r="B366">
        <v>1061</v>
      </c>
      <c r="C366">
        <v>5</v>
      </c>
      <c r="D366">
        <v>10</v>
      </c>
      <c r="E366">
        <v>202003</v>
      </c>
      <c r="F366">
        <v>1075</v>
      </c>
      <c r="G366">
        <v>1.58</v>
      </c>
      <c r="H366">
        <v>1698.5</v>
      </c>
      <c r="I366">
        <v>212.036</v>
      </c>
      <c r="J366">
        <v>122</v>
      </c>
      <c r="K366">
        <v>304.56079999999997</v>
      </c>
      <c r="L366">
        <f>Tabla_STOCKENALMACEN[[#This Row],[CANT_STOCK]]*Tabla_STOCKENALMACEN[[#This Row],[COSTO_UNIT]]</f>
        <v>1698.5</v>
      </c>
      <c r="M366">
        <f>IFERROR(Tabla_STOCKENALMACEN[[#This Row],[CANT_STOCK]]/Tabla_STOCKENALMACEN[[#This Row],[VENTA_PROM12MESES_UN]],0)</f>
        <v>8.8114754098360653</v>
      </c>
      <c r="N366">
        <f>IFERROR(12/Tabla_STOCKENALMACEN[[#This Row],[MESES DE INVENTARIO]],0)</f>
        <v>1.3618604651162791</v>
      </c>
      <c r="O366" s="3">
        <f>Tabla_STOCKENALMACEN[[#This Row],[STOCK_VALORIZADO]]/SUM(Tabla_STOCKENALMACEN[STOCK_VALORIZADO])</f>
        <v>6.3941530825187154E-5</v>
      </c>
      <c r="P366" s="1" t="str">
        <f>VLOOKUP(Tabla_STOCKENALMACEN[[#This Row],[ID_PRODUCTO]],'ABC VENTAS'!$B$2:$F$564,5,FALSE)</f>
        <v>C</v>
      </c>
      <c r="Q366" s="1" t="str">
        <f>VLOOKUP(Tabla_STOCKENALMACEN[[#This Row],[ID_PRODUCTO]],'ABC STOCK'!$B$3:$F$565,5,FALSE)</f>
        <v>C</v>
      </c>
      <c r="R36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67" spans="1:18" x14ac:dyDescent="0.25">
      <c r="A367">
        <v>2</v>
      </c>
      <c r="B367">
        <v>1061</v>
      </c>
      <c r="C367">
        <v>5</v>
      </c>
      <c r="D367">
        <v>10</v>
      </c>
      <c r="E367">
        <v>202003</v>
      </c>
      <c r="F367">
        <v>702</v>
      </c>
      <c r="G367">
        <v>1.78</v>
      </c>
      <c r="H367">
        <v>1249.56</v>
      </c>
      <c r="I367">
        <v>96.921000000000006</v>
      </c>
      <c r="J367">
        <v>55</v>
      </c>
      <c r="K367">
        <v>184.05199999999999</v>
      </c>
      <c r="L367">
        <f>Tabla_STOCKENALMACEN[[#This Row],[CANT_STOCK]]*Tabla_STOCKENALMACEN[[#This Row],[COSTO_UNIT]]</f>
        <v>1249.56</v>
      </c>
      <c r="M367">
        <f>IFERROR(Tabla_STOCKENALMACEN[[#This Row],[CANT_STOCK]]/Tabla_STOCKENALMACEN[[#This Row],[VENTA_PROM12MESES_UN]],0)</f>
        <v>12.763636363636364</v>
      </c>
      <c r="N367">
        <f>IFERROR(12/Tabla_STOCKENALMACEN[[#This Row],[MESES DE INVENTARIO]],0)</f>
        <v>0.94017094017094016</v>
      </c>
      <c r="O367" s="3">
        <f>Tabla_STOCKENALMACEN[[#This Row],[STOCK_VALORIZADO]]/SUM(Tabla_STOCKENALMACEN[STOCK_VALORIZADO])</f>
        <v>4.7040788494507422E-5</v>
      </c>
      <c r="P367" s="1" t="str">
        <f>VLOOKUP(Tabla_STOCKENALMACEN[[#This Row],[ID_PRODUCTO]],'ABC VENTAS'!$B$2:$F$564,5,FALSE)</f>
        <v>C</v>
      </c>
      <c r="Q367" s="1" t="str">
        <f>VLOOKUP(Tabla_STOCKENALMACEN[[#This Row],[ID_PRODUCTO]],'ABC STOCK'!$B$3:$F$565,5,FALSE)</f>
        <v>C</v>
      </c>
      <c r="R36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68" spans="1:18" x14ac:dyDescent="0.25">
      <c r="A368">
        <v>1</v>
      </c>
      <c r="B368">
        <v>1062</v>
      </c>
      <c r="C368">
        <v>5</v>
      </c>
      <c r="D368">
        <v>10</v>
      </c>
      <c r="E368">
        <v>202003</v>
      </c>
      <c r="F368">
        <v>996</v>
      </c>
      <c r="G368">
        <v>7.79</v>
      </c>
      <c r="H368">
        <v>7758.84</v>
      </c>
      <c r="I368">
        <v>598.17852000000005</v>
      </c>
      <c r="J368">
        <v>71.099999999999994</v>
      </c>
      <c r="K368">
        <v>980.34812999999997</v>
      </c>
      <c r="L368">
        <f>Tabla_STOCKENALMACEN[[#This Row],[CANT_STOCK]]*Tabla_STOCKENALMACEN[[#This Row],[COSTO_UNIT]]</f>
        <v>7758.84</v>
      </c>
      <c r="M368">
        <f>IFERROR(Tabla_STOCKENALMACEN[[#This Row],[CANT_STOCK]]/Tabla_STOCKENALMACEN[[#This Row],[VENTA_PROM12MESES_UN]],0)</f>
        <v>14.008438818565402</v>
      </c>
      <c r="N368">
        <f>IFERROR(12/Tabla_STOCKENALMACEN[[#This Row],[MESES DE INVENTARIO]],0)</f>
        <v>0.85662650602409629</v>
      </c>
      <c r="O368" s="3">
        <f>Tabla_STOCKENALMACEN[[#This Row],[STOCK_VALORIZADO]]/SUM(Tabla_STOCKENALMACEN[STOCK_VALORIZADO])</f>
        <v>2.9208837623061239E-4</v>
      </c>
      <c r="P368" s="1" t="str">
        <f>VLOOKUP(Tabla_STOCKENALMACEN[[#This Row],[ID_PRODUCTO]],'ABC VENTAS'!$B$2:$F$564,5,FALSE)</f>
        <v>C</v>
      </c>
      <c r="Q368" s="1" t="str">
        <f>VLOOKUP(Tabla_STOCKENALMACEN[[#This Row],[ID_PRODUCTO]],'ABC STOCK'!$B$3:$F$565,5,FALSE)</f>
        <v>C</v>
      </c>
      <c r="R36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69" spans="1:18" x14ac:dyDescent="0.25">
      <c r="A369">
        <v>2</v>
      </c>
      <c r="B369">
        <v>1062</v>
      </c>
      <c r="C369">
        <v>5</v>
      </c>
      <c r="D369">
        <v>10</v>
      </c>
      <c r="E369">
        <v>201903</v>
      </c>
      <c r="F369">
        <v>125</v>
      </c>
      <c r="G369">
        <v>3.42</v>
      </c>
      <c r="H369">
        <v>427.5</v>
      </c>
      <c r="I369">
        <v>439.05959999999999</v>
      </c>
      <c r="J369">
        <v>131</v>
      </c>
      <c r="K369">
        <v>779.5548</v>
      </c>
      <c r="L369">
        <f>Tabla_STOCKENALMACEN[[#This Row],[CANT_STOCK]]*Tabla_STOCKENALMACEN[[#This Row],[COSTO_UNIT]]</f>
        <v>427.5</v>
      </c>
      <c r="M369">
        <f>IFERROR(Tabla_STOCKENALMACEN[[#This Row],[CANT_STOCK]]/Tabla_STOCKENALMACEN[[#This Row],[VENTA_PROM12MESES_UN]],0)</f>
        <v>0.95419847328244278</v>
      </c>
      <c r="N369">
        <f>IFERROR(12/Tabla_STOCKENALMACEN[[#This Row],[MESES DE INVENTARIO]],0)</f>
        <v>12.575999999999999</v>
      </c>
      <c r="O369" s="3">
        <f>Tabla_STOCKENALMACEN[[#This Row],[STOCK_VALORIZADO]]/SUM(Tabla_STOCKENALMACEN[STOCK_VALORIZADO])</f>
        <v>1.6093614617466889E-5</v>
      </c>
      <c r="P369" s="1" t="str">
        <f>VLOOKUP(Tabla_STOCKENALMACEN[[#This Row],[ID_PRODUCTO]],'ABC VENTAS'!$B$2:$F$564,5,FALSE)</f>
        <v>C</v>
      </c>
      <c r="Q369" s="1" t="str">
        <f>VLOOKUP(Tabla_STOCKENALMACEN[[#This Row],[ID_PRODUCTO]],'ABC STOCK'!$B$3:$F$565,5,FALSE)</f>
        <v>C</v>
      </c>
      <c r="R36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70" spans="1:18" x14ac:dyDescent="0.25">
      <c r="A370">
        <v>1</v>
      </c>
      <c r="B370">
        <v>1062</v>
      </c>
      <c r="C370">
        <v>5</v>
      </c>
      <c r="D370">
        <v>10</v>
      </c>
      <c r="E370">
        <v>201903</v>
      </c>
      <c r="F370">
        <v>615</v>
      </c>
      <c r="G370">
        <v>6.7</v>
      </c>
      <c r="H370">
        <v>4120.5</v>
      </c>
      <c r="I370">
        <v>540.28800000000001</v>
      </c>
      <c r="J370">
        <v>76.8</v>
      </c>
      <c r="K370">
        <v>704.94719999999995</v>
      </c>
      <c r="L370">
        <f>Tabla_STOCKENALMACEN[[#This Row],[CANT_STOCK]]*Tabla_STOCKENALMACEN[[#This Row],[COSTO_UNIT]]</f>
        <v>4120.5</v>
      </c>
      <c r="M370">
        <f>IFERROR(Tabla_STOCKENALMACEN[[#This Row],[CANT_STOCK]]/Tabla_STOCKENALMACEN[[#This Row],[VENTA_PROM12MESES_UN]],0)</f>
        <v>8.0078125</v>
      </c>
      <c r="N370">
        <f>IFERROR(12/Tabla_STOCKENALMACEN[[#This Row],[MESES DE INVENTARIO]],0)</f>
        <v>1.4985365853658537</v>
      </c>
      <c r="O370" s="3">
        <f>Tabla_STOCKENALMACEN[[#This Row],[STOCK_VALORIZADO]]/SUM(Tabla_STOCKENALMACEN[STOCK_VALORIZADO])</f>
        <v>1.5511985738309313E-4</v>
      </c>
      <c r="P370" s="1" t="str">
        <f>VLOOKUP(Tabla_STOCKENALMACEN[[#This Row],[ID_PRODUCTO]],'ABC VENTAS'!$B$2:$F$564,5,FALSE)</f>
        <v>C</v>
      </c>
      <c r="Q370" s="1" t="str">
        <f>VLOOKUP(Tabla_STOCKENALMACEN[[#This Row],[ID_PRODUCTO]],'ABC STOCK'!$B$3:$F$565,5,FALSE)</f>
        <v>C</v>
      </c>
      <c r="R37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71" spans="1:18" x14ac:dyDescent="0.25">
      <c r="A371">
        <v>2</v>
      </c>
      <c r="B371">
        <v>1062</v>
      </c>
      <c r="C371">
        <v>5</v>
      </c>
      <c r="D371">
        <v>10</v>
      </c>
      <c r="E371">
        <v>201902</v>
      </c>
      <c r="F371">
        <v>184</v>
      </c>
      <c r="G371">
        <v>7.32</v>
      </c>
      <c r="H371">
        <v>1346.88</v>
      </c>
      <c r="I371">
        <v>359.50716</v>
      </c>
      <c r="J371">
        <v>45.9</v>
      </c>
      <c r="K371">
        <v>564.45983999999999</v>
      </c>
      <c r="L371">
        <f>Tabla_STOCKENALMACEN[[#This Row],[CANT_STOCK]]*Tabla_STOCKENALMACEN[[#This Row],[COSTO_UNIT]]</f>
        <v>1346.88</v>
      </c>
      <c r="M371">
        <f>IFERROR(Tabla_STOCKENALMACEN[[#This Row],[CANT_STOCK]]/Tabla_STOCKENALMACEN[[#This Row],[VENTA_PROM12MESES_UN]],0)</f>
        <v>4.0087145969498916</v>
      </c>
      <c r="N371">
        <f>IFERROR(12/Tabla_STOCKENALMACEN[[#This Row],[MESES DE INVENTARIO]],0)</f>
        <v>2.9934782608695647</v>
      </c>
      <c r="O371" s="3">
        <f>Tabla_STOCKENALMACEN[[#This Row],[STOCK_VALORIZADO]]/SUM(Tabla_STOCKENALMACEN[STOCK_VALORIZADO])</f>
        <v>5.0704485744967958E-5</v>
      </c>
      <c r="P371" s="1" t="str">
        <f>VLOOKUP(Tabla_STOCKENALMACEN[[#This Row],[ID_PRODUCTO]],'ABC VENTAS'!$B$2:$F$564,5,FALSE)</f>
        <v>C</v>
      </c>
      <c r="Q371" s="1" t="str">
        <f>VLOOKUP(Tabla_STOCKENALMACEN[[#This Row],[ID_PRODUCTO]],'ABC STOCK'!$B$3:$F$565,5,FALSE)</f>
        <v>C</v>
      </c>
      <c r="R37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72" spans="1:18" x14ac:dyDescent="0.25">
      <c r="A372">
        <v>1</v>
      </c>
      <c r="B372">
        <v>1062</v>
      </c>
      <c r="C372">
        <v>5</v>
      </c>
      <c r="D372">
        <v>10</v>
      </c>
      <c r="E372">
        <v>202003</v>
      </c>
      <c r="F372">
        <v>676</v>
      </c>
      <c r="G372">
        <v>2.17</v>
      </c>
      <c r="H372">
        <v>1466.92</v>
      </c>
      <c r="I372">
        <v>232.53720000000001</v>
      </c>
      <c r="J372">
        <v>114</v>
      </c>
      <c r="K372">
        <v>455.17919999999998</v>
      </c>
      <c r="L372">
        <f>Tabla_STOCKENALMACEN[[#This Row],[CANT_STOCK]]*Tabla_STOCKENALMACEN[[#This Row],[COSTO_UNIT]]</f>
        <v>1466.9199999999998</v>
      </c>
      <c r="M372">
        <f>IFERROR(Tabla_STOCKENALMACEN[[#This Row],[CANT_STOCK]]/Tabla_STOCKENALMACEN[[#This Row],[VENTA_PROM12MESES_UN]],0)</f>
        <v>5.9298245614035086</v>
      </c>
      <c r="N372">
        <f>IFERROR(12/Tabla_STOCKENALMACEN[[#This Row],[MESES DE INVENTARIO]],0)</f>
        <v>2.0236686390532546</v>
      </c>
      <c r="O372" s="3">
        <f>Tabla_STOCKENALMACEN[[#This Row],[STOCK_VALORIZADO]]/SUM(Tabla_STOCKENALMACEN[STOCK_VALORIZADO])</f>
        <v>5.5223497437788365E-5</v>
      </c>
      <c r="P372" s="1" t="str">
        <f>VLOOKUP(Tabla_STOCKENALMACEN[[#This Row],[ID_PRODUCTO]],'ABC VENTAS'!$B$2:$F$564,5,FALSE)</f>
        <v>C</v>
      </c>
      <c r="Q372" s="1" t="str">
        <f>VLOOKUP(Tabla_STOCKENALMACEN[[#This Row],[ID_PRODUCTO]],'ABC STOCK'!$B$3:$F$565,5,FALSE)</f>
        <v>C</v>
      </c>
      <c r="R37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73" spans="1:18" x14ac:dyDescent="0.25">
      <c r="A373">
        <v>2</v>
      </c>
      <c r="B373">
        <v>1062</v>
      </c>
      <c r="C373">
        <v>5</v>
      </c>
      <c r="D373">
        <v>10</v>
      </c>
      <c r="E373">
        <v>202003</v>
      </c>
      <c r="F373">
        <v>635</v>
      </c>
      <c r="G373">
        <v>1.87</v>
      </c>
      <c r="H373">
        <v>1187.45</v>
      </c>
      <c r="I373">
        <v>191.86199999999999</v>
      </c>
      <c r="J373">
        <v>95</v>
      </c>
      <c r="K373">
        <v>273.58100000000002</v>
      </c>
      <c r="L373">
        <f>Tabla_STOCKENALMACEN[[#This Row],[CANT_STOCK]]*Tabla_STOCKENALMACEN[[#This Row],[COSTO_UNIT]]</f>
        <v>1187.45</v>
      </c>
      <c r="M373">
        <f>IFERROR(Tabla_STOCKENALMACEN[[#This Row],[CANT_STOCK]]/Tabla_STOCKENALMACEN[[#This Row],[VENTA_PROM12MESES_UN]],0)</f>
        <v>6.6842105263157894</v>
      </c>
      <c r="N373">
        <f>IFERROR(12/Tabla_STOCKENALMACEN[[#This Row],[MESES DE INVENTARIO]],0)</f>
        <v>1.795275590551181</v>
      </c>
      <c r="O373" s="3">
        <f>Tabla_STOCKENALMACEN[[#This Row],[STOCK_VALORIZADO]]/SUM(Tabla_STOCKENALMACEN[STOCK_VALORIZADO])</f>
        <v>4.4702602754411826E-5</v>
      </c>
      <c r="P373" s="1" t="str">
        <f>VLOOKUP(Tabla_STOCKENALMACEN[[#This Row],[ID_PRODUCTO]],'ABC VENTAS'!$B$2:$F$564,5,FALSE)</f>
        <v>C</v>
      </c>
      <c r="Q373" s="1" t="str">
        <f>VLOOKUP(Tabla_STOCKENALMACEN[[#This Row],[ID_PRODUCTO]],'ABC STOCK'!$B$3:$F$565,5,FALSE)</f>
        <v>C</v>
      </c>
      <c r="R37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74" spans="1:18" x14ac:dyDescent="0.25">
      <c r="A374">
        <v>2</v>
      </c>
      <c r="B374">
        <v>1063</v>
      </c>
      <c r="C374">
        <v>5</v>
      </c>
      <c r="D374">
        <v>10</v>
      </c>
      <c r="E374">
        <v>202003</v>
      </c>
      <c r="F374">
        <v>119</v>
      </c>
      <c r="G374">
        <v>4.58</v>
      </c>
      <c r="H374">
        <v>545.02</v>
      </c>
      <c r="I374">
        <v>682.42</v>
      </c>
      <c r="J374">
        <v>149</v>
      </c>
      <c r="K374">
        <v>1255.6528000000001</v>
      </c>
      <c r="L374">
        <f>Tabla_STOCKENALMACEN[[#This Row],[CANT_STOCK]]*Tabla_STOCKENALMACEN[[#This Row],[COSTO_UNIT]]</f>
        <v>545.02</v>
      </c>
      <c r="M374">
        <f>IFERROR(Tabla_STOCKENALMACEN[[#This Row],[CANT_STOCK]]/Tabla_STOCKENALMACEN[[#This Row],[VENTA_PROM12MESES_UN]],0)</f>
        <v>0.79865771812080533</v>
      </c>
      <c r="N374">
        <f>IFERROR(12/Tabla_STOCKENALMACEN[[#This Row],[MESES DE INVENTARIO]],0)</f>
        <v>15.025210084033613</v>
      </c>
      <c r="O374" s="3">
        <f>Tabla_STOCKENALMACEN[[#This Row],[STOCK_VALORIZADO]]/SUM(Tabla_STOCKENALMACEN[STOCK_VALORIZADO])</f>
        <v>2.0517758687279071E-5</v>
      </c>
      <c r="P374" s="1" t="str">
        <f>VLOOKUP(Tabla_STOCKENALMACEN[[#This Row],[ID_PRODUCTO]],'ABC VENTAS'!$B$2:$F$564,5,FALSE)</f>
        <v>C</v>
      </c>
      <c r="Q374" s="1" t="str">
        <f>VLOOKUP(Tabla_STOCKENALMACEN[[#This Row],[ID_PRODUCTO]],'ABC STOCK'!$B$3:$F$565,5,FALSE)</f>
        <v>C</v>
      </c>
      <c r="R37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75" spans="1:18" x14ac:dyDescent="0.25">
      <c r="A375">
        <v>3</v>
      </c>
      <c r="B375">
        <v>1063</v>
      </c>
      <c r="C375">
        <v>5</v>
      </c>
      <c r="D375">
        <v>10</v>
      </c>
      <c r="E375">
        <v>202001</v>
      </c>
      <c r="F375">
        <v>99</v>
      </c>
      <c r="G375">
        <v>5.13</v>
      </c>
      <c r="H375">
        <v>507.87</v>
      </c>
      <c r="I375">
        <v>734.46209999999996</v>
      </c>
      <c r="J375">
        <v>139</v>
      </c>
      <c r="K375">
        <v>976.90589999999997</v>
      </c>
      <c r="L375">
        <f>Tabla_STOCKENALMACEN[[#This Row],[CANT_STOCK]]*Tabla_STOCKENALMACEN[[#This Row],[COSTO_UNIT]]</f>
        <v>507.87</v>
      </c>
      <c r="M375">
        <f>IFERROR(Tabla_STOCKENALMACEN[[#This Row],[CANT_STOCK]]/Tabla_STOCKENALMACEN[[#This Row],[VENTA_PROM12MESES_UN]],0)</f>
        <v>0.71223021582733814</v>
      </c>
      <c r="N375">
        <f>IFERROR(12/Tabla_STOCKENALMACEN[[#This Row],[MESES DE INVENTARIO]],0)</f>
        <v>16.848484848484848</v>
      </c>
      <c r="O375" s="3">
        <f>Tabla_STOCKENALMACEN[[#This Row],[STOCK_VALORIZADO]]/SUM(Tabla_STOCKENALMACEN[STOCK_VALORIZADO])</f>
        <v>1.9119214165550661E-5</v>
      </c>
      <c r="P375" s="1" t="str">
        <f>VLOOKUP(Tabla_STOCKENALMACEN[[#This Row],[ID_PRODUCTO]],'ABC VENTAS'!$B$2:$F$564,5,FALSE)</f>
        <v>C</v>
      </c>
      <c r="Q375" s="1" t="str">
        <f>VLOOKUP(Tabla_STOCKENALMACEN[[#This Row],[ID_PRODUCTO]],'ABC STOCK'!$B$3:$F$565,5,FALSE)</f>
        <v>C</v>
      </c>
      <c r="R37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76" spans="1:18" x14ac:dyDescent="0.25">
      <c r="A376">
        <v>2</v>
      </c>
      <c r="B376">
        <v>1063</v>
      </c>
      <c r="C376">
        <v>5</v>
      </c>
      <c r="D376">
        <v>10</v>
      </c>
      <c r="E376">
        <v>201903</v>
      </c>
      <c r="F376">
        <v>346</v>
      </c>
      <c r="G376">
        <v>2.65</v>
      </c>
      <c r="H376">
        <v>916.9</v>
      </c>
      <c r="I376">
        <v>242.55449999999999</v>
      </c>
      <c r="J376">
        <v>113</v>
      </c>
      <c r="K376">
        <v>556.97699999999998</v>
      </c>
      <c r="L376">
        <f>Tabla_STOCKENALMACEN[[#This Row],[CANT_STOCK]]*Tabla_STOCKENALMACEN[[#This Row],[COSTO_UNIT]]</f>
        <v>916.9</v>
      </c>
      <c r="M376">
        <f>IFERROR(Tabla_STOCKENALMACEN[[#This Row],[CANT_STOCK]]/Tabla_STOCKENALMACEN[[#This Row],[VENTA_PROM12MESES_UN]],0)</f>
        <v>3.0619469026548671</v>
      </c>
      <c r="N376">
        <f>IFERROR(12/Tabla_STOCKENALMACEN[[#This Row],[MESES DE INVENTARIO]],0)</f>
        <v>3.9190751445086707</v>
      </c>
      <c r="O376" s="3">
        <f>Tabla_STOCKENALMACEN[[#This Row],[STOCK_VALORIZADO]]/SUM(Tabla_STOCKENALMACEN[STOCK_VALORIZADO])</f>
        <v>3.4517509339778689E-5</v>
      </c>
      <c r="P376" s="1" t="str">
        <f>VLOOKUP(Tabla_STOCKENALMACEN[[#This Row],[ID_PRODUCTO]],'ABC VENTAS'!$B$2:$F$564,5,FALSE)</f>
        <v>C</v>
      </c>
      <c r="Q376" s="1" t="str">
        <f>VLOOKUP(Tabla_STOCKENALMACEN[[#This Row],[ID_PRODUCTO]],'ABC STOCK'!$B$3:$F$565,5,FALSE)</f>
        <v>C</v>
      </c>
      <c r="R37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77" spans="1:18" x14ac:dyDescent="0.25">
      <c r="A377">
        <v>3</v>
      </c>
      <c r="B377">
        <v>1063</v>
      </c>
      <c r="C377">
        <v>5</v>
      </c>
      <c r="D377">
        <v>10</v>
      </c>
      <c r="E377">
        <v>201912</v>
      </c>
      <c r="F377">
        <v>88</v>
      </c>
      <c r="G377">
        <v>6.74</v>
      </c>
      <c r="H377">
        <v>593.12</v>
      </c>
      <c r="I377">
        <v>280.45139999999998</v>
      </c>
      <c r="J377">
        <v>43.8</v>
      </c>
      <c r="K377">
        <v>549.09432000000004</v>
      </c>
      <c r="L377">
        <f>Tabla_STOCKENALMACEN[[#This Row],[CANT_STOCK]]*Tabla_STOCKENALMACEN[[#This Row],[COSTO_UNIT]]</f>
        <v>593.12</v>
      </c>
      <c r="M377">
        <f>IFERROR(Tabla_STOCKENALMACEN[[#This Row],[CANT_STOCK]]/Tabla_STOCKENALMACEN[[#This Row],[VENTA_PROM12MESES_UN]],0)</f>
        <v>2.0091324200913245</v>
      </c>
      <c r="N377">
        <f>IFERROR(12/Tabla_STOCKENALMACEN[[#This Row],[MESES DE INVENTARIO]],0)</f>
        <v>5.9727272727272718</v>
      </c>
      <c r="O377" s="3">
        <f>Tabla_STOCKENALMACEN[[#This Row],[STOCK_VALORIZADO]]/SUM(Tabla_STOCKENALMACEN[STOCK_VALORIZADO])</f>
        <v>2.232852561850751E-5</v>
      </c>
      <c r="P377" s="1" t="str">
        <f>VLOOKUP(Tabla_STOCKENALMACEN[[#This Row],[ID_PRODUCTO]],'ABC VENTAS'!$B$2:$F$564,5,FALSE)</f>
        <v>C</v>
      </c>
      <c r="Q377" s="1" t="str">
        <f>VLOOKUP(Tabla_STOCKENALMACEN[[#This Row],[ID_PRODUCTO]],'ABC STOCK'!$B$3:$F$565,5,FALSE)</f>
        <v>C</v>
      </c>
      <c r="R37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78" spans="1:18" x14ac:dyDescent="0.25">
      <c r="A378">
        <v>2</v>
      </c>
      <c r="B378">
        <v>1063</v>
      </c>
      <c r="C378">
        <v>5</v>
      </c>
      <c r="D378">
        <v>10</v>
      </c>
      <c r="E378">
        <v>201904</v>
      </c>
      <c r="F378">
        <v>0</v>
      </c>
      <c r="G378">
        <v>4.32</v>
      </c>
      <c r="H378">
        <v>0</v>
      </c>
      <c r="I378">
        <v>205.63200000000001</v>
      </c>
      <c r="J378">
        <v>56</v>
      </c>
      <c r="K378">
        <v>445.13279999999997</v>
      </c>
      <c r="L378">
        <f>Tabla_STOCKENALMACEN[[#This Row],[CANT_STOCK]]*Tabla_STOCKENALMACEN[[#This Row],[COSTO_UNIT]]</f>
        <v>0</v>
      </c>
      <c r="M378">
        <f>IFERROR(Tabla_STOCKENALMACEN[[#This Row],[CANT_STOCK]]/Tabla_STOCKENALMACEN[[#This Row],[VENTA_PROM12MESES_UN]],0)</f>
        <v>0</v>
      </c>
      <c r="N378">
        <f>IFERROR(12/Tabla_STOCKENALMACEN[[#This Row],[MESES DE INVENTARIO]],0)</f>
        <v>0</v>
      </c>
      <c r="O378" s="3">
        <f>Tabla_STOCKENALMACEN[[#This Row],[STOCK_VALORIZADO]]/SUM(Tabla_STOCKENALMACEN[STOCK_VALORIZADO])</f>
        <v>0</v>
      </c>
      <c r="P378" s="1" t="str">
        <f>VLOOKUP(Tabla_STOCKENALMACEN[[#This Row],[ID_PRODUCTO]],'ABC VENTAS'!$B$2:$F$564,5,FALSE)</f>
        <v>C</v>
      </c>
      <c r="Q378" s="1" t="str">
        <f>VLOOKUP(Tabla_STOCKENALMACEN[[#This Row],[ID_PRODUCTO]],'ABC STOCK'!$B$3:$F$565,5,FALSE)</f>
        <v>C</v>
      </c>
      <c r="R37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79" spans="1:18" x14ac:dyDescent="0.25">
      <c r="A379">
        <v>1</v>
      </c>
      <c r="B379">
        <v>1063</v>
      </c>
      <c r="C379">
        <v>5</v>
      </c>
      <c r="D379">
        <v>10</v>
      </c>
      <c r="E379">
        <v>201906</v>
      </c>
      <c r="F379">
        <v>380</v>
      </c>
      <c r="G379">
        <v>1.37</v>
      </c>
      <c r="H379">
        <v>520.6</v>
      </c>
      <c r="I379">
        <v>79.898399999999995</v>
      </c>
      <c r="J379">
        <v>54</v>
      </c>
      <c r="K379">
        <v>130.20480000000001</v>
      </c>
      <c r="L379">
        <f>Tabla_STOCKENALMACEN[[#This Row],[CANT_STOCK]]*Tabla_STOCKENALMACEN[[#This Row],[COSTO_UNIT]]</f>
        <v>520.6</v>
      </c>
      <c r="M379">
        <f>IFERROR(Tabla_STOCKENALMACEN[[#This Row],[CANT_STOCK]]/Tabla_STOCKENALMACEN[[#This Row],[VENTA_PROM12MESES_UN]],0)</f>
        <v>7.0370370370370372</v>
      </c>
      <c r="N379">
        <f>IFERROR(12/Tabla_STOCKENALMACEN[[#This Row],[MESES DE INVENTARIO]],0)</f>
        <v>1.7052631578947368</v>
      </c>
      <c r="O379" s="3">
        <f>Tabla_STOCKENALMACEN[[#This Row],[STOCK_VALORIZADO]]/SUM(Tabla_STOCKENALMACEN[STOCK_VALORIZADO])</f>
        <v>1.9598446245270788E-5</v>
      </c>
      <c r="P379" s="1" t="str">
        <f>VLOOKUP(Tabla_STOCKENALMACEN[[#This Row],[ID_PRODUCTO]],'ABC VENTAS'!$B$2:$F$564,5,FALSE)</f>
        <v>C</v>
      </c>
      <c r="Q379" s="1" t="str">
        <f>VLOOKUP(Tabla_STOCKENALMACEN[[#This Row],[ID_PRODUCTO]],'ABC STOCK'!$B$3:$F$565,5,FALSE)</f>
        <v>C</v>
      </c>
      <c r="R37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80" spans="1:18" x14ac:dyDescent="0.25">
      <c r="A380">
        <v>3</v>
      </c>
      <c r="B380">
        <v>1064</v>
      </c>
      <c r="C380">
        <v>5</v>
      </c>
      <c r="D380">
        <v>10</v>
      </c>
      <c r="E380">
        <v>202001</v>
      </c>
      <c r="F380">
        <v>77</v>
      </c>
      <c r="G380">
        <v>3.57</v>
      </c>
      <c r="H380">
        <v>274.89</v>
      </c>
      <c r="I380">
        <v>447.99930000000001</v>
      </c>
      <c r="J380">
        <v>141</v>
      </c>
      <c r="K380">
        <v>941.30190000000005</v>
      </c>
      <c r="L380">
        <f>Tabla_STOCKENALMACEN[[#This Row],[CANT_STOCK]]*Tabla_STOCKENALMACEN[[#This Row],[COSTO_UNIT]]</f>
        <v>274.89</v>
      </c>
      <c r="M380">
        <f>IFERROR(Tabla_STOCKENALMACEN[[#This Row],[CANT_STOCK]]/Tabla_STOCKENALMACEN[[#This Row],[VENTA_PROM12MESES_UN]],0)</f>
        <v>0.54609929078014185</v>
      </c>
      <c r="N380">
        <f>IFERROR(12/Tabla_STOCKENALMACEN[[#This Row],[MESES DE INVENTARIO]],0)</f>
        <v>21.974025974025974</v>
      </c>
      <c r="O380" s="3">
        <f>Tabla_STOCKENALMACEN[[#This Row],[STOCK_VALORIZADO]]/SUM(Tabla_STOCKENALMACEN[STOCK_VALORIZADO])</f>
        <v>1.0348476543147304E-5</v>
      </c>
      <c r="P380" s="1" t="str">
        <f>VLOOKUP(Tabla_STOCKENALMACEN[[#This Row],[ID_PRODUCTO]],'ABC VENTAS'!$B$2:$F$564,5,FALSE)</f>
        <v>C</v>
      </c>
      <c r="Q380" s="1" t="str">
        <f>VLOOKUP(Tabla_STOCKENALMACEN[[#This Row],[ID_PRODUCTO]],'ABC STOCK'!$B$3:$F$565,5,FALSE)</f>
        <v>C</v>
      </c>
      <c r="R38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81" spans="1:18" x14ac:dyDescent="0.25">
      <c r="A381">
        <v>3</v>
      </c>
      <c r="B381">
        <v>1064</v>
      </c>
      <c r="C381">
        <v>5</v>
      </c>
      <c r="D381">
        <v>10</v>
      </c>
      <c r="E381">
        <v>201903</v>
      </c>
      <c r="F381">
        <v>484</v>
      </c>
      <c r="G381">
        <v>7.77</v>
      </c>
      <c r="H381">
        <v>3760.68</v>
      </c>
      <c r="I381">
        <v>478.69416000000001</v>
      </c>
      <c r="J381">
        <v>60.4</v>
      </c>
      <c r="K381">
        <v>868.21979999999996</v>
      </c>
      <c r="L381">
        <f>Tabla_STOCKENALMACEN[[#This Row],[CANT_STOCK]]*Tabla_STOCKENALMACEN[[#This Row],[COSTO_UNIT]]</f>
        <v>3760.68</v>
      </c>
      <c r="M381">
        <f>IFERROR(Tabla_STOCKENALMACEN[[#This Row],[CANT_STOCK]]/Tabla_STOCKENALMACEN[[#This Row],[VENTA_PROM12MESES_UN]],0)</f>
        <v>8.0132450331125824</v>
      </c>
      <c r="N381">
        <f>IFERROR(12/Tabla_STOCKENALMACEN[[#This Row],[MESES DE INVENTARIO]],0)</f>
        <v>1.4975206611570249</v>
      </c>
      <c r="O381" s="3">
        <f>Tabla_STOCKENALMACEN[[#This Row],[STOCK_VALORIZADO]]/SUM(Tabla_STOCKENALMACEN[STOCK_VALORIZADO])</f>
        <v>1.4157411606927572E-4</v>
      </c>
      <c r="P381" s="1" t="str">
        <f>VLOOKUP(Tabla_STOCKENALMACEN[[#This Row],[ID_PRODUCTO]],'ABC VENTAS'!$B$2:$F$564,5,FALSE)</f>
        <v>C</v>
      </c>
      <c r="Q381" s="1" t="str">
        <f>VLOOKUP(Tabla_STOCKENALMACEN[[#This Row],[ID_PRODUCTO]],'ABC STOCK'!$B$3:$F$565,5,FALSE)</f>
        <v>C</v>
      </c>
      <c r="R38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82" spans="1:18" x14ac:dyDescent="0.25">
      <c r="A382">
        <v>2</v>
      </c>
      <c r="B382">
        <v>1064</v>
      </c>
      <c r="C382">
        <v>5</v>
      </c>
      <c r="D382">
        <v>10</v>
      </c>
      <c r="E382">
        <v>201905</v>
      </c>
      <c r="F382">
        <v>54</v>
      </c>
      <c r="G382">
        <v>7.16</v>
      </c>
      <c r="H382">
        <v>386.64</v>
      </c>
      <c r="I382">
        <v>304.15679999999998</v>
      </c>
      <c r="J382">
        <v>53.1</v>
      </c>
      <c r="K382">
        <v>509.46264000000002</v>
      </c>
      <c r="L382">
        <f>Tabla_STOCKENALMACEN[[#This Row],[CANT_STOCK]]*Tabla_STOCKENALMACEN[[#This Row],[COSTO_UNIT]]</f>
        <v>386.64</v>
      </c>
      <c r="M382">
        <f>IFERROR(Tabla_STOCKENALMACEN[[#This Row],[CANT_STOCK]]/Tabla_STOCKENALMACEN[[#This Row],[VENTA_PROM12MESES_UN]],0)</f>
        <v>1.0169491525423728</v>
      </c>
      <c r="N382">
        <f>IFERROR(12/Tabla_STOCKENALMACEN[[#This Row],[MESES DE INVENTARIO]],0)</f>
        <v>11.8</v>
      </c>
      <c r="O382" s="3">
        <f>Tabla_STOCKENALMACEN[[#This Row],[STOCK_VALORIZADO]]/SUM(Tabla_STOCKENALMACEN[STOCK_VALORIZADO])</f>
        <v>1.4555403872976368E-5</v>
      </c>
      <c r="P382" s="1" t="str">
        <f>VLOOKUP(Tabla_STOCKENALMACEN[[#This Row],[ID_PRODUCTO]],'ABC VENTAS'!$B$2:$F$564,5,FALSE)</f>
        <v>C</v>
      </c>
      <c r="Q382" s="1" t="str">
        <f>VLOOKUP(Tabla_STOCKENALMACEN[[#This Row],[ID_PRODUCTO]],'ABC STOCK'!$B$3:$F$565,5,FALSE)</f>
        <v>C</v>
      </c>
      <c r="R38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83" spans="1:18" x14ac:dyDescent="0.25">
      <c r="A383">
        <v>1</v>
      </c>
      <c r="B383">
        <v>1064</v>
      </c>
      <c r="C383">
        <v>5</v>
      </c>
      <c r="D383">
        <v>10</v>
      </c>
      <c r="E383">
        <v>201901</v>
      </c>
      <c r="F383">
        <v>163</v>
      </c>
      <c r="G383">
        <v>2.31</v>
      </c>
      <c r="H383">
        <v>376.53</v>
      </c>
      <c r="I383">
        <v>197.73599999999999</v>
      </c>
      <c r="J383">
        <v>80</v>
      </c>
      <c r="K383">
        <v>336.33600000000001</v>
      </c>
      <c r="L383">
        <f>Tabla_STOCKENALMACEN[[#This Row],[CANT_STOCK]]*Tabla_STOCKENALMACEN[[#This Row],[COSTO_UNIT]]</f>
        <v>376.53000000000003</v>
      </c>
      <c r="M383">
        <f>IFERROR(Tabla_STOCKENALMACEN[[#This Row],[CANT_STOCK]]/Tabla_STOCKENALMACEN[[#This Row],[VENTA_PROM12MESES_UN]],0)</f>
        <v>2.0375000000000001</v>
      </c>
      <c r="N383">
        <f>IFERROR(12/Tabla_STOCKENALMACEN[[#This Row],[MESES DE INVENTARIO]],0)</f>
        <v>5.889570552147239</v>
      </c>
      <c r="O383" s="3">
        <f>Tabla_STOCKENALMACEN[[#This Row],[STOCK_VALORIZADO]]/SUM(Tabla_STOCKENALMACEN[STOCK_VALORIZADO])</f>
        <v>1.4174804004479083E-5</v>
      </c>
      <c r="P383" s="1" t="str">
        <f>VLOOKUP(Tabla_STOCKENALMACEN[[#This Row],[ID_PRODUCTO]],'ABC VENTAS'!$B$2:$F$564,5,FALSE)</f>
        <v>C</v>
      </c>
      <c r="Q383" s="1" t="str">
        <f>VLOOKUP(Tabla_STOCKENALMACEN[[#This Row],[ID_PRODUCTO]],'ABC STOCK'!$B$3:$F$565,5,FALSE)</f>
        <v>C</v>
      </c>
      <c r="R38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84" spans="1:18" x14ac:dyDescent="0.25">
      <c r="A384">
        <v>2</v>
      </c>
      <c r="B384">
        <v>1064</v>
      </c>
      <c r="C384">
        <v>5</v>
      </c>
      <c r="D384">
        <v>10</v>
      </c>
      <c r="E384">
        <v>201912</v>
      </c>
      <c r="F384">
        <v>189</v>
      </c>
      <c r="G384">
        <v>1.82</v>
      </c>
      <c r="H384">
        <v>343.98</v>
      </c>
      <c r="I384">
        <v>194.0848</v>
      </c>
      <c r="J384">
        <v>124</v>
      </c>
      <c r="K384">
        <v>277.58640000000003</v>
      </c>
      <c r="L384">
        <f>Tabla_STOCKENALMACEN[[#This Row],[CANT_STOCK]]*Tabla_STOCKENALMACEN[[#This Row],[COSTO_UNIT]]</f>
        <v>343.98</v>
      </c>
      <c r="M384">
        <f>IFERROR(Tabla_STOCKENALMACEN[[#This Row],[CANT_STOCK]]/Tabla_STOCKENALMACEN[[#This Row],[VENTA_PROM12MESES_UN]],0)</f>
        <v>1.5241935483870968</v>
      </c>
      <c r="N384">
        <f>IFERROR(12/Tabla_STOCKENALMACEN[[#This Row],[MESES DE INVENTARIO]],0)</f>
        <v>7.8730158730158735</v>
      </c>
      <c r="O384" s="3">
        <f>Tabla_STOCKENALMACEN[[#This Row],[STOCK_VALORIZADO]]/SUM(Tabla_STOCKENALMACEN[STOCK_VALORIZADO])</f>
        <v>1.2949430540622831E-5</v>
      </c>
      <c r="P384" s="1" t="str">
        <f>VLOOKUP(Tabla_STOCKENALMACEN[[#This Row],[ID_PRODUCTO]],'ABC VENTAS'!$B$2:$F$564,5,FALSE)</f>
        <v>C</v>
      </c>
      <c r="Q384" s="1" t="str">
        <f>VLOOKUP(Tabla_STOCKENALMACEN[[#This Row],[ID_PRODUCTO]],'ABC STOCK'!$B$3:$F$565,5,FALSE)</f>
        <v>C</v>
      </c>
      <c r="R38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85" spans="1:18" x14ac:dyDescent="0.25">
      <c r="A385">
        <v>3</v>
      </c>
      <c r="B385">
        <v>1064</v>
      </c>
      <c r="C385">
        <v>5</v>
      </c>
      <c r="D385">
        <v>10</v>
      </c>
      <c r="E385">
        <v>201910</v>
      </c>
      <c r="F385">
        <v>35</v>
      </c>
      <c r="G385">
        <v>2.6</v>
      </c>
      <c r="H385">
        <v>91</v>
      </c>
      <c r="I385">
        <v>145.72999999999999</v>
      </c>
      <c r="J385">
        <v>59</v>
      </c>
      <c r="K385">
        <v>202.488</v>
      </c>
      <c r="L385">
        <f>Tabla_STOCKENALMACEN[[#This Row],[CANT_STOCK]]*Tabla_STOCKENALMACEN[[#This Row],[COSTO_UNIT]]</f>
        <v>91</v>
      </c>
      <c r="M385">
        <f>IFERROR(Tabla_STOCKENALMACEN[[#This Row],[CANT_STOCK]]/Tabla_STOCKENALMACEN[[#This Row],[VENTA_PROM12MESES_UN]],0)</f>
        <v>0.59322033898305082</v>
      </c>
      <c r="N385">
        <f>IFERROR(12/Tabla_STOCKENALMACEN[[#This Row],[MESES DE INVENTARIO]],0)</f>
        <v>20.228571428571428</v>
      </c>
      <c r="O385" s="3">
        <f>Tabla_STOCKENALMACEN[[#This Row],[STOCK_VALORIZADO]]/SUM(Tabla_STOCKENALMACEN[STOCK_VALORIZADO])</f>
        <v>3.4257752752970452E-6</v>
      </c>
      <c r="P385" s="1" t="str">
        <f>VLOOKUP(Tabla_STOCKENALMACEN[[#This Row],[ID_PRODUCTO]],'ABC VENTAS'!$B$2:$F$564,5,FALSE)</f>
        <v>C</v>
      </c>
      <c r="Q385" s="1" t="str">
        <f>VLOOKUP(Tabla_STOCKENALMACEN[[#This Row],[ID_PRODUCTO]],'ABC STOCK'!$B$3:$F$565,5,FALSE)</f>
        <v>C</v>
      </c>
      <c r="R38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86" spans="1:18" x14ac:dyDescent="0.25">
      <c r="A386">
        <v>3</v>
      </c>
      <c r="B386">
        <v>1065</v>
      </c>
      <c r="C386">
        <v>5</v>
      </c>
      <c r="D386">
        <v>10</v>
      </c>
      <c r="E386">
        <v>202001</v>
      </c>
      <c r="F386">
        <v>549</v>
      </c>
      <c r="G386">
        <v>36</v>
      </c>
      <c r="H386">
        <v>19764</v>
      </c>
      <c r="I386">
        <v>26323.200000000001</v>
      </c>
      <c r="J386">
        <v>914</v>
      </c>
      <c r="K386">
        <v>58898.16</v>
      </c>
      <c r="L386">
        <f>Tabla_STOCKENALMACEN[[#This Row],[CANT_STOCK]]*Tabla_STOCKENALMACEN[[#This Row],[COSTO_UNIT]]</f>
        <v>19764</v>
      </c>
      <c r="M386">
        <f>IFERROR(Tabla_STOCKENALMACEN[[#This Row],[CANT_STOCK]]/Tabla_STOCKENALMACEN[[#This Row],[VENTA_PROM12MESES_UN]],0)</f>
        <v>0.60065645514223198</v>
      </c>
      <c r="N386">
        <f>IFERROR(12/Tabla_STOCKENALMACEN[[#This Row],[MESES DE INVENTARIO]],0)</f>
        <v>19.978142076502731</v>
      </c>
      <c r="O386" s="3">
        <f>Tabla_STOCKENALMACEN[[#This Row],[STOCK_VALORIZADO]]/SUM(Tabla_STOCKENALMACEN[STOCK_VALORIZADO])</f>
        <v>7.4403321473594285E-4</v>
      </c>
      <c r="P386" s="1" t="str">
        <f>VLOOKUP(Tabla_STOCKENALMACEN[[#This Row],[ID_PRODUCTO]],'ABC VENTAS'!$B$2:$F$564,5,FALSE)</f>
        <v>C</v>
      </c>
      <c r="Q386" s="1" t="str">
        <f>VLOOKUP(Tabla_STOCKENALMACEN[[#This Row],[ID_PRODUCTO]],'ABC STOCK'!$B$3:$F$565,5,FALSE)</f>
        <v>A</v>
      </c>
      <c r="R38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87" spans="1:18" x14ac:dyDescent="0.25">
      <c r="A387">
        <v>1</v>
      </c>
      <c r="B387">
        <v>1065</v>
      </c>
      <c r="C387">
        <v>5</v>
      </c>
      <c r="D387">
        <v>10</v>
      </c>
      <c r="E387">
        <v>201912</v>
      </c>
      <c r="F387">
        <v>1352</v>
      </c>
      <c r="G387">
        <v>42</v>
      </c>
      <c r="H387">
        <v>56784</v>
      </c>
      <c r="I387">
        <v>38663.1</v>
      </c>
      <c r="J387">
        <v>969</v>
      </c>
      <c r="K387">
        <v>58605.120000000003</v>
      </c>
      <c r="L387">
        <f>Tabla_STOCKENALMACEN[[#This Row],[CANT_STOCK]]*Tabla_STOCKENALMACEN[[#This Row],[COSTO_UNIT]]</f>
        <v>56784</v>
      </c>
      <c r="M387">
        <f>IFERROR(Tabla_STOCKENALMACEN[[#This Row],[CANT_STOCK]]/Tabla_STOCKENALMACEN[[#This Row],[VENTA_PROM12MESES_UN]],0)</f>
        <v>1.3952528379772962</v>
      </c>
      <c r="N387">
        <f>IFERROR(12/Tabla_STOCKENALMACEN[[#This Row],[MESES DE INVENTARIO]],0)</f>
        <v>8.6005917159763321</v>
      </c>
      <c r="O387" s="3">
        <f>Tabla_STOCKENALMACEN[[#This Row],[STOCK_VALORIZADO]]/SUM(Tabla_STOCKENALMACEN[STOCK_VALORIZADO])</f>
        <v>2.1376837717853561E-3</v>
      </c>
      <c r="P387" s="1" t="str">
        <f>VLOOKUP(Tabla_STOCKENALMACEN[[#This Row],[ID_PRODUCTO]],'ABC VENTAS'!$B$2:$F$564,5,FALSE)</f>
        <v>C</v>
      </c>
      <c r="Q387" s="1" t="str">
        <f>VLOOKUP(Tabla_STOCKENALMACEN[[#This Row],[ID_PRODUCTO]],'ABC STOCK'!$B$3:$F$565,5,FALSE)</f>
        <v>A</v>
      </c>
      <c r="R38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88" spans="1:18" x14ac:dyDescent="0.25">
      <c r="A388">
        <v>3</v>
      </c>
      <c r="B388">
        <v>1065</v>
      </c>
      <c r="C388">
        <v>5</v>
      </c>
      <c r="D388">
        <v>10</v>
      </c>
      <c r="E388">
        <v>201901</v>
      </c>
      <c r="F388">
        <v>675</v>
      </c>
      <c r="G388">
        <v>51</v>
      </c>
      <c r="H388">
        <v>34425</v>
      </c>
      <c r="I388">
        <v>35223.15</v>
      </c>
      <c r="J388">
        <v>727</v>
      </c>
      <c r="K388">
        <v>51166.26</v>
      </c>
      <c r="L388">
        <f>Tabla_STOCKENALMACEN[[#This Row],[CANT_STOCK]]*Tabla_STOCKENALMACEN[[#This Row],[COSTO_UNIT]]</f>
        <v>34425</v>
      </c>
      <c r="M388">
        <f>IFERROR(Tabla_STOCKENALMACEN[[#This Row],[CANT_STOCK]]/Tabla_STOCKENALMACEN[[#This Row],[VENTA_PROM12MESES_UN]],0)</f>
        <v>0.92847317744154056</v>
      </c>
      <c r="N388">
        <f>IFERROR(12/Tabla_STOCKENALMACEN[[#This Row],[MESES DE INVENTARIO]],0)</f>
        <v>12.924444444444445</v>
      </c>
      <c r="O388" s="3">
        <f>Tabla_STOCKENALMACEN[[#This Row],[STOCK_VALORIZADO]]/SUM(Tabla_STOCKENALMACEN[STOCK_VALORIZADO])</f>
        <v>1.2959594928802283E-3</v>
      </c>
      <c r="P388" s="1" t="str">
        <f>VLOOKUP(Tabla_STOCKENALMACEN[[#This Row],[ID_PRODUCTO]],'ABC VENTAS'!$B$2:$F$564,5,FALSE)</f>
        <v>C</v>
      </c>
      <c r="Q388" s="1" t="str">
        <f>VLOOKUP(Tabla_STOCKENALMACEN[[#This Row],[ID_PRODUCTO]],'ABC STOCK'!$B$3:$F$565,5,FALSE)</f>
        <v>A</v>
      </c>
      <c r="R38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89" spans="1:18" x14ac:dyDescent="0.25">
      <c r="A389">
        <v>3</v>
      </c>
      <c r="B389">
        <v>1065</v>
      </c>
      <c r="C389">
        <v>5</v>
      </c>
      <c r="D389">
        <v>10</v>
      </c>
      <c r="E389">
        <v>202003</v>
      </c>
      <c r="F389">
        <v>1750</v>
      </c>
      <c r="G389">
        <v>45</v>
      </c>
      <c r="H389">
        <v>78750</v>
      </c>
      <c r="I389">
        <v>25952.400000000001</v>
      </c>
      <c r="J389">
        <v>534</v>
      </c>
      <c r="K389">
        <v>36045</v>
      </c>
      <c r="L389">
        <f>Tabla_STOCKENALMACEN[[#This Row],[CANT_STOCK]]*Tabla_STOCKENALMACEN[[#This Row],[COSTO_UNIT]]</f>
        <v>78750</v>
      </c>
      <c r="M389">
        <f>IFERROR(Tabla_STOCKENALMACEN[[#This Row],[CANT_STOCK]]/Tabla_STOCKENALMACEN[[#This Row],[VENTA_PROM12MESES_UN]],0)</f>
        <v>3.2771535580524342</v>
      </c>
      <c r="N389">
        <f>IFERROR(12/Tabla_STOCKENALMACEN[[#This Row],[MESES DE INVENTARIO]],0)</f>
        <v>3.6617142857142859</v>
      </c>
      <c r="O389" s="3">
        <f>Tabla_STOCKENALMACEN[[#This Row],[STOCK_VALORIZADO]]/SUM(Tabla_STOCKENALMACEN[STOCK_VALORIZADO])</f>
        <v>2.9646132190070582E-3</v>
      </c>
      <c r="P389" s="1" t="str">
        <f>VLOOKUP(Tabla_STOCKENALMACEN[[#This Row],[ID_PRODUCTO]],'ABC VENTAS'!$B$2:$F$564,5,FALSE)</f>
        <v>C</v>
      </c>
      <c r="Q389" s="1" t="str">
        <f>VLOOKUP(Tabla_STOCKENALMACEN[[#This Row],[ID_PRODUCTO]],'ABC STOCK'!$B$3:$F$565,5,FALSE)</f>
        <v>A</v>
      </c>
      <c r="R38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90" spans="1:18" x14ac:dyDescent="0.25">
      <c r="A390">
        <v>1</v>
      </c>
      <c r="B390">
        <v>1065</v>
      </c>
      <c r="C390">
        <v>5</v>
      </c>
      <c r="D390">
        <v>10</v>
      </c>
      <c r="E390">
        <v>201912</v>
      </c>
      <c r="F390">
        <v>123</v>
      </c>
      <c r="G390">
        <v>76</v>
      </c>
      <c r="H390">
        <v>9348</v>
      </c>
      <c r="I390">
        <v>20129.36</v>
      </c>
      <c r="J390">
        <v>323</v>
      </c>
      <c r="K390">
        <v>33630.76</v>
      </c>
      <c r="L390">
        <f>Tabla_STOCKENALMACEN[[#This Row],[CANT_STOCK]]*Tabla_STOCKENALMACEN[[#This Row],[COSTO_UNIT]]</f>
        <v>9348</v>
      </c>
      <c r="M390">
        <f>IFERROR(Tabla_STOCKENALMACEN[[#This Row],[CANT_STOCK]]/Tabla_STOCKENALMACEN[[#This Row],[VENTA_PROM12MESES_UN]],0)</f>
        <v>0.38080495356037153</v>
      </c>
      <c r="N390">
        <f>IFERROR(12/Tabla_STOCKENALMACEN[[#This Row],[MESES DE INVENTARIO]],0)</f>
        <v>31.512195121951219</v>
      </c>
      <c r="O390" s="3">
        <f>Tabla_STOCKENALMACEN[[#This Row],[STOCK_VALORIZADO]]/SUM(Tabla_STOCKENALMACEN[STOCK_VALORIZADO])</f>
        <v>3.5191370630194264E-4</v>
      </c>
      <c r="P390" s="1" t="str">
        <f>VLOOKUP(Tabla_STOCKENALMACEN[[#This Row],[ID_PRODUCTO]],'ABC VENTAS'!$B$2:$F$564,5,FALSE)</f>
        <v>C</v>
      </c>
      <c r="Q390" s="1" t="str">
        <f>VLOOKUP(Tabla_STOCKENALMACEN[[#This Row],[ID_PRODUCTO]],'ABC STOCK'!$B$3:$F$565,5,FALSE)</f>
        <v>A</v>
      </c>
      <c r="R39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91" spans="1:18" x14ac:dyDescent="0.25">
      <c r="A391">
        <v>2</v>
      </c>
      <c r="B391">
        <v>1065</v>
      </c>
      <c r="C391">
        <v>5</v>
      </c>
      <c r="D391">
        <v>10</v>
      </c>
      <c r="E391">
        <v>201905</v>
      </c>
      <c r="F391">
        <v>941</v>
      </c>
      <c r="G391">
        <v>40</v>
      </c>
      <c r="H391">
        <v>37640</v>
      </c>
      <c r="I391">
        <v>13272.8</v>
      </c>
      <c r="J391">
        <v>353</v>
      </c>
      <c r="K391">
        <v>22450.799999999999</v>
      </c>
      <c r="L391">
        <f>Tabla_STOCKENALMACEN[[#This Row],[CANT_STOCK]]*Tabla_STOCKENALMACEN[[#This Row],[COSTO_UNIT]]</f>
        <v>37640</v>
      </c>
      <c r="M391">
        <f>IFERROR(Tabla_STOCKENALMACEN[[#This Row],[CANT_STOCK]]/Tabla_STOCKENALMACEN[[#This Row],[VENTA_PROM12MESES_UN]],0)</f>
        <v>2.6657223796033995</v>
      </c>
      <c r="N391">
        <f>IFERROR(12/Tabla_STOCKENALMACEN[[#This Row],[MESES DE INVENTARIO]],0)</f>
        <v>4.5015940488841659</v>
      </c>
      <c r="O391" s="3">
        <f>Tabla_STOCKENALMACEN[[#This Row],[STOCK_VALORIZADO]]/SUM(Tabla_STOCKENALMACEN[STOCK_VALORIZADO])</f>
        <v>1.4169910039800086E-3</v>
      </c>
      <c r="P391" s="1" t="str">
        <f>VLOOKUP(Tabla_STOCKENALMACEN[[#This Row],[ID_PRODUCTO]],'ABC VENTAS'!$B$2:$F$564,5,FALSE)</f>
        <v>C</v>
      </c>
      <c r="Q391" s="1" t="str">
        <f>VLOOKUP(Tabla_STOCKENALMACEN[[#This Row],[ID_PRODUCTO]],'ABC STOCK'!$B$3:$F$565,5,FALSE)</f>
        <v>A</v>
      </c>
      <c r="R39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92" spans="1:18" x14ac:dyDescent="0.25">
      <c r="A392">
        <v>2</v>
      </c>
      <c r="B392">
        <v>1066</v>
      </c>
      <c r="C392">
        <v>5</v>
      </c>
      <c r="D392">
        <v>10</v>
      </c>
      <c r="E392">
        <v>201910</v>
      </c>
      <c r="F392">
        <v>170</v>
      </c>
      <c r="G392">
        <v>5.83</v>
      </c>
      <c r="H392">
        <v>991.1</v>
      </c>
      <c r="I392">
        <v>459.23493000000002</v>
      </c>
      <c r="J392">
        <v>84.7</v>
      </c>
      <c r="K392">
        <v>923.40787</v>
      </c>
      <c r="L392">
        <f>Tabla_STOCKENALMACEN[[#This Row],[CANT_STOCK]]*Tabla_STOCKENALMACEN[[#This Row],[COSTO_UNIT]]</f>
        <v>991.1</v>
      </c>
      <c r="M392">
        <f>IFERROR(Tabla_STOCKENALMACEN[[#This Row],[CANT_STOCK]]/Tabla_STOCKENALMACEN[[#This Row],[VENTA_PROM12MESES_UN]],0)</f>
        <v>2.0070838252656436</v>
      </c>
      <c r="N392">
        <f>IFERROR(12/Tabla_STOCKENALMACEN[[#This Row],[MESES DE INVENTARIO]],0)</f>
        <v>5.9788235294117644</v>
      </c>
      <c r="O392" s="3">
        <f>Tabla_STOCKENALMACEN[[#This Row],[STOCK_VALORIZADO]]/SUM(Tabla_STOCKENALMACEN[STOCK_VALORIZADO])</f>
        <v>3.7310833795020895E-5</v>
      </c>
      <c r="P392" s="1" t="str">
        <f>VLOOKUP(Tabla_STOCKENALMACEN[[#This Row],[ID_PRODUCTO]],'ABC VENTAS'!$B$2:$F$564,5,FALSE)</f>
        <v>C</v>
      </c>
      <c r="Q392" s="1" t="str">
        <f>VLOOKUP(Tabla_STOCKENALMACEN[[#This Row],[ID_PRODUCTO]],'ABC STOCK'!$B$3:$F$565,5,FALSE)</f>
        <v>C</v>
      </c>
      <c r="R39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93" spans="1:18" x14ac:dyDescent="0.25">
      <c r="A393">
        <v>3</v>
      </c>
      <c r="B393">
        <v>1066</v>
      </c>
      <c r="C393">
        <v>5</v>
      </c>
      <c r="D393">
        <v>10</v>
      </c>
      <c r="E393">
        <v>201907</v>
      </c>
      <c r="F393">
        <v>673</v>
      </c>
      <c r="G393">
        <v>4.24</v>
      </c>
      <c r="H393">
        <v>2853.52</v>
      </c>
      <c r="I393">
        <v>256.54968000000002</v>
      </c>
      <c r="J393">
        <v>74.7</v>
      </c>
      <c r="K393">
        <v>601.78319999999997</v>
      </c>
      <c r="L393">
        <f>Tabla_STOCKENALMACEN[[#This Row],[CANT_STOCK]]*Tabla_STOCKENALMACEN[[#This Row],[COSTO_UNIT]]</f>
        <v>2853.52</v>
      </c>
      <c r="M393">
        <f>IFERROR(Tabla_STOCKENALMACEN[[#This Row],[CANT_STOCK]]/Tabla_STOCKENALMACEN[[#This Row],[VENTA_PROM12MESES_UN]],0)</f>
        <v>9.0093708165997324</v>
      </c>
      <c r="N393">
        <f>IFERROR(12/Tabla_STOCKENALMACEN[[#This Row],[MESES DE INVENTARIO]],0)</f>
        <v>1.3319465081723625</v>
      </c>
      <c r="O393" s="3">
        <f>Tabla_STOCKENALMACEN[[#This Row],[STOCK_VALORIZADO]]/SUM(Tabla_STOCKENALMACEN[STOCK_VALORIZADO])</f>
        <v>1.0742327762160026E-4</v>
      </c>
      <c r="P393" s="1" t="str">
        <f>VLOOKUP(Tabla_STOCKENALMACEN[[#This Row],[ID_PRODUCTO]],'ABC VENTAS'!$B$2:$F$564,5,FALSE)</f>
        <v>C</v>
      </c>
      <c r="Q393" s="1" t="str">
        <f>VLOOKUP(Tabla_STOCKENALMACEN[[#This Row],[ID_PRODUCTO]],'ABC STOCK'!$B$3:$F$565,5,FALSE)</f>
        <v>C</v>
      </c>
      <c r="R39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94" spans="1:18" x14ac:dyDescent="0.25">
      <c r="A394">
        <v>2</v>
      </c>
      <c r="B394">
        <v>1066</v>
      </c>
      <c r="C394">
        <v>5</v>
      </c>
      <c r="D394">
        <v>10</v>
      </c>
      <c r="E394">
        <v>202001</v>
      </c>
      <c r="F394">
        <v>146</v>
      </c>
      <c r="G394">
        <v>3.38</v>
      </c>
      <c r="H394">
        <v>493.48</v>
      </c>
      <c r="I394">
        <v>227.136</v>
      </c>
      <c r="J394">
        <v>84</v>
      </c>
      <c r="K394">
        <v>448.59359999999998</v>
      </c>
      <c r="L394">
        <f>Tabla_STOCKENALMACEN[[#This Row],[CANT_STOCK]]*Tabla_STOCKENALMACEN[[#This Row],[COSTO_UNIT]]</f>
        <v>493.47999999999996</v>
      </c>
      <c r="M394">
        <f>IFERROR(Tabla_STOCKENALMACEN[[#This Row],[CANT_STOCK]]/Tabla_STOCKENALMACEN[[#This Row],[VENTA_PROM12MESES_UN]],0)</f>
        <v>1.7380952380952381</v>
      </c>
      <c r="N394">
        <f>IFERROR(12/Tabla_STOCKENALMACEN[[#This Row],[MESES DE INVENTARIO]],0)</f>
        <v>6.904109589041096</v>
      </c>
      <c r="O394" s="3">
        <f>Tabla_STOCKENALMACEN[[#This Row],[STOCK_VALORIZADO]]/SUM(Tabla_STOCKENALMACEN[STOCK_VALORIZADO])</f>
        <v>1.8577489921467976E-5</v>
      </c>
      <c r="P394" s="1" t="str">
        <f>VLOOKUP(Tabla_STOCKENALMACEN[[#This Row],[ID_PRODUCTO]],'ABC VENTAS'!$B$2:$F$564,5,FALSE)</f>
        <v>C</v>
      </c>
      <c r="Q394" s="1" t="str">
        <f>VLOOKUP(Tabla_STOCKENALMACEN[[#This Row],[ID_PRODUCTO]],'ABC STOCK'!$B$3:$F$565,5,FALSE)</f>
        <v>C</v>
      </c>
      <c r="R39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95" spans="1:18" x14ac:dyDescent="0.25">
      <c r="A395">
        <v>2</v>
      </c>
      <c r="B395">
        <v>1066</v>
      </c>
      <c r="C395">
        <v>5</v>
      </c>
      <c r="D395">
        <v>10</v>
      </c>
      <c r="E395">
        <v>201907</v>
      </c>
      <c r="F395">
        <v>632</v>
      </c>
      <c r="G395">
        <v>2.79</v>
      </c>
      <c r="H395">
        <v>1763.28</v>
      </c>
      <c r="I395">
        <v>231.52536000000001</v>
      </c>
      <c r="J395">
        <v>90.2</v>
      </c>
      <c r="K395">
        <v>334.70513999999997</v>
      </c>
      <c r="L395">
        <f>Tabla_STOCKENALMACEN[[#This Row],[CANT_STOCK]]*Tabla_STOCKENALMACEN[[#This Row],[COSTO_UNIT]]</f>
        <v>1763.28</v>
      </c>
      <c r="M395">
        <f>IFERROR(Tabla_STOCKENALMACEN[[#This Row],[CANT_STOCK]]/Tabla_STOCKENALMACEN[[#This Row],[VENTA_PROM12MESES_UN]],0)</f>
        <v>7.0066518847006654</v>
      </c>
      <c r="N395">
        <f>IFERROR(12/Tabla_STOCKENALMACEN[[#This Row],[MESES DE INVENTARIO]],0)</f>
        <v>1.7126582278481013</v>
      </c>
      <c r="O395" s="3">
        <f>Tabla_STOCKENALMACEN[[#This Row],[STOCK_VALORIZADO]]/SUM(Tabla_STOCKENALMACEN[STOCK_VALORIZADO])</f>
        <v>6.6380231070612891E-5</v>
      </c>
      <c r="P395" s="1" t="str">
        <f>VLOOKUP(Tabla_STOCKENALMACEN[[#This Row],[ID_PRODUCTO]],'ABC VENTAS'!$B$2:$F$564,5,FALSE)</f>
        <v>C</v>
      </c>
      <c r="Q395" s="1" t="str">
        <f>VLOOKUP(Tabla_STOCKENALMACEN[[#This Row],[ID_PRODUCTO]],'ABC STOCK'!$B$3:$F$565,5,FALSE)</f>
        <v>C</v>
      </c>
      <c r="R39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96" spans="1:18" x14ac:dyDescent="0.25">
      <c r="A396">
        <v>3</v>
      </c>
      <c r="B396">
        <v>1066</v>
      </c>
      <c r="C396">
        <v>5</v>
      </c>
      <c r="D396">
        <v>10</v>
      </c>
      <c r="E396">
        <v>202001</v>
      </c>
      <c r="F396">
        <v>852</v>
      </c>
      <c r="G396">
        <v>3.1</v>
      </c>
      <c r="H396">
        <v>2641.2</v>
      </c>
      <c r="I396">
        <v>216.00800000000001</v>
      </c>
      <c r="J396">
        <v>67</v>
      </c>
      <c r="K396">
        <v>315.70400000000001</v>
      </c>
      <c r="L396">
        <f>Tabla_STOCKENALMACEN[[#This Row],[CANT_STOCK]]*Tabla_STOCKENALMACEN[[#This Row],[COSTO_UNIT]]</f>
        <v>2641.2000000000003</v>
      </c>
      <c r="M396">
        <f>IFERROR(Tabla_STOCKENALMACEN[[#This Row],[CANT_STOCK]]/Tabla_STOCKENALMACEN[[#This Row],[VENTA_PROM12MESES_UN]],0)</f>
        <v>12.716417910447761</v>
      </c>
      <c r="N396">
        <f>IFERROR(12/Tabla_STOCKENALMACEN[[#This Row],[MESES DE INVENTARIO]],0)</f>
        <v>0.94366197183098588</v>
      </c>
      <c r="O396" s="3">
        <f>Tabla_STOCKENALMACEN[[#This Row],[STOCK_VALORIZADO]]/SUM(Tabla_STOCKENALMACEN[STOCK_VALORIZADO])</f>
        <v>9.9430303924335787E-5</v>
      </c>
      <c r="P396" s="1" t="str">
        <f>VLOOKUP(Tabla_STOCKENALMACEN[[#This Row],[ID_PRODUCTO]],'ABC VENTAS'!$B$2:$F$564,5,FALSE)</f>
        <v>C</v>
      </c>
      <c r="Q396" s="1" t="str">
        <f>VLOOKUP(Tabla_STOCKENALMACEN[[#This Row],[ID_PRODUCTO]],'ABC STOCK'!$B$3:$F$565,5,FALSE)</f>
        <v>C</v>
      </c>
      <c r="R39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97" spans="1:18" x14ac:dyDescent="0.25">
      <c r="A397">
        <v>3</v>
      </c>
      <c r="B397">
        <v>1066</v>
      </c>
      <c r="C397">
        <v>5</v>
      </c>
      <c r="D397">
        <v>10</v>
      </c>
      <c r="E397">
        <v>201912</v>
      </c>
      <c r="F397">
        <v>73</v>
      </c>
      <c r="G397">
        <v>2.19</v>
      </c>
      <c r="H397">
        <v>159.87</v>
      </c>
      <c r="I397">
        <v>151.767</v>
      </c>
      <c r="J397">
        <v>77</v>
      </c>
      <c r="K397">
        <v>215.84639999999999</v>
      </c>
      <c r="L397">
        <f>Tabla_STOCKENALMACEN[[#This Row],[CANT_STOCK]]*Tabla_STOCKENALMACEN[[#This Row],[COSTO_UNIT]]</f>
        <v>159.87</v>
      </c>
      <c r="M397">
        <f>IFERROR(Tabla_STOCKENALMACEN[[#This Row],[CANT_STOCK]]/Tabla_STOCKENALMACEN[[#This Row],[VENTA_PROM12MESES_UN]],0)</f>
        <v>0.94805194805194803</v>
      </c>
      <c r="N397">
        <f>IFERROR(12/Tabla_STOCKENALMACEN[[#This Row],[MESES DE INVENTARIO]],0)</f>
        <v>12.657534246575343</v>
      </c>
      <c r="O397" s="3">
        <f>Tabla_STOCKENALMACEN[[#This Row],[STOCK_VALORIZADO]]/SUM(Tabla_STOCKENALMACEN[STOCK_VALORIZADO])</f>
        <v>6.0184471787004248E-6</v>
      </c>
      <c r="P397" s="1" t="str">
        <f>VLOOKUP(Tabla_STOCKENALMACEN[[#This Row],[ID_PRODUCTO]],'ABC VENTAS'!$B$2:$F$564,5,FALSE)</f>
        <v>C</v>
      </c>
      <c r="Q397" s="1" t="str">
        <f>VLOOKUP(Tabla_STOCKENALMACEN[[#This Row],[ID_PRODUCTO]],'ABC STOCK'!$B$3:$F$565,5,FALSE)</f>
        <v>C</v>
      </c>
      <c r="R39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98" spans="1:18" x14ac:dyDescent="0.25">
      <c r="A398">
        <v>3</v>
      </c>
      <c r="B398">
        <v>1067</v>
      </c>
      <c r="C398">
        <v>5</v>
      </c>
      <c r="D398">
        <v>10</v>
      </c>
      <c r="E398">
        <v>202001</v>
      </c>
      <c r="F398">
        <v>1532</v>
      </c>
      <c r="G398">
        <v>7.59</v>
      </c>
      <c r="H398">
        <v>11627.88</v>
      </c>
      <c r="I398">
        <v>588.11874</v>
      </c>
      <c r="J398">
        <v>90.1</v>
      </c>
      <c r="K398">
        <v>1210.4304299999999</v>
      </c>
      <c r="L398">
        <f>Tabla_STOCKENALMACEN[[#This Row],[CANT_STOCK]]*Tabla_STOCKENALMACEN[[#This Row],[COSTO_UNIT]]</f>
        <v>11627.88</v>
      </c>
      <c r="M398">
        <f>IFERROR(Tabla_STOCKENALMACEN[[#This Row],[CANT_STOCK]]/Tabla_STOCKENALMACEN[[#This Row],[VENTA_PROM12MESES_UN]],0)</f>
        <v>17.003329633740289</v>
      </c>
      <c r="N398">
        <f>IFERROR(12/Tabla_STOCKENALMACEN[[#This Row],[MESES DE INVENTARIO]],0)</f>
        <v>0.70574412532637076</v>
      </c>
      <c r="O398" s="3">
        <f>Tabla_STOCKENALMACEN[[#This Row],[STOCK_VALORIZADO]]/SUM(Tabla_STOCKENALMACEN[STOCK_VALORIZADO])</f>
        <v>4.3774180008924178E-4</v>
      </c>
      <c r="P398" s="1" t="str">
        <f>VLOOKUP(Tabla_STOCKENALMACEN[[#This Row],[ID_PRODUCTO]],'ABC VENTAS'!$B$2:$F$564,5,FALSE)</f>
        <v>C</v>
      </c>
      <c r="Q398" s="1" t="str">
        <f>VLOOKUP(Tabla_STOCKENALMACEN[[#This Row],[ID_PRODUCTO]],'ABC STOCK'!$B$3:$F$565,5,FALSE)</f>
        <v>C</v>
      </c>
      <c r="R39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99" spans="1:18" x14ac:dyDescent="0.25">
      <c r="A399">
        <v>3</v>
      </c>
      <c r="B399">
        <v>1067</v>
      </c>
      <c r="C399">
        <v>5</v>
      </c>
      <c r="D399">
        <v>10</v>
      </c>
      <c r="E399">
        <v>202002</v>
      </c>
      <c r="F399">
        <v>22</v>
      </c>
      <c r="G399">
        <v>7.08</v>
      </c>
      <c r="H399">
        <v>155.76</v>
      </c>
      <c r="I399">
        <v>415.87920000000003</v>
      </c>
      <c r="J399">
        <v>66</v>
      </c>
      <c r="K399">
        <v>593.44560000000001</v>
      </c>
      <c r="L399">
        <f>Tabla_STOCKENALMACEN[[#This Row],[CANT_STOCK]]*Tabla_STOCKENALMACEN[[#This Row],[COSTO_UNIT]]</f>
        <v>155.76</v>
      </c>
      <c r="M399">
        <f>IFERROR(Tabla_STOCKENALMACEN[[#This Row],[CANT_STOCK]]/Tabla_STOCKENALMACEN[[#This Row],[VENTA_PROM12MESES_UN]],0)</f>
        <v>0.33333333333333331</v>
      </c>
      <c r="N399">
        <f>IFERROR(12/Tabla_STOCKENALMACEN[[#This Row],[MESES DE INVENTARIO]],0)</f>
        <v>36</v>
      </c>
      <c r="O399" s="3">
        <f>Tabla_STOCKENALMACEN[[#This Row],[STOCK_VALORIZADO]]/SUM(Tabla_STOCKENALMACEN[STOCK_VALORIZADO])</f>
        <v>5.8637226030798653E-6</v>
      </c>
      <c r="P399" s="1" t="str">
        <f>VLOOKUP(Tabla_STOCKENALMACEN[[#This Row],[ID_PRODUCTO]],'ABC VENTAS'!$B$2:$F$564,5,FALSE)</f>
        <v>C</v>
      </c>
      <c r="Q399" s="1" t="str">
        <f>VLOOKUP(Tabla_STOCKENALMACEN[[#This Row],[ID_PRODUCTO]],'ABC STOCK'!$B$3:$F$565,5,FALSE)</f>
        <v>C</v>
      </c>
      <c r="R39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00" spans="1:18" x14ac:dyDescent="0.25">
      <c r="A400">
        <v>2</v>
      </c>
      <c r="B400">
        <v>1067</v>
      </c>
      <c r="C400">
        <v>5</v>
      </c>
      <c r="D400">
        <v>10</v>
      </c>
      <c r="E400">
        <v>201909</v>
      </c>
      <c r="F400">
        <v>85</v>
      </c>
      <c r="G400">
        <v>3.79</v>
      </c>
      <c r="H400">
        <v>322.14999999999998</v>
      </c>
      <c r="I400">
        <v>267.3845</v>
      </c>
      <c r="J400">
        <v>85</v>
      </c>
      <c r="K400">
        <v>592.75599999999997</v>
      </c>
      <c r="L400">
        <f>Tabla_STOCKENALMACEN[[#This Row],[CANT_STOCK]]*Tabla_STOCKENALMACEN[[#This Row],[COSTO_UNIT]]</f>
        <v>322.14999999999998</v>
      </c>
      <c r="M400">
        <f>IFERROR(Tabla_STOCKENALMACEN[[#This Row],[CANT_STOCK]]/Tabla_STOCKENALMACEN[[#This Row],[VENTA_PROM12MESES_UN]],0)</f>
        <v>1</v>
      </c>
      <c r="N400">
        <f>IFERROR(12/Tabla_STOCKENALMACEN[[#This Row],[MESES DE INVENTARIO]],0)</f>
        <v>12</v>
      </c>
      <c r="O400" s="3">
        <f>Tabla_STOCKENALMACEN[[#This Row],[STOCK_VALORIZADO]]/SUM(Tabla_STOCKENALMACEN[STOCK_VALORIZADO])</f>
        <v>1.2127620933373E-5</v>
      </c>
      <c r="P400" s="1" t="str">
        <f>VLOOKUP(Tabla_STOCKENALMACEN[[#This Row],[ID_PRODUCTO]],'ABC VENTAS'!$B$2:$F$564,5,FALSE)</f>
        <v>C</v>
      </c>
      <c r="Q400" s="1" t="str">
        <f>VLOOKUP(Tabla_STOCKENALMACEN[[#This Row],[ID_PRODUCTO]],'ABC STOCK'!$B$3:$F$565,5,FALSE)</f>
        <v>C</v>
      </c>
      <c r="R4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01" spans="1:18" x14ac:dyDescent="0.25">
      <c r="A401">
        <v>3</v>
      </c>
      <c r="B401">
        <v>1067</v>
      </c>
      <c r="C401">
        <v>5</v>
      </c>
      <c r="D401">
        <v>10</v>
      </c>
      <c r="E401">
        <v>201908</v>
      </c>
      <c r="F401">
        <v>119</v>
      </c>
      <c r="G401">
        <v>2.0099999999999998</v>
      </c>
      <c r="H401">
        <v>239.19</v>
      </c>
      <c r="I401">
        <v>282.56580000000002</v>
      </c>
      <c r="J401">
        <v>142</v>
      </c>
      <c r="K401">
        <v>411.00479999999999</v>
      </c>
      <c r="L401">
        <f>Tabla_STOCKENALMACEN[[#This Row],[CANT_STOCK]]*Tabla_STOCKENALMACEN[[#This Row],[COSTO_UNIT]]</f>
        <v>239.18999999999997</v>
      </c>
      <c r="M401">
        <f>IFERROR(Tabla_STOCKENALMACEN[[#This Row],[CANT_STOCK]]/Tabla_STOCKENALMACEN[[#This Row],[VENTA_PROM12MESES_UN]],0)</f>
        <v>0.8380281690140845</v>
      </c>
      <c r="N401">
        <f>IFERROR(12/Tabla_STOCKENALMACEN[[#This Row],[MESES DE INVENTARIO]],0)</f>
        <v>14.319327731092438</v>
      </c>
      <c r="O401" s="3">
        <f>Tabla_STOCKENALMACEN[[#This Row],[STOCK_VALORIZADO]]/SUM(Tabla_STOCKENALMACEN[STOCK_VALORIZADO])</f>
        <v>9.0045185505307708E-6</v>
      </c>
      <c r="P401" s="1" t="str">
        <f>VLOOKUP(Tabla_STOCKENALMACEN[[#This Row],[ID_PRODUCTO]],'ABC VENTAS'!$B$2:$F$564,5,FALSE)</f>
        <v>C</v>
      </c>
      <c r="Q401" s="1" t="str">
        <f>VLOOKUP(Tabla_STOCKENALMACEN[[#This Row],[ID_PRODUCTO]],'ABC STOCK'!$B$3:$F$565,5,FALSE)</f>
        <v>C</v>
      </c>
      <c r="R40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02" spans="1:18" x14ac:dyDescent="0.25">
      <c r="A402">
        <v>1</v>
      </c>
      <c r="B402">
        <v>1067</v>
      </c>
      <c r="C402">
        <v>5</v>
      </c>
      <c r="D402">
        <v>10</v>
      </c>
      <c r="E402">
        <v>202003</v>
      </c>
      <c r="F402">
        <v>670</v>
      </c>
      <c r="G402">
        <v>3.27</v>
      </c>
      <c r="H402">
        <v>2190.9</v>
      </c>
      <c r="I402">
        <v>171.47880000000001</v>
      </c>
      <c r="J402">
        <v>57</v>
      </c>
      <c r="K402">
        <v>249.76259999999999</v>
      </c>
      <c r="L402">
        <f>Tabla_STOCKENALMACEN[[#This Row],[CANT_STOCK]]*Tabla_STOCKENALMACEN[[#This Row],[COSTO_UNIT]]</f>
        <v>2190.9</v>
      </c>
      <c r="M402">
        <f>IFERROR(Tabla_STOCKENALMACEN[[#This Row],[CANT_STOCK]]/Tabla_STOCKENALMACEN[[#This Row],[VENTA_PROM12MESES_UN]],0)</f>
        <v>11.754385964912281</v>
      </c>
      <c r="N402">
        <f>IFERROR(12/Tabla_STOCKENALMACEN[[#This Row],[MESES DE INVENTARIO]],0)</f>
        <v>1.0208955223880596</v>
      </c>
      <c r="O402" s="3">
        <f>Tabla_STOCKENALMACEN[[#This Row],[STOCK_VALORIZADO]]/SUM(Tabla_STOCKENALMACEN[STOCK_VALORIZADO])</f>
        <v>8.2478363193937319E-5</v>
      </c>
      <c r="P402" s="1" t="str">
        <f>VLOOKUP(Tabla_STOCKENALMACEN[[#This Row],[ID_PRODUCTO]],'ABC VENTAS'!$B$2:$F$564,5,FALSE)</f>
        <v>C</v>
      </c>
      <c r="Q402" s="1" t="str">
        <f>VLOOKUP(Tabla_STOCKENALMACEN[[#This Row],[ID_PRODUCTO]],'ABC STOCK'!$B$3:$F$565,5,FALSE)</f>
        <v>C</v>
      </c>
      <c r="R40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403" spans="1:18" x14ac:dyDescent="0.25">
      <c r="A403">
        <v>1</v>
      </c>
      <c r="B403">
        <v>1067</v>
      </c>
      <c r="C403">
        <v>5</v>
      </c>
      <c r="D403">
        <v>10</v>
      </c>
      <c r="E403">
        <v>202001</v>
      </c>
      <c r="F403">
        <v>50</v>
      </c>
      <c r="G403">
        <v>1.43</v>
      </c>
      <c r="H403">
        <v>71.5</v>
      </c>
      <c r="I403">
        <v>85.585499999999996</v>
      </c>
      <c r="J403">
        <v>63</v>
      </c>
      <c r="K403">
        <v>167.56739999999999</v>
      </c>
      <c r="L403">
        <f>Tabla_STOCKENALMACEN[[#This Row],[CANT_STOCK]]*Tabla_STOCKENALMACEN[[#This Row],[COSTO_UNIT]]</f>
        <v>71.5</v>
      </c>
      <c r="M403">
        <f>IFERROR(Tabla_STOCKENALMACEN[[#This Row],[CANT_STOCK]]/Tabla_STOCKENALMACEN[[#This Row],[VENTA_PROM12MESES_UN]],0)</f>
        <v>0.79365079365079361</v>
      </c>
      <c r="N403">
        <f>IFERROR(12/Tabla_STOCKENALMACEN[[#This Row],[MESES DE INVENTARIO]],0)</f>
        <v>15.120000000000001</v>
      </c>
      <c r="O403" s="3">
        <f>Tabla_STOCKENALMACEN[[#This Row],[STOCK_VALORIZADO]]/SUM(Tabla_STOCKENALMACEN[STOCK_VALORIZADO])</f>
        <v>2.6916805734476782E-6</v>
      </c>
      <c r="P403" s="1" t="str">
        <f>VLOOKUP(Tabla_STOCKENALMACEN[[#This Row],[ID_PRODUCTO]],'ABC VENTAS'!$B$2:$F$564,5,FALSE)</f>
        <v>C</v>
      </c>
      <c r="Q403" s="1" t="str">
        <f>VLOOKUP(Tabla_STOCKENALMACEN[[#This Row],[ID_PRODUCTO]],'ABC STOCK'!$B$3:$F$565,5,FALSE)</f>
        <v>C</v>
      </c>
      <c r="R4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04" spans="1:18" x14ac:dyDescent="0.25">
      <c r="A404">
        <v>3</v>
      </c>
      <c r="B404">
        <v>1068</v>
      </c>
      <c r="C404">
        <v>5</v>
      </c>
      <c r="D404">
        <v>10</v>
      </c>
      <c r="E404">
        <v>201907</v>
      </c>
      <c r="F404">
        <v>0</v>
      </c>
      <c r="G404">
        <v>7.42</v>
      </c>
      <c r="H404">
        <v>0</v>
      </c>
      <c r="I404">
        <v>587.66399999999999</v>
      </c>
      <c r="J404">
        <v>99</v>
      </c>
      <c r="K404">
        <v>954.95399999999995</v>
      </c>
      <c r="L404">
        <f>Tabla_STOCKENALMACEN[[#This Row],[CANT_STOCK]]*Tabla_STOCKENALMACEN[[#This Row],[COSTO_UNIT]]</f>
        <v>0</v>
      </c>
      <c r="M404">
        <f>IFERROR(Tabla_STOCKENALMACEN[[#This Row],[CANT_STOCK]]/Tabla_STOCKENALMACEN[[#This Row],[VENTA_PROM12MESES_UN]],0)</f>
        <v>0</v>
      </c>
      <c r="N404">
        <f>IFERROR(12/Tabla_STOCKENALMACEN[[#This Row],[MESES DE INVENTARIO]],0)</f>
        <v>0</v>
      </c>
      <c r="O404" s="3">
        <f>Tabla_STOCKENALMACEN[[#This Row],[STOCK_VALORIZADO]]/SUM(Tabla_STOCKENALMACEN[STOCK_VALORIZADO])</f>
        <v>0</v>
      </c>
      <c r="P404" s="1" t="str">
        <f>VLOOKUP(Tabla_STOCKENALMACEN[[#This Row],[ID_PRODUCTO]],'ABC VENTAS'!$B$2:$F$564,5,FALSE)</f>
        <v>C</v>
      </c>
      <c r="Q404" s="1" t="str">
        <f>VLOOKUP(Tabla_STOCKENALMACEN[[#This Row],[ID_PRODUCTO]],'ABC STOCK'!$B$3:$F$565,5,FALSE)</f>
        <v>C</v>
      </c>
      <c r="R40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05" spans="1:18" x14ac:dyDescent="0.25">
      <c r="A405">
        <v>1</v>
      </c>
      <c r="B405">
        <v>1068</v>
      </c>
      <c r="C405">
        <v>5</v>
      </c>
      <c r="D405">
        <v>10</v>
      </c>
      <c r="E405">
        <v>201910</v>
      </c>
      <c r="F405">
        <v>945</v>
      </c>
      <c r="G405">
        <v>7.37</v>
      </c>
      <c r="H405">
        <v>6964.65</v>
      </c>
      <c r="I405">
        <v>468.95310000000001</v>
      </c>
      <c r="J405">
        <v>63</v>
      </c>
      <c r="K405">
        <v>858.97349999999994</v>
      </c>
      <c r="L405">
        <f>Tabla_STOCKENALMACEN[[#This Row],[CANT_STOCK]]*Tabla_STOCKENALMACEN[[#This Row],[COSTO_UNIT]]</f>
        <v>6964.6500000000005</v>
      </c>
      <c r="M405">
        <f>IFERROR(Tabla_STOCKENALMACEN[[#This Row],[CANT_STOCK]]/Tabla_STOCKENALMACEN[[#This Row],[VENTA_PROM12MESES_UN]],0)</f>
        <v>15</v>
      </c>
      <c r="N405">
        <f>IFERROR(12/Tabla_STOCKENALMACEN[[#This Row],[MESES DE INVENTARIO]],0)</f>
        <v>0.8</v>
      </c>
      <c r="O405" s="3">
        <f>Tabla_STOCKENALMACEN[[#This Row],[STOCK_VALORIZADO]]/SUM(Tabla_STOCKENALMACEN[STOCK_VALORIZADO])</f>
        <v>2.6219039308898425E-4</v>
      </c>
      <c r="P405" s="1" t="str">
        <f>VLOOKUP(Tabla_STOCKENALMACEN[[#This Row],[ID_PRODUCTO]],'ABC VENTAS'!$B$2:$F$564,5,FALSE)</f>
        <v>C</v>
      </c>
      <c r="Q405" s="1" t="str">
        <f>VLOOKUP(Tabla_STOCKENALMACEN[[#This Row],[ID_PRODUCTO]],'ABC STOCK'!$B$3:$F$565,5,FALSE)</f>
        <v>C</v>
      </c>
      <c r="R40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406" spans="1:18" x14ac:dyDescent="0.25">
      <c r="A406">
        <v>1</v>
      </c>
      <c r="B406">
        <v>1068</v>
      </c>
      <c r="C406">
        <v>5</v>
      </c>
      <c r="D406">
        <v>10</v>
      </c>
      <c r="E406">
        <v>202001</v>
      </c>
      <c r="F406">
        <v>1201</v>
      </c>
      <c r="G406">
        <v>6.1</v>
      </c>
      <c r="H406">
        <v>7326.1</v>
      </c>
      <c r="I406">
        <v>443.57979999999998</v>
      </c>
      <c r="J406">
        <v>70.599999999999994</v>
      </c>
      <c r="K406">
        <v>727.81539999999995</v>
      </c>
      <c r="L406">
        <f>Tabla_STOCKENALMACEN[[#This Row],[CANT_STOCK]]*Tabla_STOCKENALMACEN[[#This Row],[COSTO_UNIT]]</f>
        <v>7326.0999999999995</v>
      </c>
      <c r="M406">
        <f>IFERROR(Tabla_STOCKENALMACEN[[#This Row],[CANT_STOCK]]/Tabla_STOCKENALMACEN[[#This Row],[VENTA_PROM12MESES_UN]],0)</f>
        <v>17.011331444759207</v>
      </c>
      <c r="N406">
        <f>IFERROR(12/Tabla_STOCKENALMACEN[[#This Row],[MESES DE INVENTARIO]],0)</f>
        <v>0.7054121565362198</v>
      </c>
      <c r="O406" s="3">
        <f>Tabla_STOCKENALMACEN[[#This Row],[STOCK_VALORIZADO]]/SUM(Tabla_STOCKENALMACEN[STOCK_VALORIZADO])</f>
        <v>2.7579749719069979E-4</v>
      </c>
      <c r="P406" s="1" t="str">
        <f>VLOOKUP(Tabla_STOCKENALMACEN[[#This Row],[ID_PRODUCTO]],'ABC VENTAS'!$B$2:$F$564,5,FALSE)</f>
        <v>C</v>
      </c>
      <c r="Q406" s="1" t="str">
        <f>VLOOKUP(Tabla_STOCKENALMACEN[[#This Row],[ID_PRODUCTO]],'ABC STOCK'!$B$3:$F$565,5,FALSE)</f>
        <v>C</v>
      </c>
      <c r="R40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407" spans="1:18" x14ac:dyDescent="0.25">
      <c r="A407">
        <v>3</v>
      </c>
      <c r="B407">
        <v>1068</v>
      </c>
      <c r="C407">
        <v>5</v>
      </c>
      <c r="D407">
        <v>10</v>
      </c>
      <c r="E407">
        <v>202002</v>
      </c>
      <c r="F407">
        <v>612</v>
      </c>
      <c r="G407">
        <v>4.1100000000000003</v>
      </c>
      <c r="H407">
        <v>2515.3200000000002</v>
      </c>
      <c r="I407">
        <v>198.80892</v>
      </c>
      <c r="J407">
        <v>55.6</v>
      </c>
      <c r="K407">
        <v>411.3288</v>
      </c>
      <c r="L407">
        <f>Tabla_STOCKENALMACEN[[#This Row],[CANT_STOCK]]*Tabla_STOCKENALMACEN[[#This Row],[COSTO_UNIT]]</f>
        <v>2515.3200000000002</v>
      </c>
      <c r="M407">
        <f>IFERROR(Tabla_STOCKENALMACEN[[#This Row],[CANT_STOCK]]/Tabla_STOCKENALMACEN[[#This Row],[VENTA_PROM12MESES_UN]],0)</f>
        <v>11.007194244604316</v>
      </c>
      <c r="N407">
        <f>IFERROR(12/Tabla_STOCKENALMACEN[[#This Row],[MESES DE INVENTARIO]],0)</f>
        <v>1.0901960784313727</v>
      </c>
      <c r="O407" s="3">
        <f>Tabla_STOCKENALMACEN[[#This Row],[STOCK_VALORIZADO]]/SUM(Tabla_STOCKENALMACEN[STOCK_VALORIZADO])</f>
        <v>9.4691440279782025E-5</v>
      </c>
      <c r="P407" s="1" t="str">
        <f>VLOOKUP(Tabla_STOCKENALMACEN[[#This Row],[ID_PRODUCTO]],'ABC VENTAS'!$B$2:$F$564,5,FALSE)</f>
        <v>C</v>
      </c>
      <c r="Q407" s="1" t="str">
        <f>VLOOKUP(Tabla_STOCKENALMACEN[[#This Row],[ID_PRODUCTO]],'ABC STOCK'!$B$3:$F$565,5,FALSE)</f>
        <v>C</v>
      </c>
      <c r="R40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408" spans="1:18" x14ac:dyDescent="0.25">
      <c r="A408">
        <v>3</v>
      </c>
      <c r="B408">
        <v>1068</v>
      </c>
      <c r="C408">
        <v>5</v>
      </c>
      <c r="D408">
        <v>10</v>
      </c>
      <c r="E408">
        <v>202001</v>
      </c>
      <c r="F408">
        <v>419</v>
      </c>
      <c r="G408">
        <v>4.62</v>
      </c>
      <c r="H408">
        <v>1935.78</v>
      </c>
      <c r="I408">
        <v>170.34863999999999</v>
      </c>
      <c r="J408">
        <v>41.9</v>
      </c>
      <c r="K408">
        <v>338.76150000000001</v>
      </c>
      <c r="L408">
        <f>Tabla_STOCKENALMACEN[[#This Row],[CANT_STOCK]]*Tabla_STOCKENALMACEN[[#This Row],[COSTO_UNIT]]</f>
        <v>1935.78</v>
      </c>
      <c r="M408">
        <f>IFERROR(Tabla_STOCKENALMACEN[[#This Row],[CANT_STOCK]]/Tabla_STOCKENALMACEN[[#This Row],[VENTA_PROM12MESES_UN]],0)</f>
        <v>10</v>
      </c>
      <c r="N408">
        <f>IFERROR(12/Tabla_STOCKENALMACEN[[#This Row],[MESES DE INVENTARIO]],0)</f>
        <v>1.2</v>
      </c>
      <c r="O408" s="3">
        <f>Tabla_STOCKENALMACEN[[#This Row],[STOCK_VALORIZADO]]/SUM(Tabla_STOCKENALMACEN[STOCK_VALORIZADO])</f>
        <v>7.2874145740818835E-5</v>
      </c>
      <c r="P408" s="1" t="str">
        <f>VLOOKUP(Tabla_STOCKENALMACEN[[#This Row],[ID_PRODUCTO]],'ABC VENTAS'!$B$2:$F$564,5,FALSE)</f>
        <v>C</v>
      </c>
      <c r="Q408" s="1" t="str">
        <f>VLOOKUP(Tabla_STOCKENALMACEN[[#This Row],[ID_PRODUCTO]],'ABC STOCK'!$B$3:$F$565,5,FALSE)</f>
        <v>C</v>
      </c>
      <c r="R40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409" spans="1:18" x14ac:dyDescent="0.25">
      <c r="A409">
        <v>3</v>
      </c>
      <c r="B409">
        <v>1068</v>
      </c>
      <c r="C409">
        <v>5</v>
      </c>
      <c r="D409">
        <v>10</v>
      </c>
      <c r="E409">
        <v>202003</v>
      </c>
      <c r="F409">
        <v>147</v>
      </c>
      <c r="G409">
        <v>4.46</v>
      </c>
      <c r="H409">
        <v>655.62</v>
      </c>
      <c r="I409">
        <v>170.22927999999999</v>
      </c>
      <c r="J409">
        <v>36.700000000000003</v>
      </c>
      <c r="K409">
        <v>268.43848000000003</v>
      </c>
      <c r="L409">
        <f>Tabla_STOCKENALMACEN[[#This Row],[CANT_STOCK]]*Tabla_STOCKENALMACEN[[#This Row],[COSTO_UNIT]]</f>
        <v>655.62</v>
      </c>
      <c r="M409">
        <f>IFERROR(Tabla_STOCKENALMACEN[[#This Row],[CANT_STOCK]]/Tabla_STOCKENALMACEN[[#This Row],[VENTA_PROM12MESES_UN]],0)</f>
        <v>4.0054495912806534</v>
      </c>
      <c r="N409">
        <f>IFERROR(12/Tabla_STOCKENALMACEN[[#This Row],[MESES DE INVENTARIO]],0)</f>
        <v>2.9959183673469392</v>
      </c>
      <c r="O409" s="3">
        <f>Tabla_STOCKENALMACEN[[#This Row],[STOCK_VALORIZADO]]/SUM(Tabla_STOCKENALMACEN[STOCK_VALORIZADO])</f>
        <v>2.4681393252640097E-5</v>
      </c>
      <c r="P409" s="1" t="str">
        <f>VLOOKUP(Tabla_STOCKENALMACEN[[#This Row],[ID_PRODUCTO]],'ABC VENTAS'!$B$2:$F$564,5,FALSE)</f>
        <v>C</v>
      </c>
      <c r="Q409" s="1" t="str">
        <f>VLOOKUP(Tabla_STOCKENALMACEN[[#This Row],[ID_PRODUCTO]],'ABC STOCK'!$B$3:$F$565,5,FALSE)</f>
        <v>C</v>
      </c>
      <c r="R40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410" spans="1:18" x14ac:dyDescent="0.25">
      <c r="A410">
        <v>2</v>
      </c>
      <c r="B410">
        <v>1069</v>
      </c>
      <c r="C410">
        <v>5</v>
      </c>
      <c r="D410">
        <v>10</v>
      </c>
      <c r="E410">
        <v>202001</v>
      </c>
      <c r="F410">
        <v>113</v>
      </c>
      <c r="G410">
        <v>6.35</v>
      </c>
      <c r="H410">
        <v>717.55</v>
      </c>
      <c r="I410">
        <v>658.36800000000005</v>
      </c>
      <c r="J410">
        <v>108</v>
      </c>
      <c r="K410">
        <v>877.82399999999996</v>
      </c>
      <c r="L410">
        <f>Tabla_STOCKENALMACEN[[#This Row],[CANT_STOCK]]*Tabla_STOCKENALMACEN[[#This Row],[COSTO_UNIT]]</f>
        <v>717.55</v>
      </c>
      <c r="M410">
        <f>IFERROR(Tabla_STOCKENALMACEN[[#This Row],[CANT_STOCK]]/Tabla_STOCKENALMACEN[[#This Row],[VENTA_PROM12MESES_UN]],0)</f>
        <v>1.0462962962962963</v>
      </c>
      <c r="N410">
        <f>IFERROR(12/Tabla_STOCKENALMACEN[[#This Row],[MESES DE INVENTARIO]],0)</f>
        <v>11.469026548672566</v>
      </c>
      <c r="O410" s="3">
        <f>Tabla_STOCKENALMACEN[[#This Row],[STOCK_VALORIZADO]]/SUM(Tabla_STOCKENALMACEN[STOCK_VALORIZADO])</f>
        <v>2.7012802733949392E-5</v>
      </c>
      <c r="P410" s="1" t="str">
        <f>VLOOKUP(Tabla_STOCKENALMACEN[[#This Row],[ID_PRODUCTO]],'ABC VENTAS'!$B$2:$F$564,5,FALSE)</f>
        <v>C</v>
      </c>
      <c r="Q410" s="1" t="str">
        <f>VLOOKUP(Tabla_STOCKENALMACEN[[#This Row],[ID_PRODUCTO]],'ABC STOCK'!$B$3:$F$565,5,FALSE)</f>
        <v>C</v>
      </c>
      <c r="R41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11" spans="1:18" x14ac:dyDescent="0.25">
      <c r="A411">
        <v>1</v>
      </c>
      <c r="B411">
        <v>1069</v>
      </c>
      <c r="C411">
        <v>5</v>
      </c>
      <c r="D411">
        <v>10</v>
      </c>
      <c r="E411">
        <v>201907</v>
      </c>
      <c r="F411">
        <v>1440</v>
      </c>
      <c r="G411">
        <v>3.51</v>
      </c>
      <c r="H411">
        <v>5054.3999999999996</v>
      </c>
      <c r="I411">
        <v>340.32960000000003</v>
      </c>
      <c r="J411">
        <v>96</v>
      </c>
      <c r="K411">
        <v>529.02719999999999</v>
      </c>
      <c r="L411">
        <f>Tabla_STOCKENALMACEN[[#This Row],[CANT_STOCK]]*Tabla_STOCKENALMACEN[[#This Row],[COSTO_UNIT]]</f>
        <v>5054.3999999999996</v>
      </c>
      <c r="M411">
        <f>IFERROR(Tabla_STOCKENALMACEN[[#This Row],[CANT_STOCK]]/Tabla_STOCKENALMACEN[[#This Row],[VENTA_PROM12MESES_UN]],0)</f>
        <v>15</v>
      </c>
      <c r="N411">
        <f>IFERROR(12/Tabla_STOCKENALMACEN[[#This Row],[MESES DE INVENTARIO]],0)</f>
        <v>0.8</v>
      </c>
      <c r="O411" s="3">
        <f>Tabla_STOCKENALMACEN[[#This Row],[STOCK_VALORIZADO]]/SUM(Tabla_STOCKENALMACEN[STOCK_VALORIZADO])</f>
        <v>1.9027734671935587E-4</v>
      </c>
      <c r="P411" s="1" t="str">
        <f>VLOOKUP(Tabla_STOCKENALMACEN[[#This Row],[ID_PRODUCTO]],'ABC VENTAS'!$B$2:$F$564,5,FALSE)</f>
        <v>C</v>
      </c>
      <c r="Q411" s="1" t="str">
        <f>VLOOKUP(Tabla_STOCKENALMACEN[[#This Row],[ID_PRODUCTO]],'ABC STOCK'!$B$3:$F$565,5,FALSE)</f>
        <v>C</v>
      </c>
      <c r="R41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412" spans="1:18" x14ac:dyDescent="0.25">
      <c r="A412">
        <v>3</v>
      </c>
      <c r="B412">
        <v>1069</v>
      </c>
      <c r="C412">
        <v>5</v>
      </c>
      <c r="D412">
        <v>10</v>
      </c>
      <c r="E412">
        <v>202003</v>
      </c>
      <c r="F412">
        <v>41</v>
      </c>
      <c r="G412">
        <v>2.34</v>
      </c>
      <c r="H412">
        <v>95.94</v>
      </c>
      <c r="I412">
        <v>296.01</v>
      </c>
      <c r="J412">
        <v>115</v>
      </c>
      <c r="K412">
        <v>505.90800000000002</v>
      </c>
      <c r="L412">
        <f>Tabla_STOCKENALMACEN[[#This Row],[CANT_STOCK]]*Tabla_STOCKENALMACEN[[#This Row],[COSTO_UNIT]]</f>
        <v>95.94</v>
      </c>
      <c r="M412">
        <f>IFERROR(Tabla_STOCKENALMACEN[[#This Row],[CANT_STOCK]]/Tabla_STOCKENALMACEN[[#This Row],[VENTA_PROM12MESES_UN]],0)</f>
        <v>0.35652173913043478</v>
      </c>
      <c r="N412">
        <f>IFERROR(12/Tabla_STOCKENALMACEN[[#This Row],[MESES DE INVENTARIO]],0)</f>
        <v>33.658536585365852</v>
      </c>
      <c r="O412" s="3">
        <f>Tabla_STOCKENALMACEN[[#This Row],[STOCK_VALORIZADO]]/SUM(Tabla_STOCKENALMACEN[STOCK_VALORIZADO])</f>
        <v>3.6117459330988845E-6</v>
      </c>
      <c r="P412" s="1" t="str">
        <f>VLOOKUP(Tabla_STOCKENALMACEN[[#This Row],[ID_PRODUCTO]],'ABC VENTAS'!$B$2:$F$564,5,FALSE)</f>
        <v>C</v>
      </c>
      <c r="Q412" s="1" t="str">
        <f>VLOOKUP(Tabla_STOCKENALMACEN[[#This Row],[ID_PRODUCTO]],'ABC STOCK'!$B$3:$F$565,5,FALSE)</f>
        <v>C</v>
      </c>
      <c r="R41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13" spans="1:18" x14ac:dyDescent="0.25">
      <c r="A413">
        <v>1</v>
      </c>
      <c r="B413">
        <v>1069</v>
      </c>
      <c r="C413">
        <v>5</v>
      </c>
      <c r="D413">
        <v>10</v>
      </c>
      <c r="E413">
        <v>202001</v>
      </c>
      <c r="F413">
        <v>42</v>
      </c>
      <c r="G413">
        <v>5.32</v>
      </c>
      <c r="H413">
        <v>223.44</v>
      </c>
      <c r="I413">
        <v>276.74639999999999</v>
      </c>
      <c r="J413">
        <v>51</v>
      </c>
      <c r="K413">
        <v>447.678</v>
      </c>
      <c r="L413">
        <f>Tabla_STOCKENALMACEN[[#This Row],[CANT_STOCK]]*Tabla_STOCKENALMACEN[[#This Row],[COSTO_UNIT]]</f>
        <v>223.44</v>
      </c>
      <c r="M413">
        <f>IFERROR(Tabla_STOCKENALMACEN[[#This Row],[CANT_STOCK]]/Tabla_STOCKENALMACEN[[#This Row],[VENTA_PROM12MESES_UN]],0)</f>
        <v>0.82352941176470584</v>
      </c>
      <c r="N413">
        <f>IFERROR(12/Tabla_STOCKENALMACEN[[#This Row],[MESES DE INVENTARIO]],0)</f>
        <v>14.571428571428573</v>
      </c>
      <c r="O413" s="3">
        <f>Tabla_STOCKENALMACEN[[#This Row],[STOCK_VALORIZADO]]/SUM(Tabla_STOCKENALMACEN[STOCK_VALORIZADO])</f>
        <v>8.41159590672936E-6</v>
      </c>
      <c r="P413" s="1" t="str">
        <f>VLOOKUP(Tabla_STOCKENALMACEN[[#This Row],[ID_PRODUCTO]],'ABC VENTAS'!$B$2:$F$564,5,FALSE)</f>
        <v>C</v>
      </c>
      <c r="Q413" s="1" t="str">
        <f>VLOOKUP(Tabla_STOCKENALMACEN[[#This Row],[ID_PRODUCTO]],'ABC STOCK'!$B$3:$F$565,5,FALSE)</f>
        <v>C</v>
      </c>
      <c r="R41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14" spans="1:18" x14ac:dyDescent="0.25">
      <c r="A414">
        <v>1</v>
      </c>
      <c r="B414">
        <v>1069</v>
      </c>
      <c r="C414">
        <v>5</v>
      </c>
      <c r="D414">
        <v>10</v>
      </c>
      <c r="E414">
        <v>202001</v>
      </c>
      <c r="F414">
        <v>90</v>
      </c>
      <c r="G414">
        <v>3.34</v>
      </c>
      <c r="H414">
        <v>300.60000000000002</v>
      </c>
      <c r="I414">
        <v>276.24471999999997</v>
      </c>
      <c r="J414">
        <v>89.9</v>
      </c>
      <c r="K414">
        <v>381.33782000000002</v>
      </c>
      <c r="L414">
        <f>Tabla_STOCKENALMACEN[[#This Row],[CANT_STOCK]]*Tabla_STOCKENALMACEN[[#This Row],[COSTO_UNIT]]</f>
        <v>300.59999999999997</v>
      </c>
      <c r="M414">
        <f>IFERROR(Tabla_STOCKENALMACEN[[#This Row],[CANT_STOCK]]/Tabla_STOCKENALMACEN[[#This Row],[VENTA_PROM12MESES_UN]],0)</f>
        <v>1.0011123470522802</v>
      </c>
      <c r="N414">
        <f>IFERROR(12/Tabla_STOCKENALMACEN[[#This Row],[MESES DE INVENTARIO]],0)</f>
        <v>11.986666666666668</v>
      </c>
      <c r="O414" s="3">
        <f>Tabla_STOCKENALMACEN[[#This Row],[STOCK_VALORIZADO]]/SUM(Tabla_STOCKENALMACEN[STOCK_VALORIZADO])</f>
        <v>1.1316352173124084E-5</v>
      </c>
      <c r="P414" s="1" t="str">
        <f>VLOOKUP(Tabla_STOCKENALMACEN[[#This Row],[ID_PRODUCTO]],'ABC VENTAS'!$B$2:$F$564,5,FALSE)</f>
        <v>C</v>
      </c>
      <c r="Q414" s="1" t="str">
        <f>VLOOKUP(Tabla_STOCKENALMACEN[[#This Row],[ID_PRODUCTO]],'ABC STOCK'!$B$3:$F$565,5,FALSE)</f>
        <v>C</v>
      </c>
      <c r="R41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15" spans="1:18" x14ac:dyDescent="0.25">
      <c r="A415">
        <v>1</v>
      </c>
      <c r="B415">
        <v>1069</v>
      </c>
      <c r="C415">
        <v>5</v>
      </c>
      <c r="D415">
        <v>10</v>
      </c>
      <c r="E415">
        <v>202001</v>
      </c>
      <c r="F415">
        <v>630</v>
      </c>
      <c r="G415">
        <v>7.72</v>
      </c>
      <c r="H415">
        <v>4863.6000000000004</v>
      </c>
      <c r="I415">
        <v>270.2</v>
      </c>
      <c r="J415">
        <v>35</v>
      </c>
      <c r="K415">
        <v>356.66399999999999</v>
      </c>
      <c r="L415">
        <f>Tabla_STOCKENALMACEN[[#This Row],[CANT_STOCK]]*Tabla_STOCKENALMACEN[[#This Row],[COSTO_UNIT]]</f>
        <v>4863.5999999999995</v>
      </c>
      <c r="M415">
        <f>IFERROR(Tabla_STOCKENALMACEN[[#This Row],[CANT_STOCK]]/Tabla_STOCKENALMACEN[[#This Row],[VENTA_PROM12MESES_UN]],0)</f>
        <v>18</v>
      </c>
      <c r="N415">
        <f>IFERROR(12/Tabla_STOCKENALMACEN[[#This Row],[MESES DE INVENTARIO]],0)</f>
        <v>0.66666666666666663</v>
      </c>
      <c r="O415" s="3">
        <f>Tabla_STOCKENALMACEN[[#This Row],[STOCK_VALORIZADO]]/SUM(Tabla_STOCKENALMACEN[STOCK_VALORIZADO])</f>
        <v>1.8309451240587589E-4</v>
      </c>
      <c r="P415" s="1" t="str">
        <f>VLOOKUP(Tabla_STOCKENALMACEN[[#This Row],[ID_PRODUCTO]],'ABC VENTAS'!$B$2:$F$564,5,FALSE)</f>
        <v>C</v>
      </c>
      <c r="Q415" s="1" t="str">
        <f>VLOOKUP(Tabla_STOCKENALMACEN[[#This Row],[ID_PRODUCTO]],'ABC STOCK'!$B$3:$F$565,5,FALSE)</f>
        <v>C</v>
      </c>
      <c r="R41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416" spans="1:18" x14ac:dyDescent="0.25">
      <c r="A416">
        <v>1</v>
      </c>
      <c r="B416">
        <v>1070</v>
      </c>
      <c r="C416">
        <v>5</v>
      </c>
      <c r="D416">
        <v>10</v>
      </c>
      <c r="E416">
        <v>201901</v>
      </c>
      <c r="F416">
        <v>1457</v>
      </c>
      <c r="G416">
        <v>76</v>
      </c>
      <c r="H416">
        <v>110732</v>
      </c>
      <c r="I416">
        <v>78249.600000000006</v>
      </c>
      <c r="J416">
        <v>936</v>
      </c>
      <c r="K416">
        <v>130178.88</v>
      </c>
      <c r="L416">
        <f>Tabla_STOCKENALMACEN[[#This Row],[CANT_STOCK]]*Tabla_STOCKENALMACEN[[#This Row],[COSTO_UNIT]]</f>
        <v>110732</v>
      </c>
      <c r="M416">
        <f>IFERROR(Tabla_STOCKENALMACEN[[#This Row],[CANT_STOCK]]/Tabla_STOCKENALMACEN[[#This Row],[VENTA_PROM12MESES_UN]],0)</f>
        <v>1.5566239316239316</v>
      </c>
      <c r="N416">
        <f>IFERROR(12/Tabla_STOCKENALMACEN[[#This Row],[MESES DE INVENTARIO]],0)</f>
        <v>7.7089910775566235</v>
      </c>
      <c r="O416" s="3">
        <f>Tabla_STOCKENALMACEN[[#This Row],[STOCK_VALORIZADO]]/SUM(Tabla_STOCKENALMACEN[STOCK_VALORIZADO])</f>
        <v>4.168603821804312E-3</v>
      </c>
      <c r="P416" s="1" t="str">
        <f>VLOOKUP(Tabla_STOCKENALMACEN[[#This Row],[ID_PRODUCTO]],'ABC VENTAS'!$B$2:$F$564,5,FALSE)</f>
        <v>A</v>
      </c>
      <c r="Q416" s="1" t="str">
        <f>VLOOKUP(Tabla_STOCKENALMACEN[[#This Row],[ID_PRODUCTO]],'ABC STOCK'!$B$3:$F$565,5,FALSE)</f>
        <v>A</v>
      </c>
      <c r="R41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17" spans="1:18" x14ac:dyDescent="0.25">
      <c r="A417">
        <v>3</v>
      </c>
      <c r="B417">
        <v>1070</v>
      </c>
      <c r="C417">
        <v>5</v>
      </c>
      <c r="D417">
        <v>10</v>
      </c>
      <c r="E417">
        <v>201905</v>
      </c>
      <c r="F417">
        <v>172</v>
      </c>
      <c r="G417">
        <v>70</v>
      </c>
      <c r="H417">
        <v>12040</v>
      </c>
      <c r="I417">
        <v>58985.5</v>
      </c>
      <c r="J417">
        <v>887</v>
      </c>
      <c r="K417">
        <v>80096.100000000006</v>
      </c>
      <c r="L417">
        <f>Tabla_STOCKENALMACEN[[#This Row],[CANT_STOCK]]*Tabla_STOCKENALMACEN[[#This Row],[COSTO_UNIT]]</f>
        <v>12040</v>
      </c>
      <c r="M417">
        <f>IFERROR(Tabla_STOCKENALMACEN[[#This Row],[CANT_STOCK]]/Tabla_STOCKENALMACEN[[#This Row],[VENTA_PROM12MESES_UN]],0)</f>
        <v>0.1939120631341601</v>
      </c>
      <c r="N417">
        <f>IFERROR(12/Tabla_STOCKENALMACEN[[#This Row],[MESES DE INVENTARIO]],0)</f>
        <v>61.883720930232556</v>
      </c>
      <c r="O417" s="3">
        <f>Tabla_STOCKENALMACEN[[#This Row],[STOCK_VALORIZADO]]/SUM(Tabla_STOCKENALMACEN[STOCK_VALORIZADO])</f>
        <v>4.5325642103930138E-4</v>
      </c>
      <c r="P417" s="1" t="str">
        <f>VLOOKUP(Tabla_STOCKENALMACEN[[#This Row],[ID_PRODUCTO]],'ABC VENTAS'!$B$2:$F$564,5,FALSE)</f>
        <v>A</v>
      </c>
      <c r="Q417" s="1" t="str">
        <f>VLOOKUP(Tabla_STOCKENALMACEN[[#This Row],[ID_PRODUCTO]],'ABC STOCK'!$B$3:$F$565,5,FALSE)</f>
        <v>A</v>
      </c>
      <c r="R41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18" spans="1:18" x14ac:dyDescent="0.25">
      <c r="A418">
        <v>2</v>
      </c>
      <c r="B418">
        <v>1070</v>
      </c>
      <c r="C418">
        <v>5</v>
      </c>
      <c r="D418">
        <v>10</v>
      </c>
      <c r="E418">
        <v>201908</v>
      </c>
      <c r="F418">
        <v>710</v>
      </c>
      <c r="G418">
        <v>53</v>
      </c>
      <c r="H418">
        <v>37630</v>
      </c>
      <c r="I418">
        <v>45674.34</v>
      </c>
      <c r="J418">
        <v>813</v>
      </c>
      <c r="K418">
        <v>77560.2</v>
      </c>
      <c r="L418">
        <f>Tabla_STOCKENALMACEN[[#This Row],[CANT_STOCK]]*Tabla_STOCKENALMACEN[[#This Row],[COSTO_UNIT]]</f>
        <v>37630</v>
      </c>
      <c r="M418">
        <f>IFERROR(Tabla_STOCKENALMACEN[[#This Row],[CANT_STOCK]]/Tabla_STOCKENALMACEN[[#This Row],[VENTA_PROM12MESES_UN]],0)</f>
        <v>0.87330873308733092</v>
      </c>
      <c r="N418">
        <f>IFERROR(12/Tabla_STOCKENALMACEN[[#This Row],[MESES DE INVENTARIO]],0)</f>
        <v>13.740845070422534</v>
      </c>
      <c r="O418" s="3">
        <f>Tabla_STOCKENALMACEN[[#This Row],[STOCK_VALORIZADO]]/SUM(Tabla_STOCKENALMACEN[STOCK_VALORIZADO])</f>
        <v>1.4166145451585473E-3</v>
      </c>
      <c r="P418" s="1" t="str">
        <f>VLOOKUP(Tabla_STOCKENALMACEN[[#This Row],[ID_PRODUCTO]],'ABC VENTAS'!$B$2:$F$564,5,FALSE)</f>
        <v>A</v>
      </c>
      <c r="Q418" s="1" t="str">
        <f>VLOOKUP(Tabla_STOCKENALMACEN[[#This Row],[ID_PRODUCTO]],'ABC STOCK'!$B$3:$F$565,5,FALSE)</f>
        <v>A</v>
      </c>
      <c r="R41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19" spans="1:18" x14ac:dyDescent="0.25">
      <c r="A419">
        <v>2</v>
      </c>
      <c r="B419">
        <v>1070</v>
      </c>
      <c r="C419">
        <v>5</v>
      </c>
      <c r="D419">
        <v>10</v>
      </c>
      <c r="E419">
        <v>201910</v>
      </c>
      <c r="F419">
        <v>570</v>
      </c>
      <c r="G419">
        <v>46</v>
      </c>
      <c r="H419">
        <v>26220</v>
      </c>
      <c r="I419">
        <v>34678.480000000003</v>
      </c>
      <c r="J419">
        <v>802</v>
      </c>
      <c r="K419">
        <v>50173.120000000003</v>
      </c>
      <c r="L419">
        <f>Tabla_STOCKENALMACEN[[#This Row],[CANT_STOCK]]*Tabla_STOCKENALMACEN[[#This Row],[COSTO_UNIT]]</f>
        <v>26220</v>
      </c>
      <c r="M419">
        <f>IFERROR(Tabla_STOCKENALMACEN[[#This Row],[CANT_STOCK]]/Tabla_STOCKENALMACEN[[#This Row],[VENTA_PROM12MESES_UN]],0)</f>
        <v>0.71072319201995016</v>
      </c>
      <c r="N419">
        <f>IFERROR(12/Tabla_STOCKENALMACEN[[#This Row],[MESES DE INVENTARIO]],0)</f>
        <v>16.88421052631579</v>
      </c>
      <c r="O419" s="3">
        <f>Tabla_STOCKENALMACEN[[#This Row],[STOCK_VALORIZADO]]/SUM(Tabla_STOCKENALMACEN[STOCK_VALORIZADO])</f>
        <v>9.870750298713025E-4</v>
      </c>
      <c r="P419" s="1" t="str">
        <f>VLOOKUP(Tabla_STOCKENALMACEN[[#This Row],[ID_PRODUCTO]],'ABC VENTAS'!$B$2:$F$564,5,FALSE)</f>
        <v>A</v>
      </c>
      <c r="Q419" s="1" t="str">
        <f>VLOOKUP(Tabla_STOCKENALMACEN[[#This Row],[ID_PRODUCTO]],'ABC STOCK'!$B$3:$F$565,5,FALSE)</f>
        <v>A</v>
      </c>
      <c r="R41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20" spans="1:18" x14ac:dyDescent="0.25">
      <c r="A420">
        <v>2</v>
      </c>
      <c r="B420">
        <v>1070</v>
      </c>
      <c r="C420">
        <v>5</v>
      </c>
      <c r="D420">
        <v>10</v>
      </c>
      <c r="E420">
        <v>202003</v>
      </c>
      <c r="F420">
        <v>900</v>
      </c>
      <c r="G420">
        <v>59</v>
      </c>
      <c r="H420">
        <v>53100</v>
      </c>
      <c r="I420">
        <v>25440.799999999999</v>
      </c>
      <c r="J420">
        <v>392</v>
      </c>
      <c r="K420">
        <v>35617.120000000003</v>
      </c>
      <c r="L420">
        <f>Tabla_STOCKENALMACEN[[#This Row],[CANT_STOCK]]*Tabla_STOCKENALMACEN[[#This Row],[COSTO_UNIT]]</f>
        <v>53100</v>
      </c>
      <c r="M420">
        <f>IFERROR(Tabla_STOCKENALMACEN[[#This Row],[CANT_STOCK]]/Tabla_STOCKENALMACEN[[#This Row],[VENTA_PROM12MESES_UN]],0)</f>
        <v>2.295918367346939</v>
      </c>
      <c r="N420">
        <f>IFERROR(12/Tabla_STOCKENALMACEN[[#This Row],[MESES DE INVENTARIO]],0)</f>
        <v>5.2266666666666666</v>
      </c>
      <c r="O420" s="3">
        <f>Tabla_STOCKENALMACEN[[#This Row],[STOCK_VALORIZADO]]/SUM(Tabla_STOCKENALMACEN[STOCK_VALORIZADO])</f>
        <v>1.9989963419590451E-3</v>
      </c>
      <c r="P420" s="1" t="str">
        <f>VLOOKUP(Tabla_STOCKENALMACEN[[#This Row],[ID_PRODUCTO]],'ABC VENTAS'!$B$2:$F$564,5,FALSE)</f>
        <v>A</v>
      </c>
      <c r="Q420" s="1" t="str">
        <f>VLOOKUP(Tabla_STOCKENALMACEN[[#This Row],[ID_PRODUCTO]],'ABC STOCK'!$B$3:$F$565,5,FALSE)</f>
        <v>A</v>
      </c>
      <c r="R42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21" spans="1:18" x14ac:dyDescent="0.25">
      <c r="A421">
        <v>3</v>
      </c>
      <c r="B421">
        <v>1070</v>
      </c>
      <c r="C421">
        <v>5</v>
      </c>
      <c r="D421">
        <v>10</v>
      </c>
      <c r="E421">
        <v>202003</v>
      </c>
      <c r="F421">
        <v>83</v>
      </c>
      <c r="G421">
        <v>76</v>
      </c>
      <c r="H421">
        <v>6308</v>
      </c>
      <c r="I421">
        <v>24728.880000000001</v>
      </c>
      <c r="J421">
        <v>319</v>
      </c>
      <c r="K421">
        <v>32002.080000000002</v>
      </c>
      <c r="L421">
        <f>Tabla_STOCKENALMACEN[[#This Row],[CANT_STOCK]]*Tabla_STOCKENALMACEN[[#This Row],[COSTO_UNIT]]</f>
        <v>6308</v>
      </c>
      <c r="M421">
        <f>IFERROR(Tabla_STOCKENALMACEN[[#This Row],[CANT_STOCK]]/Tabla_STOCKENALMACEN[[#This Row],[VENTA_PROM12MESES_UN]],0)</f>
        <v>0.2601880877742947</v>
      </c>
      <c r="N421">
        <f>IFERROR(12/Tabla_STOCKENALMACEN[[#This Row],[MESES DE INVENTARIO]],0)</f>
        <v>46.120481927710841</v>
      </c>
      <c r="O421" s="3">
        <f>Tabla_STOCKENALMACEN[[#This Row],[STOCK_VALORIZADO]]/SUM(Tabla_STOCKENALMACEN[STOCK_VALORIZADO])</f>
        <v>2.3747022457773362E-4</v>
      </c>
      <c r="P421" s="1" t="str">
        <f>VLOOKUP(Tabla_STOCKENALMACEN[[#This Row],[ID_PRODUCTO]],'ABC VENTAS'!$B$2:$F$564,5,FALSE)</f>
        <v>A</v>
      </c>
      <c r="Q421" s="1" t="str">
        <f>VLOOKUP(Tabla_STOCKENALMACEN[[#This Row],[ID_PRODUCTO]],'ABC STOCK'!$B$3:$F$565,5,FALSE)</f>
        <v>A</v>
      </c>
      <c r="R42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22" spans="1:18" x14ac:dyDescent="0.25">
      <c r="A422">
        <v>2</v>
      </c>
      <c r="B422">
        <v>1071</v>
      </c>
      <c r="C422">
        <v>5</v>
      </c>
      <c r="D422">
        <v>10</v>
      </c>
      <c r="E422">
        <v>201912</v>
      </c>
      <c r="F422">
        <v>514</v>
      </c>
      <c r="G422">
        <v>6.71</v>
      </c>
      <c r="H422">
        <v>3448.94</v>
      </c>
      <c r="I422">
        <v>383.14100000000002</v>
      </c>
      <c r="J422">
        <v>57.1</v>
      </c>
      <c r="K422">
        <v>647.50828999999999</v>
      </c>
      <c r="L422">
        <f>Tabla_STOCKENALMACEN[[#This Row],[CANT_STOCK]]*Tabla_STOCKENALMACEN[[#This Row],[COSTO_UNIT]]</f>
        <v>3448.94</v>
      </c>
      <c r="M422">
        <f>IFERROR(Tabla_STOCKENALMACEN[[#This Row],[CANT_STOCK]]/Tabla_STOCKENALMACEN[[#This Row],[VENTA_PROM12MESES_UN]],0)</f>
        <v>9.0017513134851139</v>
      </c>
      <c r="N422">
        <f>IFERROR(12/Tabla_STOCKENALMACEN[[#This Row],[MESES DE INVENTARIO]],0)</f>
        <v>1.3330739299610894</v>
      </c>
      <c r="O422" s="3">
        <f>Tabla_STOCKENALMACEN[[#This Row],[STOCK_VALORIZADO]]/SUM(Tabla_STOCKENALMACEN[STOCK_VALORIZADO])</f>
        <v>1.2983838876904385E-4</v>
      </c>
      <c r="P422" s="1" t="str">
        <f>VLOOKUP(Tabla_STOCKENALMACEN[[#This Row],[ID_PRODUCTO]],'ABC VENTAS'!$B$2:$F$564,5,FALSE)</f>
        <v>C</v>
      </c>
      <c r="Q422" s="1" t="str">
        <f>VLOOKUP(Tabla_STOCKENALMACEN[[#This Row],[ID_PRODUCTO]],'ABC STOCK'!$B$3:$F$565,5,FALSE)</f>
        <v>C</v>
      </c>
      <c r="R42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423" spans="1:18" x14ac:dyDescent="0.25">
      <c r="A423">
        <v>2</v>
      </c>
      <c r="B423">
        <v>1071</v>
      </c>
      <c r="C423">
        <v>5</v>
      </c>
      <c r="D423">
        <v>10</v>
      </c>
      <c r="E423">
        <v>202001</v>
      </c>
      <c r="F423">
        <v>38</v>
      </c>
      <c r="G423">
        <v>3.18</v>
      </c>
      <c r="H423">
        <v>120.84</v>
      </c>
      <c r="I423">
        <v>342.45420000000001</v>
      </c>
      <c r="J423">
        <v>121</v>
      </c>
      <c r="K423">
        <v>592.56119999999999</v>
      </c>
      <c r="L423">
        <f>Tabla_STOCKENALMACEN[[#This Row],[CANT_STOCK]]*Tabla_STOCKENALMACEN[[#This Row],[COSTO_UNIT]]</f>
        <v>120.84</v>
      </c>
      <c r="M423">
        <f>IFERROR(Tabla_STOCKENALMACEN[[#This Row],[CANT_STOCK]]/Tabla_STOCKENALMACEN[[#This Row],[VENTA_PROM12MESES_UN]],0)</f>
        <v>0.31404958677685951</v>
      </c>
      <c r="N423">
        <f>IFERROR(12/Tabla_STOCKENALMACEN[[#This Row],[MESES DE INVENTARIO]],0)</f>
        <v>38.210526315789473</v>
      </c>
      <c r="O423" s="3">
        <f>Tabla_STOCKENALMACEN[[#This Row],[STOCK_VALORIZADO]]/SUM(Tabla_STOCKENALMACEN[STOCK_VALORIZADO])</f>
        <v>4.549128398537307E-6</v>
      </c>
      <c r="P423" s="1" t="str">
        <f>VLOOKUP(Tabla_STOCKENALMACEN[[#This Row],[ID_PRODUCTO]],'ABC VENTAS'!$B$2:$F$564,5,FALSE)</f>
        <v>C</v>
      </c>
      <c r="Q423" s="1" t="str">
        <f>VLOOKUP(Tabla_STOCKENALMACEN[[#This Row],[ID_PRODUCTO]],'ABC STOCK'!$B$3:$F$565,5,FALSE)</f>
        <v>C</v>
      </c>
      <c r="R42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24" spans="1:18" x14ac:dyDescent="0.25">
      <c r="A424">
        <v>2</v>
      </c>
      <c r="B424">
        <v>1071</v>
      </c>
      <c r="C424">
        <v>5</v>
      </c>
      <c r="D424">
        <v>10</v>
      </c>
      <c r="E424">
        <v>201911</v>
      </c>
      <c r="F424">
        <v>614</v>
      </c>
      <c r="G424">
        <v>7.77</v>
      </c>
      <c r="H424">
        <v>4770.78</v>
      </c>
      <c r="I424">
        <v>294.52184999999997</v>
      </c>
      <c r="J424">
        <v>36.1</v>
      </c>
      <c r="K424">
        <v>499.28465999999997</v>
      </c>
      <c r="L424">
        <f>Tabla_STOCKENALMACEN[[#This Row],[CANT_STOCK]]*Tabla_STOCKENALMACEN[[#This Row],[COSTO_UNIT]]</f>
        <v>4770.78</v>
      </c>
      <c r="M424">
        <f>IFERROR(Tabla_STOCKENALMACEN[[#This Row],[CANT_STOCK]]/Tabla_STOCKENALMACEN[[#This Row],[VENTA_PROM12MESES_UN]],0)</f>
        <v>17.008310249307478</v>
      </c>
      <c r="N424">
        <f>IFERROR(12/Tabla_STOCKENALMACEN[[#This Row],[MESES DE INVENTARIO]],0)</f>
        <v>0.70553745928338774</v>
      </c>
      <c r="O424" s="3">
        <f>Tabla_STOCKENALMACEN[[#This Row],[STOCK_VALORIZADO]]/SUM(Tabla_STOCKENALMACEN[STOCK_VALORIZADO])</f>
        <v>1.7960022162507292E-4</v>
      </c>
      <c r="P424" s="1" t="str">
        <f>VLOOKUP(Tabla_STOCKENALMACEN[[#This Row],[ID_PRODUCTO]],'ABC VENTAS'!$B$2:$F$564,5,FALSE)</f>
        <v>C</v>
      </c>
      <c r="Q424" s="1" t="str">
        <f>VLOOKUP(Tabla_STOCKENALMACEN[[#This Row],[ID_PRODUCTO]],'ABC STOCK'!$B$3:$F$565,5,FALSE)</f>
        <v>C</v>
      </c>
      <c r="R42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425" spans="1:18" x14ac:dyDescent="0.25">
      <c r="A425">
        <v>3</v>
      </c>
      <c r="B425">
        <v>1071</v>
      </c>
      <c r="C425">
        <v>5</v>
      </c>
      <c r="D425">
        <v>10</v>
      </c>
      <c r="E425">
        <v>202003</v>
      </c>
      <c r="F425">
        <v>413</v>
      </c>
      <c r="G425">
        <v>5.68</v>
      </c>
      <c r="H425">
        <v>2345.84</v>
      </c>
      <c r="I425">
        <v>267.94832000000002</v>
      </c>
      <c r="J425">
        <v>45.8</v>
      </c>
      <c r="K425">
        <v>455.25200000000001</v>
      </c>
      <c r="L425">
        <f>Tabla_STOCKENALMACEN[[#This Row],[CANT_STOCK]]*Tabla_STOCKENALMACEN[[#This Row],[COSTO_UNIT]]</f>
        <v>2345.8399999999997</v>
      </c>
      <c r="M425">
        <f>IFERROR(Tabla_STOCKENALMACEN[[#This Row],[CANT_STOCK]]/Tabla_STOCKENALMACEN[[#This Row],[VENTA_PROM12MESES_UN]],0)</f>
        <v>9.0174672489082983</v>
      </c>
      <c r="N425">
        <f>IFERROR(12/Tabla_STOCKENALMACEN[[#This Row],[MESES DE INVENTARIO]],0)</f>
        <v>1.3307506053268763</v>
      </c>
      <c r="O425" s="3">
        <f>Tabla_STOCKENALMACEN[[#This Row],[STOCK_VALORIZADO]]/SUM(Tabla_STOCKENALMACEN[STOCK_VALORIZADO])</f>
        <v>8.8311216173657359E-5</v>
      </c>
      <c r="P425" s="1" t="str">
        <f>VLOOKUP(Tabla_STOCKENALMACEN[[#This Row],[ID_PRODUCTO]],'ABC VENTAS'!$B$2:$F$564,5,FALSE)</f>
        <v>C</v>
      </c>
      <c r="Q425" s="1" t="str">
        <f>VLOOKUP(Tabla_STOCKENALMACEN[[#This Row],[ID_PRODUCTO]],'ABC STOCK'!$B$3:$F$565,5,FALSE)</f>
        <v>C</v>
      </c>
      <c r="R42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426" spans="1:18" x14ac:dyDescent="0.25">
      <c r="A426">
        <v>1</v>
      </c>
      <c r="B426">
        <v>1071</v>
      </c>
      <c r="C426">
        <v>5</v>
      </c>
      <c r="D426">
        <v>10</v>
      </c>
      <c r="E426">
        <v>201907</v>
      </c>
      <c r="F426">
        <v>86</v>
      </c>
      <c r="G426">
        <v>2.54</v>
      </c>
      <c r="H426">
        <v>218.44</v>
      </c>
      <c r="I426">
        <v>235.64088000000001</v>
      </c>
      <c r="J426">
        <v>85.9</v>
      </c>
      <c r="K426">
        <v>309.82411999999999</v>
      </c>
      <c r="L426">
        <f>Tabla_STOCKENALMACEN[[#This Row],[CANT_STOCK]]*Tabla_STOCKENALMACEN[[#This Row],[COSTO_UNIT]]</f>
        <v>218.44</v>
      </c>
      <c r="M426">
        <f>IFERROR(Tabla_STOCKENALMACEN[[#This Row],[CANT_STOCK]]/Tabla_STOCKENALMACEN[[#This Row],[VENTA_PROM12MESES_UN]],0)</f>
        <v>1.0011641443538999</v>
      </c>
      <c r="N426">
        <f>IFERROR(12/Tabla_STOCKENALMACEN[[#This Row],[MESES DE INVENTARIO]],0)</f>
        <v>11.986046511627906</v>
      </c>
      <c r="O426" s="3">
        <f>Tabla_STOCKENALMACEN[[#This Row],[STOCK_VALORIZADO]]/SUM(Tabla_STOCKENALMACEN[STOCK_VALORIZADO])</f>
        <v>8.2233664959987535E-6</v>
      </c>
      <c r="P426" s="1" t="str">
        <f>VLOOKUP(Tabla_STOCKENALMACEN[[#This Row],[ID_PRODUCTO]],'ABC VENTAS'!$B$2:$F$564,5,FALSE)</f>
        <v>C</v>
      </c>
      <c r="Q426" s="1" t="str">
        <f>VLOOKUP(Tabla_STOCKENALMACEN[[#This Row],[ID_PRODUCTO]],'ABC STOCK'!$B$3:$F$565,5,FALSE)</f>
        <v>C</v>
      </c>
      <c r="R42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27" spans="1:18" x14ac:dyDescent="0.25">
      <c r="A427">
        <v>3</v>
      </c>
      <c r="B427">
        <v>1071</v>
      </c>
      <c r="C427">
        <v>5</v>
      </c>
      <c r="D427">
        <v>10</v>
      </c>
      <c r="E427">
        <v>202002</v>
      </c>
      <c r="F427">
        <v>119</v>
      </c>
      <c r="G427">
        <v>1.7</v>
      </c>
      <c r="H427">
        <v>202.3</v>
      </c>
      <c r="I427">
        <v>117.504</v>
      </c>
      <c r="J427">
        <v>64</v>
      </c>
      <c r="K427">
        <v>132.73599999999999</v>
      </c>
      <c r="L427">
        <f>Tabla_STOCKENALMACEN[[#This Row],[CANT_STOCK]]*Tabla_STOCKENALMACEN[[#This Row],[COSTO_UNIT]]</f>
        <v>202.29999999999998</v>
      </c>
      <c r="M427">
        <f>IFERROR(Tabla_STOCKENALMACEN[[#This Row],[CANT_STOCK]]/Tabla_STOCKENALMACEN[[#This Row],[VENTA_PROM12MESES_UN]],0)</f>
        <v>1.859375</v>
      </c>
      <c r="N427">
        <f>IFERROR(12/Tabla_STOCKENALMACEN[[#This Row],[MESES DE INVENTARIO]],0)</f>
        <v>6.4537815126050422</v>
      </c>
      <c r="O427" s="3">
        <f>Tabla_STOCKENALMACEN[[#This Row],[STOCK_VALORIZADO]]/SUM(Tabla_STOCKENALMACEN[STOCK_VALORIZADO])</f>
        <v>7.6157619581603538E-6</v>
      </c>
      <c r="P427" s="1" t="str">
        <f>VLOOKUP(Tabla_STOCKENALMACEN[[#This Row],[ID_PRODUCTO]],'ABC VENTAS'!$B$2:$F$564,5,FALSE)</f>
        <v>C</v>
      </c>
      <c r="Q427" s="1" t="str">
        <f>VLOOKUP(Tabla_STOCKENALMACEN[[#This Row],[ID_PRODUCTO]],'ABC STOCK'!$B$3:$F$565,5,FALSE)</f>
        <v>C</v>
      </c>
      <c r="R42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28" spans="1:18" x14ac:dyDescent="0.25">
      <c r="A428">
        <v>1</v>
      </c>
      <c r="B428">
        <v>1072</v>
      </c>
      <c r="C428">
        <v>5</v>
      </c>
      <c r="D428">
        <v>10</v>
      </c>
      <c r="E428">
        <v>201905</v>
      </c>
      <c r="F428">
        <v>31</v>
      </c>
      <c r="G428">
        <v>68</v>
      </c>
      <c r="H428">
        <v>2108</v>
      </c>
      <c r="I428">
        <v>73082.320000000007</v>
      </c>
      <c r="J428">
        <v>986</v>
      </c>
      <c r="K428">
        <v>115322.56</v>
      </c>
      <c r="L428">
        <f>Tabla_STOCKENALMACEN[[#This Row],[CANT_STOCK]]*Tabla_STOCKENALMACEN[[#This Row],[COSTO_UNIT]]</f>
        <v>2108</v>
      </c>
      <c r="M428">
        <f>IFERROR(Tabla_STOCKENALMACEN[[#This Row],[CANT_STOCK]]/Tabla_STOCKENALMACEN[[#This Row],[VENTA_PROM12MESES_UN]],0)</f>
        <v>3.1440162271805273E-2</v>
      </c>
      <c r="N428">
        <f>IFERROR(12/Tabla_STOCKENALMACEN[[#This Row],[MESES DE INVENTARIO]],0)</f>
        <v>381.67741935483872</v>
      </c>
      <c r="O428" s="3">
        <f>Tabla_STOCKENALMACEN[[#This Row],[STOCK_VALORIZADO]]/SUM(Tabla_STOCKENALMACEN[STOCK_VALORIZADO])</f>
        <v>7.9357519564023863E-5</v>
      </c>
      <c r="P428" s="1" t="str">
        <f>VLOOKUP(Tabla_STOCKENALMACEN[[#This Row],[ID_PRODUCTO]],'ABC VENTAS'!$B$2:$F$564,5,FALSE)</f>
        <v>A</v>
      </c>
      <c r="Q428" s="1" t="str">
        <f>VLOOKUP(Tabla_STOCKENALMACEN[[#This Row],[ID_PRODUCTO]],'ABC STOCK'!$B$3:$F$565,5,FALSE)</f>
        <v>A</v>
      </c>
      <c r="R42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29" spans="1:18" x14ac:dyDescent="0.25">
      <c r="A429">
        <v>2</v>
      </c>
      <c r="B429">
        <v>1072</v>
      </c>
      <c r="C429">
        <v>5</v>
      </c>
      <c r="D429">
        <v>10</v>
      </c>
      <c r="E429">
        <v>201903</v>
      </c>
      <c r="F429">
        <v>298</v>
      </c>
      <c r="G429">
        <v>49</v>
      </c>
      <c r="H429">
        <v>14602</v>
      </c>
      <c r="I429">
        <v>47902.400000000001</v>
      </c>
      <c r="J429">
        <v>940</v>
      </c>
      <c r="K429">
        <v>69090</v>
      </c>
      <c r="L429">
        <f>Tabla_STOCKENALMACEN[[#This Row],[CANT_STOCK]]*Tabla_STOCKENALMACEN[[#This Row],[COSTO_UNIT]]</f>
        <v>14602</v>
      </c>
      <c r="M429">
        <f>IFERROR(Tabla_STOCKENALMACEN[[#This Row],[CANT_STOCK]]/Tabla_STOCKENALMACEN[[#This Row],[VENTA_PROM12MESES_UN]],0)</f>
        <v>0.31702127659574469</v>
      </c>
      <c r="N429">
        <f>IFERROR(12/Tabla_STOCKENALMACEN[[#This Row],[MESES DE INVENTARIO]],0)</f>
        <v>37.852348993288587</v>
      </c>
      <c r="O429" s="3">
        <f>Tabla_STOCKENALMACEN[[#This Row],[STOCK_VALORIZADO]]/SUM(Tabla_STOCKENALMACEN[STOCK_VALORIZADO])</f>
        <v>5.497051710976643E-4</v>
      </c>
      <c r="P429" s="1" t="str">
        <f>VLOOKUP(Tabla_STOCKENALMACEN[[#This Row],[ID_PRODUCTO]],'ABC VENTAS'!$B$2:$F$564,5,FALSE)</f>
        <v>A</v>
      </c>
      <c r="Q429" s="1" t="str">
        <f>VLOOKUP(Tabla_STOCKENALMACEN[[#This Row],[ID_PRODUCTO]],'ABC STOCK'!$B$3:$F$565,5,FALSE)</f>
        <v>A</v>
      </c>
      <c r="R42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30" spans="1:18" x14ac:dyDescent="0.25">
      <c r="A430">
        <v>1</v>
      </c>
      <c r="B430">
        <v>1072</v>
      </c>
      <c r="C430">
        <v>5</v>
      </c>
      <c r="D430">
        <v>10</v>
      </c>
      <c r="E430">
        <v>202003</v>
      </c>
      <c r="F430">
        <v>1043</v>
      </c>
      <c r="G430">
        <v>70</v>
      </c>
      <c r="H430">
        <v>73010</v>
      </c>
      <c r="I430">
        <v>41664</v>
      </c>
      <c r="J430">
        <v>744</v>
      </c>
      <c r="K430">
        <v>67183.199999999997</v>
      </c>
      <c r="L430">
        <f>Tabla_STOCKENALMACEN[[#This Row],[CANT_STOCK]]*Tabla_STOCKENALMACEN[[#This Row],[COSTO_UNIT]]</f>
        <v>73010</v>
      </c>
      <c r="M430">
        <f>IFERROR(Tabla_STOCKENALMACEN[[#This Row],[CANT_STOCK]]/Tabla_STOCKENALMACEN[[#This Row],[VENTA_PROM12MESES_UN]],0)</f>
        <v>1.4018817204301075</v>
      </c>
      <c r="N430">
        <f>IFERROR(12/Tabla_STOCKENALMACEN[[#This Row],[MESES DE INVENTARIO]],0)</f>
        <v>8.5599232981783313</v>
      </c>
      <c r="O430" s="3">
        <f>Tabla_STOCKENALMACEN[[#This Row],[STOCK_VALORIZADO]]/SUM(Tabla_STOCKENALMACEN[STOCK_VALORIZADO])</f>
        <v>2.7485258554883216E-3</v>
      </c>
      <c r="P430" s="1" t="str">
        <f>VLOOKUP(Tabla_STOCKENALMACEN[[#This Row],[ID_PRODUCTO]],'ABC VENTAS'!$B$2:$F$564,5,FALSE)</f>
        <v>A</v>
      </c>
      <c r="Q430" s="1" t="str">
        <f>VLOOKUP(Tabla_STOCKENALMACEN[[#This Row],[ID_PRODUCTO]],'ABC STOCK'!$B$3:$F$565,5,FALSE)</f>
        <v>A</v>
      </c>
      <c r="R43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31" spans="1:18" x14ac:dyDescent="0.25">
      <c r="A431">
        <v>3</v>
      </c>
      <c r="B431">
        <v>1072</v>
      </c>
      <c r="C431">
        <v>5</v>
      </c>
      <c r="D431">
        <v>10</v>
      </c>
      <c r="E431">
        <v>201905</v>
      </c>
      <c r="F431">
        <v>399</v>
      </c>
      <c r="G431">
        <v>58</v>
      </c>
      <c r="H431">
        <v>23142</v>
      </c>
      <c r="I431">
        <v>22096.84</v>
      </c>
      <c r="J431">
        <v>443</v>
      </c>
      <c r="K431">
        <v>44964.5</v>
      </c>
      <c r="L431">
        <f>Tabla_STOCKENALMACEN[[#This Row],[CANT_STOCK]]*Tabla_STOCKENALMACEN[[#This Row],[COSTO_UNIT]]</f>
        <v>23142</v>
      </c>
      <c r="M431">
        <f>IFERROR(Tabla_STOCKENALMACEN[[#This Row],[CANT_STOCK]]/Tabla_STOCKENALMACEN[[#This Row],[VENTA_PROM12MESES_UN]],0)</f>
        <v>0.90067720090293457</v>
      </c>
      <c r="N431">
        <f>IFERROR(12/Tabla_STOCKENALMACEN[[#This Row],[MESES DE INVENTARIO]],0)</f>
        <v>13.323308270676691</v>
      </c>
      <c r="O431" s="3">
        <f>Tabla_STOCKENALMACEN[[#This Row],[STOCK_VALORIZADO]]/SUM(Tabla_STOCKENALMACEN[STOCK_VALORIZADO])</f>
        <v>8.7120100462554089E-4</v>
      </c>
      <c r="P431" s="1" t="str">
        <f>VLOOKUP(Tabla_STOCKENALMACEN[[#This Row],[ID_PRODUCTO]],'ABC VENTAS'!$B$2:$F$564,5,FALSE)</f>
        <v>A</v>
      </c>
      <c r="Q431" s="1" t="str">
        <f>VLOOKUP(Tabla_STOCKENALMACEN[[#This Row],[ID_PRODUCTO]],'ABC STOCK'!$B$3:$F$565,5,FALSE)</f>
        <v>A</v>
      </c>
      <c r="R43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32" spans="1:18" x14ac:dyDescent="0.25">
      <c r="A432">
        <v>2</v>
      </c>
      <c r="B432">
        <v>1072</v>
      </c>
      <c r="C432">
        <v>5</v>
      </c>
      <c r="D432">
        <v>10</v>
      </c>
      <c r="E432">
        <v>202001</v>
      </c>
      <c r="F432">
        <v>1707</v>
      </c>
      <c r="G432">
        <v>77</v>
      </c>
      <c r="H432">
        <v>131439</v>
      </c>
      <c r="I432">
        <v>27097.84</v>
      </c>
      <c r="J432">
        <v>332</v>
      </c>
      <c r="K432">
        <v>40646.76</v>
      </c>
      <c r="L432">
        <f>Tabla_STOCKENALMACEN[[#This Row],[CANT_STOCK]]*Tabla_STOCKENALMACEN[[#This Row],[COSTO_UNIT]]</f>
        <v>131439</v>
      </c>
      <c r="M432">
        <f>IFERROR(Tabla_STOCKENALMACEN[[#This Row],[CANT_STOCK]]/Tabla_STOCKENALMACEN[[#This Row],[VENTA_PROM12MESES_UN]],0)</f>
        <v>5.1415662650602414</v>
      </c>
      <c r="N432">
        <f>IFERROR(12/Tabla_STOCKENALMACEN[[#This Row],[MESES DE INVENTARIO]],0)</f>
        <v>2.3339191564147623</v>
      </c>
      <c r="O432" s="3">
        <f>Tabla_STOCKENALMACEN[[#This Row],[STOCK_VALORIZADO]]/SUM(Tabla_STOCKENALMACEN[STOCK_VALORIZADO])</f>
        <v>4.9481371034040475E-3</v>
      </c>
      <c r="P432" s="1" t="str">
        <f>VLOOKUP(Tabla_STOCKENALMACEN[[#This Row],[ID_PRODUCTO]],'ABC VENTAS'!$B$2:$F$564,5,FALSE)</f>
        <v>A</v>
      </c>
      <c r="Q432" s="1" t="str">
        <f>VLOOKUP(Tabla_STOCKENALMACEN[[#This Row],[ID_PRODUCTO]],'ABC STOCK'!$B$3:$F$565,5,FALSE)</f>
        <v>A</v>
      </c>
      <c r="R43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433" spans="1:18" x14ac:dyDescent="0.25">
      <c r="A433">
        <v>2</v>
      </c>
      <c r="B433">
        <v>1072</v>
      </c>
      <c r="C433">
        <v>5</v>
      </c>
      <c r="D433">
        <v>10</v>
      </c>
      <c r="E433">
        <v>202003</v>
      </c>
      <c r="F433">
        <v>0</v>
      </c>
      <c r="G433">
        <v>32</v>
      </c>
      <c r="H433">
        <v>0</v>
      </c>
      <c r="I433">
        <v>11592</v>
      </c>
      <c r="J433">
        <v>345</v>
      </c>
      <c r="K433">
        <v>19540.8</v>
      </c>
      <c r="L433">
        <f>Tabla_STOCKENALMACEN[[#This Row],[CANT_STOCK]]*Tabla_STOCKENALMACEN[[#This Row],[COSTO_UNIT]]</f>
        <v>0</v>
      </c>
      <c r="M433">
        <f>IFERROR(Tabla_STOCKENALMACEN[[#This Row],[CANT_STOCK]]/Tabla_STOCKENALMACEN[[#This Row],[VENTA_PROM12MESES_UN]],0)</f>
        <v>0</v>
      </c>
      <c r="N433">
        <f>IFERROR(12/Tabla_STOCKENALMACEN[[#This Row],[MESES DE INVENTARIO]],0)</f>
        <v>0</v>
      </c>
      <c r="O433" s="3">
        <f>Tabla_STOCKENALMACEN[[#This Row],[STOCK_VALORIZADO]]/SUM(Tabla_STOCKENALMACEN[STOCK_VALORIZADO])</f>
        <v>0</v>
      </c>
      <c r="P433" s="1" t="str">
        <f>VLOOKUP(Tabla_STOCKENALMACEN[[#This Row],[ID_PRODUCTO]],'ABC VENTAS'!$B$2:$F$564,5,FALSE)</f>
        <v>A</v>
      </c>
      <c r="Q433" s="1" t="str">
        <f>VLOOKUP(Tabla_STOCKENALMACEN[[#This Row],[ID_PRODUCTO]],'ABC STOCK'!$B$3:$F$565,5,FALSE)</f>
        <v>A</v>
      </c>
      <c r="R43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34" spans="1:18" x14ac:dyDescent="0.25">
      <c r="A434">
        <v>2</v>
      </c>
      <c r="B434">
        <v>1073</v>
      </c>
      <c r="C434">
        <v>5</v>
      </c>
      <c r="D434">
        <v>10</v>
      </c>
      <c r="E434">
        <v>201909</v>
      </c>
      <c r="F434">
        <v>343</v>
      </c>
      <c r="G434">
        <v>6.24</v>
      </c>
      <c r="H434">
        <v>2140.3200000000002</v>
      </c>
      <c r="I434">
        <v>928.0752</v>
      </c>
      <c r="J434">
        <v>139</v>
      </c>
      <c r="K434">
        <v>1066.8527999999999</v>
      </c>
      <c r="L434">
        <f>Tabla_STOCKENALMACEN[[#This Row],[CANT_STOCK]]*Tabla_STOCKENALMACEN[[#This Row],[COSTO_UNIT]]</f>
        <v>2140.3200000000002</v>
      </c>
      <c r="M434">
        <f>IFERROR(Tabla_STOCKENALMACEN[[#This Row],[CANT_STOCK]]/Tabla_STOCKENALMACEN[[#This Row],[VENTA_PROM12MESES_UN]],0)</f>
        <v>2.4676258992805757</v>
      </c>
      <c r="N434">
        <f>IFERROR(12/Tabla_STOCKENALMACEN[[#This Row],[MESES DE INVENTARIO]],0)</f>
        <v>4.8629737609329444</v>
      </c>
      <c r="O434" s="3">
        <f>Tabla_STOCKENALMACEN[[#This Row],[STOCK_VALORIZADO]]/SUM(Tabla_STOCKENALMACEN[STOCK_VALORIZADO])</f>
        <v>8.057423447498651E-5</v>
      </c>
      <c r="P434" s="1" t="str">
        <f>VLOOKUP(Tabla_STOCKENALMACEN[[#This Row],[ID_PRODUCTO]],'ABC VENTAS'!$B$2:$F$564,5,FALSE)</f>
        <v>C</v>
      </c>
      <c r="Q434" s="1" t="str">
        <f>VLOOKUP(Tabla_STOCKENALMACEN[[#This Row],[ID_PRODUCTO]],'ABC STOCK'!$B$3:$F$565,5,FALSE)</f>
        <v>C</v>
      </c>
      <c r="R43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35" spans="1:18" x14ac:dyDescent="0.25">
      <c r="A435">
        <v>1</v>
      </c>
      <c r="B435">
        <v>1073</v>
      </c>
      <c r="C435">
        <v>5</v>
      </c>
      <c r="D435">
        <v>10</v>
      </c>
      <c r="E435">
        <v>201909</v>
      </c>
      <c r="F435">
        <v>1467</v>
      </c>
      <c r="G435">
        <v>5.37</v>
      </c>
      <c r="H435">
        <v>7877.79</v>
      </c>
      <c r="I435">
        <v>462.16368</v>
      </c>
      <c r="J435">
        <v>97.8</v>
      </c>
      <c r="K435">
        <v>929.57921999999996</v>
      </c>
      <c r="L435">
        <f>Tabla_STOCKENALMACEN[[#This Row],[CANT_STOCK]]*Tabla_STOCKENALMACEN[[#This Row],[COSTO_UNIT]]</f>
        <v>7877.79</v>
      </c>
      <c r="M435">
        <f>IFERROR(Tabla_STOCKENALMACEN[[#This Row],[CANT_STOCK]]/Tabla_STOCKENALMACEN[[#This Row],[VENTA_PROM12MESES_UN]],0)</f>
        <v>15</v>
      </c>
      <c r="N435">
        <f>IFERROR(12/Tabla_STOCKENALMACEN[[#This Row],[MESES DE INVENTARIO]],0)</f>
        <v>0.8</v>
      </c>
      <c r="O435" s="3">
        <f>Tabla_STOCKENALMACEN[[#This Row],[STOCK_VALORIZADO]]/SUM(Tabla_STOCKENALMACEN[STOCK_VALORIZADO])</f>
        <v>2.965663539118935E-4</v>
      </c>
      <c r="P435" s="1" t="str">
        <f>VLOOKUP(Tabla_STOCKENALMACEN[[#This Row],[ID_PRODUCTO]],'ABC VENTAS'!$B$2:$F$564,5,FALSE)</f>
        <v>C</v>
      </c>
      <c r="Q435" s="1" t="str">
        <f>VLOOKUP(Tabla_STOCKENALMACEN[[#This Row],[ID_PRODUCTO]],'ABC STOCK'!$B$3:$F$565,5,FALSE)</f>
        <v>C</v>
      </c>
      <c r="R43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436" spans="1:18" x14ac:dyDescent="0.25">
      <c r="A436">
        <v>2</v>
      </c>
      <c r="B436">
        <v>1073</v>
      </c>
      <c r="C436">
        <v>5</v>
      </c>
      <c r="D436">
        <v>10</v>
      </c>
      <c r="E436">
        <v>201903</v>
      </c>
      <c r="F436">
        <v>366</v>
      </c>
      <c r="G436">
        <v>5.2</v>
      </c>
      <c r="H436">
        <v>1903.2</v>
      </c>
      <c r="I436">
        <v>452.01</v>
      </c>
      <c r="J436">
        <v>91.5</v>
      </c>
      <c r="K436">
        <v>789.82799999999997</v>
      </c>
      <c r="L436">
        <f>Tabla_STOCKENALMACEN[[#This Row],[CANT_STOCK]]*Tabla_STOCKENALMACEN[[#This Row],[COSTO_UNIT]]</f>
        <v>1903.2</v>
      </c>
      <c r="M436">
        <f>IFERROR(Tabla_STOCKENALMACEN[[#This Row],[CANT_STOCK]]/Tabla_STOCKENALMACEN[[#This Row],[VENTA_PROM12MESES_UN]],0)</f>
        <v>4</v>
      </c>
      <c r="N436">
        <f>IFERROR(12/Tabla_STOCKENALMACEN[[#This Row],[MESES DE INVENTARIO]],0)</f>
        <v>3</v>
      </c>
      <c r="O436" s="3">
        <f>Tabla_STOCKENALMACEN[[#This Row],[STOCK_VALORIZADO]]/SUM(Tabla_STOCKENALMACEN[STOCK_VALORIZADO])</f>
        <v>7.1647642900498205E-5</v>
      </c>
      <c r="P436" s="1" t="str">
        <f>VLOOKUP(Tabla_STOCKENALMACEN[[#This Row],[ID_PRODUCTO]],'ABC VENTAS'!$B$2:$F$564,5,FALSE)</f>
        <v>C</v>
      </c>
      <c r="Q436" s="1" t="str">
        <f>VLOOKUP(Tabla_STOCKENALMACEN[[#This Row],[ID_PRODUCTO]],'ABC STOCK'!$B$3:$F$565,5,FALSE)</f>
        <v>C</v>
      </c>
      <c r="R43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437" spans="1:18" x14ac:dyDescent="0.25">
      <c r="A437">
        <v>2</v>
      </c>
      <c r="B437">
        <v>1073</v>
      </c>
      <c r="C437">
        <v>5</v>
      </c>
      <c r="D437">
        <v>10</v>
      </c>
      <c r="E437">
        <v>202003</v>
      </c>
      <c r="F437">
        <v>24</v>
      </c>
      <c r="G437">
        <v>3.54</v>
      </c>
      <c r="H437">
        <v>84.96</v>
      </c>
      <c r="I437">
        <v>498.43200000000002</v>
      </c>
      <c r="J437">
        <v>128</v>
      </c>
      <c r="K437">
        <v>774.83519999999999</v>
      </c>
      <c r="L437">
        <f>Tabla_STOCKENALMACEN[[#This Row],[CANT_STOCK]]*Tabla_STOCKENALMACEN[[#This Row],[COSTO_UNIT]]</f>
        <v>84.960000000000008</v>
      </c>
      <c r="M437">
        <f>IFERROR(Tabla_STOCKENALMACEN[[#This Row],[CANT_STOCK]]/Tabla_STOCKENALMACEN[[#This Row],[VENTA_PROM12MESES_UN]],0)</f>
        <v>0.1875</v>
      </c>
      <c r="N437">
        <f>IFERROR(12/Tabla_STOCKENALMACEN[[#This Row],[MESES DE INVENTARIO]],0)</f>
        <v>64</v>
      </c>
      <c r="O437" s="3">
        <f>Tabla_STOCKENALMACEN[[#This Row],[STOCK_VALORIZADO]]/SUM(Tabla_STOCKENALMACEN[STOCK_VALORIZADO])</f>
        <v>3.1983941471344722E-6</v>
      </c>
      <c r="P437" s="1" t="str">
        <f>VLOOKUP(Tabla_STOCKENALMACEN[[#This Row],[ID_PRODUCTO]],'ABC VENTAS'!$B$2:$F$564,5,FALSE)</f>
        <v>C</v>
      </c>
      <c r="Q437" s="1" t="str">
        <f>VLOOKUP(Tabla_STOCKENALMACEN[[#This Row],[ID_PRODUCTO]],'ABC STOCK'!$B$3:$F$565,5,FALSE)</f>
        <v>C</v>
      </c>
      <c r="R43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38" spans="1:18" x14ac:dyDescent="0.25">
      <c r="A438">
        <v>3</v>
      </c>
      <c r="B438">
        <v>1073</v>
      </c>
      <c r="C438">
        <v>5</v>
      </c>
      <c r="D438">
        <v>10</v>
      </c>
      <c r="E438">
        <v>202001</v>
      </c>
      <c r="F438">
        <v>12</v>
      </c>
      <c r="G438">
        <v>7.32</v>
      </c>
      <c r="H438">
        <v>87.84</v>
      </c>
      <c r="I438">
        <v>369.58679999999998</v>
      </c>
      <c r="J438">
        <v>51</v>
      </c>
      <c r="K438">
        <v>664.50959999999998</v>
      </c>
      <c r="L438">
        <f>Tabla_STOCKENALMACEN[[#This Row],[CANT_STOCK]]*Tabla_STOCKENALMACEN[[#This Row],[COSTO_UNIT]]</f>
        <v>87.84</v>
      </c>
      <c r="M438">
        <f>IFERROR(Tabla_STOCKENALMACEN[[#This Row],[CANT_STOCK]]/Tabla_STOCKENALMACEN[[#This Row],[VENTA_PROM12MESES_UN]],0)</f>
        <v>0.23529411764705882</v>
      </c>
      <c r="N438">
        <f>IFERROR(12/Tabla_STOCKENALMACEN[[#This Row],[MESES DE INVENTARIO]],0)</f>
        <v>51</v>
      </c>
      <c r="O438" s="3">
        <f>Tabla_STOCKENALMACEN[[#This Row],[STOCK_VALORIZADO]]/SUM(Tabla_STOCKENALMACEN[STOCK_VALORIZADO])</f>
        <v>3.3068142877153016E-6</v>
      </c>
      <c r="P438" s="1" t="str">
        <f>VLOOKUP(Tabla_STOCKENALMACEN[[#This Row],[ID_PRODUCTO]],'ABC VENTAS'!$B$2:$F$564,5,FALSE)</f>
        <v>C</v>
      </c>
      <c r="Q438" s="1" t="str">
        <f>VLOOKUP(Tabla_STOCKENALMACEN[[#This Row],[ID_PRODUCTO]],'ABC STOCK'!$B$3:$F$565,5,FALSE)</f>
        <v>C</v>
      </c>
      <c r="R43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39" spans="1:18" x14ac:dyDescent="0.25">
      <c r="A439">
        <v>2</v>
      </c>
      <c r="B439">
        <v>1073</v>
      </c>
      <c r="C439">
        <v>5</v>
      </c>
      <c r="D439">
        <v>10</v>
      </c>
      <c r="E439">
        <v>201907</v>
      </c>
      <c r="F439">
        <v>0</v>
      </c>
      <c r="G439">
        <v>2.83</v>
      </c>
      <c r="H439">
        <v>0</v>
      </c>
      <c r="I439">
        <v>174.8091</v>
      </c>
      <c r="J439">
        <v>71</v>
      </c>
      <c r="K439">
        <v>261.209</v>
      </c>
      <c r="L439">
        <f>Tabla_STOCKENALMACEN[[#This Row],[CANT_STOCK]]*Tabla_STOCKENALMACEN[[#This Row],[COSTO_UNIT]]</f>
        <v>0</v>
      </c>
      <c r="M439">
        <f>IFERROR(Tabla_STOCKENALMACEN[[#This Row],[CANT_STOCK]]/Tabla_STOCKENALMACEN[[#This Row],[VENTA_PROM12MESES_UN]],0)</f>
        <v>0</v>
      </c>
      <c r="N439">
        <f>IFERROR(12/Tabla_STOCKENALMACEN[[#This Row],[MESES DE INVENTARIO]],0)</f>
        <v>0</v>
      </c>
      <c r="O439" s="3">
        <f>Tabla_STOCKENALMACEN[[#This Row],[STOCK_VALORIZADO]]/SUM(Tabla_STOCKENALMACEN[STOCK_VALORIZADO])</f>
        <v>0</v>
      </c>
      <c r="P439" s="1" t="str">
        <f>VLOOKUP(Tabla_STOCKENALMACEN[[#This Row],[ID_PRODUCTO]],'ABC VENTAS'!$B$2:$F$564,5,FALSE)</f>
        <v>C</v>
      </c>
      <c r="Q439" s="1" t="str">
        <f>VLOOKUP(Tabla_STOCKENALMACEN[[#This Row],[ID_PRODUCTO]],'ABC STOCK'!$B$3:$F$565,5,FALSE)</f>
        <v>C</v>
      </c>
      <c r="R43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40" spans="1:18" x14ac:dyDescent="0.25">
      <c r="A440">
        <v>2</v>
      </c>
      <c r="B440">
        <v>1074</v>
      </c>
      <c r="C440">
        <v>5</v>
      </c>
      <c r="D440">
        <v>10</v>
      </c>
      <c r="E440">
        <v>202001</v>
      </c>
      <c r="F440">
        <v>425</v>
      </c>
      <c r="G440">
        <v>4.37</v>
      </c>
      <c r="H440">
        <v>1857.25</v>
      </c>
      <c r="I440">
        <v>185.28800000000001</v>
      </c>
      <c r="J440">
        <v>53</v>
      </c>
      <c r="K440">
        <v>440.05900000000003</v>
      </c>
      <c r="L440">
        <f>Tabla_STOCKENALMACEN[[#This Row],[CANT_STOCK]]*Tabla_STOCKENALMACEN[[#This Row],[COSTO_UNIT]]</f>
        <v>1857.25</v>
      </c>
      <c r="M440">
        <f>IFERROR(Tabla_STOCKENALMACEN[[#This Row],[CANT_STOCK]]/Tabla_STOCKENALMACEN[[#This Row],[VENTA_PROM12MESES_UN]],0)</f>
        <v>8.0188679245283012</v>
      </c>
      <c r="N440">
        <f>IFERROR(12/Tabla_STOCKENALMACEN[[#This Row],[MESES DE INVENTARIO]],0)</f>
        <v>1.4964705882352942</v>
      </c>
      <c r="O440" s="3">
        <f>Tabla_STOCKENALMACEN[[#This Row],[STOCK_VALORIZADO]]/SUM(Tabla_STOCKENALMACEN[STOCK_VALORIZADO])</f>
        <v>6.9917814615883919E-5</v>
      </c>
      <c r="P440" s="1" t="str">
        <f>VLOOKUP(Tabla_STOCKENALMACEN[[#This Row],[ID_PRODUCTO]],'ABC VENTAS'!$B$2:$F$564,5,FALSE)</f>
        <v>C</v>
      </c>
      <c r="Q440" s="1" t="str">
        <f>VLOOKUP(Tabla_STOCKENALMACEN[[#This Row],[ID_PRODUCTO]],'ABC STOCK'!$B$3:$F$565,5,FALSE)</f>
        <v>C</v>
      </c>
      <c r="R44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441" spans="1:18" x14ac:dyDescent="0.25">
      <c r="A441">
        <v>3</v>
      </c>
      <c r="B441">
        <v>1074</v>
      </c>
      <c r="C441">
        <v>5</v>
      </c>
      <c r="D441">
        <v>10</v>
      </c>
      <c r="E441">
        <v>201905</v>
      </c>
      <c r="F441">
        <v>459</v>
      </c>
      <c r="G441">
        <v>2.75</v>
      </c>
      <c r="H441">
        <v>1262.25</v>
      </c>
      <c r="I441">
        <v>231.77</v>
      </c>
      <c r="J441">
        <v>98</v>
      </c>
      <c r="K441">
        <v>423.11500000000001</v>
      </c>
      <c r="L441">
        <f>Tabla_STOCKENALMACEN[[#This Row],[CANT_STOCK]]*Tabla_STOCKENALMACEN[[#This Row],[COSTO_UNIT]]</f>
        <v>1262.25</v>
      </c>
      <c r="M441">
        <f>IFERROR(Tabla_STOCKENALMACEN[[#This Row],[CANT_STOCK]]/Tabla_STOCKENALMACEN[[#This Row],[VENTA_PROM12MESES_UN]],0)</f>
        <v>4.6836734693877551</v>
      </c>
      <c r="N441">
        <f>IFERROR(12/Tabla_STOCKENALMACEN[[#This Row],[MESES DE INVENTARIO]],0)</f>
        <v>2.5620915032679741</v>
      </c>
      <c r="O441" s="3">
        <f>Tabla_STOCKENALMACEN[[#This Row],[STOCK_VALORIZADO]]/SUM(Tabla_STOCKENALMACEN[STOCK_VALORIZADO])</f>
        <v>4.7518514738941705E-5</v>
      </c>
      <c r="P441" s="1" t="str">
        <f>VLOOKUP(Tabla_STOCKENALMACEN[[#This Row],[ID_PRODUCTO]],'ABC VENTAS'!$B$2:$F$564,5,FALSE)</f>
        <v>C</v>
      </c>
      <c r="Q441" s="1" t="str">
        <f>VLOOKUP(Tabla_STOCKENALMACEN[[#This Row],[ID_PRODUCTO]],'ABC STOCK'!$B$3:$F$565,5,FALSE)</f>
        <v>C</v>
      </c>
      <c r="R44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442" spans="1:18" x14ac:dyDescent="0.25">
      <c r="A442">
        <v>1</v>
      </c>
      <c r="B442">
        <v>1074</v>
      </c>
      <c r="C442">
        <v>5</v>
      </c>
      <c r="D442">
        <v>10</v>
      </c>
      <c r="E442">
        <v>201907</v>
      </c>
      <c r="F442">
        <v>1121</v>
      </c>
      <c r="G442">
        <v>3.86</v>
      </c>
      <c r="H442">
        <v>4327.0600000000004</v>
      </c>
      <c r="I442">
        <v>346.04127999999997</v>
      </c>
      <c r="J442">
        <v>86.2</v>
      </c>
      <c r="K442">
        <v>422.56963999999999</v>
      </c>
      <c r="L442">
        <f>Tabla_STOCKENALMACEN[[#This Row],[CANT_STOCK]]*Tabla_STOCKENALMACEN[[#This Row],[COSTO_UNIT]]</f>
        <v>4327.0599999999995</v>
      </c>
      <c r="M442">
        <f>IFERROR(Tabla_STOCKENALMACEN[[#This Row],[CANT_STOCK]]/Tabla_STOCKENALMACEN[[#This Row],[VENTA_PROM12MESES_UN]],0)</f>
        <v>13.004640371229698</v>
      </c>
      <c r="N442">
        <f>IFERROR(12/Tabla_STOCKENALMACEN[[#This Row],[MESES DE INVENTARIO]],0)</f>
        <v>0.92274754683318472</v>
      </c>
      <c r="O442" s="3">
        <f>Tabla_STOCKENALMACEN[[#This Row],[STOCK_VALORIZADO]]/SUM(Tabla_STOCKENALMACEN[STOCK_VALORIZADO])</f>
        <v>1.6289599079919595E-4</v>
      </c>
      <c r="P442" s="1" t="str">
        <f>VLOOKUP(Tabla_STOCKENALMACEN[[#This Row],[ID_PRODUCTO]],'ABC VENTAS'!$B$2:$F$564,5,FALSE)</f>
        <v>C</v>
      </c>
      <c r="Q442" s="1" t="str">
        <f>VLOOKUP(Tabla_STOCKENALMACEN[[#This Row],[ID_PRODUCTO]],'ABC STOCK'!$B$3:$F$565,5,FALSE)</f>
        <v>C</v>
      </c>
      <c r="R44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443" spans="1:18" x14ac:dyDescent="0.25">
      <c r="A443">
        <v>1</v>
      </c>
      <c r="B443">
        <v>1074</v>
      </c>
      <c r="C443">
        <v>5</v>
      </c>
      <c r="D443">
        <v>10</v>
      </c>
      <c r="E443">
        <v>202003</v>
      </c>
      <c r="F443">
        <v>7</v>
      </c>
      <c r="G443">
        <v>2.78</v>
      </c>
      <c r="H443">
        <v>19.46</v>
      </c>
      <c r="I443">
        <v>249.8664</v>
      </c>
      <c r="J443">
        <v>84</v>
      </c>
      <c r="K443">
        <v>380.63760000000002</v>
      </c>
      <c r="L443">
        <f>Tabla_STOCKENALMACEN[[#This Row],[CANT_STOCK]]*Tabla_STOCKENALMACEN[[#This Row],[COSTO_UNIT]]</f>
        <v>19.459999999999997</v>
      </c>
      <c r="M443">
        <f>IFERROR(Tabla_STOCKENALMACEN[[#This Row],[CANT_STOCK]]/Tabla_STOCKENALMACEN[[#This Row],[VENTA_PROM12MESES_UN]],0)</f>
        <v>8.3333333333333329E-2</v>
      </c>
      <c r="N443">
        <f>IFERROR(12/Tabla_STOCKENALMACEN[[#This Row],[MESES DE INVENTARIO]],0)</f>
        <v>144</v>
      </c>
      <c r="O443" s="3">
        <f>Tabla_STOCKENALMACEN[[#This Row],[STOCK_VALORIZADO]]/SUM(Tabla_STOCKENALMACEN[STOCK_VALORIZADO])</f>
        <v>7.3258886656352185E-7</v>
      </c>
      <c r="P443" s="1" t="str">
        <f>VLOOKUP(Tabla_STOCKENALMACEN[[#This Row],[ID_PRODUCTO]],'ABC VENTAS'!$B$2:$F$564,5,FALSE)</f>
        <v>C</v>
      </c>
      <c r="Q443" s="1" t="str">
        <f>VLOOKUP(Tabla_STOCKENALMACEN[[#This Row],[ID_PRODUCTO]],'ABC STOCK'!$B$3:$F$565,5,FALSE)</f>
        <v>C</v>
      </c>
      <c r="R44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44" spans="1:18" x14ac:dyDescent="0.25">
      <c r="A444">
        <v>2</v>
      </c>
      <c r="B444">
        <v>1074</v>
      </c>
      <c r="C444">
        <v>5</v>
      </c>
      <c r="D444">
        <v>10</v>
      </c>
      <c r="E444">
        <v>202002</v>
      </c>
      <c r="F444">
        <v>168</v>
      </c>
      <c r="G444">
        <v>2.68</v>
      </c>
      <c r="H444">
        <v>450.24</v>
      </c>
      <c r="I444">
        <v>164.98079999999999</v>
      </c>
      <c r="J444">
        <v>57</v>
      </c>
      <c r="K444">
        <v>256.63679999999999</v>
      </c>
      <c r="L444">
        <f>Tabla_STOCKENALMACEN[[#This Row],[CANT_STOCK]]*Tabla_STOCKENALMACEN[[#This Row],[COSTO_UNIT]]</f>
        <v>450.24</v>
      </c>
      <c r="M444">
        <f>IFERROR(Tabla_STOCKENALMACEN[[#This Row],[CANT_STOCK]]/Tabla_STOCKENALMACEN[[#This Row],[VENTA_PROM12MESES_UN]],0)</f>
        <v>2.9473684210526314</v>
      </c>
      <c r="N444">
        <f>IFERROR(12/Tabla_STOCKENALMACEN[[#This Row],[MESES DE INVENTARIO]],0)</f>
        <v>4.0714285714285721</v>
      </c>
      <c r="O444" s="3">
        <f>Tabla_STOCKENALMACEN[[#This Row],[STOCK_VALORIZADO]]/SUM(Tabla_STOCKENALMACEN[STOCK_VALORIZADO])</f>
        <v>1.6949681977469688E-5</v>
      </c>
      <c r="P444" s="1" t="str">
        <f>VLOOKUP(Tabla_STOCKENALMACEN[[#This Row],[ID_PRODUCTO]],'ABC VENTAS'!$B$2:$F$564,5,FALSE)</f>
        <v>C</v>
      </c>
      <c r="Q444" s="1" t="str">
        <f>VLOOKUP(Tabla_STOCKENALMACEN[[#This Row],[ID_PRODUCTO]],'ABC STOCK'!$B$3:$F$565,5,FALSE)</f>
        <v>C</v>
      </c>
      <c r="R44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45" spans="1:18" x14ac:dyDescent="0.25">
      <c r="A445">
        <v>2</v>
      </c>
      <c r="B445">
        <v>1074</v>
      </c>
      <c r="C445">
        <v>5</v>
      </c>
      <c r="D445">
        <v>10</v>
      </c>
      <c r="E445">
        <v>202001</v>
      </c>
      <c r="F445">
        <v>75</v>
      </c>
      <c r="G445">
        <v>1.89</v>
      </c>
      <c r="H445">
        <v>141.75</v>
      </c>
      <c r="I445">
        <v>147.23099999999999</v>
      </c>
      <c r="J445">
        <v>82</v>
      </c>
      <c r="K445">
        <v>244.86840000000001</v>
      </c>
      <c r="L445">
        <f>Tabla_STOCKENALMACEN[[#This Row],[CANT_STOCK]]*Tabla_STOCKENALMACEN[[#This Row],[COSTO_UNIT]]</f>
        <v>141.75</v>
      </c>
      <c r="M445">
        <f>IFERROR(Tabla_STOCKENALMACEN[[#This Row],[CANT_STOCK]]/Tabla_STOCKENALMACEN[[#This Row],[VENTA_PROM12MESES_UN]],0)</f>
        <v>0.91463414634146345</v>
      </c>
      <c r="N445">
        <f>IFERROR(12/Tabla_STOCKENALMACEN[[#This Row],[MESES DE INVENTARIO]],0)</f>
        <v>13.12</v>
      </c>
      <c r="O445" s="3">
        <f>Tabla_STOCKENALMACEN[[#This Row],[STOCK_VALORIZADO]]/SUM(Tabla_STOCKENALMACEN[STOCK_VALORIZADO])</f>
        <v>5.3363037942127053E-6</v>
      </c>
      <c r="P445" s="1" t="str">
        <f>VLOOKUP(Tabla_STOCKENALMACEN[[#This Row],[ID_PRODUCTO]],'ABC VENTAS'!$B$2:$F$564,5,FALSE)</f>
        <v>C</v>
      </c>
      <c r="Q445" s="1" t="str">
        <f>VLOOKUP(Tabla_STOCKENALMACEN[[#This Row],[ID_PRODUCTO]],'ABC STOCK'!$B$3:$F$565,5,FALSE)</f>
        <v>C</v>
      </c>
      <c r="R44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46" spans="1:18" x14ac:dyDescent="0.25">
      <c r="A446">
        <v>2</v>
      </c>
      <c r="B446">
        <v>1075</v>
      </c>
      <c r="C446">
        <v>5</v>
      </c>
      <c r="D446">
        <v>10</v>
      </c>
      <c r="E446">
        <v>202003</v>
      </c>
      <c r="F446">
        <v>319</v>
      </c>
      <c r="G446">
        <v>7.27</v>
      </c>
      <c r="H446">
        <v>2319.13</v>
      </c>
      <c r="I446">
        <v>0</v>
      </c>
      <c r="J446">
        <v>0</v>
      </c>
      <c r="K446">
        <v>0</v>
      </c>
      <c r="L446">
        <f>Tabla_STOCKENALMACEN[[#This Row],[CANT_STOCK]]*Tabla_STOCKENALMACEN[[#This Row],[COSTO_UNIT]]</f>
        <v>2319.1299999999997</v>
      </c>
      <c r="M446">
        <f>IFERROR(Tabla_STOCKENALMACEN[[#This Row],[CANT_STOCK]]/Tabla_STOCKENALMACEN[[#This Row],[VENTA_PROM12MESES_UN]],0)</f>
        <v>0</v>
      </c>
      <c r="N446">
        <f>IFERROR(12/Tabla_STOCKENALMACEN[[#This Row],[MESES DE INVENTARIO]],0)</f>
        <v>0</v>
      </c>
      <c r="O446" s="3">
        <f>Tabla_STOCKENALMACEN[[#This Row],[STOCK_VALORIZADO]]/SUM(Tabla_STOCKENALMACEN[STOCK_VALORIZADO])</f>
        <v>8.730569466153445E-5</v>
      </c>
      <c r="P446" s="1" t="str">
        <f>VLOOKUP(Tabla_STOCKENALMACEN[[#This Row],[ID_PRODUCTO]],'ABC VENTAS'!$B$2:$F$564,5,FALSE)</f>
        <v>C</v>
      </c>
      <c r="Q446" s="1" t="str">
        <f>VLOOKUP(Tabla_STOCKENALMACEN[[#This Row],[ID_PRODUCTO]],'ABC STOCK'!$B$3:$F$565,5,FALSE)</f>
        <v>C</v>
      </c>
      <c r="R446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447" spans="1:18" x14ac:dyDescent="0.25">
      <c r="A447">
        <v>1</v>
      </c>
      <c r="B447">
        <v>1075</v>
      </c>
      <c r="C447">
        <v>5</v>
      </c>
      <c r="D447">
        <v>10</v>
      </c>
      <c r="E447">
        <v>201909</v>
      </c>
      <c r="F447">
        <v>603</v>
      </c>
      <c r="G447">
        <v>5.08</v>
      </c>
      <c r="H447">
        <v>3063.24</v>
      </c>
      <c r="I447">
        <v>360.78160000000003</v>
      </c>
      <c r="J447">
        <v>67</v>
      </c>
      <c r="K447">
        <v>605.84079999999994</v>
      </c>
      <c r="L447">
        <f>Tabla_STOCKENALMACEN[[#This Row],[CANT_STOCK]]*Tabla_STOCKENALMACEN[[#This Row],[COSTO_UNIT]]</f>
        <v>3063.2400000000002</v>
      </c>
      <c r="M447">
        <f>IFERROR(Tabla_STOCKENALMACEN[[#This Row],[CANT_STOCK]]/Tabla_STOCKENALMACEN[[#This Row],[VENTA_PROM12MESES_UN]],0)</f>
        <v>9</v>
      </c>
      <c r="N447">
        <f>IFERROR(12/Tabla_STOCKENALMACEN[[#This Row],[MESES DE INVENTARIO]],0)</f>
        <v>1.3333333333333333</v>
      </c>
      <c r="O447" s="3">
        <f>Tabla_STOCKENALMACEN[[#This Row],[STOCK_VALORIZADO]]/SUM(Tabla_STOCKENALMACEN[STOCK_VALORIZADO])</f>
        <v>1.1531837202528486E-4</v>
      </c>
      <c r="P447" s="1" t="str">
        <f>VLOOKUP(Tabla_STOCKENALMACEN[[#This Row],[ID_PRODUCTO]],'ABC VENTAS'!$B$2:$F$564,5,FALSE)</f>
        <v>C</v>
      </c>
      <c r="Q447" s="1" t="str">
        <f>VLOOKUP(Tabla_STOCKENALMACEN[[#This Row],[ID_PRODUCTO]],'ABC STOCK'!$B$3:$F$565,5,FALSE)</f>
        <v>C</v>
      </c>
      <c r="R44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448" spans="1:18" x14ac:dyDescent="0.25">
      <c r="A448">
        <v>3</v>
      </c>
      <c r="B448">
        <v>1075</v>
      </c>
      <c r="C448">
        <v>5</v>
      </c>
      <c r="D448">
        <v>10</v>
      </c>
      <c r="E448">
        <v>201907</v>
      </c>
      <c r="F448">
        <v>264</v>
      </c>
      <c r="G448">
        <v>6.85</v>
      </c>
      <c r="H448">
        <v>1808.4</v>
      </c>
      <c r="I448">
        <v>346.55520000000001</v>
      </c>
      <c r="J448">
        <v>52.7</v>
      </c>
      <c r="K448">
        <v>566.76215000000002</v>
      </c>
      <c r="L448">
        <f>Tabla_STOCKENALMACEN[[#This Row],[CANT_STOCK]]*Tabla_STOCKENALMACEN[[#This Row],[COSTO_UNIT]]</f>
        <v>1808.3999999999999</v>
      </c>
      <c r="M448">
        <f>IFERROR(Tabla_STOCKENALMACEN[[#This Row],[CANT_STOCK]]/Tabla_STOCKENALMACEN[[#This Row],[VENTA_PROM12MESES_UN]],0)</f>
        <v>5.009487666034155</v>
      </c>
      <c r="N448">
        <f>IFERROR(12/Tabla_STOCKENALMACEN[[#This Row],[MESES DE INVENTARIO]],0)</f>
        <v>2.3954545454545459</v>
      </c>
      <c r="O448" s="3">
        <f>Tabla_STOCKENALMACEN[[#This Row],[STOCK_VALORIZADO]]/SUM(Tabla_STOCKENALMACEN[STOCK_VALORIZADO])</f>
        <v>6.8078813273045894E-5</v>
      </c>
      <c r="P448" s="1" t="str">
        <f>VLOOKUP(Tabla_STOCKENALMACEN[[#This Row],[ID_PRODUCTO]],'ABC VENTAS'!$B$2:$F$564,5,FALSE)</f>
        <v>C</v>
      </c>
      <c r="Q448" s="1" t="str">
        <f>VLOOKUP(Tabla_STOCKENALMACEN[[#This Row],[ID_PRODUCTO]],'ABC STOCK'!$B$3:$F$565,5,FALSE)</f>
        <v>C</v>
      </c>
      <c r="R44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449" spans="1:18" x14ac:dyDescent="0.25">
      <c r="A449">
        <v>1</v>
      </c>
      <c r="B449">
        <v>1075</v>
      </c>
      <c r="C449">
        <v>5</v>
      </c>
      <c r="D449">
        <v>10</v>
      </c>
      <c r="E449">
        <v>201908</v>
      </c>
      <c r="F449">
        <v>273</v>
      </c>
      <c r="G449">
        <v>3.33</v>
      </c>
      <c r="H449">
        <v>909.09</v>
      </c>
      <c r="I449">
        <v>241.8912</v>
      </c>
      <c r="J449">
        <v>90.8</v>
      </c>
      <c r="K449">
        <v>514.01880000000006</v>
      </c>
      <c r="L449">
        <f>Tabla_STOCKENALMACEN[[#This Row],[CANT_STOCK]]*Tabla_STOCKENALMACEN[[#This Row],[COSTO_UNIT]]</f>
        <v>909.09</v>
      </c>
      <c r="M449">
        <f>IFERROR(Tabla_STOCKENALMACEN[[#This Row],[CANT_STOCK]]/Tabla_STOCKENALMACEN[[#This Row],[VENTA_PROM12MESES_UN]],0)</f>
        <v>3.0066079295154187</v>
      </c>
      <c r="N449">
        <f>IFERROR(12/Tabla_STOCKENALMACEN[[#This Row],[MESES DE INVENTARIO]],0)</f>
        <v>3.9912087912087908</v>
      </c>
      <c r="O449" s="3">
        <f>Tabla_STOCKENALMACEN[[#This Row],[STOCK_VALORIZADO]]/SUM(Tabla_STOCKENALMACEN[STOCK_VALORIZADO])</f>
        <v>3.4223495000217479E-5</v>
      </c>
      <c r="P449" s="1" t="str">
        <f>VLOOKUP(Tabla_STOCKENALMACEN[[#This Row],[ID_PRODUCTO]],'ABC VENTAS'!$B$2:$F$564,5,FALSE)</f>
        <v>C</v>
      </c>
      <c r="Q449" s="1" t="str">
        <f>VLOOKUP(Tabla_STOCKENALMACEN[[#This Row],[ID_PRODUCTO]],'ABC STOCK'!$B$3:$F$565,5,FALSE)</f>
        <v>C</v>
      </c>
      <c r="R44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450" spans="1:18" x14ac:dyDescent="0.25">
      <c r="A450">
        <v>3</v>
      </c>
      <c r="B450">
        <v>1075</v>
      </c>
      <c r="C450">
        <v>5</v>
      </c>
      <c r="D450">
        <v>10</v>
      </c>
      <c r="E450">
        <v>202001</v>
      </c>
      <c r="F450">
        <v>240</v>
      </c>
      <c r="G450">
        <v>2.89</v>
      </c>
      <c r="H450">
        <v>693.6</v>
      </c>
      <c r="I450">
        <v>216.78468000000001</v>
      </c>
      <c r="J450">
        <v>79.8</v>
      </c>
      <c r="K450">
        <v>336.70812000000001</v>
      </c>
      <c r="L450">
        <f>Tabla_STOCKENALMACEN[[#This Row],[CANT_STOCK]]*Tabla_STOCKENALMACEN[[#This Row],[COSTO_UNIT]]</f>
        <v>693.6</v>
      </c>
      <c r="M450">
        <f>IFERROR(Tabla_STOCKENALMACEN[[#This Row],[CANT_STOCK]]/Tabla_STOCKENALMACEN[[#This Row],[VENTA_PROM12MESES_UN]],0)</f>
        <v>3.0075187969924815</v>
      </c>
      <c r="N450">
        <f>IFERROR(12/Tabla_STOCKENALMACEN[[#This Row],[MESES DE INVENTARIO]],0)</f>
        <v>3.9899999999999998</v>
      </c>
      <c r="O450" s="3">
        <f>Tabla_STOCKENALMACEN[[#This Row],[STOCK_VALORIZADO]]/SUM(Tabla_STOCKENALMACEN[STOCK_VALORIZADO])</f>
        <v>2.6111183856549788E-5</v>
      </c>
      <c r="P450" s="1" t="str">
        <f>VLOOKUP(Tabla_STOCKENALMACEN[[#This Row],[ID_PRODUCTO]],'ABC VENTAS'!$B$2:$F$564,5,FALSE)</f>
        <v>C</v>
      </c>
      <c r="Q450" s="1" t="str">
        <f>VLOOKUP(Tabla_STOCKENALMACEN[[#This Row],[ID_PRODUCTO]],'ABC STOCK'!$B$3:$F$565,5,FALSE)</f>
        <v>C</v>
      </c>
      <c r="R45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451" spans="1:18" x14ac:dyDescent="0.25">
      <c r="A451">
        <v>2</v>
      </c>
      <c r="B451">
        <v>1075</v>
      </c>
      <c r="C451">
        <v>5</v>
      </c>
      <c r="D451">
        <v>10</v>
      </c>
      <c r="E451">
        <v>201905</v>
      </c>
      <c r="F451">
        <v>2</v>
      </c>
      <c r="G451">
        <v>1.43</v>
      </c>
      <c r="H451">
        <v>2.86</v>
      </c>
      <c r="I451">
        <v>118.14660000000001</v>
      </c>
      <c r="J451">
        <v>81</v>
      </c>
      <c r="K451">
        <v>179.53649999999999</v>
      </c>
      <c r="L451">
        <f>Tabla_STOCKENALMACEN[[#This Row],[CANT_STOCK]]*Tabla_STOCKENALMACEN[[#This Row],[COSTO_UNIT]]</f>
        <v>2.86</v>
      </c>
      <c r="M451">
        <f>IFERROR(Tabla_STOCKENALMACEN[[#This Row],[CANT_STOCK]]/Tabla_STOCKENALMACEN[[#This Row],[VENTA_PROM12MESES_UN]],0)</f>
        <v>2.4691358024691357E-2</v>
      </c>
      <c r="N451">
        <f>IFERROR(12/Tabla_STOCKENALMACEN[[#This Row],[MESES DE INVENTARIO]],0)</f>
        <v>486</v>
      </c>
      <c r="O451" s="3">
        <f>Tabla_STOCKENALMACEN[[#This Row],[STOCK_VALORIZADO]]/SUM(Tabla_STOCKENALMACEN[STOCK_VALORIZADO])</f>
        <v>1.0766722293790713E-7</v>
      </c>
      <c r="P451" s="1" t="str">
        <f>VLOOKUP(Tabla_STOCKENALMACEN[[#This Row],[ID_PRODUCTO]],'ABC VENTAS'!$B$2:$F$564,5,FALSE)</f>
        <v>C</v>
      </c>
      <c r="Q451" s="1" t="str">
        <f>VLOOKUP(Tabla_STOCKENALMACEN[[#This Row],[ID_PRODUCTO]],'ABC STOCK'!$B$3:$F$565,5,FALSE)</f>
        <v>C</v>
      </c>
      <c r="R45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52" spans="1:18" x14ac:dyDescent="0.25">
      <c r="A452">
        <v>1</v>
      </c>
      <c r="B452">
        <v>1076</v>
      </c>
      <c r="C452">
        <v>5</v>
      </c>
      <c r="D452">
        <v>10</v>
      </c>
      <c r="E452">
        <v>202003</v>
      </c>
      <c r="F452">
        <v>20</v>
      </c>
      <c r="G452">
        <v>73</v>
      </c>
      <c r="H452">
        <v>1460</v>
      </c>
      <c r="I452">
        <v>49377.2</v>
      </c>
      <c r="J452">
        <v>760</v>
      </c>
      <c r="K452">
        <v>76007.600000000006</v>
      </c>
      <c r="L452">
        <f>Tabla_STOCKENALMACEN[[#This Row],[CANT_STOCK]]*Tabla_STOCKENALMACEN[[#This Row],[COSTO_UNIT]]</f>
        <v>1460</v>
      </c>
      <c r="M452">
        <f>IFERROR(Tabla_STOCKENALMACEN[[#This Row],[CANT_STOCK]]/Tabla_STOCKENALMACEN[[#This Row],[VENTA_PROM12MESES_UN]],0)</f>
        <v>2.6315789473684209E-2</v>
      </c>
      <c r="N452">
        <f>IFERROR(12/Tabla_STOCKENALMACEN[[#This Row],[MESES DE INVENTARIO]],0)</f>
        <v>456</v>
      </c>
      <c r="O452" s="3">
        <f>Tabla_STOCKENALMACEN[[#This Row],[STOCK_VALORIZADO]]/SUM(Tabla_STOCKENALMACEN[STOCK_VALORIZADO])</f>
        <v>5.4962987933337209E-5</v>
      </c>
      <c r="P452" s="1" t="str">
        <f>VLOOKUP(Tabla_STOCKENALMACEN[[#This Row],[ID_PRODUCTO]],'ABC VENTAS'!$B$2:$F$564,5,FALSE)</f>
        <v>A</v>
      </c>
      <c r="Q452" s="1" t="str">
        <f>VLOOKUP(Tabla_STOCKENALMACEN[[#This Row],[ID_PRODUCTO]],'ABC STOCK'!$B$3:$F$565,5,FALSE)</f>
        <v>B</v>
      </c>
      <c r="R45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53" spans="1:18" x14ac:dyDescent="0.25">
      <c r="A453">
        <v>2</v>
      </c>
      <c r="B453">
        <v>1076</v>
      </c>
      <c r="C453">
        <v>5</v>
      </c>
      <c r="D453">
        <v>10</v>
      </c>
      <c r="E453">
        <v>202002</v>
      </c>
      <c r="F453">
        <v>354</v>
      </c>
      <c r="G453">
        <v>75</v>
      </c>
      <c r="H453">
        <v>26550</v>
      </c>
      <c r="I453">
        <v>34461</v>
      </c>
      <c r="J453">
        <v>547</v>
      </c>
      <c r="K453">
        <v>73434.75</v>
      </c>
      <c r="L453">
        <f>Tabla_STOCKENALMACEN[[#This Row],[CANT_STOCK]]*Tabla_STOCKENALMACEN[[#This Row],[COSTO_UNIT]]</f>
        <v>26550</v>
      </c>
      <c r="M453">
        <f>IFERROR(Tabla_STOCKENALMACEN[[#This Row],[CANT_STOCK]]/Tabla_STOCKENALMACEN[[#This Row],[VENTA_PROM12MESES_UN]],0)</f>
        <v>0.6471663619744058</v>
      </c>
      <c r="N453">
        <f>IFERROR(12/Tabla_STOCKENALMACEN[[#This Row],[MESES DE INVENTARIO]],0)</f>
        <v>18.542372881355934</v>
      </c>
      <c r="O453" s="3">
        <f>Tabla_STOCKENALMACEN[[#This Row],[STOCK_VALORIZADO]]/SUM(Tabla_STOCKENALMACEN[STOCK_VALORIZADO])</f>
        <v>9.9949817097952256E-4</v>
      </c>
      <c r="P453" s="1" t="str">
        <f>VLOOKUP(Tabla_STOCKENALMACEN[[#This Row],[ID_PRODUCTO]],'ABC VENTAS'!$B$2:$F$564,5,FALSE)</f>
        <v>A</v>
      </c>
      <c r="Q453" s="1" t="str">
        <f>VLOOKUP(Tabla_STOCKENALMACEN[[#This Row],[ID_PRODUCTO]],'ABC STOCK'!$B$3:$F$565,5,FALSE)</f>
        <v>B</v>
      </c>
      <c r="R45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54" spans="1:18" x14ac:dyDescent="0.25">
      <c r="A454">
        <v>1</v>
      </c>
      <c r="B454">
        <v>1076</v>
      </c>
      <c r="C454">
        <v>5</v>
      </c>
      <c r="D454">
        <v>10</v>
      </c>
      <c r="E454">
        <v>201910</v>
      </c>
      <c r="F454">
        <v>931</v>
      </c>
      <c r="G454">
        <v>50</v>
      </c>
      <c r="H454">
        <v>46550</v>
      </c>
      <c r="I454">
        <v>32079.5</v>
      </c>
      <c r="J454">
        <v>773</v>
      </c>
      <c r="K454">
        <v>57975</v>
      </c>
      <c r="L454">
        <f>Tabla_STOCKENALMACEN[[#This Row],[CANT_STOCK]]*Tabla_STOCKENALMACEN[[#This Row],[COSTO_UNIT]]</f>
        <v>46550</v>
      </c>
      <c r="M454">
        <f>IFERROR(Tabla_STOCKENALMACEN[[#This Row],[CANT_STOCK]]/Tabla_STOCKENALMACEN[[#This Row],[VENTA_PROM12MESES_UN]],0)</f>
        <v>1.2043984476067271</v>
      </c>
      <c r="N454">
        <f>IFERROR(12/Tabla_STOCKENALMACEN[[#This Row],[MESES DE INVENTARIO]],0)</f>
        <v>9.9634801288936625</v>
      </c>
      <c r="O454" s="3">
        <f>Tabla_STOCKENALMACEN[[#This Row],[STOCK_VALORIZADO]]/SUM(Tabla_STOCKENALMACEN[STOCK_VALORIZADO])</f>
        <v>1.75241581390195E-3</v>
      </c>
      <c r="P454" s="1" t="str">
        <f>VLOOKUP(Tabla_STOCKENALMACEN[[#This Row],[ID_PRODUCTO]],'ABC VENTAS'!$B$2:$F$564,5,FALSE)</f>
        <v>A</v>
      </c>
      <c r="Q454" s="1" t="str">
        <f>VLOOKUP(Tabla_STOCKENALMACEN[[#This Row],[ID_PRODUCTO]],'ABC STOCK'!$B$3:$F$565,5,FALSE)</f>
        <v>B</v>
      </c>
      <c r="R45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55" spans="1:18" x14ac:dyDescent="0.25">
      <c r="A455">
        <v>2</v>
      </c>
      <c r="B455">
        <v>1076</v>
      </c>
      <c r="C455">
        <v>5</v>
      </c>
      <c r="D455">
        <v>10</v>
      </c>
      <c r="E455">
        <v>201903</v>
      </c>
      <c r="F455">
        <v>178</v>
      </c>
      <c r="G455">
        <v>66</v>
      </c>
      <c r="H455">
        <v>11748</v>
      </c>
      <c r="I455">
        <v>41411.040000000001</v>
      </c>
      <c r="J455">
        <v>713</v>
      </c>
      <c r="K455">
        <v>57881.34</v>
      </c>
      <c r="L455">
        <f>Tabla_STOCKENALMACEN[[#This Row],[CANT_STOCK]]*Tabla_STOCKENALMACEN[[#This Row],[COSTO_UNIT]]</f>
        <v>11748</v>
      </c>
      <c r="M455">
        <f>IFERROR(Tabla_STOCKENALMACEN[[#This Row],[CANT_STOCK]]/Tabla_STOCKENALMACEN[[#This Row],[VENTA_PROM12MESES_UN]],0)</f>
        <v>0.24964936886395511</v>
      </c>
      <c r="N455">
        <f>IFERROR(12/Tabla_STOCKENALMACEN[[#This Row],[MESES DE INVENTARIO]],0)</f>
        <v>48.067415730337082</v>
      </c>
      <c r="O455" s="3">
        <f>Tabla_STOCKENALMACEN[[#This Row],[STOCK_VALORIZADO]]/SUM(Tabla_STOCKENALMACEN[STOCK_VALORIZADO])</f>
        <v>4.4226382345263391E-4</v>
      </c>
      <c r="P455" s="1" t="str">
        <f>VLOOKUP(Tabla_STOCKENALMACEN[[#This Row],[ID_PRODUCTO]],'ABC VENTAS'!$B$2:$F$564,5,FALSE)</f>
        <v>A</v>
      </c>
      <c r="Q455" s="1" t="str">
        <f>VLOOKUP(Tabla_STOCKENALMACEN[[#This Row],[ID_PRODUCTO]],'ABC STOCK'!$B$3:$F$565,5,FALSE)</f>
        <v>B</v>
      </c>
      <c r="R45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56" spans="1:18" x14ac:dyDescent="0.25">
      <c r="A456">
        <v>1</v>
      </c>
      <c r="B456">
        <v>1076</v>
      </c>
      <c r="C456">
        <v>5</v>
      </c>
      <c r="D456">
        <v>10</v>
      </c>
      <c r="E456">
        <v>202001</v>
      </c>
      <c r="F456">
        <v>622</v>
      </c>
      <c r="G456">
        <v>40</v>
      </c>
      <c r="H456">
        <v>24880</v>
      </c>
      <c r="I456">
        <v>29798.400000000001</v>
      </c>
      <c r="J456">
        <v>776</v>
      </c>
      <c r="K456">
        <v>52768</v>
      </c>
      <c r="L456">
        <f>Tabla_STOCKENALMACEN[[#This Row],[CANT_STOCK]]*Tabla_STOCKENALMACEN[[#This Row],[COSTO_UNIT]]</f>
        <v>24880</v>
      </c>
      <c r="M456">
        <f>IFERROR(Tabla_STOCKENALMACEN[[#This Row],[CANT_STOCK]]/Tabla_STOCKENALMACEN[[#This Row],[VENTA_PROM12MESES_UN]],0)</f>
        <v>0.80154639175257736</v>
      </c>
      <c r="N456">
        <f>IFERROR(12/Tabla_STOCKENALMACEN[[#This Row],[MESES DE INVENTARIO]],0)</f>
        <v>14.971061093247588</v>
      </c>
      <c r="O456" s="3">
        <f>Tabla_STOCKENALMACEN[[#This Row],[STOCK_VALORIZADO]]/SUM(Tabla_STOCKENALMACEN[STOCK_VALORIZADO])</f>
        <v>9.3662954779549985E-4</v>
      </c>
      <c r="P456" s="1" t="str">
        <f>VLOOKUP(Tabla_STOCKENALMACEN[[#This Row],[ID_PRODUCTO]],'ABC VENTAS'!$B$2:$F$564,5,FALSE)</f>
        <v>A</v>
      </c>
      <c r="Q456" s="1" t="str">
        <f>VLOOKUP(Tabla_STOCKENALMACEN[[#This Row],[ID_PRODUCTO]],'ABC STOCK'!$B$3:$F$565,5,FALSE)</f>
        <v>B</v>
      </c>
      <c r="R45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57" spans="1:18" x14ac:dyDescent="0.25">
      <c r="A457">
        <v>1</v>
      </c>
      <c r="B457">
        <v>1076</v>
      </c>
      <c r="C457">
        <v>5</v>
      </c>
      <c r="D457">
        <v>10</v>
      </c>
      <c r="E457">
        <v>202002</v>
      </c>
      <c r="F457">
        <v>424</v>
      </c>
      <c r="G457">
        <v>40</v>
      </c>
      <c r="H457">
        <v>16960</v>
      </c>
      <c r="I457">
        <v>32468.400000000001</v>
      </c>
      <c r="J457">
        <v>933</v>
      </c>
      <c r="K457">
        <v>50008.800000000003</v>
      </c>
      <c r="L457">
        <f>Tabla_STOCKENALMACEN[[#This Row],[CANT_STOCK]]*Tabla_STOCKENALMACEN[[#This Row],[COSTO_UNIT]]</f>
        <v>16960</v>
      </c>
      <c r="M457">
        <f>IFERROR(Tabla_STOCKENALMACEN[[#This Row],[CANT_STOCK]]/Tabla_STOCKENALMACEN[[#This Row],[VENTA_PROM12MESES_UN]],0)</f>
        <v>0.45444801714898175</v>
      </c>
      <c r="N457">
        <f>IFERROR(12/Tabla_STOCKENALMACEN[[#This Row],[MESES DE INVENTARIO]],0)</f>
        <v>26.40566037735849</v>
      </c>
      <c r="O457" s="3">
        <f>Tabla_STOCKENALMACEN[[#This Row],[STOCK_VALORIZADO]]/SUM(Tabla_STOCKENALMACEN[STOCK_VALORIZADO])</f>
        <v>6.384741611982185E-4</v>
      </c>
      <c r="P457" s="1" t="str">
        <f>VLOOKUP(Tabla_STOCKENALMACEN[[#This Row],[ID_PRODUCTO]],'ABC VENTAS'!$B$2:$F$564,5,FALSE)</f>
        <v>A</v>
      </c>
      <c r="Q457" s="1" t="str">
        <f>VLOOKUP(Tabla_STOCKENALMACEN[[#This Row],[ID_PRODUCTO]],'ABC STOCK'!$B$3:$F$565,5,FALSE)</f>
        <v>B</v>
      </c>
      <c r="R45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58" spans="1:18" x14ac:dyDescent="0.25">
      <c r="A458">
        <v>3</v>
      </c>
      <c r="B458">
        <v>1077</v>
      </c>
      <c r="C458">
        <v>5</v>
      </c>
      <c r="D458">
        <v>10</v>
      </c>
      <c r="E458">
        <v>202001</v>
      </c>
      <c r="F458">
        <v>161</v>
      </c>
      <c r="G458">
        <v>6.23</v>
      </c>
      <c r="H458">
        <v>1003.03</v>
      </c>
      <c r="I458">
        <v>879.17759999999998</v>
      </c>
      <c r="J458">
        <v>147</v>
      </c>
      <c r="K458">
        <v>1437.8217</v>
      </c>
      <c r="L458">
        <f>Tabla_STOCKENALMACEN[[#This Row],[CANT_STOCK]]*Tabla_STOCKENALMACEN[[#This Row],[COSTO_UNIT]]</f>
        <v>1003.0300000000001</v>
      </c>
      <c r="M458">
        <f>IFERROR(Tabla_STOCKENALMACEN[[#This Row],[CANT_STOCK]]/Tabla_STOCKENALMACEN[[#This Row],[VENTA_PROM12MESES_UN]],0)</f>
        <v>1.0952380952380953</v>
      </c>
      <c r="N458">
        <f>IFERROR(12/Tabla_STOCKENALMACEN[[#This Row],[MESES DE INVENTARIO]],0)</f>
        <v>10.956521739130434</v>
      </c>
      <c r="O458" s="3">
        <f>Tabla_STOCKENALMACEN[[#This Row],[STOCK_VALORIZADO]]/SUM(Tabla_STOCKENALMACEN[STOCK_VALORIZADO])</f>
        <v>3.7759949169024128E-5</v>
      </c>
      <c r="P458" s="1" t="str">
        <f>VLOOKUP(Tabla_STOCKENALMACEN[[#This Row],[ID_PRODUCTO]],'ABC VENTAS'!$B$2:$F$564,5,FALSE)</f>
        <v>C</v>
      </c>
      <c r="Q458" s="1" t="str">
        <f>VLOOKUP(Tabla_STOCKENALMACEN[[#This Row],[ID_PRODUCTO]],'ABC STOCK'!$B$3:$F$565,5,FALSE)</f>
        <v>C</v>
      </c>
      <c r="R4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59" spans="1:18" x14ac:dyDescent="0.25">
      <c r="A459">
        <v>2</v>
      </c>
      <c r="B459">
        <v>1077</v>
      </c>
      <c r="C459">
        <v>5</v>
      </c>
      <c r="D459">
        <v>10</v>
      </c>
      <c r="E459">
        <v>202001</v>
      </c>
      <c r="F459">
        <v>357</v>
      </c>
      <c r="G459">
        <v>5.5</v>
      </c>
      <c r="H459">
        <v>1963.5</v>
      </c>
      <c r="I459">
        <v>728.64</v>
      </c>
      <c r="J459">
        <v>138</v>
      </c>
      <c r="K459">
        <v>1214.4000000000001</v>
      </c>
      <c r="L459">
        <f>Tabla_STOCKENALMACEN[[#This Row],[CANT_STOCK]]*Tabla_STOCKENALMACEN[[#This Row],[COSTO_UNIT]]</f>
        <v>1963.5</v>
      </c>
      <c r="M459">
        <f>IFERROR(Tabla_STOCKENALMACEN[[#This Row],[CANT_STOCK]]/Tabla_STOCKENALMACEN[[#This Row],[VENTA_PROM12MESES_UN]],0)</f>
        <v>2.5869565217391304</v>
      </c>
      <c r="N459">
        <f>IFERROR(12/Tabla_STOCKENALMACEN[[#This Row],[MESES DE INVENTARIO]],0)</f>
        <v>4.6386554621848743</v>
      </c>
      <c r="O459" s="3">
        <f>Tabla_STOCKENALMACEN[[#This Row],[STOCK_VALORIZADO]]/SUM(Tabla_STOCKENALMACEN[STOCK_VALORIZADO])</f>
        <v>7.3917689593909323E-5</v>
      </c>
      <c r="P459" s="1" t="str">
        <f>VLOOKUP(Tabla_STOCKENALMACEN[[#This Row],[ID_PRODUCTO]],'ABC VENTAS'!$B$2:$F$564,5,FALSE)</f>
        <v>C</v>
      </c>
      <c r="Q459" s="1" t="str">
        <f>VLOOKUP(Tabla_STOCKENALMACEN[[#This Row],[ID_PRODUCTO]],'ABC STOCK'!$B$3:$F$565,5,FALSE)</f>
        <v>C</v>
      </c>
      <c r="R45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60" spans="1:18" x14ac:dyDescent="0.25">
      <c r="A460">
        <v>3</v>
      </c>
      <c r="B460">
        <v>1077</v>
      </c>
      <c r="C460">
        <v>5</v>
      </c>
      <c r="D460">
        <v>10</v>
      </c>
      <c r="E460">
        <v>201907</v>
      </c>
      <c r="F460">
        <v>234</v>
      </c>
      <c r="G460">
        <v>2.94</v>
      </c>
      <c r="H460">
        <v>687.96</v>
      </c>
      <c r="I460">
        <v>347.68439999999998</v>
      </c>
      <c r="J460">
        <v>146</v>
      </c>
      <c r="K460">
        <v>613.81320000000005</v>
      </c>
      <c r="L460">
        <f>Tabla_STOCKENALMACEN[[#This Row],[CANT_STOCK]]*Tabla_STOCKENALMACEN[[#This Row],[COSTO_UNIT]]</f>
        <v>687.96</v>
      </c>
      <c r="M460">
        <f>IFERROR(Tabla_STOCKENALMACEN[[#This Row],[CANT_STOCK]]/Tabla_STOCKENALMACEN[[#This Row],[VENTA_PROM12MESES_UN]],0)</f>
        <v>1.6027397260273972</v>
      </c>
      <c r="N460">
        <f>IFERROR(12/Tabla_STOCKENALMACEN[[#This Row],[MESES DE INVENTARIO]],0)</f>
        <v>7.4871794871794872</v>
      </c>
      <c r="O460" s="3">
        <f>Tabla_STOCKENALMACEN[[#This Row],[STOCK_VALORIZADO]]/SUM(Tabla_STOCKENALMACEN[STOCK_VALORIZADO])</f>
        <v>2.5898861081245663E-5</v>
      </c>
      <c r="P460" s="1" t="str">
        <f>VLOOKUP(Tabla_STOCKENALMACEN[[#This Row],[ID_PRODUCTO]],'ABC VENTAS'!$B$2:$F$564,5,FALSE)</f>
        <v>C</v>
      </c>
      <c r="Q460" s="1" t="str">
        <f>VLOOKUP(Tabla_STOCKENALMACEN[[#This Row],[ID_PRODUCTO]],'ABC STOCK'!$B$3:$F$565,5,FALSE)</f>
        <v>C</v>
      </c>
      <c r="R46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61" spans="1:18" x14ac:dyDescent="0.25">
      <c r="A461">
        <v>2</v>
      </c>
      <c r="B461">
        <v>1077</v>
      </c>
      <c r="C461">
        <v>5</v>
      </c>
      <c r="D461">
        <v>10</v>
      </c>
      <c r="E461">
        <v>202002</v>
      </c>
      <c r="F461">
        <v>0</v>
      </c>
      <c r="G461">
        <v>5.07</v>
      </c>
      <c r="H461">
        <v>0</v>
      </c>
      <c r="I461">
        <v>253.39859999999999</v>
      </c>
      <c r="J461">
        <v>49</v>
      </c>
      <c r="K461">
        <v>454.62689999999998</v>
      </c>
      <c r="L461">
        <f>Tabla_STOCKENALMACEN[[#This Row],[CANT_STOCK]]*Tabla_STOCKENALMACEN[[#This Row],[COSTO_UNIT]]</f>
        <v>0</v>
      </c>
      <c r="M461">
        <f>IFERROR(Tabla_STOCKENALMACEN[[#This Row],[CANT_STOCK]]/Tabla_STOCKENALMACEN[[#This Row],[VENTA_PROM12MESES_UN]],0)</f>
        <v>0</v>
      </c>
      <c r="N461">
        <f>IFERROR(12/Tabla_STOCKENALMACEN[[#This Row],[MESES DE INVENTARIO]],0)</f>
        <v>0</v>
      </c>
      <c r="O461" s="3">
        <f>Tabla_STOCKENALMACEN[[#This Row],[STOCK_VALORIZADO]]/SUM(Tabla_STOCKENALMACEN[STOCK_VALORIZADO])</f>
        <v>0</v>
      </c>
      <c r="P461" s="1" t="str">
        <f>VLOOKUP(Tabla_STOCKENALMACEN[[#This Row],[ID_PRODUCTO]],'ABC VENTAS'!$B$2:$F$564,5,FALSE)</f>
        <v>C</v>
      </c>
      <c r="Q461" s="1" t="str">
        <f>VLOOKUP(Tabla_STOCKENALMACEN[[#This Row],[ID_PRODUCTO]],'ABC STOCK'!$B$3:$F$565,5,FALSE)</f>
        <v>C</v>
      </c>
      <c r="R46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62" spans="1:18" x14ac:dyDescent="0.25">
      <c r="A462">
        <v>2</v>
      </c>
      <c r="B462">
        <v>1077</v>
      </c>
      <c r="C462">
        <v>5</v>
      </c>
      <c r="D462">
        <v>10</v>
      </c>
      <c r="E462">
        <v>202003</v>
      </c>
      <c r="F462">
        <v>490</v>
      </c>
      <c r="G462">
        <v>6.71</v>
      </c>
      <c r="H462">
        <v>3287.9</v>
      </c>
      <c r="I462">
        <v>197.274</v>
      </c>
      <c r="J462">
        <v>35</v>
      </c>
      <c r="K462">
        <v>387.5025</v>
      </c>
      <c r="L462">
        <f>Tabla_STOCKENALMACEN[[#This Row],[CANT_STOCK]]*Tabla_STOCKENALMACEN[[#This Row],[COSTO_UNIT]]</f>
        <v>3287.9</v>
      </c>
      <c r="M462">
        <f>IFERROR(Tabla_STOCKENALMACEN[[#This Row],[CANT_STOCK]]/Tabla_STOCKENALMACEN[[#This Row],[VENTA_PROM12MESES_UN]],0)</f>
        <v>14</v>
      </c>
      <c r="N462">
        <f>IFERROR(12/Tabla_STOCKENALMACEN[[#This Row],[MESES DE INVENTARIO]],0)</f>
        <v>0.8571428571428571</v>
      </c>
      <c r="O462" s="3">
        <f>Tabla_STOCKENALMACEN[[#This Row],[STOCK_VALORIZADO]]/SUM(Tabla_STOCKENALMACEN[STOCK_VALORIZADO])</f>
        <v>1.2377589590823246E-4</v>
      </c>
      <c r="P462" s="1" t="str">
        <f>VLOOKUP(Tabla_STOCKENALMACEN[[#This Row],[ID_PRODUCTO]],'ABC VENTAS'!$B$2:$F$564,5,FALSE)</f>
        <v>C</v>
      </c>
      <c r="Q462" s="1" t="str">
        <f>VLOOKUP(Tabla_STOCKENALMACEN[[#This Row],[ID_PRODUCTO]],'ABC STOCK'!$B$3:$F$565,5,FALSE)</f>
        <v>C</v>
      </c>
      <c r="R46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463" spans="1:18" x14ac:dyDescent="0.25">
      <c r="A463">
        <v>2</v>
      </c>
      <c r="B463">
        <v>1077</v>
      </c>
      <c r="C463">
        <v>5</v>
      </c>
      <c r="D463">
        <v>10</v>
      </c>
      <c r="E463">
        <v>202001</v>
      </c>
      <c r="F463">
        <v>130</v>
      </c>
      <c r="G463">
        <v>6.43</v>
      </c>
      <c r="H463">
        <v>835.9</v>
      </c>
      <c r="I463">
        <v>208.97499999999999</v>
      </c>
      <c r="J463">
        <v>32.5</v>
      </c>
      <c r="K463">
        <v>340.62925000000001</v>
      </c>
      <c r="L463">
        <f>Tabla_STOCKENALMACEN[[#This Row],[CANT_STOCK]]*Tabla_STOCKENALMACEN[[#This Row],[COSTO_UNIT]]</f>
        <v>835.9</v>
      </c>
      <c r="M463">
        <f>IFERROR(Tabla_STOCKENALMACEN[[#This Row],[CANT_STOCK]]/Tabla_STOCKENALMACEN[[#This Row],[VENTA_PROM12MESES_UN]],0)</f>
        <v>4</v>
      </c>
      <c r="N463">
        <f>IFERROR(12/Tabla_STOCKENALMACEN[[#This Row],[MESES DE INVENTARIO]],0)</f>
        <v>3</v>
      </c>
      <c r="O463" s="3">
        <f>Tabla_STOCKENALMACEN[[#This Row],[STOCK_VALORIZADO]]/SUM(Tabla_STOCKENALMACEN[STOCK_VALORIZADO])</f>
        <v>3.1468192885942859E-5</v>
      </c>
      <c r="P463" s="1" t="str">
        <f>VLOOKUP(Tabla_STOCKENALMACEN[[#This Row],[ID_PRODUCTO]],'ABC VENTAS'!$B$2:$F$564,5,FALSE)</f>
        <v>C</v>
      </c>
      <c r="Q463" s="1" t="str">
        <f>VLOOKUP(Tabla_STOCKENALMACEN[[#This Row],[ID_PRODUCTO]],'ABC STOCK'!$B$3:$F$565,5,FALSE)</f>
        <v>C</v>
      </c>
      <c r="R46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464" spans="1:18" x14ac:dyDescent="0.25">
      <c r="A464">
        <v>3</v>
      </c>
      <c r="B464">
        <v>1078</v>
      </c>
      <c r="C464">
        <v>5</v>
      </c>
      <c r="D464">
        <v>10</v>
      </c>
      <c r="E464">
        <v>201901</v>
      </c>
      <c r="F464">
        <v>393</v>
      </c>
      <c r="G464">
        <v>5.37</v>
      </c>
      <c r="H464">
        <v>2110.41</v>
      </c>
      <c r="I464">
        <v>848.13779999999997</v>
      </c>
      <c r="J464">
        <v>149</v>
      </c>
      <c r="K464">
        <v>1304.2119</v>
      </c>
      <c r="L464">
        <f>Tabla_STOCKENALMACEN[[#This Row],[CANT_STOCK]]*Tabla_STOCKENALMACEN[[#This Row],[COSTO_UNIT]]</f>
        <v>2110.41</v>
      </c>
      <c r="M464">
        <f>IFERROR(Tabla_STOCKENALMACEN[[#This Row],[CANT_STOCK]]/Tabla_STOCKENALMACEN[[#This Row],[VENTA_PROM12MESES_UN]],0)</f>
        <v>2.6375838926174495</v>
      </c>
      <c r="N464">
        <f>IFERROR(12/Tabla_STOCKENALMACEN[[#This Row],[MESES DE INVENTARIO]],0)</f>
        <v>4.5496183206106871</v>
      </c>
      <c r="O464" s="3">
        <f>Tabla_STOCKENALMACEN[[#This Row],[STOCK_VALORIZADO]]/SUM(Tabla_STOCKENALMACEN[STOCK_VALORIZADO])</f>
        <v>7.9448246139996001E-5</v>
      </c>
      <c r="P464" s="1" t="str">
        <f>VLOOKUP(Tabla_STOCKENALMACEN[[#This Row],[ID_PRODUCTO]],'ABC VENTAS'!$B$2:$F$564,5,FALSE)</f>
        <v>C</v>
      </c>
      <c r="Q464" s="1" t="str">
        <f>VLOOKUP(Tabla_STOCKENALMACEN[[#This Row],[ID_PRODUCTO]],'ABC STOCK'!$B$3:$F$565,5,FALSE)</f>
        <v>C</v>
      </c>
      <c r="R4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65" spans="1:18" x14ac:dyDescent="0.25">
      <c r="A465">
        <v>2</v>
      </c>
      <c r="B465">
        <v>1078</v>
      </c>
      <c r="C465">
        <v>5</v>
      </c>
      <c r="D465">
        <v>10</v>
      </c>
      <c r="E465">
        <v>202002</v>
      </c>
      <c r="F465">
        <v>334</v>
      </c>
      <c r="G465">
        <v>3.5</v>
      </c>
      <c r="H465">
        <v>1169</v>
      </c>
      <c r="I465">
        <v>477.22500000000002</v>
      </c>
      <c r="J465">
        <v>135</v>
      </c>
      <c r="K465">
        <v>628.42499999999995</v>
      </c>
      <c r="L465">
        <f>Tabla_STOCKENALMACEN[[#This Row],[CANT_STOCK]]*Tabla_STOCKENALMACEN[[#This Row],[COSTO_UNIT]]</f>
        <v>1169</v>
      </c>
      <c r="M465">
        <f>IFERROR(Tabla_STOCKENALMACEN[[#This Row],[CANT_STOCK]]/Tabla_STOCKENALMACEN[[#This Row],[VENTA_PROM12MESES_UN]],0)</f>
        <v>2.4740740740740739</v>
      </c>
      <c r="N465">
        <f>IFERROR(12/Tabla_STOCKENALMACEN[[#This Row],[MESES DE INVENTARIO]],0)</f>
        <v>4.8502994011976055</v>
      </c>
      <c r="O465" s="3">
        <f>Tabla_STOCKENALMACEN[[#This Row],[STOCK_VALORIZADO]]/SUM(Tabla_STOCKENALMACEN[STOCK_VALORIZADO])</f>
        <v>4.4008036228815889E-5</v>
      </c>
      <c r="P465" s="1" t="str">
        <f>VLOOKUP(Tabla_STOCKENALMACEN[[#This Row],[ID_PRODUCTO]],'ABC VENTAS'!$B$2:$F$564,5,FALSE)</f>
        <v>C</v>
      </c>
      <c r="Q465" s="1" t="str">
        <f>VLOOKUP(Tabla_STOCKENALMACEN[[#This Row],[ID_PRODUCTO]],'ABC STOCK'!$B$3:$F$565,5,FALSE)</f>
        <v>C</v>
      </c>
      <c r="R46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66" spans="1:18" x14ac:dyDescent="0.25">
      <c r="A466">
        <v>1</v>
      </c>
      <c r="B466">
        <v>1078</v>
      </c>
      <c r="C466">
        <v>5</v>
      </c>
      <c r="D466">
        <v>10</v>
      </c>
      <c r="E466">
        <v>201910</v>
      </c>
      <c r="F466">
        <v>25</v>
      </c>
      <c r="G466">
        <v>2.21</v>
      </c>
      <c r="H466">
        <v>55.25</v>
      </c>
      <c r="I466">
        <v>297.97430000000003</v>
      </c>
      <c r="J466">
        <v>139</v>
      </c>
      <c r="K466">
        <v>531.43870000000004</v>
      </c>
      <c r="L466">
        <f>Tabla_STOCKENALMACEN[[#This Row],[CANT_STOCK]]*Tabla_STOCKENALMACEN[[#This Row],[COSTO_UNIT]]</f>
        <v>55.25</v>
      </c>
      <c r="M466">
        <f>IFERROR(Tabla_STOCKENALMACEN[[#This Row],[CANT_STOCK]]/Tabla_STOCKENALMACEN[[#This Row],[VENTA_PROM12MESES_UN]],0)</f>
        <v>0.17985611510791366</v>
      </c>
      <c r="N466">
        <f>IFERROR(12/Tabla_STOCKENALMACEN[[#This Row],[MESES DE INVENTARIO]],0)</f>
        <v>66.72</v>
      </c>
      <c r="O466" s="3">
        <f>Tabla_STOCKENALMACEN[[#This Row],[STOCK_VALORIZADO]]/SUM(Tabla_STOCKENALMACEN[STOCK_VALORIZADO])</f>
        <v>2.0799349885732059E-6</v>
      </c>
      <c r="P466" s="1" t="str">
        <f>VLOOKUP(Tabla_STOCKENALMACEN[[#This Row],[ID_PRODUCTO]],'ABC VENTAS'!$B$2:$F$564,5,FALSE)</f>
        <v>C</v>
      </c>
      <c r="Q466" s="1" t="str">
        <f>VLOOKUP(Tabla_STOCKENALMACEN[[#This Row],[ID_PRODUCTO]],'ABC STOCK'!$B$3:$F$565,5,FALSE)</f>
        <v>C</v>
      </c>
      <c r="R46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67" spans="1:18" x14ac:dyDescent="0.25">
      <c r="A467">
        <v>3</v>
      </c>
      <c r="B467">
        <v>1078</v>
      </c>
      <c r="C467">
        <v>5</v>
      </c>
      <c r="D467">
        <v>10</v>
      </c>
      <c r="E467">
        <v>202002</v>
      </c>
      <c r="F467">
        <v>336</v>
      </c>
      <c r="G467">
        <v>4.8600000000000003</v>
      </c>
      <c r="H467">
        <v>1632.96</v>
      </c>
      <c r="I467">
        <v>379.21122000000003</v>
      </c>
      <c r="J467">
        <v>83.9</v>
      </c>
      <c r="K467">
        <v>521.92511999999999</v>
      </c>
      <c r="L467">
        <f>Tabla_STOCKENALMACEN[[#This Row],[CANT_STOCK]]*Tabla_STOCKENALMACEN[[#This Row],[COSTO_UNIT]]</f>
        <v>1632.96</v>
      </c>
      <c r="M467">
        <f>IFERROR(Tabla_STOCKENALMACEN[[#This Row],[CANT_STOCK]]/Tabla_STOCKENALMACEN[[#This Row],[VENTA_PROM12MESES_UN]],0)</f>
        <v>4.0047675804529197</v>
      </c>
      <c r="N467">
        <f>IFERROR(12/Tabla_STOCKENALMACEN[[#This Row],[MESES DE INVENTARIO]],0)</f>
        <v>2.9964285714285719</v>
      </c>
      <c r="O467" s="3">
        <f>Tabla_STOCKENALMACEN[[#This Row],[STOCK_VALORIZADO]]/SUM(Tabla_STOCKENALMACEN[STOCK_VALORIZADO])</f>
        <v>6.1474219709330361E-5</v>
      </c>
      <c r="P467" s="1" t="str">
        <f>VLOOKUP(Tabla_STOCKENALMACEN[[#This Row],[ID_PRODUCTO]],'ABC VENTAS'!$B$2:$F$564,5,FALSE)</f>
        <v>C</v>
      </c>
      <c r="Q467" s="1" t="str">
        <f>VLOOKUP(Tabla_STOCKENALMACEN[[#This Row],[ID_PRODUCTO]],'ABC STOCK'!$B$3:$F$565,5,FALSE)</f>
        <v>C</v>
      </c>
      <c r="R46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468" spans="1:18" x14ac:dyDescent="0.25">
      <c r="A468">
        <v>2</v>
      </c>
      <c r="B468">
        <v>1078</v>
      </c>
      <c r="C468">
        <v>5</v>
      </c>
      <c r="D468">
        <v>10</v>
      </c>
      <c r="E468">
        <v>202003</v>
      </c>
      <c r="F468">
        <v>296</v>
      </c>
      <c r="G468">
        <v>4.63</v>
      </c>
      <c r="H468">
        <v>1370.48</v>
      </c>
      <c r="I468">
        <v>280.94839999999999</v>
      </c>
      <c r="J468">
        <v>74</v>
      </c>
      <c r="K468">
        <v>455.68459999999999</v>
      </c>
      <c r="L468">
        <f>Tabla_STOCKENALMACEN[[#This Row],[CANT_STOCK]]*Tabla_STOCKENALMACEN[[#This Row],[COSTO_UNIT]]</f>
        <v>1370.48</v>
      </c>
      <c r="M468">
        <f>IFERROR(Tabla_STOCKENALMACEN[[#This Row],[CANT_STOCK]]/Tabla_STOCKENALMACEN[[#This Row],[VENTA_PROM12MESES_UN]],0)</f>
        <v>4</v>
      </c>
      <c r="N468">
        <f>IFERROR(12/Tabla_STOCKENALMACEN[[#This Row],[MESES DE INVENTARIO]],0)</f>
        <v>3</v>
      </c>
      <c r="O468" s="3">
        <f>Tabla_STOCKENALMACEN[[#This Row],[STOCK_VALORIZADO]]/SUM(Tabla_STOCKENALMACEN[STOCK_VALORIZADO])</f>
        <v>5.1592928563616423E-5</v>
      </c>
      <c r="P468" s="1" t="str">
        <f>VLOOKUP(Tabla_STOCKENALMACEN[[#This Row],[ID_PRODUCTO]],'ABC VENTAS'!$B$2:$F$564,5,FALSE)</f>
        <v>C</v>
      </c>
      <c r="Q468" s="1" t="str">
        <f>VLOOKUP(Tabla_STOCKENALMACEN[[#This Row],[ID_PRODUCTO]],'ABC STOCK'!$B$3:$F$565,5,FALSE)</f>
        <v>C</v>
      </c>
      <c r="R46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469" spans="1:18" x14ac:dyDescent="0.25">
      <c r="A469">
        <v>3</v>
      </c>
      <c r="B469">
        <v>1078</v>
      </c>
      <c r="C469">
        <v>5</v>
      </c>
      <c r="D469">
        <v>10</v>
      </c>
      <c r="E469">
        <v>201902</v>
      </c>
      <c r="F469">
        <v>1386</v>
      </c>
      <c r="G469">
        <v>1.96</v>
      </c>
      <c r="H469">
        <v>2716.56</v>
      </c>
      <c r="I469">
        <v>281.358</v>
      </c>
      <c r="J469">
        <v>145</v>
      </c>
      <c r="K469">
        <v>397.88</v>
      </c>
      <c r="L469">
        <f>Tabla_STOCKENALMACEN[[#This Row],[CANT_STOCK]]*Tabla_STOCKENALMACEN[[#This Row],[COSTO_UNIT]]</f>
        <v>2716.56</v>
      </c>
      <c r="M469">
        <f>IFERROR(Tabla_STOCKENALMACEN[[#This Row],[CANT_STOCK]]/Tabla_STOCKENALMACEN[[#This Row],[VENTA_PROM12MESES_UN]],0)</f>
        <v>9.5586206896551715</v>
      </c>
      <c r="N469">
        <f>IFERROR(12/Tabla_STOCKENALMACEN[[#This Row],[MESES DE INVENTARIO]],0)</f>
        <v>1.2554112554112555</v>
      </c>
      <c r="O469" s="3">
        <f>Tabla_STOCKENALMACEN[[#This Row],[STOCK_VALORIZADO]]/SUM(Tabla_STOCKENALMACEN[STOCK_VALORIZADO])</f>
        <v>1.0226729760286748E-4</v>
      </c>
      <c r="P469" s="1" t="str">
        <f>VLOOKUP(Tabla_STOCKENALMACEN[[#This Row],[ID_PRODUCTO]],'ABC VENTAS'!$B$2:$F$564,5,FALSE)</f>
        <v>C</v>
      </c>
      <c r="Q469" s="1" t="str">
        <f>VLOOKUP(Tabla_STOCKENALMACEN[[#This Row],[ID_PRODUCTO]],'ABC STOCK'!$B$3:$F$565,5,FALSE)</f>
        <v>C</v>
      </c>
      <c r="R46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470" spans="1:18" x14ac:dyDescent="0.25">
      <c r="A470">
        <v>2</v>
      </c>
      <c r="B470">
        <v>1079</v>
      </c>
      <c r="C470">
        <v>5</v>
      </c>
      <c r="D470">
        <v>10</v>
      </c>
      <c r="E470">
        <v>201905</v>
      </c>
      <c r="F470">
        <v>1</v>
      </c>
      <c r="G470">
        <v>7.97</v>
      </c>
      <c r="H470">
        <v>7.97</v>
      </c>
      <c r="I470">
        <v>1017.6096</v>
      </c>
      <c r="J470">
        <v>133</v>
      </c>
      <c r="K470">
        <v>1621.8153</v>
      </c>
      <c r="L470">
        <f>Tabla_STOCKENALMACEN[[#This Row],[CANT_STOCK]]*Tabla_STOCKENALMACEN[[#This Row],[COSTO_UNIT]]</f>
        <v>7.97</v>
      </c>
      <c r="M470">
        <f>IFERROR(Tabla_STOCKENALMACEN[[#This Row],[CANT_STOCK]]/Tabla_STOCKENALMACEN[[#This Row],[VENTA_PROM12MESES_UN]],0)</f>
        <v>7.5187969924812026E-3</v>
      </c>
      <c r="N470">
        <f>IFERROR(12/Tabla_STOCKENALMACEN[[#This Row],[MESES DE INVENTARIO]],0)</f>
        <v>1596</v>
      </c>
      <c r="O470" s="3">
        <f>Tabla_STOCKENALMACEN[[#This Row],[STOCK_VALORIZADO]]/SUM(Tabla_STOCKENALMACEN[STOCK_VALORIZADO])</f>
        <v>3.0003768070458734E-7</v>
      </c>
      <c r="P470" s="1" t="str">
        <f>VLOOKUP(Tabla_STOCKENALMACEN[[#This Row],[ID_PRODUCTO]],'ABC VENTAS'!$B$2:$F$564,5,FALSE)</f>
        <v>C</v>
      </c>
      <c r="Q470" s="1" t="str">
        <f>VLOOKUP(Tabla_STOCKENALMACEN[[#This Row],[ID_PRODUCTO]],'ABC STOCK'!$B$3:$F$565,5,FALSE)</f>
        <v>C</v>
      </c>
      <c r="R47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71" spans="1:18" x14ac:dyDescent="0.25">
      <c r="A471">
        <v>2</v>
      </c>
      <c r="B471">
        <v>1079</v>
      </c>
      <c r="C471">
        <v>5</v>
      </c>
      <c r="D471">
        <v>10</v>
      </c>
      <c r="E471">
        <v>201912</v>
      </c>
      <c r="F471">
        <v>200</v>
      </c>
      <c r="G471">
        <v>3.92</v>
      </c>
      <c r="H471">
        <v>784</v>
      </c>
      <c r="I471">
        <v>431.8272</v>
      </c>
      <c r="J471">
        <v>136</v>
      </c>
      <c r="K471">
        <v>991.60320000000002</v>
      </c>
      <c r="L471">
        <f>Tabla_STOCKENALMACEN[[#This Row],[CANT_STOCK]]*Tabla_STOCKENALMACEN[[#This Row],[COSTO_UNIT]]</f>
        <v>784</v>
      </c>
      <c r="M471">
        <f>IFERROR(Tabla_STOCKENALMACEN[[#This Row],[CANT_STOCK]]/Tabla_STOCKENALMACEN[[#This Row],[VENTA_PROM12MESES_UN]],0)</f>
        <v>1.4705882352941178</v>
      </c>
      <c r="N471">
        <f>IFERROR(12/Tabla_STOCKENALMACEN[[#This Row],[MESES DE INVENTARIO]],0)</f>
        <v>8.16</v>
      </c>
      <c r="O471" s="3">
        <f>Tabla_STOCKENALMACEN[[#This Row],[STOCK_VALORIZADO]]/SUM(Tabla_STOCKENALMACEN[STOCK_VALORIZADO])</f>
        <v>2.9514371602559158E-5</v>
      </c>
      <c r="P471" s="1" t="str">
        <f>VLOOKUP(Tabla_STOCKENALMACEN[[#This Row],[ID_PRODUCTO]],'ABC VENTAS'!$B$2:$F$564,5,FALSE)</f>
        <v>C</v>
      </c>
      <c r="Q471" s="1" t="str">
        <f>VLOOKUP(Tabla_STOCKENALMACEN[[#This Row],[ID_PRODUCTO]],'ABC STOCK'!$B$3:$F$565,5,FALSE)</f>
        <v>C</v>
      </c>
      <c r="R47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72" spans="1:18" x14ac:dyDescent="0.25">
      <c r="A472">
        <v>1</v>
      </c>
      <c r="B472">
        <v>1079</v>
      </c>
      <c r="C472">
        <v>5</v>
      </c>
      <c r="D472">
        <v>10</v>
      </c>
      <c r="E472">
        <v>202002</v>
      </c>
      <c r="F472">
        <v>32</v>
      </c>
      <c r="G472">
        <v>3.61</v>
      </c>
      <c r="H472">
        <v>115.52</v>
      </c>
      <c r="I472">
        <v>389.4468</v>
      </c>
      <c r="J472">
        <v>116</v>
      </c>
      <c r="K472">
        <v>778.89359999999999</v>
      </c>
      <c r="L472">
        <f>Tabla_STOCKENALMACEN[[#This Row],[CANT_STOCK]]*Tabla_STOCKENALMACEN[[#This Row],[COSTO_UNIT]]</f>
        <v>115.52</v>
      </c>
      <c r="M472">
        <f>IFERROR(Tabla_STOCKENALMACEN[[#This Row],[CANT_STOCK]]/Tabla_STOCKENALMACEN[[#This Row],[VENTA_PROM12MESES_UN]],0)</f>
        <v>0.27586206896551724</v>
      </c>
      <c r="N472">
        <f>IFERROR(12/Tabla_STOCKENALMACEN[[#This Row],[MESES DE INVENTARIO]],0)</f>
        <v>43.5</v>
      </c>
      <c r="O472" s="3">
        <f>Tabla_STOCKENALMACEN[[#This Row],[STOCK_VALORIZADO]]/SUM(Tabla_STOCKENALMACEN[STOCK_VALORIZADO])</f>
        <v>4.3488523055199411E-6</v>
      </c>
      <c r="P472" s="1" t="str">
        <f>VLOOKUP(Tabla_STOCKENALMACEN[[#This Row],[ID_PRODUCTO]],'ABC VENTAS'!$B$2:$F$564,5,FALSE)</f>
        <v>C</v>
      </c>
      <c r="Q472" s="1" t="str">
        <f>VLOOKUP(Tabla_STOCKENALMACEN[[#This Row],[ID_PRODUCTO]],'ABC STOCK'!$B$3:$F$565,5,FALSE)</f>
        <v>C</v>
      </c>
      <c r="R47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73" spans="1:18" x14ac:dyDescent="0.25">
      <c r="A473">
        <v>1</v>
      </c>
      <c r="B473">
        <v>1079</v>
      </c>
      <c r="C473">
        <v>5</v>
      </c>
      <c r="D473">
        <v>10</v>
      </c>
      <c r="E473">
        <v>202002</v>
      </c>
      <c r="F473">
        <v>0</v>
      </c>
      <c r="G473">
        <v>3.9</v>
      </c>
      <c r="H473">
        <v>0</v>
      </c>
      <c r="I473">
        <v>410.67</v>
      </c>
      <c r="J473">
        <v>130</v>
      </c>
      <c r="K473">
        <v>654.03</v>
      </c>
      <c r="L473">
        <f>Tabla_STOCKENALMACEN[[#This Row],[CANT_STOCK]]*Tabla_STOCKENALMACEN[[#This Row],[COSTO_UNIT]]</f>
        <v>0</v>
      </c>
      <c r="M473">
        <f>IFERROR(Tabla_STOCKENALMACEN[[#This Row],[CANT_STOCK]]/Tabla_STOCKENALMACEN[[#This Row],[VENTA_PROM12MESES_UN]],0)</f>
        <v>0</v>
      </c>
      <c r="N473">
        <f>IFERROR(12/Tabla_STOCKENALMACEN[[#This Row],[MESES DE INVENTARIO]],0)</f>
        <v>0</v>
      </c>
      <c r="O473" s="3">
        <f>Tabla_STOCKENALMACEN[[#This Row],[STOCK_VALORIZADO]]/SUM(Tabla_STOCKENALMACEN[STOCK_VALORIZADO])</f>
        <v>0</v>
      </c>
      <c r="P473" s="1" t="str">
        <f>VLOOKUP(Tabla_STOCKENALMACEN[[#This Row],[ID_PRODUCTO]],'ABC VENTAS'!$B$2:$F$564,5,FALSE)</f>
        <v>C</v>
      </c>
      <c r="Q473" s="1" t="str">
        <f>VLOOKUP(Tabla_STOCKENALMACEN[[#This Row],[ID_PRODUCTO]],'ABC STOCK'!$B$3:$F$565,5,FALSE)</f>
        <v>C</v>
      </c>
      <c r="R47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74" spans="1:18" x14ac:dyDescent="0.25">
      <c r="A474">
        <v>2</v>
      </c>
      <c r="B474">
        <v>1079</v>
      </c>
      <c r="C474">
        <v>5</v>
      </c>
      <c r="D474">
        <v>10</v>
      </c>
      <c r="E474">
        <v>202003</v>
      </c>
      <c r="F474">
        <v>590</v>
      </c>
      <c r="G474">
        <v>3.45</v>
      </c>
      <c r="H474">
        <v>2035.5</v>
      </c>
      <c r="I474">
        <v>235.29</v>
      </c>
      <c r="J474">
        <v>62</v>
      </c>
      <c r="K474">
        <v>352.935</v>
      </c>
      <c r="L474">
        <f>Tabla_STOCKENALMACEN[[#This Row],[CANT_STOCK]]*Tabla_STOCKENALMACEN[[#This Row],[COSTO_UNIT]]</f>
        <v>2035.5</v>
      </c>
      <c r="M474">
        <f>IFERROR(Tabla_STOCKENALMACEN[[#This Row],[CANT_STOCK]]/Tabla_STOCKENALMACEN[[#This Row],[VENTA_PROM12MESES_UN]],0)</f>
        <v>9.5161290322580641</v>
      </c>
      <c r="N474">
        <f>IFERROR(12/Tabla_STOCKENALMACEN[[#This Row],[MESES DE INVENTARIO]],0)</f>
        <v>1.2610169491525425</v>
      </c>
      <c r="O474" s="3">
        <f>Tabla_STOCKENALMACEN[[#This Row],[STOCK_VALORIZADO]]/SUM(Tabla_STOCKENALMACEN[STOCK_VALORIZADO])</f>
        <v>7.6628193108430057E-5</v>
      </c>
      <c r="P474" s="1" t="str">
        <f>VLOOKUP(Tabla_STOCKENALMACEN[[#This Row],[ID_PRODUCTO]],'ABC VENTAS'!$B$2:$F$564,5,FALSE)</f>
        <v>C</v>
      </c>
      <c r="Q474" s="1" t="str">
        <f>VLOOKUP(Tabla_STOCKENALMACEN[[#This Row],[ID_PRODUCTO]],'ABC STOCK'!$B$3:$F$565,5,FALSE)</f>
        <v>C</v>
      </c>
      <c r="R47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475" spans="1:18" x14ac:dyDescent="0.25">
      <c r="A475">
        <v>1</v>
      </c>
      <c r="B475">
        <v>1079</v>
      </c>
      <c r="C475">
        <v>5</v>
      </c>
      <c r="D475">
        <v>10</v>
      </c>
      <c r="E475">
        <v>202002</v>
      </c>
      <c r="F475">
        <v>619</v>
      </c>
      <c r="G475">
        <v>3.47</v>
      </c>
      <c r="H475">
        <v>2147.9299999999998</v>
      </c>
      <c r="I475">
        <v>252.69234</v>
      </c>
      <c r="J475">
        <v>68.7</v>
      </c>
      <c r="K475">
        <v>297.98624999999998</v>
      </c>
      <c r="L475">
        <f>Tabla_STOCKENALMACEN[[#This Row],[CANT_STOCK]]*Tabla_STOCKENALMACEN[[#This Row],[COSTO_UNIT]]</f>
        <v>2147.9300000000003</v>
      </c>
      <c r="M475">
        <f>IFERROR(Tabla_STOCKENALMACEN[[#This Row],[CANT_STOCK]]/Tabla_STOCKENALMACEN[[#This Row],[VENTA_PROM12MESES_UN]],0)</f>
        <v>9.0101892285298391</v>
      </c>
      <c r="N475">
        <f>IFERROR(12/Tabla_STOCKENALMACEN[[#This Row],[MESES DE INVENTARIO]],0)</f>
        <v>1.3318255250403879</v>
      </c>
      <c r="O475" s="3">
        <f>Tabla_STOCKENALMACEN[[#This Row],[STOCK_VALORIZADO]]/SUM(Tabla_STOCKENALMACEN[STOCK_VALORIZADO])</f>
        <v>8.08607196381185E-5</v>
      </c>
      <c r="P475" s="1" t="str">
        <f>VLOOKUP(Tabla_STOCKENALMACEN[[#This Row],[ID_PRODUCTO]],'ABC VENTAS'!$B$2:$F$564,5,FALSE)</f>
        <v>C</v>
      </c>
      <c r="Q475" s="1" t="str">
        <f>VLOOKUP(Tabla_STOCKENALMACEN[[#This Row],[ID_PRODUCTO]],'ABC STOCK'!$B$3:$F$565,5,FALSE)</f>
        <v>C</v>
      </c>
      <c r="R47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476" spans="1:18" x14ac:dyDescent="0.25">
      <c r="A476">
        <v>3</v>
      </c>
      <c r="B476">
        <v>1080</v>
      </c>
      <c r="C476">
        <v>5</v>
      </c>
      <c r="D476">
        <v>10</v>
      </c>
      <c r="E476">
        <v>201903</v>
      </c>
      <c r="F476">
        <v>440</v>
      </c>
      <c r="G476">
        <v>7.04</v>
      </c>
      <c r="H476">
        <v>3097.6</v>
      </c>
      <c r="I476">
        <v>417.98592000000002</v>
      </c>
      <c r="J476">
        <v>73.3</v>
      </c>
      <c r="K476">
        <v>877.25440000000003</v>
      </c>
      <c r="L476">
        <f>Tabla_STOCKENALMACEN[[#This Row],[CANT_STOCK]]*Tabla_STOCKENALMACEN[[#This Row],[COSTO_UNIT]]</f>
        <v>3097.6</v>
      </c>
      <c r="M476">
        <f>IFERROR(Tabla_STOCKENALMACEN[[#This Row],[CANT_STOCK]]/Tabla_STOCKENALMACEN[[#This Row],[VENTA_PROM12MESES_UN]],0)</f>
        <v>6.0027285129604371</v>
      </c>
      <c r="N476">
        <f>IFERROR(12/Tabla_STOCKENALMACEN[[#This Row],[MESES DE INVENTARIO]],0)</f>
        <v>1.999090909090909</v>
      </c>
      <c r="O476" s="3">
        <f>Tabla_STOCKENALMACEN[[#This Row],[STOCK_VALORIZADO]]/SUM(Tabla_STOCKENALMACEN[STOCK_VALORIZADO])</f>
        <v>1.1661188453582557E-4</v>
      </c>
      <c r="P476" s="1" t="str">
        <f>VLOOKUP(Tabla_STOCKENALMACEN[[#This Row],[ID_PRODUCTO]],'ABC VENTAS'!$B$2:$F$564,5,FALSE)</f>
        <v>C</v>
      </c>
      <c r="Q476" s="1" t="str">
        <f>VLOOKUP(Tabla_STOCKENALMACEN[[#This Row],[ID_PRODUCTO]],'ABC STOCK'!$B$3:$F$565,5,FALSE)</f>
        <v>C</v>
      </c>
      <c r="R47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477" spans="1:18" x14ac:dyDescent="0.25">
      <c r="A477">
        <v>3</v>
      </c>
      <c r="B477">
        <v>1080</v>
      </c>
      <c r="C477">
        <v>5</v>
      </c>
      <c r="D477">
        <v>10</v>
      </c>
      <c r="E477">
        <v>202003</v>
      </c>
      <c r="F477">
        <v>0</v>
      </c>
      <c r="G477">
        <v>6.29</v>
      </c>
      <c r="H477">
        <v>0</v>
      </c>
      <c r="I477">
        <v>274.74720000000002</v>
      </c>
      <c r="J477">
        <v>52</v>
      </c>
      <c r="K477">
        <v>565.84839999999997</v>
      </c>
      <c r="L477">
        <f>Tabla_STOCKENALMACEN[[#This Row],[CANT_STOCK]]*Tabla_STOCKENALMACEN[[#This Row],[COSTO_UNIT]]</f>
        <v>0</v>
      </c>
      <c r="M477">
        <f>IFERROR(Tabla_STOCKENALMACEN[[#This Row],[CANT_STOCK]]/Tabla_STOCKENALMACEN[[#This Row],[VENTA_PROM12MESES_UN]],0)</f>
        <v>0</v>
      </c>
      <c r="N477">
        <f>IFERROR(12/Tabla_STOCKENALMACEN[[#This Row],[MESES DE INVENTARIO]],0)</f>
        <v>0</v>
      </c>
      <c r="O477" s="3">
        <f>Tabla_STOCKENALMACEN[[#This Row],[STOCK_VALORIZADO]]/SUM(Tabla_STOCKENALMACEN[STOCK_VALORIZADO])</f>
        <v>0</v>
      </c>
      <c r="P477" s="1" t="str">
        <f>VLOOKUP(Tabla_STOCKENALMACEN[[#This Row],[ID_PRODUCTO]],'ABC VENTAS'!$B$2:$F$564,5,FALSE)</f>
        <v>C</v>
      </c>
      <c r="Q477" s="1" t="str">
        <f>VLOOKUP(Tabla_STOCKENALMACEN[[#This Row],[ID_PRODUCTO]],'ABC STOCK'!$B$3:$F$565,5,FALSE)</f>
        <v>C</v>
      </c>
      <c r="R47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78" spans="1:18" x14ac:dyDescent="0.25">
      <c r="A478">
        <v>1</v>
      </c>
      <c r="B478">
        <v>1080</v>
      </c>
      <c r="C478">
        <v>5</v>
      </c>
      <c r="D478">
        <v>10</v>
      </c>
      <c r="E478">
        <v>202003</v>
      </c>
      <c r="F478">
        <v>93</v>
      </c>
      <c r="G478">
        <v>3.71</v>
      </c>
      <c r="H478">
        <v>345.03</v>
      </c>
      <c r="I478">
        <v>352.32386000000002</v>
      </c>
      <c r="J478">
        <v>92.2</v>
      </c>
      <c r="K478">
        <v>478.88679999999999</v>
      </c>
      <c r="L478">
        <f>Tabla_STOCKENALMACEN[[#This Row],[CANT_STOCK]]*Tabla_STOCKENALMACEN[[#This Row],[COSTO_UNIT]]</f>
        <v>345.03</v>
      </c>
      <c r="M478">
        <f>IFERROR(Tabla_STOCKENALMACEN[[#This Row],[CANT_STOCK]]/Tabla_STOCKENALMACEN[[#This Row],[VENTA_PROM12MESES_UN]],0)</f>
        <v>1.0086767895878526</v>
      </c>
      <c r="N478">
        <f>IFERROR(12/Tabla_STOCKENALMACEN[[#This Row],[MESES DE INVENTARIO]],0)</f>
        <v>11.896774193548387</v>
      </c>
      <c r="O478" s="3">
        <f>Tabla_STOCKENALMACEN[[#This Row],[STOCK_VALORIZADO]]/SUM(Tabla_STOCKENALMACEN[STOCK_VALORIZADO])</f>
        <v>1.2988958716876258E-5</v>
      </c>
      <c r="P478" s="1" t="str">
        <f>VLOOKUP(Tabla_STOCKENALMACEN[[#This Row],[ID_PRODUCTO]],'ABC VENTAS'!$B$2:$F$564,5,FALSE)</f>
        <v>C</v>
      </c>
      <c r="Q478" s="1" t="str">
        <f>VLOOKUP(Tabla_STOCKENALMACEN[[#This Row],[ID_PRODUCTO]],'ABC STOCK'!$B$3:$F$565,5,FALSE)</f>
        <v>C</v>
      </c>
      <c r="R47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79" spans="1:18" x14ac:dyDescent="0.25">
      <c r="A479">
        <v>1</v>
      </c>
      <c r="B479">
        <v>1080</v>
      </c>
      <c r="C479">
        <v>5</v>
      </c>
      <c r="D479">
        <v>10</v>
      </c>
      <c r="E479">
        <v>202003</v>
      </c>
      <c r="F479">
        <v>482</v>
      </c>
      <c r="G479">
        <v>1.64</v>
      </c>
      <c r="H479">
        <v>790.48</v>
      </c>
      <c r="I479">
        <v>238.66919999999999</v>
      </c>
      <c r="J479">
        <v>147</v>
      </c>
      <c r="K479">
        <v>373.67399999999998</v>
      </c>
      <c r="L479">
        <f>Tabla_STOCKENALMACEN[[#This Row],[CANT_STOCK]]*Tabla_STOCKENALMACEN[[#This Row],[COSTO_UNIT]]</f>
        <v>790.4799999999999</v>
      </c>
      <c r="M479">
        <f>IFERROR(Tabla_STOCKENALMACEN[[#This Row],[CANT_STOCK]]/Tabla_STOCKENALMACEN[[#This Row],[VENTA_PROM12MESES_UN]],0)</f>
        <v>3.2789115646258504</v>
      </c>
      <c r="N479">
        <f>IFERROR(12/Tabla_STOCKENALMACEN[[#This Row],[MESES DE INVENTARIO]],0)</f>
        <v>3.6597510373443982</v>
      </c>
      <c r="O479" s="3">
        <f>Tabla_STOCKENALMACEN[[#This Row],[STOCK_VALORIZADO]]/SUM(Tabla_STOCKENALMACEN[STOCK_VALORIZADO])</f>
        <v>2.975831691886602E-5</v>
      </c>
      <c r="P479" s="1" t="str">
        <f>VLOOKUP(Tabla_STOCKENALMACEN[[#This Row],[ID_PRODUCTO]],'ABC VENTAS'!$B$2:$F$564,5,FALSE)</f>
        <v>C</v>
      </c>
      <c r="Q479" s="1" t="str">
        <f>VLOOKUP(Tabla_STOCKENALMACEN[[#This Row],[ID_PRODUCTO]],'ABC STOCK'!$B$3:$F$565,5,FALSE)</f>
        <v>C</v>
      </c>
      <c r="R47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480" spans="1:18" x14ac:dyDescent="0.25">
      <c r="A480">
        <v>2</v>
      </c>
      <c r="B480">
        <v>1080</v>
      </c>
      <c r="C480">
        <v>5</v>
      </c>
      <c r="D480">
        <v>10</v>
      </c>
      <c r="E480">
        <v>202002</v>
      </c>
      <c r="F480">
        <v>943</v>
      </c>
      <c r="G480">
        <v>1.62</v>
      </c>
      <c r="H480">
        <v>1527.66</v>
      </c>
      <c r="I480">
        <v>247.27680000000001</v>
      </c>
      <c r="J480">
        <v>144</v>
      </c>
      <c r="K480">
        <v>307.92959999999999</v>
      </c>
      <c r="L480">
        <f>Tabla_STOCKENALMACEN[[#This Row],[CANT_STOCK]]*Tabla_STOCKENALMACEN[[#This Row],[COSTO_UNIT]]</f>
        <v>1527.66</v>
      </c>
      <c r="M480">
        <f>IFERROR(Tabla_STOCKENALMACEN[[#This Row],[CANT_STOCK]]/Tabla_STOCKENALMACEN[[#This Row],[VENTA_PROM12MESES_UN]],0)</f>
        <v>6.5486111111111107</v>
      </c>
      <c r="N480">
        <f>IFERROR(12/Tabla_STOCKENALMACEN[[#This Row],[MESES DE INVENTARIO]],0)</f>
        <v>1.8324496288441146</v>
      </c>
      <c r="O480" s="3">
        <f>Tabla_STOCKENALMACEN[[#This Row],[STOCK_VALORIZADO]]/SUM(Tabla_STOCKENALMACEN[STOCK_VALORIZADO])</f>
        <v>5.751010831934378E-5</v>
      </c>
      <c r="P480" s="1" t="str">
        <f>VLOOKUP(Tabla_STOCKENALMACEN[[#This Row],[ID_PRODUCTO]],'ABC VENTAS'!$B$2:$F$564,5,FALSE)</f>
        <v>C</v>
      </c>
      <c r="Q480" s="1" t="str">
        <f>VLOOKUP(Tabla_STOCKENALMACEN[[#This Row],[ID_PRODUCTO]],'ABC STOCK'!$B$3:$F$565,5,FALSE)</f>
        <v>C</v>
      </c>
      <c r="R48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481" spans="1:18" x14ac:dyDescent="0.25">
      <c r="A481">
        <v>1</v>
      </c>
      <c r="B481">
        <v>1080</v>
      </c>
      <c r="C481">
        <v>5</v>
      </c>
      <c r="D481">
        <v>10</v>
      </c>
      <c r="E481">
        <v>202001</v>
      </c>
      <c r="F481">
        <v>94</v>
      </c>
      <c r="G481">
        <v>2.44</v>
      </c>
      <c r="H481">
        <v>229.36</v>
      </c>
      <c r="I481">
        <v>205.64320000000001</v>
      </c>
      <c r="J481">
        <v>86</v>
      </c>
      <c r="K481">
        <v>289.57920000000001</v>
      </c>
      <c r="L481">
        <f>Tabla_STOCKENALMACEN[[#This Row],[CANT_STOCK]]*Tabla_STOCKENALMACEN[[#This Row],[COSTO_UNIT]]</f>
        <v>229.35999999999999</v>
      </c>
      <c r="M481">
        <f>IFERROR(Tabla_STOCKENALMACEN[[#This Row],[CANT_STOCK]]/Tabla_STOCKENALMACEN[[#This Row],[VENTA_PROM12MESES_UN]],0)</f>
        <v>1.0930232558139534</v>
      </c>
      <c r="N481">
        <f>IFERROR(12/Tabla_STOCKENALMACEN[[#This Row],[MESES DE INVENTARIO]],0)</f>
        <v>10.978723404255319</v>
      </c>
      <c r="O481" s="3">
        <f>Tabla_STOCKENALMACEN[[#This Row],[STOCK_VALORIZADO]]/SUM(Tabla_STOCKENALMACEN[STOCK_VALORIZADO])</f>
        <v>8.6344595290343981E-6</v>
      </c>
      <c r="P481" s="1" t="str">
        <f>VLOOKUP(Tabla_STOCKENALMACEN[[#This Row],[ID_PRODUCTO]],'ABC VENTAS'!$B$2:$F$564,5,FALSE)</f>
        <v>C</v>
      </c>
      <c r="Q481" s="1" t="str">
        <f>VLOOKUP(Tabla_STOCKENALMACEN[[#This Row],[ID_PRODUCTO]],'ABC STOCK'!$B$3:$F$565,5,FALSE)</f>
        <v>C</v>
      </c>
      <c r="R48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82" spans="1:18" x14ac:dyDescent="0.25">
      <c r="A482">
        <v>2</v>
      </c>
      <c r="B482">
        <v>1081</v>
      </c>
      <c r="C482">
        <v>5</v>
      </c>
      <c r="D482">
        <v>10</v>
      </c>
      <c r="E482">
        <v>201912</v>
      </c>
      <c r="F482">
        <v>21</v>
      </c>
      <c r="G482">
        <v>7.96</v>
      </c>
      <c r="H482">
        <v>167.16</v>
      </c>
      <c r="I482">
        <v>1000.8108</v>
      </c>
      <c r="J482">
        <v>127</v>
      </c>
      <c r="K482">
        <v>1617.472</v>
      </c>
      <c r="L482">
        <f>Tabla_STOCKENALMACEN[[#This Row],[CANT_STOCK]]*Tabla_STOCKENALMACEN[[#This Row],[COSTO_UNIT]]</f>
        <v>167.16</v>
      </c>
      <c r="M482">
        <f>IFERROR(Tabla_STOCKENALMACEN[[#This Row],[CANT_STOCK]]/Tabla_STOCKENALMACEN[[#This Row],[VENTA_PROM12MESES_UN]],0)</f>
        <v>0.16535433070866143</v>
      </c>
      <c r="N482">
        <f>IFERROR(12/Tabla_STOCKENALMACEN[[#This Row],[MESES DE INVENTARIO]],0)</f>
        <v>72.571428571428569</v>
      </c>
      <c r="O482" s="3">
        <f>Tabla_STOCKENALMACEN[[#This Row],[STOCK_VALORIZADO]]/SUM(Tabla_STOCKENALMACEN[STOCK_VALORIZADO])</f>
        <v>6.2928856595456486E-6</v>
      </c>
      <c r="P482" s="1" t="str">
        <f>VLOOKUP(Tabla_STOCKENALMACEN[[#This Row],[ID_PRODUCTO]],'ABC VENTAS'!$B$2:$F$564,5,FALSE)</f>
        <v>C</v>
      </c>
      <c r="Q482" s="1" t="str">
        <f>VLOOKUP(Tabla_STOCKENALMACEN[[#This Row],[ID_PRODUCTO]],'ABC STOCK'!$B$3:$F$565,5,FALSE)</f>
        <v>C</v>
      </c>
      <c r="R48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83" spans="1:18" x14ac:dyDescent="0.25">
      <c r="A483">
        <v>2</v>
      </c>
      <c r="B483">
        <v>1081</v>
      </c>
      <c r="C483">
        <v>5</v>
      </c>
      <c r="D483">
        <v>10</v>
      </c>
      <c r="E483">
        <v>201901</v>
      </c>
      <c r="F483">
        <v>170</v>
      </c>
      <c r="G483">
        <v>7.42</v>
      </c>
      <c r="H483">
        <v>1261.4000000000001</v>
      </c>
      <c r="I483">
        <v>1057.2016000000001</v>
      </c>
      <c r="J483">
        <v>137</v>
      </c>
      <c r="K483">
        <v>1443.4867999999999</v>
      </c>
      <c r="L483">
        <f>Tabla_STOCKENALMACEN[[#This Row],[CANT_STOCK]]*Tabla_STOCKENALMACEN[[#This Row],[COSTO_UNIT]]</f>
        <v>1261.4000000000001</v>
      </c>
      <c r="M483">
        <f>IFERROR(Tabla_STOCKENALMACEN[[#This Row],[CANT_STOCK]]/Tabla_STOCKENALMACEN[[#This Row],[VENTA_PROM12MESES_UN]],0)</f>
        <v>1.2408759124087592</v>
      </c>
      <c r="N483">
        <f>IFERROR(12/Tabla_STOCKENALMACEN[[#This Row],[MESES DE INVENTARIO]],0)</f>
        <v>9.670588235294117</v>
      </c>
      <c r="O483" s="3">
        <f>Tabla_STOCKENALMACEN[[#This Row],[STOCK_VALORIZADO]]/SUM(Tabla_STOCKENALMACEN[STOCK_VALORIZADO])</f>
        <v>4.7486515739117509E-5</v>
      </c>
      <c r="P483" s="1" t="str">
        <f>VLOOKUP(Tabla_STOCKENALMACEN[[#This Row],[ID_PRODUCTO]],'ABC VENTAS'!$B$2:$F$564,5,FALSE)</f>
        <v>C</v>
      </c>
      <c r="Q483" s="1" t="str">
        <f>VLOOKUP(Tabla_STOCKENALMACEN[[#This Row],[ID_PRODUCTO]],'ABC STOCK'!$B$3:$F$565,5,FALSE)</f>
        <v>C</v>
      </c>
      <c r="R48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84" spans="1:18" x14ac:dyDescent="0.25">
      <c r="A484">
        <v>3</v>
      </c>
      <c r="B484">
        <v>1081</v>
      </c>
      <c r="C484">
        <v>5</v>
      </c>
      <c r="D484">
        <v>10</v>
      </c>
      <c r="E484">
        <v>201911</v>
      </c>
      <c r="F484">
        <v>115</v>
      </c>
      <c r="G484">
        <v>4.76</v>
      </c>
      <c r="H484">
        <v>547.4</v>
      </c>
      <c r="I484">
        <v>438.25319999999999</v>
      </c>
      <c r="J484">
        <v>99</v>
      </c>
      <c r="K484">
        <v>777.54600000000005</v>
      </c>
      <c r="L484">
        <f>Tabla_STOCKENALMACEN[[#This Row],[CANT_STOCK]]*Tabla_STOCKENALMACEN[[#This Row],[COSTO_UNIT]]</f>
        <v>547.4</v>
      </c>
      <c r="M484">
        <f>IFERROR(Tabla_STOCKENALMACEN[[#This Row],[CANT_STOCK]]/Tabla_STOCKENALMACEN[[#This Row],[VENTA_PROM12MESES_UN]],0)</f>
        <v>1.1616161616161615</v>
      </c>
      <c r="N484">
        <f>IFERROR(12/Tabla_STOCKENALMACEN[[#This Row],[MESES DE INVENTARIO]],0)</f>
        <v>10.330434782608696</v>
      </c>
      <c r="O484" s="3">
        <f>Tabla_STOCKENALMACEN[[#This Row],[STOCK_VALORIZADO]]/SUM(Tabla_STOCKENALMACEN[STOCK_VALORIZADO])</f>
        <v>2.0607355886786838E-5</v>
      </c>
      <c r="P484" s="1" t="str">
        <f>VLOOKUP(Tabla_STOCKENALMACEN[[#This Row],[ID_PRODUCTO]],'ABC VENTAS'!$B$2:$F$564,5,FALSE)</f>
        <v>C</v>
      </c>
      <c r="Q484" s="1" t="str">
        <f>VLOOKUP(Tabla_STOCKENALMACEN[[#This Row],[ID_PRODUCTO]],'ABC STOCK'!$B$3:$F$565,5,FALSE)</f>
        <v>C</v>
      </c>
      <c r="R48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85" spans="1:18" x14ac:dyDescent="0.25">
      <c r="A485">
        <v>3</v>
      </c>
      <c r="B485">
        <v>1081</v>
      </c>
      <c r="C485">
        <v>5</v>
      </c>
      <c r="D485">
        <v>10</v>
      </c>
      <c r="E485">
        <v>201901</v>
      </c>
      <c r="F485">
        <v>546</v>
      </c>
      <c r="G485">
        <v>6.16</v>
      </c>
      <c r="H485">
        <v>3363.36</v>
      </c>
      <c r="I485">
        <v>263.89440000000002</v>
      </c>
      <c r="J485">
        <v>42</v>
      </c>
      <c r="K485">
        <v>432.06240000000003</v>
      </c>
      <c r="L485">
        <f>Tabla_STOCKENALMACEN[[#This Row],[CANT_STOCK]]*Tabla_STOCKENALMACEN[[#This Row],[COSTO_UNIT]]</f>
        <v>3363.36</v>
      </c>
      <c r="M485">
        <f>IFERROR(Tabla_STOCKENALMACEN[[#This Row],[CANT_STOCK]]/Tabla_STOCKENALMACEN[[#This Row],[VENTA_PROM12MESES_UN]],0)</f>
        <v>13</v>
      </c>
      <c r="N485">
        <f>IFERROR(12/Tabla_STOCKENALMACEN[[#This Row],[MESES DE INVENTARIO]],0)</f>
        <v>0.92307692307692313</v>
      </c>
      <c r="O485" s="3">
        <f>Tabla_STOCKENALMACEN[[#This Row],[STOCK_VALORIZADO]]/SUM(Tabla_STOCKENALMACEN[STOCK_VALORIZADO])</f>
        <v>1.266166541749788E-4</v>
      </c>
      <c r="P485" s="1" t="str">
        <f>VLOOKUP(Tabla_STOCKENALMACEN[[#This Row],[ID_PRODUCTO]],'ABC VENTAS'!$B$2:$F$564,5,FALSE)</f>
        <v>C</v>
      </c>
      <c r="Q485" s="1" t="str">
        <f>VLOOKUP(Tabla_STOCKENALMACEN[[#This Row],[ID_PRODUCTO]],'ABC STOCK'!$B$3:$F$565,5,FALSE)</f>
        <v>C</v>
      </c>
      <c r="R48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486" spans="1:18" x14ac:dyDescent="0.25">
      <c r="A486">
        <v>3</v>
      </c>
      <c r="B486">
        <v>1081</v>
      </c>
      <c r="C486">
        <v>5</v>
      </c>
      <c r="D486">
        <v>10</v>
      </c>
      <c r="E486">
        <v>202003</v>
      </c>
      <c r="F486">
        <v>589</v>
      </c>
      <c r="G486">
        <v>5.75</v>
      </c>
      <c r="H486">
        <v>3386.75</v>
      </c>
      <c r="I486">
        <v>255.2655</v>
      </c>
      <c r="J486">
        <v>45.3</v>
      </c>
      <c r="K486">
        <v>393.31725</v>
      </c>
      <c r="L486">
        <f>Tabla_STOCKENALMACEN[[#This Row],[CANT_STOCK]]*Tabla_STOCKENALMACEN[[#This Row],[COSTO_UNIT]]</f>
        <v>3386.75</v>
      </c>
      <c r="M486">
        <f>IFERROR(Tabla_STOCKENALMACEN[[#This Row],[CANT_STOCK]]/Tabla_STOCKENALMACEN[[#This Row],[VENTA_PROM12MESES_UN]],0)</f>
        <v>13.002207505518765</v>
      </c>
      <c r="N486">
        <f>IFERROR(12/Tabla_STOCKENALMACEN[[#This Row],[MESES DE INVENTARIO]],0)</f>
        <v>0.92292020373514427</v>
      </c>
      <c r="O486" s="3">
        <f>Tabla_STOCKENALMACEN[[#This Row],[STOCK_VALORIZADO]]/SUM(Tabla_STOCKENALMACEN[STOCK_VALORIZADO])</f>
        <v>1.2749719135837656E-4</v>
      </c>
      <c r="P486" s="1" t="str">
        <f>VLOOKUP(Tabla_STOCKENALMACEN[[#This Row],[ID_PRODUCTO]],'ABC VENTAS'!$B$2:$F$564,5,FALSE)</f>
        <v>C</v>
      </c>
      <c r="Q486" s="1" t="str">
        <f>VLOOKUP(Tabla_STOCKENALMACEN[[#This Row],[ID_PRODUCTO]],'ABC STOCK'!$B$3:$F$565,5,FALSE)</f>
        <v>C</v>
      </c>
      <c r="R48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487" spans="1:18" x14ac:dyDescent="0.25">
      <c r="A487">
        <v>2</v>
      </c>
      <c r="B487">
        <v>1081</v>
      </c>
      <c r="C487">
        <v>5</v>
      </c>
      <c r="D487">
        <v>10</v>
      </c>
      <c r="E487">
        <v>201912</v>
      </c>
      <c r="F487">
        <v>0</v>
      </c>
      <c r="G487">
        <v>1.41</v>
      </c>
      <c r="H487">
        <v>0</v>
      </c>
      <c r="I487">
        <v>178.33680000000001</v>
      </c>
      <c r="J487">
        <v>136</v>
      </c>
      <c r="K487">
        <v>324.07440000000003</v>
      </c>
      <c r="L487">
        <f>Tabla_STOCKENALMACEN[[#This Row],[CANT_STOCK]]*Tabla_STOCKENALMACEN[[#This Row],[COSTO_UNIT]]</f>
        <v>0</v>
      </c>
      <c r="M487">
        <f>IFERROR(Tabla_STOCKENALMACEN[[#This Row],[CANT_STOCK]]/Tabla_STOCKENALMACEN[[#This Row],[VENTA_PROM12MESES_UN]],0)</f>
        <v>0</v>
      </c>
      <c r="N487">
        <f>IFERROR(12/Tabla_STOCKENALMACEN[[#This Row],[MESES DE INVENTARIO]],0)</f>
        <v>0</v>
      </c>
      <c r="O487" s="3">
        <f>Tabla_STOCKENALMACEN[[#This Row],[STOCK_VALORIZADO]]/SUM(Tabla_STOCKENALMACEN[STOCK_VALORIZADO])</f>
        <v>0</v>
      </c>
      <c r="P487" s="1" t="str">
        <f>VLOOKUP(Tabla_STOCKENALMACEN[[#This Row],[ID_PRODUCTO]],'ABC VENTAS'!$B$2:$F$564,5,FALSE)</f>
        <v>C</v>
      </c>
      <c r="Q487" s="1" t="str">
        <f>VLOOKUP(Tabla_STOCKENALMACEN[[#This Row],[ID_PRODUCTO]],'ABC STOCK'!$B$3:$F$565,5,FALSE)</f>
        <v>C</v>
      </c>
      <c r="R48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88" spans="1:18" x14ac:dyDescent="0.25">
      <c r="A488">
        <v>2</v>
      </c>
      <c r="B488">
        <v>1082</v>
      </c>
      <c r="C488">
        <v>5</v>
      </c>
      <c r="D488">
        <v>10</v>
      </c>
      <c r="E488">
        <v>201906</v>
      </c>
      <c r="F488">
        <v>48</v>
      </c>
      <c r="G488">
        <v>55</v>
      </c>
      <c r="H488">
        <v>2640</v>
      </c>
      <c r="I488">
        <v>54667.25</v>
      </c>
      <c r="J488">
        <v>965</v>
      </c>
      <c r="K488">
        <v>97127.25</v>
      </c>
      <c r="L488">
        <f>Tabla_STOCKENALMACEN[[#This Row],[CANT_STOCK]]*Tabla_STOCKENALMACEN[[#This Row],[COSTO_UNIT]]</f>
        <v>2640</v>
      </c>
      <c r="M488">
        <f>IFERROR(Tabla_STOCKENALMACEN[[#This Row],[CANT_STOCK]]/Tabla_STOCKENALMACEN[[#This Row],[VENTA_PROM12MESES_UN]],0)</f>
        <v>4.9740932642487044E-2</v>
      </c>
      <c r="N488">
        <f>IFERROR(12/Tabla_STOCKENALMACEN[[#This Row],[MESES DE INVENTARIO]],0)</f>
        <v>241.25</v>
      </c>
      <c r="O488" s="3">
        <f>Tabla_STOCKENALMACEN[[#This Row],[STOCK_VALORIZADO]]/SUM(Tabla_STOCKENALMACEN[STOCK_VALORIZADO])</f>
        <v>9.9385128865760427E-5</v>
      </c>
      <c r="P488" s="1" t="str">
        <f>VLOOKUP(Tabla_STOCKENALMACEN[[#This Row],[ID_PRODUCTO]],'ABC VENTAS'!$B$2:$F$564,5,FALSE)</f>
        <v>A</v>
      </c>
      <c r="Q488" s="1" t="str">
        <f>VLOOKUP(Tabla_STOCKENALMACEN[[#This Row],[ID_PRODUCTO]],'ABC STOCK'!$B$3:$F$565,5,FALSE)</f>
        <v>B</v>
      </c>
      <c r="R48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89" spans="1:18" x14ac:dyDescent="0.25">
      <c r="A489">
        <v>2</v>
      </c>
      <c r="B489">
        <v>1082</v>
      </c>
      <c r="C489">
        <v>5</v>
      </c>
      <c r="D489">
        <v>10</v>
      </c>
      <c r="E489">
        <v>202001</v>
      </c>
      <c r="F489">
        <v>472</v>
      </c>
      <c r="G489">
        <v>78</v>
      </c>
      <c r="H489">
        <v>36816</v>
      </c>
      <c r="I489">
        <v>41957.760000000002</v>
      </c>
      <c r="J489">
        <v>656</v>
      </c>
      <c r="K489">
        <v>77775.360000000001</v>
      </c>
      <c r="L489">
        <f>Tabla_STOCKENALMACEN[[#This Row],[CANT_STOCK]]*Tabla_STOCKENALMACEN[[#This Row],[COSTO_UNIT]]</f>
        <v>36816</v>
      </c>
      <c r="M489">
        <f>IFERROR(Tabla_STOCKENALMACEN[[#This Row],[CANT_STOCK]]/Tabla_STOCKENALMACEN[[#This Row],[VENTA_PROM12MESES_UN]],0)</f>
        <v>0.71951219512195119</v>
      </c>
      <c r="N489">
        <f>IFERROR(12/Tabla_STOCKENALMACEN[[#This Row],[MESES DE INVENTARIO]],0)</f>
        <v>16.677966101694917</v>
      </c>
      <c r="O489" s="3">
        <f>Tabla_STOCKENALMACEN[[#This Row],[STOCK_VALORIZADO]]/SUM(Tabla_STOCKENALMACEN[STOCK_VALORIZADO])</f>
        <v>1.3859707970916046E-3</v>
      </c>
      <c r="P489" s="1" t="str">
        <f>VLOOKUP(Tabla_STOCKENALMACEN[[#This Row],[ID_PRODUCTO]],'ABC VENTAS'!$B$2:$F$564,5,FALSE)</f>
        <v>A</v>
      </c>
      <c r="Q489" s="1" t="str">
        <f>VLOOKUP(Tabla_STOCKENALMACEN[[#This Row],[ID_PRODUCTO]],'ABC STOCK'!$B$3:$F$565,5,FALSE)</f>
        <v>B</v>
      </c>
      <c r="R48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90" spans="1:18" x14ac:dyDescent="0.25">
      <c r="A490">
        <v>1</v>
      </c>
      <c r="B490">
        <v>1082</v>
      </c>
      <c r="C490">
        <v>5</v>
      </c>
      <c r="D490">
        <v>10</v>
      </c>
      <c r="E490">
        <v>201902</v>
      </c>
      <c r="F490">
        <v>0</v>
      </c>
      <c r="G490">
        <v>51</v>
      </c>
      <c r="H490">
        <v>0</v>
      </c>
      <c r="I490">
        <v>46528.83</v>
      </c>
      <c r="J490">
        <v>981</v>
      </c>
      <c r="K490">
        <v>61538.13</v>
      </c>
      <c r="L490">
        <f>Tabla_STOCKENALMACEN[[#This Row],[CANT_STOCK]]*Tabla_STOCKENALMACEN[[#This Row],[COSTO_UNIT]]</f>
        <v>0</v>
      </c>
      <c r="M490">
        <f>IFERROR(Tabla_STOCKENALMACEN[[#This Row],[CANT_STOCK]]/Tabla_STOCKENALMACEN[[#This Row],[VENTA_PROM12MESES_UN]],0)</f>
        <v>0</v>
      </c>
      <c r="N490">
        <f>IFERROR(12/Tabla_STOCKENALMACEN[[#This Row],[MESES DE INVENTARIO]],0)</f>
        <v>0</v>
      </c>
      <c r="O490" s="3">
        <f>Tabla_STOCKENALMACEN[[#This Row],[STOCK_VALORIZADO]]/SUM(Tabla_STOCKENALMACEN[STOCK_VALORIZADO])</f>
        <v>0</v>
      </c>
      <c r="P490" s="1" t="str">
        <f>VLOOKUP(Tabla_STOCKENALMACEN[[#This Row],[ID_PRODUCTO]],'ABC VENTAS'!$B$2:$F$564,5,FALSE)</f>
        <v>A</v>
      </c>
      <c r="Q490" s="1" t="str">
        <f>VLOOKUP(Tabla_STOCKENALMACEN[[#This Row],[ID_PRODUCTO]],'ABC STOCK'!$B$3:$F$565,5,FALSE)</f>
        <v>B</v>
      </c>
      <c r="R49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91" spans="1:18" x14ac:dyDescent="0.25">
      <c r="A491">
        <v>1</v>
      </c>
      <c r="B491">
        <v>1082</v>
      </c>
      <c r="C491">
        <v>5</v>
      </c>
      <c r="D491">
        <v>10</v>
      </c>
      <c r="E491">
        <v>201910</v>
      </c>
      <c r="F491">
        <v>947</v>
      </c>
      <c r="G491">
        <v>67</v>
      </c>
      <c r="H491">
        <v>63449</v>
      </c>
      <c r="I491">
        <v>34700.639999999999</v>
      </c>
      <c r="J491">
        <v>624</v>
      </c>
      <c r="K491">
        <v>58113.120000000003</v>
      </c>
      <c r="L491">
        <f>Tabla_STOCKENALMACEN[[#This Row],[CANT_STOCK]]*Tabla_STOCKENALMACEN[[#This Row],[COSTO_UNIT]]</f>
        <v>63449</v>
      </c>
      <c r="M491">
        <f>IFERROR(Tabla_STOCKENALMACEN[[#This Row],[CANT_STOCK]]/Tabla_STOCKENALMACEN[[#This Row],[VENTA_PROM12MESES_UN]],0)</f>
        <v>1.5176282051282051</v>
      </c>
      <c r="N491">
        <f>IFERROR(12/Tabla_STOCKENALMACEN[[#This Row],[MESES DE INVENTARIO]],0)</f>
        <v>7.907074973600845</v>
      </c>
      <c r="O491" s="3">
        <f>Tabla_STOCKENALMACEN[[#This Row],[STOCK_VALORIZADO]]/SUM(Tabla_STOCKENALMACEN[STOCK_VALORIZADO])</f>
        <v>2.3885935762892551E-3</v>
      </c>
      <c r="P491" s="1" t="str">
        <f>VLOOKUP(Tabla_STOCKENALMACEN[[#This Row],[ID_PRODUCTO]],'ABC VENTAS'!$B$2:$F$564,5,FALSE)</f>
        <v>A</v>
      </c>
      <c r="Q491" s="1" t="str">
        <f>VLOOKUP(Tabla_STOCKENALMACEN[[#This Row],[ID_PRODUCTO]],'ABC STOCK'!$B$3:$F$565,5,FALSE)</f>
        <v>B</v>
      </c>
      <c r="R49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92" spans="1:18" x14ac:dyDescent="0.25">
      <c r="A492">
        <v>2</v>
      </c>
      <c r="B492">
        <v>1082</v>
      </c>
      <c r="C492">
        <v>5</v>
      </c>
      <c r="D492">
        <v>10</v>
      </c>
      <c r="E492">
        <v>202003</v>
      </c>
      <c r="F492">
        <v>1</v>
      </c>
      <c r="G492">
        <v>53</v>
      </c>
      <c r="H492">
        <v>53</v>
      </c>
      <c r="I492">
        <v>44246.52</v>
      </c>
      <c r="J492">
        <v>773</v>
      </c>
      <c r="K492">
        <v>49572.49</v>
      </c>
      <c r="L492">
        <f>Tabla_STOCKENALMACEN[[#This Row],[CANT_STOCK]]*Tabla_STOCKENALMACEN[[#This Row],[COSTO_UNIT]]</f>
        <v>53</v>
      </c>
      <c r="M492">
        <f>IFERROR(Tabla_STOCKENALMACEN[[#This Row],[CANT_STOCK]]/Tabla_STOCKENALMACEN[[#This Row],[VENTA_PROM12MESES_UN]],0)</f>
        <v>1.29366106080207E-3</v>
      </c>
      <c r="N492">
        <f>IFERROR(12/Tabla_STOCKENALMACEN[[#This Row],[MESES DE INVENTARIO]],0)</f>
        <v>9276</v>
      </c>
      <c r="O492" s="3">
        <f>Tabla_STOCKENALMACEN[[#This Row],[STOCK_VALORIZADO]]/SUM(Tabla_STOCKENALMACEN[STOCK_VALORIZADO])</f>
        <v>1.995231753744433E-6</v>
      </c>
      <c r="P492" s="1" t="str">
        <f>VLOOKUP(Tabla_STOCKENALMACEN[[#This Row],[ID_PRODUCTO]],'ABC VENTAS'!$B$2:$F$564,5,FALSE)</f>
        <v>A</v>
      </c>
      <c r="Q492" s="1" t="str">
        <f>VLOOKUP(Tabla_STOCKENALMACEN[[#This Row],[ID_PRODUCTO]],'ABC STOCK'!$B$3:$F$565,5,FALSE)</f>
        <v>B</v>
      </c>
      <c r="R49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93" spans="1:18" x14ac:dyDescent="0.25">
      <c r="A493">
        <v>2</v>
      </c>
      <c r="B493">
        <v>1082</v>
      </c>
      <c r="C493">
        <v>5</v>
      </c>
      <c r="D493">
        <v>10</v>
      </c>
      <c r="E493">
        <v>201901</v>
      </c>
      <c r="F493">
        <v>157</v>
      </c>
      <c r="G493">
        <v>53</v>
      </c>
      <c r="H493">
        <v>8321</v>
      </c>
      <c r="I493">
        <v>28196</v>
      </c>
      <c r="J493">
        <v>532</v>
      </c>
      <c r="K493">
        <v>43985.760000000002</v>
      </c>
      <c r="L493">
        <f>Tabla_STOCKENALMACEN[[#This Row],[CANT_STOCK]]*Tabla_STOCKENALMACEN[[#This Row],[COSTO_UNIT]]</f>
        <v>8321</v>
      </c>
      <c r="M493">
        <f>IFERROR(Tabla_STOCKENALMACEN[[#This Row],[CANT_STOCK]]/Tabla_STOCKENALMACEN[[#This Row],[VENTA_PROM12MESES_UN]],0)</f>
        <v>0.29511278195488722</v>
      </c>
      <c r="N493">
        <f>IFERROR(12/Tabla_STOCKENALMACEN[[#This Row],[MESES DE INVENTARIO]],0)</f>
        <v>40.662420382165607</v>
      </c>
      <c r="O493" s="3">
        <f>Tabla_STOCKENALMACEN[[#This Row],[STOCK_VALORIZADO]]/SUM(Tabla_STOCKENALMACEN[STOCK_VALORIZADO])</f>
        <v>3.1325138533787599E-4</v>
      </c>
      <c r="P493" s="1" t="str">
        <f>VLOOKUP(Tabla_STOCKENALMACEN[[#This Row],[ID_PRODUCTO]],'ABC VENTAS'!$B$2:$F$564,5,FALSE)</f>
        <v>A</v>
      </c>
      <c r="Q493" s="1" t="str">
        <f>VLOOKUP(Tabla_STOCKENALMACEN[[#This Row],[ID_PRODUCTO]],'ABC STOCK'!$B$3:$F$565,5,FALSE)</f>
        <v>B</v>
      </c>
      <c r="R49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94" spans="1:18" x14ac:dyDescent="0.25">
      <c r="A494">
        <v>2</v>
      </c>
      <c r="B494">
        <v>1083</v>
      </c>
      <c r="C494">
        <v>5</v>
      </c>
      <c r="D494">
        <v>10</v>
      </c>
      <c r="E494">
        <v>201908</v>
      </c>
      <c r="F494">
        <v>611</v>
      </c>
      <c r="G494">
        <v>6.73</v>
      </c>
      <c r="H494">
        <v>4112.03</v>
      </c>
      <c r="I494">
        <v>548.36040000000003</v>
      </c>
      <c r="J494">
        <v>97</v>
      </c>
      <c r="K494">
        <v>1148.9456</v>
      </c>
      <c r="L494">
        <f>Tabla_STOCKENALMACEN[[#This Row],[CANT_STOCK]]*Tabla_STOCKENALMACEN[[#This Row],[COSTO_UNIT]]</f>
        <v>4112.0300000000007</v>
      </c>
      <c r="M494">
        <f>IFERROR(Tabla_STOCKENALMACEN[[#This Row],[CANT_STOCK]]/Tabla_STOCKENALMACEN[[#This Row],[VENTA_PROM12MESES_UN]],0)</f>
        <v>6.2989690721649483</v>
      </c>
      <c r="N494">
        <f>IFERROR(12/Tabla_STOCKENALMACEN[[#This Row],[MESES DE INVENTARIO]],0)</f>
        <v>1.9050736497545009</v>
      </c>
      <c r="O494" s="3">
        <f>Tabla_STOCKENALMACEN[[#This Row],[STOCK_VALORIZADO]]/SUM(Tabla_STOCKENALMACEN[STOCK_VALORIZADO])</f>
        <v>1.5480099676131549E-4</v>
      </c>
      <c r="P494" s="1" t="str">
        <f>VLOOKUP(Tabla_STOCKENALMACEN[[#This Row],[ID_PRODUCTO]],'ABC VENTAS'!$B$2:$F$564,5,FALSE)</f>
        <v>C</v>
      </c>
      <c r="Q494" s="1" t="str">
        <f>VLOOKUP(Tabla_STOCKENALMACEN[[#This Row],[ID_PRODUCTO]],'ABC STOCK'!$B$3:$F$565,5,FALSE)</f>
        <v>C</v>
      </c>
      <c r="R49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495" spans="1:18" x14ac:dyDescent="0.25">
      <c r="A495">
        <v>1</v>
      </c>
      <c r="B495">
        <v>1083</v>
      </c>
      <c r="C495">
        <v>5</v>
      </c>
      <c r="D495">
        <v>10</v>
      </c>
      <c r="E495">
        <v>201902</v>
      </c>
      <c r="F495">
        <v>336</v>
      </c>
      <c r="G495">
        <v>6.75</v>
      </c>
      <c r="H495">
        <v>2268</v>
      </c>
      <c r="I495">
        <v>452.52</v>
      </c>
      <c r="J495">
        <v>83.8</v>
      </c>
      <c r="K495">
        <v>972.91800000000001</v>
      </c>
      <c r="L495">
        <f>Tabla_STOCKENALMACEN[[#This Row],[CANT_STOCK]]*Tabla_STOCKENALMACEN[[#This Row],[COSTO_UNIT]]</f>
        <v>2268</v>
      </c>
      <c r="M495">
        <f>IFERROR(Tabla_STOCKENALMACEN[[#This Row],[CANT_STOCK]]/Tabla_STOCKENALMACEN[[#This Row],[VENTA_PROM12MESES_UN]],0)</f>
        <v>4.0095465393794747</v>
      </c>
      <c r="N495">
        <f>IFERROR(12/Tabla_STOCKENALMACEN[[#This Row],[MESES DE INVENTARIO]],0)</f>
        <v>2.9928571428571429</v>
      </c>
      <c r="O495" s="3">
        <f>Tabla_STOCKENALMACEN[[#This Row],[STOCK_VALORIZADO]]/SUM(Tabla_STOCKENALMACEN[STOCK_VALORIZADO])</f>
        <v>8.5380860707403284E-5</v>
      </c>
      <c r="P495" s="1" t="str">
        <f>VLOOKUP(Tabla_STOCKENALMACEN[[#This Row],[ID_PRODUCTO]],'ABC VENTAS'!$B$2:$F$564,5,FALSE)</f>
        <v>C</v>
      </c>
      <c r="Q495" s="1" t="str">
        <f>VLOOKUP(Tabla_STOCKENALMACEN[[#This Row],[ID_PRODUCTO]],'ABC STOCK'!$B$3:$F$565,5,FALSE)</f>
        <v>C</v>
      </c>
      <c r="R49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496" spans="1:18" x14ac:dyDescent="0.25">
      <c r="A496">
        <v>1</v>
      </c>
      <c r="B496">
        <v>1083</v>
      </c>
      <c r="C496">
        <v>5</v>
      </c>
      <c r="D496">
        <v>10</v>
      </c>
      <c r="E496">
        <v>202002</v>
      </c>
      <c r="F496">
        <v>493</v>
      </c>
      <c r="G496">
        <v>7.02</v>
      </c>
      <c r="H496">
        <v>3460.86</v>
      </c>
      <c r="I496">
        <v>349.54685999999998</v>
      </c>
      <c r="J496">
        <v>49.3</v>
      </c>
      <c r="K496">
        <v>564.12018</v>
      </c>
      <c r="L496">
        <f>Tabla_STOCKENALMACEN[[#This Row],[CANT_STOCK]]*Tabla_STOCKENALMACEN[[#This Row],[COSTO_UNIT]]</f>
        <v>3460.8599999999997</v>
      </c>
      <c r="M496">
        <f>IFERROR(Tabla_STOCKENALMACEN[[#This Row],[CANT_STOCK]]/Tabla_STOCKENALMACEN[[#This Row],[VENTA_PROM12MESES_UN]],0)</f>
        <v>10</v>
      </c>
      <c r="N496">
        <f>IFERROR(12/Tabla_STOCKENALMACEN[[#This Row],[MESES DE INVENTARIO]],0)</f>
        <v>1.2</v>
      </c>
      <c r="O496" s="3">
        <f>Tabla_STOCKENALMACEN[[#This Row],[STOCK_VALORIZADO]]/SUM(Tabla_STOCKENALMACEN[STOCK_VALORIZADO])</f>
        <v>1.3028712768422561E-4</v>
      </c>
      <c r="P496" s="1" t="str">
        <f>VLOOKUP(Tabla_STOCKENALMACEN[[#This Row],[ID_PRODUCTO]],'ABC VENTAS'!$B$2:$F$564,5,FALSE)</f>
        <v>C</v>
      </c>
      <c r="Q496" s="1" t="str">
        <f>VLOOKUP(Tabla_STOCKENALMACEN[[#This Row],[ID_PRODUCTO]],'ABC STOCK'!$B$3:$F$565,5,FALSE)</f>
        <v>C</v>
      </c>
      <c r="R49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497" spans="1:18" x14ac:dyDescent="0.25">
      <c r="A497">
        <v>2</v>
      </c>
      <c r="B497">
        <v>1083</v>
      </c>
      <c r="C497">
        <v>5</v>
      </c>
      <c r="D497">
        <v>10</v>
      </c>
      <c r="E497">
        <v>201902</v>
      </c>
      <c r="F497">
        <v>0</v>
      </c>
      <c r="G497">
        <v>5.18</v>
      </c>
      <c r="H497">
        <v>0</v>
      </c>
      <c r="I497">
        <v>311.68060000000003</v>
      </c>
      <c r="J497">
        <v>54.7</v>
      </c>
      <c r="K497">
        <v>396.68439999999998</v>
      </c>
      <c r="L497">
        <f>Tabla_STOCKENALMACEN[[#This Row],[CANT_STOCK]]*Tabla_STOCKENALMACEN[[#This Row],[COSTO_UNIT]]</f>
        <v>0</v>
      </c>
      <c r="M497">
        <f>IFERROR(Tabla_STOCKENALMACEN[[#This Row],[CANT_STOCK]]/Tabla_STOCKENALMACEN[[#This Row],[VENTA_PROM12MESES_UN]],0)</f>
        <v>0</v>
      </c>
      <c r="N497">
        <f>IFERROR(12/Tabla_STOCKENALMACEN[[#This Row],[MESES DE INVENTARIO]],0)</f>
        <v>0</v>
      </c>
      <c r="O497" s="3">
        <f>Tabla_STOCKENALMACEN[[#This Row],[STOCK_VALORIZADO]]/SUM(Tabla_STOCKENALMACEN[STOCK_VALORIZADO])</f>
        <v>0</v>
      </c>
      <c r="P497" s="1" t="str">
        <f>VLOOKUP(Tabla_STOCKENALMACEN[[#This Row],[ID_PRODUCTO]],'ABC VENTAS'!$B$2:$F$564,5,FALSE)</f>
        <v>C</v>
      </c>
      <c r="Q497" s="1" t="str">
        <f>VLOOKUP(Tabla_STOCKENALMACEN[[#This Row],[ID_PRODUCTO]],'ABC STOCK'!$B$3:$F$565,5,FALSE)</f>
        <v>C</v>
      </c>
      <c r="R49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498" spans="1:18" x14ac:dyDescent="0.25">
      <c r="A498">
        <v>1</v>
      </c>
      <c r="B498">
        <v>1083</v>
      </c>
      <c r="C498">
        <v>5</v>
      </c>
      <c r="D498">
        <v>10</v>
      </c>
      <c r="E498">
        <v>202003</v>
      </c>
      <c r="F498">
        <v>295</v>
      </c>
      <c r="G498">
        <v>5.72</v>
      </c>
      <c r="H498">
        <v>1687.4</v>
      </c>
      <c r="I498">
        <v>225.23071999999999</v>
      </c>
      <c r="J498">
        <v>36.799999999999997</v>
      </c>
      <c r="K498">
        <v>269.43488000000002</v>
      </c>
      <c r="L498">
        <f>Tabla_STOCKENALMACEN[[#This Row],[CANT_STOCK]]*Tabla_STOCKENALMACEN[[#This Row],[COSTO_UNIT]]</f>
        <v>1687.3999999999999</v>
      </c>
      <c r="M498">
        <f>IFERROR(Tabla_STOCKENALMACEN[[#This Row],[CANT_STOCK]]/Tabla_STOCKENALMACEN[[#This Row],[VENTA_PROM12MESES_UN]],0)</f>
        <v>8.0163043478260878</v>
      </c>
      <c r="N498">
        <f>IFERROR(12/Tabla_STOCKENALMACEN[[#This Row],[MESES DE INVENTARIO]],0)</f>
        <v>1.4969491525423728</v>
      </c>
      <c r="O498" s="3">
        <f>Tabla_STOCKENALMACEN[[#This Row],[STOCK_VALORIZADO]]/SUM(Tabla_STOCKENALMACEN[STOCK_VALORIZADO])</f>
        <v>6.3523661533365205E-5</v>
      </c>
      <c r="P498" s="1" t="str">
        <f>VLOOKUP(Tabla_STOCKENALMACEN[[#This Row],[ID_PRODUCTO]],'ABC VENTAS'!$B$2:$F$564,5,FALSE)</f>
        <v>C</v>
      </c>
      <c r="Q498" s="1" t="str">
        <f>VLOOKUP(Tabla_STOCKENALMACEN[[#This Row],[ID_PRODUCTO]],'ABC STOCK'!$B$3:$F$565,5,FALSE)</f>
        <v>C</v>
      </c>
      <c r="R49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499" spans="1:18" x14ac:dyDescent="0.25">
      <c r="A499">
        <v>2</v>
      </c>
      <c r="B499">
        <v>1083</v>
      </c>
      <c r="C499">
        <v>5</v>
      </c>
      <c r="D499">
        <v>10</v>
      </c>
      <c r="E499">
        <v>201903</v>
      </c>
      <c r="F499">
        <v>1172</v>
      </c>
      <c r="G499">
        <v>1.23</v>
      </c>
      <c r="H499">
        <v>1441.56</v>
      </c>
      <c r="I499">
        <v>119.187</v>
      </c>
      <c r="J499">
        <v>102</v>
      </c>
      <c r="K499">
        <v>229.59180000000001</v>
      </c>
      <c r="L499">
        <f>Tabla_STOCKENALMACEN[[#This Row],[CANT_STOCK]]*Tabla_STOCKENALMACEN[[#This Row],[COSTO_UNIT]]</f>
        <v>1441.56</v>
      </c>
      <c r="M499">
        <f>IFERROR(Tabla_STOCKENALMACEN[[#This Row],[CANT_STOCK]]/Tabla_STOCKENALMACEN[[#This Row],[VENTA_PROM12MESES_UN]],0)</f>
        <v>11.490196078431373</v>
      </c>
      <c r="N499">
        <f>IFERROR(12/Tabla_STOCKENALMACEN[[#This Row],[MESES DE INVENTARIO]],0)</f>
        <v>1.0443686006825939</v>
      </c>
      <c r="O499" s="3">
        <f>Tabla_STOCKENALMACEN[[#This Row],[STOCK_VALORIZADO]]/SUM(Tabla_STOCKENALMACEN[STOCK_VALORIZADO])</f>
        <v>5.4268797866562725E-5</v>
      </c>
      <c r="P499" s="1" t="str">
        <f>VLOOKUP(Tabla_STOCKENALMACEN[[#This Row],[ID_PRODUCTO]],'ABC VENTAS'!$B$2:$F$564,5,FALSE)</f>
        <v>C</v>
      </c>
      <c r="Q499" s="1" t="str">
        <f>VLOOKUP(Tabla_STOCKENALMACEN[[#This Row],[ID_PRODUCTO]],'ABC STOCK'!$B$3:$F$565,5,FALSE)</f>
        <v>C</v>
      </c>
      <c r="R49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500" spans="1:18" x14ac:dyDescent="0.25">
      <c r="A500">
        <v>1</v>
      </c>
      <c r="B500">
        <v>1084</v>
      </c>
      <c r="C500">
        <v>5</v>
      </c>
      <c r="D500">
        <v>10</v>
      </c>
      <c r="E500">
        <v>201901</v>
      </c>
      <c r="F500">
        <v>114</v>
      </c>
      <c r="G500">
        <v>4.07</v>
      </c>
      <c r="H500">
        <v>463.98</v>
      </c>
      <c r="I500">
        <v>591.08609999999999</v>
      </c>
      <c r="J500">
        <v>141</v>
      </c>
      <c r="K500">
        <v>941.14679999999998</v>
      </c>
      <c r="L500">
        <f>Tabla_STOCKENALMACEN[[#This Row],[CANT_STOCK]]*Tabla_STOCKENALMACEN[[#This Row],[COSTO_UNIT]]</f>
        <v>463.98</v>
      </c>
      <c r="M500">
        <f>IFERROR(Tabla_STOCKENALMACEN[[#This Row],[CANT_STOCK]]/Tabla_STOCKENALMACEN[[#This Row],[VENTA_PROM12MESES_UN]],0)</f>
        <v>0.80851063829787229</v>
      </c>
      <c r="N500">
        <f>IFERROR(12/Tabla_STOCKENALMACEN[[#This Row],[MESES DE INVENTARIO]],0)</f>
        <v>14.842105263157896</v>
      </c>
      <c r="O500" s="3">
        <f>Tabla_STOCKENALMACEN[[#This Row],[STOCK_VALORIZADO]]/SUM(Tabla_STOCKENALMACEN[STOCK_VALORIZADO])</f>
        <v>1.7466936398157397E-5</v>
      </c>
      <c r="P500" s="1" t="str">
        <f>VLOOKUP(Tabla_STOCKENALMACEN[[#This Row],[ID_PRODUCTO]],'ABC VENTAS'!$B$2:$F$564,5,FALSE)</f>
        <v>C</v>
      </c>
      <c r="Q500" s="1" t="str">
        <f>VLOOKUP(Tabla_STOCKENALMACEN[[#This Row],[ID_PRODUCTO]],'ABC STOCK'!$B$3:$F$565,5,FALSE)</f>
        <v>C</v>
      </c>
      <c r="R5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01" spans="1:18" x14ac:dyDescent="0.25">
      <c r="A501">
        <v>1</v>
      </c>
      <c r="B501">
        <v>1084</v>
      </c>
      <c r="C501">
        <v>5</v>
      </c>
      <c r="D501">
        <v>10</v>
      </c>
      <c r="E501">
        <v>201902</v>
      </c>
      <c r="F501">
        <v>311</v>
      </c>
      <c r="G501">
        <v>2.33</v>
      </c>
      <c r="H501">
        <v>724.63</v>
      </c>
      <c r="I501">
        <v>315.3888</v>
      </c>
      <c r="J501">
        <v>144</v>
      </c>
      <c r="K501">
        <v>630.77760000000001</v>
      </c>
      <c r="L501">
        <f>Tabla_STOCKENALMACEN[[#This Row],[CANT_STOCK]]*Tabla_STOCKENALMACEN[[#This Row],[COSTO_UNIT]]</f>
        <v>724.63</v>
      </c>
      <c r="M501">
        <f>IFERROR(Tabla_STOCKENALMACEN[[#This Row],[CANT_STOCK]]/Tabla_STOCKENALMACEN[[#This Row],[VENTA_PROM12MESES_UN]],0)</f>
        <v>2.1597222222222223</v>
      </c>
      <c r="N501">
        <f>IFERROR(12/Tabla_STOCKENALMACEN[[#This Row],[MESES DE INVENTARIO]],0)</f>
        <v>5.5562700964630221</v>
      </c>
      <c r="O501" s="3">
        <f>Tabla_STOCKENALMACEN[[#This Row],[STOCK_VALORIZADO]]/SUM(Tabla_STOCKENALMACEN[STOCK_VALORIZADO])</f>
        <v>2.7279335579543931E-5</v>
      </c>
      <c r="P501" s="1" t="str">
        <f>VLOOKUP(Tabla_STOCKENALMACEN[[#This Row],[ID_PRODUCTO]],'ABC VENTAS'!$B$2:$F$564,5,FALSE)</f>
        <v>C</v>
      </c>
      <c r="Q501" s="1" t="str">
        <f>VLOOKUP(Tabla_STOCKENALMACEN[[#This Row],[ID_PRODUCTO]],'ABC STOCK'!$B$3:$F$565,5,FALSE)</f>
        <v>C</v>
      </c>
      <c r="R50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02" spans="1:18" x14ac:dyDescent="0.25">
      <c r="A502">
        <v>3</v>
      </c>
      <c r="B502">
        <v>1084</v>
      </c>
      <c r="C502">
        <v>5</v>
      </c>
      <c r="D502">
        <v>10</v>
      </c>
      <c r="E502">
        <v>202003</v>
      </c>
      <c r="F502">
        <v>684</v>
      </c>
      <c r="G502">
        <v>5.78</v>
      </c>
      <c r="H502">
        <v>3953.52</v>
      </c>
      <c r="I502">
        <v>407.21256</v>
      </c>
      <c r="J502">
        <v>68.400000000000006</v>
      </c>
      <c r="K502">
        <v>616.74911999999995</v>
      </c>
      <c r="L502">
        <f>Tabla_STOCKENALMACEN[[#This Row],[CANT_STOCK]]*Tabla_STOCKENALMACEN[[#This Row],[COSTO_UNIT]]</f>
        <v>3953.52</v>
      </c>
      <c r="M502">
        <f>IFERROR(Tabla_STOCKENALMACEN[[#This Row],[CANT_STOCK]]/Tabla_STOCKENALMACEN[[#This Row],[VENTA_PROM12MESES_UN]],0)</f>
        <v>10</v>
      </c>
      <c r="N502">
        <f>IFERROR(12/Tabla_STOCKENALMACEN[[#This Row],[MESES DE INVENTARIO]],0)</f>
        <v>1.2</v>
      </c>
      <c r="O502" s="3">
        <f>Tabla_STOCKENALMACEN[[#This Row],[STOCK_VALORIZADO]]/SUM(Tabla_STOCKENALMACEN[STOCK_VALORIZADO])</f>
        <v>1.4883374798233378E-4</v>
      </c>
      <c r="P502" s="1" t="str">
        <f>VLOOKUP(Tabla_STOCKENALMACEN[[#This Row],[ID_PRODUCTO]],'ABC VENTAS'!$B$2:$F$564,5,FALSE)</f>
        <v>C</v>
      </c>
      <c r="Q502" s="1" t="str">
        <f>VLOOKUP(Tabla_STOCKENALMACEN[[#This Row],[ID_PRODUCTO]],'ABC STOCK'!$B$3:$F$565,5,FALSE)</f>
        <v>C</v>
      </c>
      <c r="R50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503" spans="1:18" x14ac:dyDescent="0.25">
      <c r="A503">
        <v>2</v>
      </c>
      <c r="B503">
        <v>1084</v>
      </c>
      <c r="C503">
        <v>5</v>
      </c>
      <c r="D503">
        <v>10</v>
      </c>
      <c r="E503">
        <v>202001</v>
      </c>
      <c r="F503">
        <v>155</v>
      </c>
      <c r="G503">
        <v>2.44</v>
      </c>
      <c r="H503">
        <v>378.2</v>
      </c>
      <c r="I503">
        <v>289.79880000000003</v>
      </c>
      <c r="J503">
        <v>111</v>
      </c>
      <c r="K503">
        <v>417.09359999999998</v>
      </c>
      <c r="L503">
        <f>Tabla_STOCKENALMACEN[[#This Row],[CANT_STOCK]]*Tabla_STOCKENALMACEN[[#This Row],[COSTO_UNIT]]</f>
        <v>378.2</v>
      </c>
      <c r="M503">
        <f>IFERROR(Tabla_STOCKENALMACEN[[#This Row],[CANT_STOCK]]/Tabla_STOCKENALMACEN[[#This Row],[VENTA_PROM12MESES_UN]],0)</f>
        <v>1.3963963963963963</v>
      </c>
      <c r="N503">
        <f>IFERROR(12/Tabla_STOCKENALMACEN[[#This Row],[MESES DE INVENTARIO]],0)</f>
        <v>8.5935483870967744</v>
      </c>
      <c r="O503" s="3">
        <f>Tabla_STOCKENALMACEN[[#This Row],[STOCK_VALORIZADO]]/SUM(Tabla_STOCKENALMACEN[STOCK_VALORIZADO])</f>
        <v>1.4237672627663104E-5</v>
      </c>
      <c r="P503" s="1" t="str">
        <f>VLOOKUP(Tabla_STOCKENALMACEN[[#This Row],[ID_PRODUCTO]],'ABC VENTAS'!$B$2:$F$564,5,FALSE)</f>
        <v>C</v>
      </c>
      <c r="Q503" s="1" t="str">
        <f>VLOOKUP(Tabla_STOCKENALMACEN[[#This Row],[ID_PRODUCTO]],'ABC STOCK'!$B$3:$F$565,5,FALSE)</f>
        <v>C</v>
      </c>
      <c r="R5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04" spans="1:18" x14ac:dyDescent="0.25">
      <c r="A504">
        <v>2</v>
      </c>
      <c r="B504">
        <v>1084</v>
      </c>
      <c r="C504">
        <v>5</v>
      </c>
      <c r="D504">
        <v>10</v>
      </c>
      <c r="E504">
        <v>202002</v>
      </c>
      <c r="F504">
        <v>1019</v>
      </c>
      <c r="G504">
        <v>2.72</v>
      </c>
      <c r="H504">
        <v>2771.68</v>
      </c>
      <c r="I504">
        <v>261.94688000000002</v>
      </c>
      <c r="J504">
        <v>92.6</v>
      </c>
      <c r="K504">
        <v>385.36416000000003</v>
      </c>
      <c r="L504">
        <f>Tabla_STOCKENALMACEN[[#This Row],[CANT_STOCK]]*Tabla_STOCKENALMACEN[[#This Row],[COSTO_UNIT]]</f>
        <v>2771.6800000000003</v>
      </c>
      <c r="M504">
        <f>IFERROR(Tabla_STOCKENALMACEN[[#This Row],[CANT_STOCK]]/Tabla_STOCKENALMACEN[[#This Row],[VENTA_PROM12MESES_UN]],0)</f>
        <v>11.004319654427647</v>
      </c>
      <c r="N504">
        <f>IFERROR(12/Tabla_STOCKENALMACEN[[#This Row],[MESES DE INVENTARIO]],0)</f>
        <v>1.0904808635917564</v>
      </c>
      <c r="O504" s="3">
        <f>Tabla_STOCKENALMACEN[[#This Row],[STOCK_VALORIZADO]]/SUM(Tabla_STOCKENALMACEN[STOCK_VALORIZADO])</f>
        <v>1.0434233862676171E-4</v>
      </c>
      <c r="P504" s="1" t="str">
        <f>VLOOKUP(Tabla_STOCKENALMACEN[[#This Row],[ID_PRODUCTO]],'ABC VENTAS'!$B$2:$F$564,5,FALSE)</f>
        <v>C</v>
      </c>
      <c r="Q504" s="1" t="str">
        <f>VLOOKUP(Tabla_STOCKENALMACEN[[#This Row],[ID_PRODUCTO]],'ABC STOCK'!$B$3:$F$565,5,FALSE)</f>
        <v>C</v>
      </c>
      <c r="R50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505" spans="1:18" x14ac:dyDescent="0.25">
      <c r="A505">
        <v>3</v>
      </c>
      <c r="B505">
        <v>1084</v>
      </c>
      <c r="C505">
        <v>5</v>
      </c>
      <c r="D505">
        <v>10</v>
      </c>
      <c r="E505">
        <v>202002</v>
      </c>
      <c r="F505">
        <v>101</v>
      </c>
      <c r="G505">
        <v>1.3</v>
      </c>
      <c r="H505">
        <v>131.30000000000001</v>
      </c>
      <c r="I505">
        <v>171.6</v>
      </c>
      <c r="J505">
        <v>120</v>
      </c>
      <c r="K505">
        <v>258.95999999999998</v>
      </c>
      <c r="L505">
        <f>Tabla_STOCKENALMACEN[[#This Row],[CANT_STOCK]]*Tabla_STOCKENALMACEN[[#This Row],[COSTO_UNIT]]</f>
        <v>131.30000000000001</v>
      </c>
      <c r="M505">
        <f>IFERROR(Tabla_STOCKENALMACEN[[#This Row],[CANT_STOCK]]/Tabla_STOCKENALMACEN[[#This Row],[VENTA_PROM12MESES_UN]],0)</f>
        <v>0.84166666666666667</v>
      </c>
      <c r="N505">
        <f>IFERROR(12/Tabla_STOCKENALMACEN[[#This Row],[MESES DE INVENTARIO]],0)</f>
        <v>14.257425742574258</v>
      </c>
      <c r="O505" s="3">
        <f>Tabla_STOCKENALMACEN[[#This Row],[STOCK_VALORIZADO]]/SUM(Tabla_STOCKENALMACEN[STOCK_VALORIZADO])</f>
        <v>4.9429043257857366E-6</v>
      </c>
      <c r="P505" s="1" t="str">
        <f>VLOOKUP(Tabla_STOCKENALMACEN[[#This Row],[ID_PRODUCTO]],'ABC VENTAS'!$B$2:$F$564,5,FALSE)</f>
        <v>C</v>
      </c>
      <c r="Q505" s="1" t="str">
        <f>VLOOKUP(Tabla_STOCKENALMACEN[[#This Row],[ID_PRODUCTO]],'ABC STOCK'!$B$3:$F$565,5,FALSE)</f>
        <v>C</v>
      </c>
      <c r="R50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06" spans="1:18" x14ac:dyDescent="0.25">
      <c r="A506">
        <v>2</v>
      </c>
      <c r="B506">
        <v>1085</v>
      </c>
      <c r="C506">
        <v>5</v>
      </c>
      <c r="D506">
        <v>10</v>
      </c>
      <c r="E506">
        <v>201912</v>
      </c>
      <c r="F506">
        <v>335</v>
      </c>
      <c r="G506">
        <v>4.25</v>
      </c>
      <c r="H506">
        <v>1423.75</v>
      </c>
      <c r="I506">
        <v>518.20249999999999</v>
      </c>
      <c r="J506">
        <v>137</v>
      </c>
      <c r="K506">
        <v>949.0675</v>
      </c>
      <c r="L506">
        <f>Tabla_STOCKENALMACEN[[#This Row],[CANT_STOCK]]*Tabla_STOCKENALMACEN[[#This Row],[COSTO_UNIT]]</f>
        <v>1423.75</v>
      </c>
      <c r="M506">
        <f>IFERROR(Tabla_STOCKENALMACEN[[#This Row],[CANT_STOCK]]/Tabla_STOCKENALMACEN[[#This Row],[VENTA_PROM12MESES_UN]],0)</f>
        <v>2.4452554744525545</v>
      </c>
      <c r="N506">
        <f>IFERROR(12/Tabla_STOCKENALMACEN[[#This Row],[MESES DE INVENTARIO]],0)</f>
        <v>4.9074626865671647</v>
      </c>
      <c r="O506" s="3">
        <f>Tabla_STOCKENALMACEN[[#This Row],[STOCK_VALORIZADO]]/SUM(Tabla_STOCKENALMACEN[STOCK_VALORIZADO])</f>
        <v>5.3598324705540305E-5</v>
      </c>
      <c r="P506" s="1" t="str">
        <f>VLOOKUP(Tabla_STOCKENALMACEN[[#This Row],[ID_PRODUCTO]],'ABC VENTAS'!$B$2:$F$564,5,FALSE)</f>
        <v>C</v>
      </c>
      <c r="Q506" s="1" t="str">
        <f>VLOOKUP(Tabla_STOCKENALMACEN[[#This Row],[ID_PRODUCTO]],'ABC STOCK'!$B$3:$F$565,5,FALSE)</f>
        <v>C</v>
      </c>
      <c r="R50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07" spans="1:18" x14ac:dyDescent="0.25">
      <c r="A507">
        <v>1</v>
      </c>
      <c r="B507">
        <v>1085</v>
      </c>
      <c r="C507">
        <v>5</v>
      </c>
      <c r="D507">
        <v>10</v>
      </c>
      <c r="E507">
        <v>202002</v>
      </c>
      <c r="F507">
        <v>378</v>
      </c>
      <c r="G507">
        <v>7.15</v>
      </c>
      <c r="H507">
        <v>2702.7</v>
      </c>
      <c r="I507">
        <v>502.7022</v>
      </c>
      <c r="J507">
        <v>75.599999999999994</v>
      </c>
      <c r="K507">
        <v>718.91819999999996</v>
      </c>
      <c r="L507">
        <f>Tabla_STOCKENALMACEN[[#This Row],[CANT_STOCK]]*Tabla_STOCKENALMACEN[[#This Row],[COSTO_UNIT]]</f>
        <v>2702.7000000000003</v>
      </c>
      <c r="M507">
        <f>IFERROR(Tabla_STOCKENALMACEN[[#This Row],[CANT_STOCK]]/Tabla_STOCKENALMACEN[[#This Row],[VENTA_PROM12MESES_UN]],0)</f>
        <v>5</v>
      </c>
      <c r="N507">
        <f>IFERROR(12/Tabla_STOCKENALMACEN[[#This Row],[MESES DE INVENTARIO]],0)</f>
        <v>2.4</v>
      </c>
      <c r="O507" s="3">
        <f>Tabla_STOCKENALMACEN[[#This Row],[STOCK_VALORIZADO]]/SUM(Tabla_STOCKENALMACEN[STOCK_VALORIZADO])</f>
        <v>1.0174552567632225E-4</v>
      </c>
      <c r="P507" s="1" t="str">
        <f>VLOOKUP(Tabla_STOCKENALMACEN[[#This Row],[ID_PRODUCTO]],'ABC VENTAS'!$B$2:$F$564,5,FALSE)</f>
        <v>C</v>
      </c>
      <c r="Q507" s="1" t="str">
        <f>VLOOKUP(Tabla_STOCKENALMACEN[[#This Row],[ID_PRODUCTO]],'ABC STOCK'!$B$3:$F$565,5,FALSE)</f>
        <v>C</v>
      </c>
      <c r="R50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508" spans="1:18" x14ac:dyDescent="0.25">
      <c r="A508">
        <v>3</v>
      </c>
      <c r="B508">
        <v>1085</v>
      </c>
      <c r="C508">
        <v>5</v>
      </c>
      <c r="D508">
        <v>10</v>
      </c>
      <c r="E508">
        <v>202001</v>
      </c>
      <c r="F508">
        <v>329</v>
      </c>
      <c r="G508">
        <v>3.61</v>
      </c>
      <c r="H508">
        <v>1187.69</v>
      </c>
      <c r="I508">
        <v>504.2448</v>
      </c>
      <c r="J508">
        <v>144</v>
      </c>
      <c r="K508">
        <v>712.18079999999998</v>
      </c>
      <c r="L508">
        <f>Tabla_STOCKENALMACEN[[#This Row],[CANT_STOCK]]*Tabla_STOCKENALMACEN[[#This Row],[COSTO_UNIT]]</f>
        <v>1187.69</v>
      </c>
      <c r="M508">
        <f>IFERROR(Tabla_STOCKENALMACEN[[#This Row],[CANT_STOCK]]/Tabla_STOCKENALMACEN[[#This Row],[VENTA_PROM12MESES_UN]],0)</f>
        <v>2.2847222222222223</v>
      </c>
      <c r="N508">
        <f>IFERROR(12/Tabla_STOCKENALMACEN[[#This Row],[MESES DE INVENTARIO]],0)</f>
        <v>5.2522796352583585</v>
      </c>
      <c r="O508" s="3">
        <f>Tabla_STOCKENALMACEN[[#This Row],[STOCK_VALORIZADO]]/SUM(Tabla_STOCKENALMACEN[STOCK_VALORIZADO])</f>
        <v>4.4711637766126896E-5</v>
      </c>
      <c r="P508" s="1" t="str">
        <f>VLOOKUP(Tabla_STOCKENALMACEN[[#This Row],[ID_PRODUCTO]],'ABC VENTAS'!$B$2:$F$564,5,FALSE)</f>
        <v>C</v>
      </c>
      <c r="Q508" s="1" t="str">
        <f>VLOOKUP(Tabla_STOCKENALMACEN[[#This Row],[ID_PRODUCTO]],'ABC STOCK'!$B$3:$F$565,5,FALSE)</f>
        <v>C</v>
      </c>
      <c r="R50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09" spans="1:18" x14ac:dyDescent="0.25">
      <c r="A509">
        <v>1</v>
      </c>
      <c r="B509">
        <v>1085</v>
      </c>
      <c r="C509">
        <v>5</v>
      </c>
      <c r="D509">
        <v>10</v>
      </c>
      <c r="E509">
        <v>202002</v>
      </c>
      <c r="F509">
        <v>114</v>
      </c>
      <c r="G509">
        <v>6.85</v>
      </c>
      <c r="H509">
        <v>780.9</v>
      </c>
      <c r="I509">
        <v>266.6979</v>
      </c>
      <c r="J509">
        <v>37.799999999999997</v>
      </c>
      <c r="K509">
        <v>344.37689999999998</v>
      </c>
      <c r="L509">
        <f>Tabla_STOCKENALMACEN[[#This Row],[CANT_STOCK]]*Tabla_STOCKENALMACEN[[#This Row],[COSTO_UNIT]]</f>
        <v>780.9</v>
      </c>
      <c r="M509">
        <f>IFERROR(Tabla_STOCKENALMACEN[[#This Row],[CANT_STOCK]]/Tabla_STOCKENALMACEN[[#This Row],[VENTA_PROM12MESES_UN]],0)</f>
        <v>3.0158730158730163</v>
      </c>
      <c r="N509">
        <f>IFERROR(12/Tabla_STOCKENALMACEN[[#This Row],[MESES DE INVENTARIO]],0)</f>
        <v>3.9789473684210521</v>
      </c>
      <c r="O509" s="3">
        <f>Tabla_STOCKENALMACEN[[#This Row],[STOCK_VALORIZADO]]/SUM(Tabla_STOCKENALMACEN[STOCK_VALORIZADO])</f>
        <v>2.9397669367906182E-5</v>
      </c>
      <c r="P509" s="1" t="str">
        <f>VLOOKUP(Tabla_STOCKENALMACEN[[#This Row],[ID_PRODUCTO]],'ABC VENTAS'!$B$2:$F$564,5,FALSE)</f>
        <v>C</v>
      </c>
      <c r="Q509" s="1" t="str">
        <f>VLOOKUP(Tabla_STOCKENALMACEN[[#This Row],[ID_PRODUCTO]],'ABC STOCK'!$B$3:$F$565,5,FALSE)</f>
        <v>C</v>
      </c>
      <c r="R50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510" spans="1:18" x14ac:dyDescent="0.25">
      <c r="A510">
        <v>3</v>
      </c>
      <c r="B510">
        <v>1085</v>
      </c>
      <c r="C510">
        <v>5</v>
      </c>
      <c r="D510">
        <v>10</v>
      </c>
      <c r="E510">
        <v>202001</v>
      </c>
      <c r="F510">
        <v>436</v>
      </c>
      <c r="G510">
        <v>1.03</v>
      </c>
      <c r="H510">
        <v>449.08</v>
      </c>
      <c r="I510">
        <v>140.33750000000001</v>
      </c>
      <c r="J510">
        <v>125</v>
      </c>
      <c r="K510">
        <v>157.07499999999999</v>
      </c>
      <c r="L510">
        <f>Tabla_STOCKENALMACEN[[#This Row],[CANT_STOCK]]*Tabla_STOCKENALMACEN[[#This Row],[COSTO_UNIT]]</f>
        <v>449.08</v>
      </c>
      <c r="M510">
        <f>IFERROR(Tabla_STOCKENALMACEN[[#This Row],[CANT_STOCK]]/Tabla_STOCKENALMACEN[[#This Row],[VENTA_PROM12MESES_UN]],0)</f>
        <v>3.488</v>
      </c>
      <c r="N510">
        <f>IFERROR(12/Tabla_STOCKENALMACEN[[#This Row],[MESES DE INVENTARIO]],0)</f>
        <v>3.4403669724770642</v>
      </c>
      <c r="O510" s="3">
        <f>Tabla_STOCKENALMACEN[[#This Row],[STOCK_VALORIZADO]]/SUM(Tabla_STOCKENALMACEN[STOCK_VALORIZADO])</f>
        <v>1.6906012754180186E-5</v>
      </c>
      <c r="P510" s="1" t="str">
        <f>VLOOKUP(Tabla_STOCKENALMACEN[[#This Row],[ID_PRODUCTO]],'ABC VENTAS'!$B$2:$F$564,5,FALSE)</f>
        <v>C</v>
      </c>
      <c r="Q510" s="1" t="str">
        <f>VLOOKUP(Tabla_STOCKENALMACEN[[#This Row],[ID_PRODUCTO]],'ABC STOCK'!$B$3:$F$565,5,FALSE)</f>
        <v>C</v>
      </c>
      <c r="R51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511" spans="1:18" x14ac:dyDescent="0.25">
      <c r="A511">
        <v>1</v>
      </c>
      <c r="B511">
        <v>1085</v>
      </c>
      <c r="C511">
        <v>5</v>
      </c>
      <c r="D511">
        <v>10</v>
      </c>
      <c r="E511">
        <v>201910</v>
      </c>
      <c r="F511">
        <v>431</v>
      </c>
      <c r="G511">
        <v>1.84</v>
      </c>
      <c r="H511">
        <v>793.04</v>
      </c>
      <c r="I511">
        <v>108.28400000000001</v>
      </c>
      <c r="J511">
        <v>55</v>
      </c>
      <c r="K511">
        <v>140.66800000000001</v>
      </c>
      <c r="L511">
        <f>Tabla_STOCKENALMACEN[[#This Row],[CANT_STOCK]]*Tabla_STOCKENALMACEN[[#This Row],[COSTO_UNIT]]</f>
        <v>793.04000000000008</v>
      </c>
      <c r="M511">
        <f>IFERROR(Tabla_STOCKENALMACEN[[#This Row],[CANT_STOCK]]/Tabla_STOCKENALMACEN[[#This Row],[VENTA_PROM12MESES_UN]],0)</f>
        <v>7.836363636363636</v>
      </c>
      <c r="N511">
        <f>IFERROR(12/Tabla_STOCKENALMACEN[[#This Row],[MESES DE INVENTARIO]],0)</f>
        <v>1.531322505800464</v>
      </c>
      <c r="O511" s="3">
        <f>Tabla_STOCKENALMACEN[[#This Row],[STOCK_VALORIZADO]]/SUM(Tabla_STOCKENALMACEN[STOCK_VALORIZADO])</f>
        <v>2.9854690377160098E-5</v>
      </c>
      <c r="P511" s="1" t="str">
        <f>VLOOKUP(Tabla_STOCKENALMACEN[[#This Row],[ID_PRODUCTO]],'ABC VENTAS'!$B$2:$F$564,5,FALSE)</f>
        <v>C</v>
      </c>
      <c r="Q511" s="1" t="str">
        <f>VLOOKUP(Tabla_STOCKENALMACEN[[#This Row],[ID_PRODUCTO]],'ABC STOCK'!$B$3:$F$565,5,FALSE)</f>
        <v>C</v>
      </c>
      <c r="R51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512" spans="1:18" x14ac:dyDescent="0.25">
      <c r="A512">
        <v>2</v>
      </c>
      <c r="B512">
        <v>1086</v>
      </c>
      <c r="C512">
        <v>5</v>
      </c>
      <c r="D512">
        <v>10</v>
      </c>
      <c r="E512">
        <v>202003</v>
      </c>
      <c r="F512">
        <v>86</v>
      </c>
      <c r="G512">
        <v>7.86</v>
      </c>
      <c r="H512">
        <v>675.96</v>
      </c>
      <c r="I512">
        <v>1063.9295999999999</v>
      </c>
      <c r="J512">
        <v>144</v>
      </c>
      <c r="K512">
        <v>2025.9936</v>
      </c>
      <c r="L512">
        <f>Tabla_STOCKENALMACEN[[#This Row],[CANT_STOCK]]*Tabla_STOCKENALMACEN[[#This Row],[COSTO_UNIT]]</f>
        <v>675.96</v>
      </c>
      <c r="M512">
        <f>IFERROR(Tabla_STOCKENALMACEN[[#This Row],[CANT_STOCK]]/Tabla_STOCKENALMACEN[[#This Row],[VENTA_PROM12MESES_UN]],0)</f>
        <v>0.59722222222222221</v>
      </c>
      <c r="N512">
        <f>IFERROR(12/Tabla_STOCKENALMACEN[[#This Row],[MESES DE INVENTARIO]],0)</f>
        <v>20.093023255813954</v>
      </c>
      <c r="O512" s="3">
        <f>Tabla_STOCKENALMACEN[[#This Row],[STOCK_VALORIZADO]]/SUM(Tabla_STOCKENALMACEN[STOCK_VALORIZADO])</f>
        <v>2.5447110495492207E-5</v>
      </c>
      <c r="P512" s="1" t="str">
        <f>VLOOKUP(Tabla_STOCKENALMACEN[[#This Row],[ID_PRODUCTO]],'ABC VENTAS'!$B$2:$F$564,5,FALSE)</f>
        <v>C</v>
      </c>
      <c r="Q512" s="1" t="str">
        <f>VLOOKUP(Tabla_STOCKENALMACEN[[#This Row],[ID_PRODUCTO]],'ABC STOCK'!$B$3:$F$565,5,FALSE)</f>
        <v>C</v>
      </c>
      <c r="R51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13" spans="1:18" x14ac:dyDescent="0.25">
      <c r="A513">
        <v>3</v>
      </c>
      <c r="B513">
        <v>1086</v>
      </c>
      <c r="C513">
        <v>5</v>
      </c>
      <c r="D513">
        <v>10</v>
      </c>
      <c r="E513">
        <v>202002</v>
      </c>
      <c r="F513">
        <v>509</v>
      </c>
      <c r="G513">
        <v>3.09</v>
      </c>
      <c r="H513">
        <v>1572.81</v>
      </c>
      <c r="I513">
        <v>333.3492</v>
      </c>
      <c r="J513">
        <v>124</v>
      </c>
      <c r="K513">
        <v>567.07680000000005</v>
      </c>
      <c r="L513">
        <f>Tabla_STOCKENALMACEN[[#This Row],[CANT_STOCK]]*Tabla_STOCKENALMACEN[[#This Row],[COSTO_UNIT]]</f>
        <v>1572.81</v>
      </c>
      <c r="M513">
        <f>IFERROR(Tabla_STOCKENALMACEN[[#This Row],[CANT_STOCK]]/Tabla_STOCKENALMACEN[[#This Row],[VENTA_PROM12MESES_UN]],0)</f>
        <v>4.104838709677419</v>
      </c>
      <c r="N513">
        <f>IFERROR(12/Tabla_STOCKENALMACEN[[#This Row],[MESES DE INVENTARIO]],0)</f>
        <v>2.9233791748526525</v>
      </c>
      <c r="O513" s="3">
        <f>Tabla_STOCKENALMACEN[[#This Row],[STOCK_VALORIZADO]]/SUM(Tabla_STOCKENALMACEN[STOCK_VALORIZADO])</f>
        <v>5.920981989824116E-5</v>
      </c>
      <c r="P513" s="1" t="str">
        <f>VLOOKUP(Tabla_STOCKENALMACEN[[#This Row],[ID_PRODUCTO]],'ABC VENTAS'!$B$2:$F$564,5,FALSE)</f>
        <v>C</v>
      </c>
      <c r="Q513" s="1" t="str">
        <f>VLOOKUP(Tabla_STOCKENALMACEN[[#This Row],[ID_PRODUCTO]],'ABC STOCK'!$B$3:$F$565,5,FALSE)</f>
        <v>C</v>
      </c>
      <c r="R51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514" spans="1:18" x14ac:dyDescent="0.25">
      <c r="A514">
        <v>3</v>
      </c>
      <c r="B514">
        <v>1086</v>
      </c>
      <c r="C514">
        <v>5</v>
      </c>
      <c r="D514">
        <v>10</v>
      </c>
      <c r="E514">
        <v>202003</v>
      </c>
      <c r="F514">
        <v>554</v>
      </c>
      <c r="G514">
        <v>3.7</v>
      </c>
      <c r="H514">
        <v>2049.8000000000002</v>
      </c>
      <c r="I514">
        <v>227.21700000000001</v>
      </c>
      <c r="J514">
        <v>69</v>
      </c>
      <c r="K514">
        <v>451.88099999999997</v>
      </c>
      <c r="L514">
        <f>Tabla_STOCKENALMACEN[[#This Row],[CANT_STOCK]]*Tabla_STOCKENALMACEN[[#This Row],[COSTO_UNIT]]</f>
        <v>2049.8000000000002</v>
      </c>
      <c r="M514">
        <f>IFERROR(Tabla_STOCKENALMACEN[[#This Row],[CANT_STOCK]]/Tabla_STOCKENALMACEN[[#This Row],[VENTA_PROM12MESES_UN]],0)</f>
        <v>8.0289855072463769</v>
      </c>
      <c r="N514">
        <f>IFERROR(12/Tabla_STOCKENALMACEN[[#This Row],[MESES DE INVENTARIO]],0)</f>
        <v>1.4945848375451263</v>
      </c>
      <c r="O514" s="3">
        <f>Tabla_STOCKENALMACEN[[#This Row],[STOCK_VALORIZADO]]/SUM(Tabla_STOCKENALMACEN[STOCK_VALORIZADO])</f>
        <v>7.7166529223119605E-5</v>
      </c>
      <c r="P514" s="1" t="str">
        <f>VLOOKUP(Tabla_STOCKENALMACEN[[#This Row],[ID_PRODUCTO]],'ABC VENTAS'!$B$2:$F$564,5,FALSE)</f>
        <v>C</v>
      </c>
      <c r="Q514" s="1" t="str">
        <f>VLOOKUP(Tabla_STOCKENALMACEN[[#This Row],[ID_PRODUCTO]],'ABC STOCK'!$B$3:$F$565,5,FALSE)</f>
        <v>C</v>
      </c>
      <c r="R51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515" spans="1:18" x14ac:dyDescent="0.25">
      <c r="A515">
        <v>2</v>
      </c>
      <c r="B515">
        <v>1086</v>
      </c>
      <c r="C515">
        <v>5</v>
      </c>
      <c r="D515">
        <v>10</v>
      </c>
      <c r="E515">
        <v>202003</v>
      </c>
      <c r="F515">
        <v>390</v>
      </c>
      <c r="G515">
        <v>2.4500000000000002</v>
      </c>
      <c r="H515">
        <v>955.5</v>
      </c>
      <c r="I515">
        <v>183.16200000000001</v>
      </c>
      <c r="J515">
        <v>84</v>
      </c>
      <c r="K515">
        <v>349.86</v>
      </c>
      <c r="L515">
        <f>Tabla_STOCKENALMACEN[[#This Row],[CANT_STOCK]]*Tabla_STOCKENALMACEN[[#This Row],[COSTO_UNIT]]</f>
        <v>955.50000000000011</v>
      </c>
      <c r="M515">
        <f>IFERROR(Tabla_STOCKENALMACEN[[#This Row],[CANT_STOCK]]/Tabla_STOCKENALMACEN[[#This Row],[VENTA_PROM12MESES_UN]],0)</f>
        <v>4.6428571428571432</v>
      </c>
      <c r="N515">
        <f>IFERROR(12/Tabla_STOCKENALMACEN[[#This Row],[MESES DE INVENTARIO]],0)</f>
        <v>2.5846153846153843</v>
      </c>
      <c r="O515" s="3">
        <f>Tabla_STOCKENALMACEN[[#This Row],[STOCK_VALORIZADO]]/SUM(Tabla_STOCKENALMACEN[STOCK_VALORIZADO])</f>
        <v>3.5970640390618981E-5</v>
      </c>
      <c r="P515" s="1" t="str">
        <f>VLOOKUP(Tabla_STOCKENALMACEN[[#This Row],[ID_PRODUCTO]],'ABC VENTAS'!$B$2:$F$564,5,FALSE)</f>
        <v>C</v>
      </c>
      <c r="Q515" s="1" t="str">
        <f>VLOOKUP(Tabla_STOCKENALMACEN[[#This Row],[ID_PRODUCTO]],'ABC STOCK'!$B$3:$F$565,5,FALSE)</f>
        <v>C</v>
      </c>
      <c r="R51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516" spans="1:18" x14ac:dyDescent="0.25">
      <c r="A516">
        <v>3</v>
      </c>
      <c r="B516">
        <v>1086</v>
      </c>
      <c r="C516">
        <v>5</v>
      </c>
      <c r="D516">
        <v>10</v>
      </c>
      <c r="E516">
        <v>201905</v>
      </c>
      <c r="F516">
        <v>917</v>
      </c>
      <c r="G516">
        <v>2.39</v>
      </c>
      <c r="H516">
        <v>2191.63</v>
      </c>
      <c r="I516">
        <v>153.38064</v>
      </c>
      <c r="J516">
        <v>76.400000000000006</v>
      </c>
      <c r="K516">
        <v>310.41320000000002</v>
      </c>
      <c r="L516">
        <f>Tabla_STOCKENALMACEN[[#This Row],[CANT_STOCK]]*Tabla_STOCKENALMACEN[[#This Row],[COSTO_UNIT]]</f>
        <v>2191.63</v>
      </c>
      <c r="M516">
        <f>IFERROR(Tabla_STOCKENALMACEN[[#This Row],[CANT_STOCK]]/Tabla_STOCKENALMACEN[[#This Row],[VENTA_PROM12MESES_UN]],0)</f>
        <v>12.002617801047119</v>
      </c>
      <c r="N516">
        <f>IFERROR(12/Tabla_STOCKENALMACEN[[#This Row],[MESES DE INVENTARIO]],0)</f>
        <v>0.99978189749182123</v>
      </c>
      <c r="O516" s="3">
        <f>Tabla_STOCKENALMACEN[[#This Row],[STOCK_VALORIZADO]]/SUM(Tabla_STOCKENALMACEN[STOCK_VALORIZADO])</f>
        <v>8.2505844687903997E-5</v>
      </c>
      <c r="P516" s="1" t="str">
        <f>VLOOKUP(Tabla_STOCKENALMACEN[[#This Row],[ID_PRODUCTO]],'ABC VENTAS'!$B$2:$F$564,5,FALSE)</f>
        <v>C</v>
      </c>
      <c r="Q516" s="1" t="str">
        <f>VLOOKUP(Tabla_STOCKENALMACEN[[#This Row],[ID_PRODUCTO]],'ABC STOCK'!$B$3:$F$565,5,FALSE)</f>
        <v>C</v>
      </c>
      <c r="R51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517" spans="1:18" x14ac:dyDescent="0.25">
      <c r="A517">
        <v>3</v>
      </c>
      <c r="B517">
        <v>1086</v>
      </c>
      <c r="C517">
        <v>5</v>
      </c>
      <c r="D517">
        <v>10</v>
      </c>
      <c r="E517">
        <v>201902</v>
      </c>
      <c r="F517">
        <v>67</v>
      </c>
      <c r="G517">
        <v>1.91</v>
      </c>
      <c r="H517">
        <v>127.97</v>
      </c>
      <c r="I517">
        <v>138.2458</v>
      </c>
      <c r="J517">
        <v>77</v>
      </c>
      <c r="K517">
        <v>266.19670000000002</v>
      </c>
      <c r="L517">
        <f>Tabla_STOCKENALMACEN[[#This Row],[CANT_STOCK]]*Tabla_STOCKENALMACEN[[#This Row],[COSTO_UNIT]]</f>
        <v>127.97</v>
      </c>
      <c r="M517">
        <f>IFERROR(Tabla_STOCKENALMACEN[[#This Row],[CANT_STOCK]]/Tabla_STOCKENALMACEN[[#This Row],[VENTA_PROM12MESES_UN]],0)</f>
        <v>0.87012987012987009</v>
      </c>
      <c r="N517">
        <f>IFERROR(12/Tabla_STOCKENALMACEN[[#This Row],[MESES DE INVENTARIO]],0)</f>
        <v>13.791044776119403</v>
      </c>
      <c r="O517" s="3">
        <f>Tabla_STOCKENALMACEN[[#This Row],[STOCK_VALORIZADO]]/SUM(Tabla_STOCKENALMACEN[STOCK_VALORIZADO])</f>
        <v>4.8175435382391523E-6</v>
      </c>
      <c r="P517" s="1" t="str">
        <f>VLOOKUP(Tabla_STOCKENALMACEN[[#This Row],[ID_PRODUCTO]],'ABC VENTAS'!$B$2:$F$564,5,FALSE)</f>
        <v>C</v>
      </c>
      <c r="Q517" s="1" t="str">
        <f>VLOOKUP(Tabla_STOCKENALMACEN[[#This Row],[ID_PRODUCTO]],'ABC STOCK'!$B$3:$F$565,5,FALSE)</f>
        <v>C</v>
      </c>
      <c r="R51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18" spans="1:18" x14ac:dyDescent="0.25">
      <c r="A518">
        <v>2</v>
      </c>
      <c r="B518">
        <v>1087</v>
      </c>
      <c r="C518">
        <v>5</v>
      </c>
      <c r="D518">
        <v>10</v>
      </c>
      <c r="E518">
        <v>201912</v>
      </c>
      <c r="F518">
        <v>497</v>
      </c>
      <c r="G518">
        <v>57</v>
      </c>
      <c r="H518">
        <v>28329</v>
      </c>
      <c r="I518">
        <v>47755.17</v>
      </c>
      <c r="J518">
        <v>963</v>
      </c>
      <c r="K518">
        <v>79591.95</v>
      </c>
      <c r="L518">
        <f>Tabla_STOCKENALMACEN[[#This Row],[CANT_STOCK]]*Tabla_STOCKENALMACEN[[#This Row],[COSTO_UNIT]]</f>
        <v>28329</v>
      </c>
      <c r="M518">
        <f>IFERROR(Tabla_STOCKENALMACEN[[#This Row],[CANT_STOCK]]/Tabla_STOCKENALMACEN[[#This Row],[VENTA_PROM12MESES_UN]],0)</f>
        <v>0.51609553478712356</v>
      </c>
      <c r="N518">
        <f>IFERROR(12/Tabla_STOCKENALMACEN[[#This Row],[MESES DE INVENTARIO]],0)</f>
        <v>23.251509054325957</v>
      </c>
      <c r="O518" s="3">
        <f>Tabla_STOCKENALMACEN[[#This Row],[STOCK_VALORIZADO]]/SUM(Tabla_STOCKENALMACEN[STOCK_VALORIZADO])</f>
        <v>1.0664701953174724E-3</v>
      </c>
      <c r="P518" s="1" t="str">
        <f>VLOOKUP(Tabla_STOCKENALMACEN[[#This Row],[ID_PRODUCTO]],'ABC VENTAS'!$B$2:$F$564,5,FALSE)</f>
        <v>C</v>
      </c>
      <c r="Q518" s="1" t="str">
        <f>VLOOKUP(Tabla_STOCKENALMACEN[[#This Row],[ID_PRODUCTO]],'ABC STOCK'!$B$3:$F$565,5,FALSE)</f>
        <v>B</v>
      </c>
      <c r="R51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19" spans="1:18" x14ac:dyDescent="0.25">
      <c r="A519">
        <v>3</v>
      </c>
      <c r="B519">
        <v>1087</v>
      </c>
      <c r="C519">
        <v>5</v>
      </c>
      <c r="D519">
        <v>10</v>
      </c>
      <c r="E519">
        <v>202002</v>
      </c>
      <c r="F519">
        <v>23</v>
      </c>
      <c r="G519">
        <v>53</v>
      </c>
      <c r="H519">
        <v>1219</v>
      </c>
      <c r="I519">
        <v>36981.279999999999</v>
      </c>
      <c r="J519">
        <v>784</v>
      </c>
      <c r="K519">
        <v>52355.519999999997</v>
      </c>
      <c r="L519">
        <f>Tabla_STOCKENALMACEN[[#This Row],[CANT_STOCK]]*Tabla_STOCKENALMACEN[[#This Row],[COSTO_UNIT]]</f>
        <v>1219</v>
      </c>
      <c r="M519">
        <f>IFERROR(Tabla_STOCKENALMACEN[[#This Row],[CANT_STOCK]]/Tabla_STOCKENALMACEN[[#This Row],[VENTA_PROM12MESES_UN]],0)</f>
        <v>2.9336734693877552E-2</v>
      </c>
      <c r="N519">
        <f>IFERROR(12/Tabla_STOCKENALMACEN[[#This Row],[MESES DE INVENTARIO]],0)</f>
        <v>409.04347826086956</v>
      </c>
      <c r="O519" s="3">
        <f>Tabla_STOCKENALMACEN[[#This Row],[STOCK_VALORIZADO]]/SUM(Tabla_STOCKENALMACEN[STOCK_VALORIZADO])</f>
        <v>4.5890330336121957E-5</v>
      </c>
      <c r="P519" s="1" t="str">
        <f>VLOOKUP(Tabla_STOCKENALMACEN[[#This Row],[ID_PRODUCTO]],'ABC VENTAS'!$B$2:$F$564,5,FALSE)</f>
        <v>C</v>
      </c>
      <c r="Q519" s="1" t="str">
        <f>VLOOKUP(Tabla_STOCKENALMACEN[[#This Row],[ID_PRODUCTO]],'ABC STOCK'!$B$3:$F$565,5,FALSE)</f>
        <v>B</v>
      </c>
      <c r="R51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20" spans="1:18" x14ac:dyDescent="0.25">
      <c r="A520">
        <v>2</v>
      </c>
      <c r="B520">
        <v>1087</v>
      </c>
      <c r="C520">
        <v>5</v>
      </c>
      <c r="D520">
        <v>10</v>
      </c>
      <c r="E520">
        <v>202002</v>
      </c>
      <c r="F520">
        <v>778</v>
      </c>
      <c r="G520">
        <v>36</v>
      </c>
      <c r="H520">
        <v>28008</v>
      </c>
      <c r="I520">
        <v>30110.400000000001</v>
      </c>
      <c r="J520">
        <v>820</v>
      </c>
      <c r="K520">
        <v>47822.400000000001</v>
      </c>
      <c r="L520">
        <f>Tabla_STOCKENALMACEN[[#This Row],[CANT_STOCK]]*Tabla_STOCKENALMACEN[[#This Row],[COSTO_UNIT]]</f>
        <v>28008</v>
      </c>
      <c r="M520">
        <f>IFERROR(Tabla_STOCKENALMACEN[[#This Row],[CANT_STOCK]]/Tabla_STOCKENALMACEN[[#This Row],[VENTA_PROM12MESES_UN]],0)</f>
        <v>0.948780487804878</v>
      </c>
      <c r="N520">
        <f>IFERROR(12/Tabla_STOCKENALMACEN[[#This Row],[MESES DE INVENTARIO]],0)</f>
        <v>12.647814910025707</v>
      </c>
      <c r="O520" s="3">
        <f>Tabla_STOCKENALMACEN[[#This Row],[STOCK_VALORIZADO]]/SUM(Tabla_STOCKENALMACEN[STOCK_VALORIZADO])</f>
        <v>1.0543858671485675E-3</v>
      </c>
      <c r="P520" s="1" t="str">
        <f>VLOOKUP(Tabla_STOCKENALMACEN[[#This Row],[ID_PRODUCTO]],'ABC VENTAS'!$B$2:$F$564,5,FALSE)</f>
        <v>C</v>
      </c>
      <c r="Q520" s="1" t="str">
        <f>VLOOKUP(Tabla_STOCKENALMACEN[[#This Row],[ID_PRODUCTO]],'ABC STOCK'!$B$3:$F$565,5,FALSE)</f>
        <v>B</v>
      </c>
      <c r="R52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21" spans="1:18" x14ac:dyDescent="0.25">
      <c r="A521">
        <v>2</v>
      </c>
      <c r="B521">
        <v>1087</v>
      </c>
      <c r="C521">
        <v>5</v>
      </c>
      <c r="D521">
        <v>10</v>
      </c>
      <c r="E521">
        <v>202001</v>
      </c>
      <c r="F521">
        <v>149</v>
      </c>
      <c r="G521">
        <v>32</v>
      </c>
      <c r="H521">
        <v>4768</v>
      </c>
      <c r="I521">
        <v>22218.560000000001</v>
      </c>
      <c r="J521">
        <v>763</v>
      </c>
      <c r="K521">
        <v>40530.559999999998</v>
      </c>
      <c r="L521">
        <f>Tabla_STOCKENALMACEN[[#This Row],[CANT_STOCK]]*Tabla_STOCKENALMACEN[[#This Row],[COSTO_UNIT]]</f>
        <v>4768</v>
      </c>
      <c r="M521">
        <f>IFERROR(Tabla_STOCKENALMACEN[[#This Row],[CANT_STOCK]]/Tabla_STOCKENALMACEN[[#This Row],[VENTA_PROM12MESES_UN]],0)</f>
        <v>0.19528178243774574</v>
      </c>
      <c r="N521">
        <f>IFERROR(12/Tabla_STOCKENALMACEN[[#This Row],[MESES DE INVENTARIO]],0)</f>
        <v>61.449664429530202</v>
      </c>
      <c r="O521" s="3">
        <f>Tabla_STOCKENALMACEN[[#This Row],[STOCK_VALORIZADO]]/SUM(Tabla_STOCKENALMACEN[STOCK_VALORIZADO])</f>
        <v>1.7949556607270672E-4</v>
      </c>
      <c r="P521" s="1" t="str">
        <f>VLOOKUP(Tabla_STOCKENALMACEN[[#This Row],[ID_PRODUCTO]],'ABC VENTAS'!$B$2:$F$564,5,FALSE)</f>
        <v>C</v>
      </c>
      <c r="Q521" s="1" t="str">
        <f>VLOOKUP(Tabla_STOCKENALMACEN[[#This Row],[ID_PRODUCTO]],'ABC STOCK'!$B$3:$F$565,5,FALSE)</f>
        <v>B</v>
      </c>
      <c r="R52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22" spans="1:18" x14ac:dyDescent="0.25">
      <c r="A522">
        <v>1</v>
      </c>
      <c r="B522">
        <v>1087</v>
      </c>
      <c r="C522">
        <v>5</v>
      </c>
      <c r="D522">
        <v>10</v>
      </c>
      <c r="E522">
        <v>202001</v>
      </c>
      <c r="F522">
        <v>365</v>
      </c>
      <c r="G522">
        <v>57</v>
      </c>
      <c r="H522">
        <v>20805</v>
      </c>
      <c r="I522">
        <v>19418.759999999998</v>
      </c>
      <c r="J522">
        <v>334</v>
      </c>
      <c r="K522">
        <v>30841.56</v>
      </c>
      <c r="L522">
        <f>Tabla_STOCKENALMACEN[[#This Row],[CANT_STOCK]]*Tabla_STOCKENALMACEN[[#This Row],[COSTO_UNIT]]</f>
        <v>20805</v>
      </c>
      <c r="M522">
        <f>IFERROR(Tabla_STOCKENALMACEN[[#This Row],[CANT_STOCK]]/Tabla_STOCKENALMACEN[[#This Row],[VENTA_PROM12MESES_UN]],0)</f>
        <v>1.0928143712574849</v>
      </c>
      <c r="N522">
        <f>IFERROR(12/Tabla_STOCKENALMACEN[[#This Row],[MESES DE INVENTARIO]],0)</f>
        <v>10.980821917808219</v>
      </c>
      <c r="O522" s="3">
        <f>Tabla_STOCKENALMACEN[[#This Row],[STOCK_VALORIZADO]]/SUM(Tabla_STOCKENALMACEN[STOCK_VALORIZADO])</f>
        <v>7.8322257805005517E-4</v>
      </c>
      <c r="P522" s="1" t="str">
        <f>VLOOKUP(Tabla_STOCKENALMACEN[[#This Row],[ID_PRODUCTO]],'ABC VENTAS'!$B$2:$F$564,5,FALSE)</f>
        <v>C</v>
      </c>
      <c r="Q522" s="1" t="str">
        <f>VLOOKUP(Tabla_STOCKENALMACEN[[#This Row],[ID_PRODUCTO]],'ABC STOCK'!$B$3:$F$565,5,FALSE)</f>
        <v>B</v>
      </c>
      <c r="R52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23" spans="1:18" x14ac:dyDescent="0.25">
      <c r="A523">
        <v>3</v>
      </c>
      <c r="B523">
        <v>1087</v>
      </c>
      <c r="C523">
        <v>5</v>
      </c>
      <c r="D523">
        <v>10</v>
      </c>
      <c r="E523">
        <v>202003</v>
      </c>
      <c r="F523">
        <v>1368</v>
      </c>
      <c r="G523">
        <v>40</v>
      </c>
      <c r="H523">
        <v>54720</v>
      </c>
      <c r="I523">
        <v>16113.6</v>
      </c>
      <c r="J523">
        <v>373</v>
      </c>
      <c r="K523">
        <v>18351.599999999999</v>
      </c>
      <c r="L523">
        <f>Tabla_STOCKENALMACEN[[#This Row],[CANT_STOCK]]*Tabla_STOCKENALMACEN[[#This Row],[COSTO_UNIT]]</f>
        <v>54720</v>
      </c>
      <c r="M523">
        <f>IFERROR(Tabla_STOCKENALMACEN[[#This Row],[CANT_STOCK]]/Tabla_STOCKENALMACEN[[#This Row],[VENTA_PROM12MESES_UN]],0)</f>
        <v>3.6675603217158175</v>
      </c>
      <c r="N523">
        <f>IFERROR(12/Tabla_STOCKENALMACEN[[#This Row],[MESES DE INVENTARIO]],0)</f>
        <v>3.2719298245614037</v>
      </c>
      <c r="O523" s="3">
        <f>Tabla_STOCKENALMACEN[[#This Row],[STOCK_VALORIZADO]]/SUM(Tabla_STOCKENALMACEN[STOCK_VALORIZADO])</f>
        <v>2.0599826710357618E-3</v>
      </c>
      <c r="P523" s="1" t="str">
        <f>VLOOKUP(Tabla_STOCKENALMACEN[[#This Row],[ID_PRODUCTO]],'ABC VENTAS'!$B$2:$F$564,5,FALSE)</f>
        <v>C</v>
      </c>
      <c r="Q523" s="1" t="str">
        <f>VLOOKUP(Tabla_STOCKENALMACEN[[#This Row],[ID_PRODUCTO]],'ABC STOCK'!$B$3:$F$565,5,FALSE)</f>
        <v>B</v>
      </c>
      <c r="R52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524" spans="1:18" x14ac:dyDescent="0.25">
      <c r="A524">
        <v>2</v>
      </c>
      <c r="B524">
        <v>1088</v>
      </c>
      <c r="C524">
        <v>5</v>
      </c>
      <c r="D524">
        <v>10</v>
      </c>
      <c r="E524">
        <v>201902</v>
      </c>
      <c r="F524">
        <v>66</v>
      </c>
      <c r="G524">
        <v>5.77</v>
      </c>
      <c r="H524">
        <v>380.82</v>
      </c>
      <c r="I524">
        <v>420.63299999999998</v>
      </c>
      <c r="J524">
        <v>81</v>
      </c>
      <c r="K524">
        <v>789.85530000000006</v>
      </c>
      <c r="L524">
        <f>Tabla_STOCKENALMACEN[[#This Row],[CANT_STOCK]]*Tabla_STOCKENALMACEN[[#This Row],[COSTO_UNIT]]</f>
        <v>380.82</v>
      </c>
      <c r="M524">
        <f>IFERROR(Tabla_STOCKENALMACEN[[#This Row],[CANT_STOCK]]/Tabla_STOCKENALMACEN[[#This Row],[VENTA_PROM12MESES_UN]],0)</f>
        <v>0.81481481481481477</v>
      </c>
      <c r="N524">
        <f>IFERROR(12/Tabla_STOCKENALMACEN[[#This Row],[MESES DE INVENTARIO]],0)</f>
        <v>14.727272727272728</v>
      </c>
      <c r="O524" s="3">
        <f>Tabla_STOCKENALMACEN[[#This Row],[STOCK_VALORIZADO]]/SUM(Tabla_STOCKENALMACEN[STOCK_VALORIZADO])</f>
        <v>1.4336304838885942E-5</v>
      </c>
      <c r="P524" s="1" t="str">
        <f>VLOOKUP(Tabla_STOCKENALMACEN[[#This Row],[ID_PRODUCTO]],'ABC VENTAS'!$B$2:$F$564,5,FALSE)</f>
        <v>C</v>
      </c>
      <c r="Q524" s="1" t="str">
        <f>VLOOKUP(Tabla_STOCKENALMACEN[[#This Row],[ID_PRODUCTO]],'ABC STOCK'!$B$3:$F$565,5,FALSE)</f>
        <v>C</v>
      </c>
      <c r="R52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25" spans="1:18" x14ac:dyDescent="0.25">
      <c r="A525">
        <v>3</v>
      </c>
      <c r="B525">
        <v>1088</v>
      </c>
      <c r="C525">
        <v>5</v>
      </c>
      <c r="D525">
        <v>10</v>
      </c>
      <c r="E525">
        <v>201901</v>
      </c>
      <c r="F525">
        <v>57</v>
      </c>
      <c r="G525">
        <v>3.98</v>
      </c>
      <c r="H525">
        <v>226.86</v>
      </c>
      <c r="I525">
        <v>439.392</v>
      </c>
      <c r="J525">
        <v>120</v>
      </c>
      <c r="K525">
        <v>716.4</v>
      </c>
      <c r="L525">
        <f>Tabla_STOCKENALMACEN[[#This Row],[CANT_STOCK]]*Tabla_STOCKENALMACEN[[#This Row],[COSTO_UNIT]]</f>
        <v>226.85999999999999</v>
      </c>
      <c r="M525">
        <f>IFERROR(Tabla_STOCKENALMACEN[[#This Row],[CANT_STOCK]]/Tabla_STOCKENALMACEN[[#This Row],[VENTA_PROM12MESES_UN]],0)</f>
        <v>0.47499999999999998</v>
      </c>
      <c r="N525">
        <f>IFERROR(12/Tabla_STOCKENALMACEN[[#This Row],[MESES DE INVENTARIO]],0)</f>
        <v>25.263157894736842</v>
      </c>
      <c r="O525" s="3">
        <f>Tabla_STOCKENALMACEN[[#This Row],[STOCK_VALORIZADO]]/SUM(Tabla_STOCKENALMACEN[STOCK_VALORIZADO])</f>
        <v>8.540344823669094E-6</v>
      </c>
      <c r="P525" s="1" t="str">
        <f>VLOOKUP(Tabla_STOCKENALMACEN[[#This Row],[ID_PRODUCTO]],'ABC VENTAS'!$B$2:$F$564,5,FALSE)</f>
        <v>C</v>
      </c>
      <c r="Q525" s="1" t="str">
        <f>VLOOKUP(Tabla_STOCKENALMACEN[[#This Row],[ID_PRODUCTO]],'ABC STOCK'!$B$3:$F$565,5,FALSE)</f>
        <v>C</v>
      </c>
      <c r="R52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26" spans="1:18" x14ac:dyDescent="0.25">
      <c r="A526">
        <v>2</v>
      </c>
      <c r="B526">
        <v>1088</v>
      </c>
      <c r="C526">
        <v>5</v>
      </c>
      <c r="D526">
        <v>10</v>
      </c>
      <c r="E526">
        <v>201909</v>
      </c>
      <c r="F526">
        <v>486</v>
      </c>
      <c r="G526">
        <v>7.32</v>
      </c>
      <c r="H526">
        <v>3557.52</v>
      </c>
      <c r="I526">
        <v>492.76776000000001</v>
      </c>
      <c r="J526">
        <v>69.400000000000006</v>
      </c>
      <c r="K526">
        <v>685.81079999999997</v>
      </c>
      <c r="L526">
        <f>Tabla_STOCKENALMACEN[[#This Row],[CANT_STOCK]]*Tabla_STOCKENALMACEN[[#This Row],[COSTO_UNIT]]</f>
        <v>3557.52</v>
      </c>
      <c r="M526">
        <f>IFERROR(Tabla_STOCKENALMACEN[[#This Row],[CANT_STOCK]]/Tabla_STOCKENALMACEN[[#This Row],[VENTA_PROM12MESES_UN]],0)</f>
        <v>7.0028818443804033</v>
      </c>
      <c r="N526">
        <f>IFERROR(12/Tabla_STOCKENALMACEN[[#This Row],[MESES DE INVENTARIO]],0)</f>
        <v>1.7135802469135804</v>
      </c>
      <c r="O526" s="3">
        <f>Tabla_STOCKENALMACEN[[#This Row],[STOCK_VALORIZADO]]/SUM(Tabla_STOCKENALMACEN[STOCK_VALORIZADO])</f>
        <v>1.3392597865246971E-4</v>
      </c>
      <c r="P526" s="1" t="str">
        <f>VLOOKUP(Tabla_STOCKENALMACEN[[#This Row],[ID_PRODUCTO]],'ABC VENTAS'!$B$2:$F$564,5,FALSE)</f>
        <v>C</v>
      </c>
      <c r="Q526" s="1" t="str">
        <f>VLOOKUP(Tabla_STOCKENALMACEN[[#This Row],[ID_PRODUCTO]],'ABC STOCK'!$B$3:$F$565,5,FALSE)</f>
        <v>C</v>
      </c>
      <c r="R52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527" spans="1:18" x14ac:dyDescent="0.25">
      <c r="A527">
        <v>1</v>
      </c>
      <c r="B527">
        <v>1088</v>
      </c>
      <c r="C527">
        <v>5</v>
      </c>
      <c r="D527">
        <v>10</v>
      </c>
      <c r="E527">
        <v>202001</v>
      </c>
      <c r="F527">
        <v>242</v>
      </c>
      <c r="G527">
        <v>4.29</v>
      </c>
      <c r="H527">
        <v>1038.18</v>
      </c>
      <c r="I527">
        <v>358.64400000000001</v>
      </c>
      <c r="J527">
        <v>88</v>
      </c>
      <c r="K527">
        <v>494.55119999999999</v>
      </c>
      <c r="L527">
        <f>Tabla_STOCKENALMACEN[[#This Row],[CANT_STOCK]]*Tabla_STOCKENALMACEN[[#This Row],[COSTO_UNIT]]</f>
        <v>1038.18</v>
      </c>
      <c r="M527">
        <f>IFERROR(Tabla_STOCKENALMACEN[[#This Row],[CANT_STOCK]]/Tabla_STOCKENALMACEN[[#This Row],[VENTA_PROM12MESES_UN]],0)</f>
        <v>2.75</v>
      </c>
      <c r="N527">
        <f>IFERROR(12/Tabla_STOCKENALMACEN[[#This Row],[MESES DE INVENTARIO]],0)</f>
        <v>4.3636363636363633</v>
      </c>
      <c r="O527" s="3">
        <f>Tabla_STOCKENALMACEN[[#This Row],[STOCK_VALORIZADO]]/SUM(Tabla_STOCKENALMACEN[STOCK_VALORIZADO])</f>
        <v>3.9083201926460292E-5</v>
      </c>
      <c r="P527" s="1" t="str">
        <f>VLOOKUP(Tabla_STOCKENALMACEN[[#This Row],[ID_PRODUCTO]],'ABC VENTAS'!$B$2:$F$564,5,FALSE)</f>
        <v>C</v>
      </c>
      <c r="Q527" s="1" t="str">
        <f>VLOOKUP(Tabla_STOCKENALMACEN[[#This Row],[ID_PRODUCTO]],'ABC STOCK'!$B$3:$F$565,5,FALSE)</f>
        <v>C</v>
      </c>
      <c r="R52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28" spans="1:18" x14ac:dyDescent="0.25">
      <c r="A528">
        <v>1</v>
      </c>
      <c r="B528">
        <v>1088</v>
      </c>
      <c r="C528">
        <v>5</v>
      </c>
      <c r="D528">
        <v>10</v>
      </c>
      <c r="E528">
        <v>202003</v>
      </c>
      <c r="F528">
        <v>407</v>
      </c>
      <c r="G528">
        <v>2.36</v>
      </c>
      <c r="H528">
        <v>960.52</v>
      </c>
      <c r="I528">
        <v>213.53280000000001</v>
      </c>
      <c r="J528">
        <v>87</v>
      </c>
      <c r="K528">
        <v>369.57600000000002</v>
      </c>
      <c r="L528">
        <f>Tabla_STOCKENALMACEN[[#This Row],[CANT_STOCK]]*Tabla_STOCKENALMACEN[[#This Row],[COSTO_UNIT]]</f>
        <v>960.52</v>
      </c>
      <c r="M528">
        <f>IFERROR(Tabla_STOCKENALMACEN[[#This Row],[CANT_STOCK]]/Tabla_STOCKENALMACEN[[#This Row],[VENTA_PROM12MESES_UN]],0)</f>
        <v>4.6781609195402298</v>
      </c>
      <c r="N528">
        <f>IFERROR(12/Tabla_STOCKENALMACEN[[#This Row],[MESES DE INVENTARIO]],0)</f>
        <v>2.5651105651105652</v>
      </c>
      <c r="O528" s="3">
        <f>Tabla_STOCKENALMACEN[[#This Row],[STOCK_VALORIZADO]]/SUM(Tabla_STOCKENALMACEN[STOCK_VALORIZADO])</f>
        <v>3.6159622718992505E-5</v>
      </c>
      <c r="P528" s="1" t="str">
        <f>VLOOKUP(Tabla_STOCKENALMACEN[[#This Row],[ID_PRODUCTO]],'ABC VENTAS'!$B$2:$F$564,5,FALSE)</f>
        <v>C</v>
      </c>
      <c r="Q528" s="1" t="str">
        <f>VLOOKUP(Tabla_STOCKENALMACEN[[#This Row],[ID_PRODUCTO]],'ABC STOCK'!$B$3:$F$565,5,FALSE)</f>
        <v>C</v>
      </c>
      <c r="R52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529" spans="1:18" x14ac:dyDescent="0.25">
      <c r="A529">
        <v>2</v>
      </c>
      <c r="B529">
        <v>1088</v>
      </c>
      <c r="C529">
        <v>5</v>
      </c>
      <c r="D529">
        <v>10</v>
      </c>
      <c r="E529">
        <v>202001</v>
      </c>
      <c r="F529">
        <v>164</v>
      </c>
      <c r="G529">
        <v>5.97</v>
      </c>
      <c r="H529">
        <v>979.08</v>
      </c>
      <c r="I529">
        <v>221.65415999999999</v>
      </c>
      <c r="J529">
        <v>40.799999999999997</v>
      </c>
      <c r="K529">
        <v>306.90575999999999</v>
      </c>
      <c r="L529">
        <f>Tabla_STOCKENALMACEN[[#This Row],[CANT_STOCK]]*Tabla_STOCKENALMACEN[[#This Row],[COSTO_UNIT]]</f>
        <v>979.07999999999993</v>
      </c>
      <c r="M529">
        <f>IFERROR(Tabla_STOCKENALMACEN[[#This Row],[CANT_STOCK]]/Tabla_STOCKENALMACEN[[#This Row],[VENTA_PROM12MESES_UN]],0)</f>
        <v>4.0196078431372548</v>
      </c>
      <c r="N529">
        <f>IFERROR(12/Tabla_STOCKENALMACEN[[#This Row],[MESES DE INVENTARIO]],0)</f>
        <v>2.9853658536585366</v>
      </c>
      <c r="O529" s="3">
        <f>Tabla_STOCKENALMACEN[[#This Row],[STOCK_VALORIZADO]]/SUM(Tabla_STOCKENALMACEN[STOCK_VALORIZADO])</f>
        <v>3.6858330291624514E-5</v>
      </c>
      <c r="P529" s="1" t="str">
        <f>VLOOKUP(Tabla_STOCKENALMACEN[[#This Row],[ID_PRODUCTO]],'ABC VENTAS'!$B$2:$F$564,5,FALSE)</f>
        <v>C</v>
      </c>
      <c r="Q529" s="1" t="str">
        <f>VLOOKUP(Tabla_STOCKENALMACEN[[#This Row],[ID_PRODUCTO]],'ABC STOCK'!$B$3:$F$565,5,FALSE)</f>
        <v>C</v>
      </c>
      <c r="R52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530" spans="1:18" x14ac:dyDescent="0.25">
      <c r="A530">
        <v>2</v>
      </c>
      <c r="B530">
        <v>1089</v>
      </c>
      <c r="C530">
        <v>5</v>
      </c>
      <c r="D530">
        <v>10</v>
      </c>
      <c r="E530">
        <v>201912</v>
      </c>
      <c r="F530">
        <v>402</v>
      </c>
      <c r="G530">
        <v>55</v>
      </c>
      <c r="H530">
        <v>22110</v>
      </c>
      <c r="I530">
        <v>24453</v>
      </c>
      <c r="J530">
        <v>494</v>
      </c>
      <c r="K530">
        <v>49449.4</v>
      </c>
      <c r="L530">
        <f>Tabla_STOCKENALMACEN[[#This Row],[CANT_STOCK]]*Tabla_STOCKENALMACEN[[#This Row],[COSTO_UNIT]]</f>
        <v>22110</v>
      </c>
      <c r="M530">
        <f>IFERROR(Tabla_STOCKENALMACEN[[#This Row],[CANT_STOCK]]/Tabla_STOCKENALMACEN[[#This Row],[VENTA_PROM12MESES_UN]],0)</f>
        <v>0.81376518218623484</v>
      </c>
      <c r="N530">
        <f>IFERROR(12/Tabla_STOCKENALMACEN[[#This Row],[MESES DE INVENTARIO]],0)</f>
        <v>14.746268656716417</v>
      </c>
      <c r="O530" s="3">
        <f>Tabla_STOCKENALMACEN[[#This Row],[STOCK_VALORIZADO]]/SUM(Tabla_STOCKENALMACEN[STOCK_VALORIZADO])</f>
        <v>8.3235045425074361E-4</v>
      </c>
      <c r="P530" s="1" t="str">
        <f>VLOOKUP(Tabla_STOCKENALMACEN[[#This Row],[ID_PRODUCTO]],'ABC VENTAS'!$B$2:$F$564,5,FALSE)</f>
        <v>C</v>
      </c>
      <c r="Q530" s="1" t="str">
        <f>VLOOKUP(Tabla_STOCKENALMACEN[[#This Row],[ID_PRODUCTO]],'ABC STOCK'!$B$3:$F$565,5,FALSE)</f>
        <v>A</v>
      </c>
      <c r="R53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31" spans="1:18" x14ac:dyDescent="0.25">
      <c r="A531">
        <v>3</v>
      </c>
      <c r="B531">
        <v>1089</v>
      </c>
      <c r="C531">
        <v>5</v>
      </c>
      <c r="D531">
        <v>10</v>
      </c>
      <c r="E531">
        <v>202001</v>
      </c>
      <c r="F531">
        <v>1024</v>
      </c>
      <c r="G531">
        <v>45</v>
      </c>
      <c r="H531">
        <v>46080</v>
      </c>
      <c r="I531">
        <v>26003.25</v>
      </c>
      <c r="J531">
        <v>635</v>
      </c>
      <c r="K531">
        <v>45434.25</v>
      </c>
      <c r="L531">
        <f>Tabla_STOCKENALMACEN[[#This Row],[CANT_STOCK]]*Tabla_STOCKENALMACEN[[#This Row],[COSTO_UNIT]]</f>
        <v>46080</v>
      </c>
      <c r="M531">
        <f>IFERROR(Tabla_STOCKENALMACEN[[#This Row],[CANT_STOCK]]/Tabla_STOCKENALMACEN[[#This Row],[VENTA_PROM12MESES_UN]],0)</f>
        <v>1.6125984251968504</v>
      </c>
      <c r="N531">
        <f>IFERROR(12/Tabla_STOCKENALMACEN[[#This Row],[MESES DE INVENTARIO]],0)</f>
        <v>7.44140625</v>
      </c>
      <c r="O531" s="3">
        <f>Tabla_STOCKENALMACEN[[#This Row],[STOCK_VALORIZADO]]/SUM(Tabla_STOCKENALMACEN[STOCK_VALORIZADO])</f>
        <v>1.734722249293273E-3</v>
      </c>
      <c r="P531" s="1" t="str">
        <f>VLOOKUP(Tabla_STOCKENALMACEN[[#This Row],[ID_PRODUCTO]],'ABC VENTAS'!$B$2:$F$564,5,FALSE)</f>
        <v>C</v>
      </c>
      <c r="Q531" s="1" t="str">
        <f>VLOOKUP(Tabla_STOCKENALMACEN[[#This Row],[ID_PRODUCTO]],'ABC STOCK'!$B$3:$F$565,5,FALSE)</f>
        <v>A</v>
      </c>
      <c r="R53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32" spans="1:18" x14ac:dyDescent="0.25">
      <c r="A532">
        <v>2</v>
      </c>
      <c r="B532">
        <v>1089</v>
      </c>
      <c r="C532">
        <v>5</v>
      </c>
      <c r="D532">
        <v>10</v>
      </c>
      <c r="E532">
        <v>201902</v>
      </c>
      <c r="F532">
        <v>152</v>
      </c>
      <c r="G532">
        <v>50</v>
      </c>
      <c r="H532">
        <v>7600</v>
      </c>
      <c r="I532">
        <v>26187</v>
      </c>
      <c r="J532">
        <v>602</v>
      </c>
      <c r="K532">
        <v>40033</v>
      </c>
      <c r="L532">
        <f>Tabla_STOCKENALMACEN[[#This Row],[CANT_STOCK]]*Tabla_STOCKENALMACEN[[#This Row],[COSTO_UNIT]]</f>
        <v>7600</v>
      </c>
      <c r="M532">
        <f>IFERROR(Tabla_STOCKENALMACEN[[#This Row],[CANT_STOCK]]/Tabla_STOCKENALMACEN[[#This Row],[VENTA_PROM12MESES_UN]],0)</f>
        <v>0.25249169435215946</v>
      </c>
      <c r="N532">
        <f>IFERROR(12/Tabla_STOCKENALMACEN[[#This Row],[MESES DE INVENTARIO]],0)</f>
        <v>47.526315789473685</v>
      </c>
      <c r="O532" s="3">
        <f>Tabla_STOCKENALMACEN[[#This Row],[STOCK_VALORIZADO]]/SUM(Tabla_STOCKENALMACEN[STOCK_VALORIZADO])</f>
        <v>2.8610870431052243E-4</v>
      </c>
      <c r="P532" s="1" t="str">
        <f>VLOOKUP(Tabla_STOCKENALMACEN[[#This Row],[ID_PRODUCTO]],'ABC VENTAS'!$B$2:$F$564,5,FALSE)</f>
        <v>C</v>
      </c>
      <c r="Q532" s="1" t="str">
        <f>VLOOKUP(Tabla_STOCKENALMACEN[[#This Row],[ID_PRODUCTO]],'ABC STOCK'!$B$3:$F$565,5,FALSE)</f>
        <v>A</v>
      </c>
      <c r="R53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33" spans="1:18" x14ac:dyDescent="0.25">
      <c r="A533">
        <v>1</v>
      </c>
      <c r="B533">
        <v>1089</v>
      </c>
      <c r="C533">
        <v>5</v>
      </c>
      <c r="D533">
        <v>10</v>
      </c>
      <c r="E533">
        <v>202002</v>
      </c>
      <c r="F533">
        <v>306</v>
      </c>
      <c r="G533">
        <v>61</v>
      </c>
      <c r="H533">
        <v>18666</v>
      </c>
      <c r="I533">
        <v>21387.21</v>
      </c>
      <c r="J533">
        <v>377</v>
      </c>
      <c r="K533">
        <v>40014.78</v>
      </c>
      <c r="L533">
        <f>Tabla_STOCKENALMACEN[[#This Row],[CANT_STOCK]]*Tabla_STOCKENALMACEN[[#This Row],[COSTO_UNIT]]</f>
        <v>18666</v>
      </c>
      <c r="M533">
        <f>IFERROR(Tabla_STOCKENALMACEN[[#This Row],[CANT_STOCK]]/Tabla_STOCKENALMACEN[[#This Row],[VENTA_PROM12MESES_UN]],0)</f>
        <v>0.81167108753315653</v>
      </c>
      <c r="N533">
        <f>IFERROR(12/Tabla_STOCKENALMACEN[[#This Row],[MESES DE INVENTARIO]],0)</f>
        <v>14.784313725490195</v>
      </c>
      <c r="O533" s="3">
        <f>Tabla_STOCKENALMACEN[[#This Row],[STOCK_VALORIZADO]]/SUM(Tabla_STOCKENALMACEN[STOCK_VALORIZADO])</f>
        <v>7.0269803613950163E-4</v>
      </c>
      <c r="P533" s="1" t="str">
        <f>VLOOKUP(Tabla_STOCKENALMACEN[[#This Row],[ID_PRODUCTO]],'ABC VENTAS'!$B$2:$F$564,5,FALSE)</f>
        <v>C</v>
      </c>
      <c r="Q533" s="1" t="str">
        <f>VLOOKUP(Tabla_STOCKENALMACEN[[#This Row],[ID_PRODUCTO]],'ABC STOCK'!$B$3:$F$565,5,FALSE)</f>
        <v>A</v>
      </c>
      <c r="R53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34" spans="1:18" x14ac:dyDescent="0.25">
      <c r="A534">
        <v>3</v>
      </c>
      <c r="B534">
        <v>1089</v>
      </c>
      <c r="C534">
        <v>5</v>
      </c>
      <c r="D534">
        <v>10</v>
      </c>
      <c r="E534">
        <v>201906</v>
      </c>
      <c r="F534">
        <v>826</v>
      </c>
      <c r="G534">
        <v>58</v>
      </c>
      <c r="H534">
        <v>47908</v>
      </c>
      <c r="I534">
        <v>30547.439999999999</v>
      </c>
      <c r="J534">
        <v>532</v>
      </c>
      <c r="K534">
        <v>39804.239999999998</v>
      </c>
      <c r="L534">
        <f>Tabla_STOCKENALMACEN[[#This Row],[CANT_STOCK]]*Tabla_STOCKENALMACEN[[#This Row],[COSTO_UNIT]]</f>
        <v>47908</v>
      </c>
      <c r="M534">
        <f>IFERROR(Tabla_STOCKENALMACEN[[#This Row],[CANT_STOCK]]/Tabla_STOCKENALMACEN[[#This Row],[VENTA_PROM12MESES_UN]],0)</f>
        <v>1.5526315789473684</v>
      </c>
      <c r="N534">
        <f>IFERROR(12/Tabla_STOCKENALMACEN[[#This Row],[MESES DE INVENTARIO]],0)</f>
        <v>7.7288135593220346</v>
      </c>
      <c r="O534" s="3">
        <f>Tabla_STOCKENALMACEN[[#This Row],[STOCK_VALORIZADO]]/SUM(Tabla_STOCKENALMACEN[STOCK_VALORIZADO])</f>
        <v>1.8035389218563828E-3</v>
      </c>
      <c r="P534" s="1" t="str">
        <f>VLOOKUP(Tabla_STOCKENALMACEN[[#This Row],[ID_PRODUCTO]],'ABC VENTAS'!$B$2:$F$564,5,FALSE)</f>
        <v>C</v>
      </c>
      <c r="Q534" s="1" t="str">
        <f>VLOOKUP(Tabla_STOCKENALMACEN[[#This Row],[ID_PRODUCTO]],'ABC STOCK'!$B$3:$F$565,5,FALSE)</f>
        <v>A</v>
      </c>
      <c r="R53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35" spans="1:18" x14ac:dyDescent="0.25">
      <c r="A535">
        <v>1</v>
      </c>
      <c r="B535">
        <v>1089</v>
      </c>
      <c r="C535">
        <v>5</v>
      </c>
      <c r="D535">
        <v>10</v>
      </c>
      <c r="E535">
        <v>202001</v>
      </c>
      <c r="F535">
        <v>1197</v>
      </c>
      <c r="G535">
        <v>37</v>
      </c>
      <c r="H535">
        <v>44289</v>
      </c>
      <c r="I535">
        <v>27803.65</v>
      </c>
      <c r="J535">
        <v>791</v>
      </c>
      <c r="K535">
        <v>35413.07</v>
      </c>
      <c r="L535">
        <f>Tabla_STOCKENALMACEN[[#This Row],[CANT_STOCK]]*Tabla_STOCKENALMACEN[[#This Row],[COSTO_UNIT]]</f>
        <v>44289</v>
      </c>
      <c r="M535">
        <f>IFERROR(Tabla_STOCKENALMACEN[[#This Row],[CANT_STOCK]]/Tabla_STOCKENALMACEN[[#This Row],[VENTA_PROM12MESES_UN]],0)</f>
        <v>1.5132743362831858</v>
      </c>
      <c r="N535">
        <f>IFERROR(12/Tabla_STOCKENALMACEN[[#This Row],[MESES DE INVENTARIO]],0)</f>
        <v>7.9298245614035094</v>
      </c>
      <c r="O535" s="3">
        <f>Tabla_STOCKENALMACEN[[#This Row],[STOCK_VALORIZADO]]/SUM(Tabla_STOCKENALMACEN[STOCK_VALORIZADO])</f>
        <v>1.6672984743695697E-3</v>
      </c>
      <c r="P535" s="1" t="str">
        <f>VLOOKUP(Tabla_STOCKENALMACEN[[#This Row],[ID_PRODUCTO]],'ABC VENTAS'!$B$2:$F$564,5,FALSE)</f>
        <v>C</v>
      </c>
      <c r="Q535" s="1" t="str">
        <f>VLOOKUP(Tabla_STOCKENALMACEN[[#This Row],[ID_PRODUCTO]],'ABC STOCK'!$B$3:$F$565,5,FALSE)</f>
        <v>A</v>
      </c>
      <c r="R53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36" spans="1:18" x14ac:dyDescent="0.25">
      <c r="A536">
        <v>2</v>
      </c>
      <c r="B536">
        <v>1090</v>
      </c>
      <c r="C536">
        <v>5</v>
      </c>
      <c r="D536">
        <v>10</v>
      </c>
      <c r="E536">
        <v>201907</v>
      </c>
      <c r="F536">
        <v>24</v>
      </c>
      <c r="G536">
        <v>6.35</v>
      </c>
      <c r="H536">
        <v>152.4</v>
      </c>
      <c r="I536">
        <v>657.54250000000002</v>
      </c>
      <c r="J536">
        <v>109</v>
      </c>
      <c r="K536">
        <v>1225.1054999999999</v>
      </c>
      <c r="L536">
        <f>Tabla_STOCKENALMACEN[[#This Row],[CANT_STOCK]]*Tabla_STOCKENALMACEN[[#This Row],[COSTO_UNIT]]</f>
        <v>152.39999999999998</v>
      </c>
      <c r="M536">
        <f>IFERROR(Tabla_STOCKENALMACEN[[#This Row],[CANT_STOCK]]/Tabla_STOCKENALMACEN[[#This Row],[VENTA_PROM12MESES_UN]],0)</f>
        <v>0.22018348623853212</v>
      </c>
      <c r="N536">
        <f>IFERROR(12/Tabla_STOCKENALMACEN[[#This Row],[MESES DE INVENTARIO]],0)</f>
        <v>54.5</v>
      </c>
      <c r="O536" s="3">
        <f>Tabla_STOCKENALMACEN[[#This Row],[STOCK_VALORIZADO]]/SUM(Tabla_STOCKENALMACEN[STOCK_VALORIZADO])</f>
        <v>5.7372324390688963E-6</v>
      </c>
      <c r="P536" s="1" t="str">
        <f>VLOOKUP(Tabla_STOCKENALMACEN[[#This Row],[ID_PRODUCTO]],'ABC VENTAS'!$B$2:$F$564,5,FALSE)</f>
        <v>C</v>
      </c>
      <c r="Q536" s="1" t="str">
        <f>VLOOKUP(Tabla_STOCKENALMACEN[[#This Row],[ID_PRODUCTO]],'ABC STOCK'!$B$3:$F$565,5,FALSE)</f>
        <v>C</v>
      </c>
      <c r="R53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37" spans="1:18" x14ac:dyDescent="0.25">
      <c r="A537">
        <v>3</v>
      </c>
      <c r="B537">
        <v>1090</v>
      </c>
      <c r="C537">
        <v>5</v>
      </c>
      <c r="D537">
        <v>10</v>
      </c>
      <c r="E537">
        <v>201910</v>
      </c>
      <c r="F537">
        <v>855</v>
      </c>
      <c r="G537">
        <v>4.68</v>
      </c>
      <c r="H537">
        <v>4001.4</v>
      </c>
      <c r="I537">
        <v>471.27600000000001</v>
      </c>
      <c r="J537">
        <v>95</v>
      </c>
      <c r="K537">
        <v>537.96600000000001</v>
      </c>
      <c r="L537">
        <f>Tabla_STOCKENALMACEN[[#This Row],[CANT_STOCK]]*Tabla_STOCKENALMACEN[[#This Row],[COSTO_UNIT]]</f>
        <v>4001.3999999999996</v>
      </c>
      <c r="M537">
        <f>IFERROR(Tabla_STOCKENALMACEN[[#This Row],[CANT_STOCK]]/Tabla_STOCKENALMACEN[[#This Row],[VENTA_PROM12MESES_UN]],0)</f>
        <v>9</v>
      </c>
      <c r="N537">
        <f>IFERROR(12/Tabla_STOCKENALMACEN[[#This Row],[MESES DE INVENTARIO]],0)</f>
        <v>1.3333333333333333</v>
      </c>
      <c r="O537" s="3">
        <f>Tabla_STOCKENALMACEN[[#This Row],[STOCK_VALORIZADO]]/SUM(Tabla_STOCKENALMACEN[STOCK_VALORIZADO])</f>
        <v>1.5063623281949006E-4</v>
      </c>
      <c r="P537" s="1" t="str">
        <f>VLOOKUP(Tabla_STOCKENALMACEN[[#This Row],[ID_PRODUCTO]],'ABC VENTAS'!$B$2:$F$564,5,FALSE)</f>
        <v>C</v>
      </c>
      <c r="Q537" s="1" t="str">
        <f>VLOOKUP(Tabla_STOCKENALMACEN[[#This Row],[ID_PRODUCTO]],'ABC STOCK'!$B$3:$F$565,5,FALSE)</f>
        <v>C</v>
      </c>
      <c r="R53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538" spans="1:18" x14ac:dyDescent="0.25">
      <c r="A538">
        <v>3</v>
      </c>
      <c r="B538">
        <v>1090</v>
      </c>
      <c r="C538">
        <v>5</v>
      </c>
      <c r="D538">
        <v>10</v>
      </c>
      <c r="E538">
        <v>201908</v>
      </c>
      <c r="F538">
        <v>774</v>
      </c>
      <c r="G538">
        <v>1.72</v>
      </c>
      <c r="H538">
        <v>1331.28</v>
      </c>
      <c r="I538">
        <v>231.04759999999999</v>
      </c>
      <c r="J538">
        <v>133</v>
      </c>
      <c r="K538">
        <v>400.33</v>
      </c>
      <c r="L538">
        <f>Tabla_STOCKENALMACEN[[#This Row],[CANT_STOCK]]*Tabla_STOCKENALMACEN[[#This Row],[COSTO_UNIT]]</f>
        <v>1331.28</v>
      </c>
      <c r="M538">
        <f>IFERROR(Tabla_STOCKENALMACEN[[#This Row],[CANT_STOCK]]/Tabla_STOCKENALMACEN[[#This Row],[VENTA_PROM12MESES_UN]],0)</f>
        <v>5.8195488721804507</v>
      </c>
      <c r="N538">
        <f>IFERROR(12/Tabla_STOCKENALMACEN[[#This Row],[MESES DE INVENTARIO]],0)</f>
        <v>2.0620155038759691</v>
      </c>
      <c r="O538" s="3">
        <f>Tabla_STOCKENALMACEN[[#This Row],[STOCK_VALORIZADO]]/SUM(Tabla_STOCKENALMACEN[STOCK_VALORIZADO])</f>
        <v>5.0117209983488464E-5</v>
      </c>
      <c r="P538" s="1" t="str">
        <f>VLOOKUP(Tabla_STOCKENALMACEN[[#This Row],[ID_PRODUCTO]],'ABC VENTAS'!$B$2:$F$564,5,FALSE)</f>
        <v>C</v>
      </c>
      <c r="Q538" s="1" t="str">
        <f>VLOOKUP(Tabla_STOCKENALMACEN[[#This Row],[ID_PRODUCTO]],'ABC STOCK'!$B$3:$F$565,5,FALSE)</f>
        <v>C</v>
      </c>
      <c r="R53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539" spans="1:18" x14ac:dyDescent="0.25">
      <c r="A539">
        <v>1</v>
      </c>
      <c r="B539">
        <v>1090</v>
      </c>
      <c r="C539">
        <v>5</v>
      </c>
      <c r="D539">
        <v>10</v>
      </c>
      <c r="E539">
        <v>201906</v>
      </c>
      <c r="F539">
        <v>0</v>
      </c>
      <c r="G539">
        <v>5.29</v>
      </c>
      <c r="H539">
        <v>0</v>
      </c>
      <c r="I539">
        <v>274.01141999999999</v>
      </c>
      <c r="J539">
        <v>58.2</v>
      </c>
      <c r="K539">
        <v>394.08384000000001</v>
      </c>
      <c r="L539">
        <f>Tabla_STOCKENALMACEN[[#This Row],[CANT_STOCK]]*Tabla_STOCKENALMACEN[[#This Row],[COSTO_UNIT]]</f>
        <v>0</v>
      </c>
      <c r="M539">
        <f>IFERROR(Tabla_STOCKENALMACEN[[#This Row],[CANT_STOCK]]/Tabla_STOCKENALMACEN[[#This Row],[VENTA_PROM12MESES_UN]],0)</f>
        <v>0</v>
      </c>
      <c r="N539">
        <f>IFERROR(12/Tabla_STOCKENALMACEN[[#This Row],[MESES DE INVENTARIO]],0)</f>
        <v>0</v>
      </c>
      <c r="O539" s="3">
        <f>Tabla_STOCKENALMACEN[[#This Row],[STOCK_VALORIZADO]]/SUM(Tabla_STOCKENALMACEN[STOCK_VALORIZADO])</f>
        <v>0</v>
      </c>
      <c r="P539" s="1" t="str">
        <f>VLOOKUP(Tabla_STOCKENALMACEN[[#This Row],[ID_PRODUCTO]],'ABC VENTAS'!$B$2:$F$564,5,FALSE)</f>
        <v>C</v>
      </c>
      <c r="Q539" s="1" t="str">
        <f>VLOOKUP(Tabla_STOCKENALMACEN[[#This Row],[ID_PRODUCTO]],'ABC STOCK'!$B$3:$F$565,5,FALSE)</f>
        <v>C</v>
      </c>
      <c r="R53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40" spans="1:18" x14ac:dyDescent="0.25">
      <c r="A540">
        <v>1</v>
      </c>
      <c r="B540">
        <v>1090</v>
      </c>
      <c r="C540">
        <v>5</v>
      </c>
      <c r="D540">
        <v>10</v>
      </c>
      <c r="E540">
        <v>202003</v>
      </c>
      <c r="F540">
        <v>445</v>
      </c>
      <c r="G540">
        <v>6.27</v>
      </c>
      <c r="H540">
        <v>2790.15</v>
      </c>
      <c r="I540">
        <v>150.22292999999999</v>
      </c>
      <c r="J540">
        <v>24.7</v>
      </c>
      <c r="K540">
        <v>252.43647000000001</v>
      </c>
      <c r="L540">
        <f>Tabla_STOCKENALMACEN[[#This Row],[CANT_STOCK]]*Tabla_STOCKENALMACEN[[#This Row],[COSTO_UNIT]]</f>
        <v>2790.1499999999996</v>
      </c>
      <c r="M540">
        <f>IFERROR(Tabla_STOCKENALMACEN[[#This Row],[CANT_STOCK]]/Tabla_STOCKENALMACEN[[#This Row],[VENTA_PROM12MESES_UN]],0)</f>
        <v>18.016194331983804</v>
      </c>
      <c r="N540">
        <f>IFERROR(12/Tabla_STOCKENALMACEN[[#This Row],[MESES DE INVENTARIO]],0)</f>
        <v>0.66606741573033712</v>
      </c>
      <c r="O540" s="3">
        <f>Tabla_STOCKENALMACEN[[#This Row],[STOCK_VALORIZADO]]/SUM(Tabla_STOCKENALMACEN[STOCK_VALORIZADO])</f>
        <v>1.0503765807000054E-4</v>
      </c>
      <c r="P540" s="1" t="str">
        <f>VLOOKUP(Tabla_STOCKENALMACEN[[#This Row],[ID_PRODUCTO]],'ABC VENTAS'!$B$2:$F$564,5,FALSE)</f>
        <v>C</v>
      </c>
      <c r="Q540" s="1" t="str">
        <f>VLOOKUP(Tabla_STOCKENALMACEN[[#This Row],[ID_PRODUCTO]],'ABC STOCK'!$B$3:$F$565,5,FALSE)</f>
        <v>C</v>
      </c>
      <c r="R54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541" spans="1:18" x14ac:dyDescent="0.25">
      <c r="A541">
        <v>3</v>
      </c>
      <c r="B541">
        <v>1090</v>
      </c>
      <c r="C541">
        <v>5</v>
      </c>
      <c r="D541">
        <v>10</v>
      </c>
      <c r="E541">
        <v>202002</v>
      </c>
      <c r="F541">
        <v>74</v>
      </c>
      <c r="G541">
        <v>1.1200000000000001</v>
      </c>
      <c r="H541">
        <v>82.88</v>
      </c>
      <c r="I541">
        <v>140.8176</v>
      </c>
      <c r="J541">
        <v>127</v>
      </c>
      <c r="K541">
        <v>201.98079999999999</v>
      </c>
      <c r="L541">
        <f>Tabla_STOCKENALMACEN[[#This Row],[CANT_STOCK]]*Tabla_STOCKENALMACEN[[#This Row],[COSTO_UNIT]]</f>
        <v>82.88000000000001</v>
      </c>
      <c r="M541">
        <f>IFERROR(Tabla_STOCKENALMACEN[[#This Row],[CANT_STOCK]]/Tabla_STOCKENALMACEN[[#This Row],[VENTA_PROM12MESES_UN]],0)</f>
        <v>0.58267716535433067</v>
      </c>
      <c r="N541">
        <f>IFERROR(12/Tabla_STOCKENALMACEN[[#This Row],[MESES DE INVENTARIO]],0)</f>
        <v>20.594594594594597</v>
      </c>
      <c r="O541" s="3">
        <f>Tabla_STOCKENALMACEN[[#This Row],[STOCK_VALORIZADO]]/SUM(Tabla_STOCKENALMACEN[STOCK_VALORIZADO])</f>
        <v>3.12009071227054E-6</v>
      </c>
      <c r="P541" s="1" t="str">
        <f>VLOOKUP(Tabla_STOCKENALMACEN[[#This Row],[ID_PRODUCTO]],'ABC VENTAS'!$B$2:$F$564,5,FALSE)</f>
        <v>C</v>
      </c>
      <c r="Q541" s="1" t="str">
        <f>VLOOKUP(Tabla_STOCKENALMACEN[[#This Row],[ID_PRODUCTO]],'ABC STOCK'!$B$3:$F$565,5,FALSE)</f>
        <v>C</v>
      </c>
      <c r="R54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42" spans="1:18" x14ac:dyDescent="0.25">
      <c r="A542">
        <v>3</v>
      </c>
      <c r="B542">
        <v>1091</v>
      </c>
      <c r="C542">
        <v>5</v>
      </c>
      <c r="D542">
        <v>10</v>
      </c>
      <c r="E542">
        <v>202001</v>
      </c>
      <c r="F542">
        <v>1281</v>
      </c>
      <c r="G542">
        <v>5.28</v>
      </c>
      <c r="H542">
        <v>6763.68</v>
      </c>
      <c r="I542">
        <v>499.27679999999998</v>
      </c>
      <c r="J542">
        <v>98.5</v>
      </c>
      <c r="K542">
        <v>967.34879999999998</v>
      </c>
      <c r="L542">
        <f>Tabla_STOCKENALMACEN[[#This Row],[CANT_STOCK]]*Tabla_STOCKENALMACEN[[#This Row],[COSTO_UNIT]]</f>
        <v>6763.68</v>
      </c>
      <c r="M542">
        <f>IFERROR(Tabla_STOCKENALMACEN[[#This Row],[CANT_STOCK]]/Tabla_STOCKENALMACEN[[#This Row],[VENTA_PROM12MESES_UN]],0)</f>
        <v>13.00507614213198</v>
      </c>
      <c r="N542">
        <f>IFERROR(12/Tabla_STOCKENALMACEN[[#This Row],[MESES DE INVENTARIO]],0)</f>
        <v>0.92271662763466045</v>
      </c>
      <c r="O542" s="3">
        <f>Tabla_STOCKENALMACEN[[#This Row],[STOCK_VALORIZADO]]/SUM(Tabla_STOCKENALMACEN[STOCK_VALORIZADO])</f>
        <v>2.5462470015407822E-4</v>
      </c>
      <c r="P542" s="1" t="str">
        <f>VLOOKUP(Tabla_STOCKENALMACEN[[#This Row],[ID_PRODUCTO]],'ABC VENTAS'!$B$2:$F$564,5,FALSE)</f>
        <v>C</v>
      </c>
      <c r="Q542" s="1" t="str">
        <f>VLOOKUP(Tabla_STOCKENALMACEN[[#This Row],[ID_PRODUCTO]],'ABC STOCK'!$B$3:$F$565,5,FALSE)</f>
        <v>C</v>
      </c>
      <c r="R54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543" spans="1:18" x14ac:dyDescent="0.25">
      <c r="A543">
        <v>3</v>
      </c>
      <c r="B543">
        <v>1091</v>
      </c>
      <c r="C543">
        <v>5</v>
      </c>
      <c r="D543">
        <v>10</v>
      </c>
      <c r="E543">
        <v>202001</v>
      </c>
      <c r="F543">
        <v>605</v>
      </c>
      <c r="G543">
        <v>7.06</v>
      </c>
      <c r="H543">
        <v>4271.3</v>
      </c>
      <c r="I543">
        <v>555.08543999999995</v>
      </c>
      <c r="J543">
        <v>75.599999999999994</v>
      </c>
      <c r="K543">
        <v>736.55568000000005</v>
      </c>
      <c r="L543">
        <f>Tabla_STOCKENALMACEN[[#This Row],[CANT_STOCK]]*Tabla_STOCKENALMACEN[[#This Row],[COSTO_UNIT]]</f>
        <v>4271.3</v>
      </c>
      <c r="M543">
        <f>IFERROR(Tabla_STOCKENALMACEN[[#This Row],[CANT_STOCK]]/Tabla_STOCKENALMACEN[[#This Row],[VENTA_PROM12MESES_UN]],0)</f>
        <v>8.0026455026455032</v>
      </c>
      <c r="N543">
        <f>IFERROR(12/Tabla_STOCKENALMACEN[[#This Row],[MESES DE INVENTARIO]],0)</f>
        <v>1.4995041322314049</v>
      </c>
      <c r="O543" s="3">
        <f>Tabla_STOCKENALMACEN[[#This Row],[STOCK_VALORIZADO]]/SUM(Tabla_STOCKENALMACEN[STOCK_VALORIZADO])</f>
        <v>1.6079685641072825E-4</v>
      </c>
      <c r="P543" s="1" t="str">
        <f>VLOOKUP(Tabla_STOCKENALMACEN[[#This Row],[ID_PRODUCTO]],'ABC VENTAS'!$B$2:$F$564,5,FALSE)</f>
        <v>C</v>
      </c>
      <c r="Q543" s="1" t="str">
        <f>VLOOKUP(Tabla_STOCKENALMACEN[[#This Row],[ID_PRODUCTO]],'ABC STOCK'!$B$3:$F$565,5,FALSE)</f>
        <v>C</v>
      </c>
      <c r="R54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544" spans="1:18" x14ac:dyDescent="0.25">
      <c r="A544">
        <v>2</v>
      </c>
      <c r="B544">
        <v>1091</v>
      </c>
      <c r="C544">
        <v>5</v>
      </c>
      <c r="D544">
        <v>10</v>
      </c>
      <c r="E544">
        <v>201908</v>
      </c>
      <c r="F544">
        <v>873</v>
      </c>
      <c r="G544">
        <v>3.41</v>
      </c>
      <c r="H544">
        <v>2976.93</v>
      </c>
      <c r="I544">
        <v>418.47519999999997</v>
      </c>
      <c r="J544">
        <v>118</v>
      </c>
      <c r="K544">
        <v>655.87940000000003</v>
      </c>
      <c r="L544">
        <f>Tabla_STOCKENALMACEN[[#This Row],[CANT_STOCK]]*Tabla_STOCKENALMACEN[[#This Row],[COSTO_UNIT]]</f>
        <v>2976.9300000000003</v>
      </c>
      <c r="M544">
        <f>IFERROR(Tabla_STOCKENALMACEN[[#This Row],[CANT_STOCK]]/Tabla_STOCKENALMACEN[[#This Row],[VENTA_PROM12MESES_UN]],0)</f>
        <v>7.398305084745763</v>
      </c>
      <c r="N544">
        <f>IFERROR(12/Tabla_STOCKENALMACEN[[#This Row],[MESES DE INVENTARIO]],0)</f>
        <v>1.6219931271477663</v>
      </c>
      <c r="O544" s="3">
        <f>Tabla_STOCKENALMACEN[[#This Row],[STOCK_VALORIZADO]]/SUM(Tabla_STOCKENALMACEN[STOCK_VALORIZADO])</f>
        <v>1.1206915593725311E-4</v>
      </c>
      <c r="P544" s="1" t="str">
        <f>VLOOKUP(Tabla_STOCKENALMACEN[[#This Row],[ID_PRODUCTO]],'ABC VENTAS'!$B$2:$F$564,5,FALSE)</f>
        <v>C</v>
      </c>
      <c r="Q544" s="1" t="str">
        <f>VLOOKUP(Tabla_STOCKENALMACEN[[#This Row],[ID_PRODUCTO]],'ABC STOCK'!$B$3:$F$565,5,FALSE)</f>
        <v>C</v>
      </c>
      <c r="R54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545" spans="1:18" x14ac:dyDescent="0.25">
      <c r="A545">
        <v>1</v>
      </c>
      <c r="B545">
        <v>1091</v>
      </c>
      <c r="C545">
        <v>5</v>
      </c>
      <c r="D545">
        <v>10</v>
      </c>
      <c r="E545">
        <v>202003</v>
      </c>
      <c r="F545">
        <v>524</v>
      </c>
      <c r="G545">
        <v>1.89</v>
      </c>
      <c r="H545">
        <v>990.36</v>
      </c>
      <c r="I545">
        <v>169.94691</v>
      </c>
      <c r="J545">
        <v>87.3</v>
      </c>
      <c r="K545">
        <v>298.64456999999999</v>
      </c>
      <c r="L545">
        <f>Tabla_STOCKENALMACEN[[#This Row],[CANT_STOCK]]*Tabla_STOCKENALMACEN[[#This Row],[COSTO_UNIT]]</f>
        <v>990.3599999999999</v>
      </c>
      <c r="M545">
        <f>IFERROR(Tabla_STOCKENALMACEN[[#This Row],[CANT_STOCK]]/Tabla_STOCKENALMACEN[[#This Row],[VENTA_PROM12MESES_UN]],0)</f>
        <v>6.002290950744559</v>
      </c>
      <c r="N545">
        <f>IFERROR(12/Tabla_STOCKENALMACEN[[#This Row],[MESES DE INVENTARIO]],0)</f>
        <v>1.999236641221374</v>
      </c>
      <c r="O545" s="3">
        <f>Tabla_STOCKENALMACEN[[#This Row],[STOCK_VALORIZADO]]/SUM(Tabla_STOCKENALMACEN[STOCK_VALORIZADO])</f>
        <v>3.7282975842232764E-5</v>
      </c>
      <c r="P545" s="1" t="str">
        <f>VLOOKUP(Tabla_STOCKENALMACEN[[#This Row],[ID_PRODUCTO]],'ABC VENTAS'!$B$2:$F$564,5,FALSE)</f>
        <v>C</v>
      </c>
      <c r="Q545" s="1" t="str">
        <f>VLOOKUP(Tabla_STOCKENALMACEN[[#This Row],[ID_PRODUCTO]],'ABC STOCK'!$B$3:$F$565,5,FALSE)</f>
        <v>C</v>
      </c>
      <c r="R54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546" spans="1:18" x14ac:dyDescent="0.25">
      <c r="A546">
        <v>3</v>
      </c>
      <c r="B546">
        <v>1091</v>
      </c>
      <c r="C546">
        <v>5</v>
      </c>
      <c r="D546">
        <v>10</v>
      </c>
      <c r="E546">
        <v>202001</v>
      </c>
      <c r="F546">
        <v>1167</v>
      </c>
      <c r="G546">
        <v>1.81</v>
      </c>
      <c r="H546">
        <v>2112.27</v>
      </c>
      <c r="I546">
        <v>165.8503</v>
      </c>
      <c r="J546">
        <v>83.3</v>
      </c>
      <c r="K546">
        <v>197.51263</v>
      </c>
      <c r="L546">
        <f>Tabla_STOCKENALMACEN[[#This Row],[CANT_STOCK]]*Tabla_STOCKENALMACEN[[#This Row],[COSTO_UNIT]]</f>
        <v>2112.27</v>
      </c>
      <c r="M546">
        <f>IFERROR(Tabla_STOCKENALMACEN[[#This Row],[CANT_STOCK]]/Tabla_STOCKENALMACEN[[#This Row],[VENTA_PROM12MESES_UN]],0)</f>
        <v>14.009603841536615</v>
      </c>
      <c r="N546">
        <f>IFERROR(12/Tabla_STOCKENALMACEN[[#This Row],[MESES DE INVENTARIO]],0)</f>
        <v>0.85655526992287911</v>
      </c>
      <c r="O546" s="3">
        <f>Tabla_STOCKENALMACEN[[#This Row],[STOCK_VALORIZADO]]/SUM(Tabla_STOCKENALMACEN[STOCK_VALORIZADO])</f>
        <v>7.9518267480787797E-5</v>
      </c>
      <c r="P546" s="1" t="str">
        <f>VLOOKUP(Tabla_STOCKENALMACEN[[#This Row],[ID_PRODUCTO]],'ABC VENTAS'!$B$2:$F$564,5,FALSE)</f>
        <v>C</v>
      </c>
      <c r="Q546" s="1" t="str">
        <f>VLOOKUP(Tabla_STOCKENALMACEN[[#This Row],[ID_PRODUCTO]],'ABC STOCK'!$B$3:$F$565,5,FALSE)</f>
        <v>C</v>
      </c>
      <c r="R54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547" spans="1:18" x14ac:dyDescent="0.25">
      <c r="A547">
        <v>2</v>
      </c>
      <c r="B547">
        <v>1091</v>
      </c>
      <c r="C547">
        <v>5</v>
      </c>
      <c r="D547">
        <v>10</v>
      </c>
      <c r="E547">
        <v>201903</v>
      </c>
      <c r="F547">
        <v>196</v>
      </c>
      <c r="G547">
        <v>1.81</v>
      </c>
      <c r="H547">
        <v>354.76</v>
      </c>
      <c r="I547">
        <v>114.1748</v>
      </c>
      <c r="J547">
        <v>76</v>
      </c>
      <c r="K547">
        <v>182.95480000000001</v>
      </c>
      <c r="L547">
        <f>Tabla_STOCKENALMACEN[[#This Row],[CANT_STOCK]]*Tabla_STOCKENALMACEN[[#This Row],[COSTO_UNIT]]</f>
        <v>354.76</v>
      </c>
      <c r="M547">
        <f>IFERROR(Tabla_STOCKENALMACEN[[#This Row],[CANT_STOCK]]/Tabla_STOCKENALMACEN[[#This Row],[VENTA_PROM12MESES_UN]],0)</f>
        <v>2.5789473684210527</v>
      </c>
      <c r="N547">
        <f>IFERROR(12/Tabla_STOCKENALMACEN[[#This Row],[MESES DE INVENTARIO]],0)</f>
        <v>4.6530612244897958</v>
      </c>
      <c r="O547" s="3">
        <f>Tabla_STOCKENALMACEN[[#This Row],[STOCK_VALORIZADO]]/SUM(Tabla_STOCKENALMACEN[STOCK_VALORIZADO])</f>
        <v>1.3355253150158019E-5</v>
      </c>
      <c r="P547" s="1" t="str">
        <f>VLOOKUP(Tabla_STOCKENALMACEN[[#This Row],[ID_PRODUCTO]],'ABC VENTAS'!$B$2:$F$564,5,FALSE)</f>
        <v>C</v>
      </c>
      <c r="Q547" s="1" t="str">
        <f>VLOOKUP(Tabla_STOCKENALMACEN[[#This Row],[ID_PRODUCTO]],'ABC STOCK'!$B$3:$F$565,5,FALSE)</f>
        <v>C</v>
      </c>
      <c r="R54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48" spans="1:18" x14ac:dyDescent="0.25">
      <c r="A548">
        <v>3</v>
      </c>
      <c r="B548">
        <v>1092</v>
      </c>
      <c r="C548">
        <v>5</v>
      </c>
      <c r="D548">
        <v>10</v>
      </c>
      <c r="E548">
        <v>201909</v>
      </c>
      <c r="F548">
        <v>92</v>
      </c>
      <c r="G548">
        <v>66</v>
      </c>
      <c r="H548">
        <v>6072</v>
      </c>
      <c r="I548">
        <v>46569.599999999999</v>
      </c>
      <c r="J548">
        <v>882</v>
      </c>
      <c r="K548">
        <v>78004.08</v>
      </c>
      <c r="L548">
        <f>Tabla_STOCKENALMACEN[[#This Row],[CANT_STOCK]]*Tabla_STOCKENALMACEN[[#This Row],[COSTO_UNIT]]</f>
        <v>6072</v>
      </c>
      <c r="M548">
        <f>IFERROR(Tabla_STOCKENALMACEN[[#This Row],[CANT_STOCK]]/Tabla_STOCKENALMACEN[[#This Row],[VENTA_PROM12MESES_UN]],0)</f>
        <v>0.10430839002267574</v>
      </c>
      <c r="N548">
        <f>IFERROR(12/Tabla_STOCKENALMACEN[[#This Row],[MESES DE INVENTARIO]],0)</f>
        <v>115.04347826086956</v>
      </c>
      <c r="O548" s="3">
        <f>Tabla_STOCKENALMACEN[[#This Row],[STOCK_VALORIZADO]]/SUM(Tabla_STOCKENALMACEN[STOCK_VALORIZADO])</f>
        <v>2.2858579639124899E-4</v>
      </c>
      <c r="P548" s="1" t="str">
        <f>VLOOKUP(Tabla_STOCKENALMACEN[[#This Row],[ID_PRODUCTO]],'ABC VENTAS'!$B$2:$F$564,5,FALSE)</f>
        <v>B</v>
      </c>
      <c r="Q548" s="1" t="str">
        <f>VLOOKUP(Tabla_STOCKENALMACEN[[#This Row],[ID_PRODUCTO]],'ABC STOCK'!$B$3:$F$565,5,FALSE)</f>
        <v>B</v>
      </c>
      <c r="R54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49" spans="1:18" x14ac:dyDescent="0.25">
      <c r="A549">
        <v>2</v>
      </c>
      <c r="B549">
        <v>1092</v>
      </c>
      <c r="C549">
        <v>5</v>
      </c>
      <c r="D549">
        <v>10</v>
      </c>
      <c r="E549">
        <v>201907</v>
      </c>
      <c r="F549">
        <v>441</v>
      </c>
      <c r="G549">
        <v>62</v>
      </c>
      <c r="H549">
        <v>27342</v>
      </c>
      <c r="I549">
        <v>45374.7</v>
      </c>
      <c r="J549">
        <v>861</v>
      </c>
      <c r="K549">
        <v>65659.86</v>
      </c>
      <c r="L549">
        <f>Tabla_STOCKENALMACEN[[#This Row],[CANT_STOCK]]*Tabla_STOCKENALMACEN[[#This Row],[COSTO_UNIT]]</f>
        <v>27342</v>
      </c>
      <c r="M549">
        <f>IFERROR(Tabla_STOCKENALMACEN[[#This Row],[CANT_STOCK]]/Tabla_STOCKENALMACEN[[#This Row],[VENTA_PROM12MESES_UN]],0)</f>
        <v>0.51219512195121952</v>
      </c>
      <c r="N549">
        <f>IFERROR(12/Tabla_STOCKENALMACEN[[#This Row],[MESES DE INVENTARIO]],0)</f>
        <v>23.428571428571427</v>
      </c>
      <c r="O549" s="3">
        <f>Tabla_STOCKENALMACEN[[#This Row],[STOCK_VALORIZADO]]/SUM(Tabla_STOCKENALMACEN[STOCK_VALORIZADO])</f>
        <v>1.0293137096392506E-3</v>
      </c>
      <c r="P549" s="1" t="str">
        <f>VLOOKUP(Tabla_STOCKENALMACEN[[#This Row],[ID_PRODUCTO]],'ABC VENTAS'!$B$2:$F$564,5,FALSE)</f>
        <v>B</v>
      </c>
      <c r="Q549" s="1" t="str">
        <f>VLOOKUP(Tabla_STOCKENALMACEN[[#This Row],[ID_PRODUCTO]],'ABC STOCK'!$B$3:$F$565,5,FALSE)</f>
        <v>B</v>
      </c>
      <c r="R54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50" spans="1:18" x14ac:dyDescent="0.25">
      <c r="A550">
        <v>1</v>
      </c>
      <c r="B550">
        <v>1092</v>
      </c>
      <c r="C550">
        <v>5</v>
      </c>
      <c r="D550">
        <v>10</v>
      </c>
      <c r="E550">
        <v>201911</v>
      </c>
      <c r="F550">
        <v>819</v>
      </c>
      <c r="G550">
        <v>31</v>
      </c>
      <c r="H550">
        <v>25389</v>
      </c>
      <c r="I550">
        <v>23402.52</v>
      </c>
      <c r="J550">
        <v>932</v>
      </c>
      <c r="K550">
        <v>49116.4</v>
      </c>
      <c r="L550">
        <f>Tabla_STOCKENALMACEN[[#This Row],[CANT_STOCK]]*Tabla_STOCKENALMACEN[[#This Row],[COSTO_UNIT]]</f>
        <v>25389</v>
      </c>
      <c r="M550">
        <f>IFERROR(Tabla_STOCKENALMACEN[[#This Row],[CANT_STOCK]]/Tabla_STOCKENALMACEN[[#This Row],[VENTA_PROM12MESES_UN]],0)</f>
        <v>0.878755364806867</v>
      </c>
      <c r="N550">
        <f>IFERROR(12/Tabla_STOCKENALMACEN[[#This Row],[MESES DE INVENTARIO]],0)</f>
        <v>13.655677655677655</v>
      </c>
      <c r="O550" s="3">
        <f>Tabla_STOCKENALMACEN[[#This Row],[STOCK_VALORIZADO]]/SUM(Tabla_STOCKENALMACEN[STOCK_VALORIZADO])</f>
        <v>9.5579130180787556E-4</v>
      </c>
      <c r="P550" s="1" t="str">
        <f>VLOOKUP(Tabla_STOCKENALMACEN[[#This Row],[ID_PRODUCTO]],'ABC VENTAS'!$B$2:$F$564,5,FALSE)</f>
        <v>B</v>
      </c>
      <c r="Q550" s="1" t="str">
        <f>VLOOKUP(Tabla_STOCKENALMACEN[[#This Row],[ID_PRODUCTO]],'ABC STOCK'!$B$3:$F$565,5,FALSE)</f>
        <v>B</v>
      </c>
      <c r="R55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51" spans="1:18" x14ac:dyDescent="0.25">
      <c r="A551">
        <v>1</v>
      </c>
      <c r="B551">
        <v>1092</v>
      </c>
      <c r="C551">
        <v>5</v>
      </c>
      <c r="D551">
        <v>10</v>
      </c>
      <c r="E551">
        <v>201910</v>
      </c>
      <c r="F551">
        <v>420</v>
      </c>
      <c r="G551">
        <v>56</v>
      </c>
      <c r="H551">
        <v>23520</v>
      </c>
      <c r="I551">
        <v>31342.080000000002</v>
      </c>
      <c r="J551">
        <v>528</v>
      </c>
      <c r="K551">
        <v>48787.199999999997</v>
      </c>
      <c r="L551">
        <f>Tabla_STOCKENALMACEN[[#This Row],[CANT_STOCK]]*Tabla_STOCKENALMACEN[[#This Row],[COSTO_UNIT]]</f>
        <v>23520</v>
      </c>
      <c r="M551">
        <f>IFERROR(Tabla_STOCKENALMACEN[[#This Row],[CANT_STOCK]]/Tabla_STOCKENALMACEN[[#This Row],[VENTA_PROM12MESES_UN]],0)</f>
        <v>0.79545454545454541</v>
      </c>
      <c r="N551">
        <f>IFERROR(12/Tabla_STOCKENALMACEN[[#This Row],[MESES DE INVENTARIO]],0)</f>
        <v>15.085714285714287</v>
      </c>
      <c r="O551" s="3">
        <f>Tabla_STOCKENALMACEN[[#This Row],[STOCK_VALORIZADO]]/SUM(Tabla_STOCKENALMACEN[STOCK_VALORIZADO])</f>
        <v>8.8543114807677469E-4</v>
      </c>
      <c r="P551" s="1" t="str">
        <f>VLOOKUP(Tabla_STOCKENALMACEN[[#This Row],[ID_PRODUCTO]],'ABC VENTAS'!$B$2:$F$564,5,FALSE)</f>
        <v>B</v>
      </c>
      <c r="Q551" s="1" t="str">
        <f>VLOOKUP(Tabla_STOCKENALMACEN[[#This Row],[ID_PRODUCTO]],'ABC STOCK'!$B$3:$F$565,5,FALSE)</f>
        <v>B</v>
      </c>
      <c r="R55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52" spans="1:18" x14ac:dyDescent="0.25">
      <c r="A552">
        <v>2</v>
      </c>
      <c r="B552">
        <v>1092</v>
      </c>
      <c r="C552">
        <v>5</v>
      </c>
      <c r="D552">
        <v>10</v>
      </c>
      <c r="E552">
        <v>202003</v>
      </c>
      <c r="F552">
        <v>1469</v>
      </c>
      <c r="G552">
        <v>56</v>
      </c>
      <c r="H552">
        <v>82264</v>
      </c>
      <c r="I552">
        <v>22881.599999999999</v>
      </c>
      <c r="J552">
        <v>454</v>
      </c>
      <c r="K552">
        <v>46525.919999999998</v>
      </c>
      <c r="L552">
        <f>Tabla_STOCKENALMACEN[[#This Row],[CANT_STOCK]]*Tabla_STOCKENALMACEN[[#This Row],[COSTO_UNIT]]</f>
        <v>82264</v>
      </c>
      <c r="M552">
        <f>IFERROR(Tabla_STOCKENALMACEN[[#This Row],[CANT_STOCK]]/Tabla_STOCKENALMACEN[[#This Row],[VENTA_PROM12MESES_UN]],0)</f>
        <v>3.2356828193832601</v>
      </c>
      <c r="N552">
        <f>IFERROR(12/Tabla_STOCKENALMACEN[[#This Row],[MESES DE INVENTARIO]],0)</f>
        <v>3.708645336963921</v>
      </c>
      <c r="O552" s="3">
        <f>Tabla_STOCKENALMACEN[[#This Row],[STOCK_VALORIZADO]]/SUM(Tabla_STOCKENALMACEN[STOCK_VALORIZADO])</f>
        <v>3.0969008488685289E-3</v>
      </c>
      <c r="P552" s="1" t="str">
        <f>VLOOKUP(Tabla_STOCKENALMACEN[[#This Row],[ID_PRODUCTO]],'ABC VENTAS'!$B$2:$F$564,5,FALSE)</f>
        <v>B</v>
      </c>
      <c r="Q552" s="1" t="str">
        <f>VLOOKUP(Tabla_STOCKENALMACEN[[#This Row],[ID_PRODUCTO]],'ABC STOCK'!$B$3:$F$565,5,FALSE)</f>
        <v>B</v>
      </c>
      <c r="R55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553" spans="1:18" x14ac:dyDescent="0.25">
      <c r="A553">
        <v>3</v>
      </c>
      <c r="B553">
        <v>1092</v>
      </c>
      <c r="C553">
        <v>5</v>
      </c>
      <c r="D553">
        <v>10</v>
      </c>
      <c r="E553">
        <v>201901</v>
      </c>
      <c r="F553">
        <v>117</v>
      </c>
      <c r="G553">
        <v>39</v>
      </c>
      <c r="H553">
        <v>4563</v>
      </c>
      <c r="I553">
        <v>34920.6</v>
      </c>
      <c r="J553">
        <v>814</v>
      </c>
      <c r="K553">
        <v>38412.660000000003</v>
      </c>
      <c r="L553">
        <f>Tabla_STOCKENALMACEN[[#This Row],[CANT_STOCK]]*Tabla_STOCKENALMACEN[[#This Row],[COSTO_UNIT]]</f>
        <v>4563</v>
      </c>
      <c r="M553">
        <f>IFERROR(Tabla_STOCKENALMACEN[[#This Row],[CANT_STOCK]]/Tabla_STOCKENALMACEN[[#This Row],[VENTA_PROM12MESES_UN]],0)</f>
        <v>0.14373464373464373</v>
      </c>
      <c r="N553">
        <f>IFERROR(12/Tabla_STOCKENALMACEN[[#This Row],[MESES DE INVENTARIO]],0)</f>
        <v>83.487179487179489</v>
      </c>
      <c r="O553" s="3">
        <f>Tabla_STOCKENALMACEN[[#This Row],[STOCK_VALORIZADO]]/SUM(Tabla_STOCKENALMACEN[STOCK_VALORIZADO])</f>
        <v>1.7177816023275183E-4</v>
      </c>
      <c r="P553" s="1" t="str">
        <f>VLOOKUP(Tabla_STOCKENALMACEN[[#This Row],[ID_PRODUCTO]],'ABC VENTAS'!$B$2:$F$564,5,FALSE)</f>
        <v>B</v>
      </c>
      <c r="Q553" s="1" t="str">
        <f>VLOOKUP(Tabla_STOCKENALMACEN[[#This Row],[ID_PRODUCTO]],'ABC STOCK'!$B$3:$F$565,5,FALSE)</f>
        <v>B</v>
      </c>
      <c r="R55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54" spans="1:18" x14ac:dyDescent="0.25">
      <c r="A554">
        <v>2</v>
      </c>
      <c r="B554">
        <v>1093</v>
      </c>
      <c r="C554">
        <v>5</v>
      </c>
      <c r="D554">
        <v>10</v>
      </c>
      <c r="E554">
        <v>202003</v>
      </c>
      <c r="F554">
        <v>109</v>
      </c>
      <c r="G554">
        <v>7.85</v>
      </c>
      <c r="H554">
        <v>855.65</v>
      </c>
      <c r="I554">
        <v>1002.288</v>
      </c>
      <c r="J554">
        <v>133</v>
      </c>
      <c r="K554">
        <v>1910.6115</v>
      </c>
      <c r="L554">
        <f>Tabla_STOCKENALMACEN[[#This Row],[CANT_STOCK]]*Tabla_STOCKENALMACEN[[#This Row],[COSTO_UNIT]]</f>
        <v>855.65</v>
      </c>
      <c r="M554">
        <f>IFERROR(Tabla_STOCKENALMACEN[[#This Row],[CANT_STOCK]]/Tabla_STOCKENALMACEN[[#This Row],[VENTA_PROM12MESES_UN]],0)</f>
        <v>0.81954887218045114</v>
      </c>
      <c r="N554">
        <f>IFERROR(12/Tabla_STOCKENALMACEN[[#This Row],[MESES DE INVENTARIO]],0)</f>
        <v>14.642201834862385</v>
      </c>
      <c r="O554" s="3">
        <f>Tabla_STOCKENALMACEN[[#This Row],[STOCK_VALORIZADO]]/SUM(Tabla_STOCKENALMACEN[STOCK_VALORIZADO])</f>
        <v>3.2211699058328755E-5</v>
      </c>
      <c r="P554" s="1" t="str">
        <f>VLOOKUP(Tabla_STOCKENALMACEN[[#This Row],[ID_PRODUCTO]],'ABC VENTAS'!$B$2:$F$564,5,FALSE)</f>
        <v>C</v>
      </c>
      <c r="Q554" s="1" t="str">
        <f>VLOOKUP(Tabla_STOCKENALMACEN[[#This Row],[ID_PRODUCTO]],'ABC STOCK'!$B$3:$F$565,5,FALSE)</f>
        <v>C</v>
      </c>
      <c r="R55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55" spans="1:18" x14ac:dyDescent="0.25">
      <c r="A555">
        <v>2</v>
      </c>
      <c r="B555">
        <v>1093</v>
      </c>
      <c r="C555">
        <v>5</v>
      </c>
      <c r="D555">
        <v>10</v>
      </c>
      <c r="E555">
        <v>201907</v>
      </c>
      <c r="F555">
        <v>6</v>
      </c>
      <c r="G555">
        <v>7.12</v>
      </c>
      <c r="H555">
        <v>42.72</v>
      </c>
      <c r="I555">
        <v>513.2808</v>
      </c>
      <c r="J555">
        <v>81</v>
      </c>
      <c r="K555">
        <v>980.42399999999998</v>
      </c>
      <c r="L555">
        <f>Tabla_STOCKENALMACEN[[#This Row],[CANT_STOCK]]*Tabla_STOCKENALMACEN[[#This Row],[COSTO_UNIT]]</f>
        <v>42.72</v>
      </c>
      <c r="M555">
        <f>IFERROR(Tabla_STOCKENALMACEN[[#This Row],[CANT_STOCK]]/Tabla_STOCKENALMACEN[[#This Row],[VENTA_PROM12MESES_UN]],0)</f>
        <v>7.407407407407407E-2</v>
      </c>
      <c r="N555">
        <f>IFERROR(12/Tabla_STOCKENALMACEN[[#This Row],[MESES DE INVENTARIO]],0)</f>
        <v>162</v>
      </c>
      <c r="O555" s="3">
        <f>Tabla_STOCKENALMACEN[[#This Row],[STOCK_VALORIZADO]]/SUM(Tabla_STOCKENALMACEN[STOCK_VALORIZADO])</f>
        <v>1.608232085282305E-6</v>
      </c>
      <c r="P555" s="1" t="str">
        <f>VLOOKUP(Tabla_STOCKENALMACEN[[#This Row],[ID_PRODUCTO]],'ABC VENTAS'!$B$2:$F$564,5,FALSE)</f>
        <v>C</v>
      </c>
      <c r="Q555" s="1" t="str">
        <f>VLOOKUP(Tabla_STOCKENALMACEN[[#This Row],[ID_PRODUCTO]],'ABC STOCK'!$B$3:$F$565,5,FALSE)</f>
        <v>C</v>
      </c>
      <c r="R55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56" spans="1:18" x14ac:dyDescent="0.25">
      <c r="A556">
        <v>3</v>
      </c>
      <c r="B556">
        <v>1093</v>
      </c>
      <c r="C556">
        <v>5</v>
      </c>
      <c r="D556">
        <v>10</v>
      </c>
      <c r="E556">
        <v>202001</v>
      </c>
      <c r="F556">
        <v>594</v>
      </c>
      <c r="G556">
        <v>4.22</v>
      </c>
      <c r="H556">
        <v>2506.6799999999998</v>
      </c>
      <c r="I556">
        <v>511.37959999999998</v>
      </c>
      <c r="J556">
        <v>146</v>
      </c>
      <c r="K556">
        <v>800.95600000000002</v>
      </c>
      <c r="L556">
        <f>Tabla_STOCKENALMACEN[[#This Row],[CANT_STOCK]]*Tabla_STOCKENALMACEN[[#This Row],[COSTO_UNIT]]</f>
        <v>2506.6799999999998</v>
      </c>
      <c r="M556">
        <f>IFERROR(Tabla_STOCKENALMACEN[[#This Row],[CANT_STOCK]]/Tabla_STOCKENALMACEN[[#This Row],[VENTA_PROM12MESES_UN]],0)</f>
        <v>4.0684931506849313</v>
      </c>
      <c r="N556">
        <f>IFERROR(12/Tabla_STOCKENALMACEN[[#This Row],[MESES DE INVENTARIO]],0)</f>
        <v>2.9494949494949498</v>
      </c>
      <c r="O556" s="3">
        <f>Tabla_STOCKENALMACEN[[#This Row],[STOCK_VALORIZADO]]/SUM(Tabla_STOCKENALMACEN[STOCK_VALORIZADO])</f>
        <v>9.4366179858039524E-5</v>
      </c>
      <c r="P556" s="1" t="str">
        <f>VLOOKUP(Tabla_STOCKENALMACEN[[#This Row],[ID_PRODUCTO]],'ABC VENTAS'!$B$2:$F$564,5,FALSE)</f>
        <v>C</v>
      </c>
      <c r="Q556" s="1" t="str">
        <f>VLOOKUP(Tabla_STOCKENALMACEN[[#This Row],[ID_PRODUCTO]],'ABC STOCK'!$B$3:$F$565,5,FALSE)</f>
        <v>C</v>
      </c>
      <c r="R55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557" spans="1:18" x14ac:dyDescent="0.25">
      <c r="A557">
        <v>3</v>
      </c>
      <c r="B557">
        <v>1093</v>
      </c>
      <c r="C557">
        <v>5</v>
      </c>
      <c r="D557">
        <v>10</v>
      </c>
      <c r="E557">
        <v>201909</v>
      </c>
      <c r="F557">
        <v>82</v>
      </c>
      <c r="G557">
        <v>5</v>
      </c>
      <c r="H557">
        <v>410</v>
      </c>
      <c r="I557">
        <v>408.5</v>
      </c>
      <c r="J557">
        <v>81.7</v>
      </c>
      <c r="K557">
        <v>596.41</v>
      </c>
      <c r="L557">
        <f>Tabla_STOCKENALMACEN[[#This Row],[CANT_STOCK]]*Tabla_STOCKENALMACEN[[#This Row],[COSTO_UNIT]]</f>
        <v>410</v>
      </c>
      <c r="M557">
        <f>IFERROR(Tabla_STOCKENALMACEN[[#This Row],[CANT_STOCK]]/Tabla_STOCKENALMACEN[[#This Row],[VENTA_PROM12MESES_UN]],0)</f>
        <v>1.003671970624235</v>
      </c>
      <c r="N557">
        <f>IFERROR(12/Tabla_STOCKENALMACEN[[#This Row],[MESES DE INVENTARIO]],0)</f>
        <v>11.956097560975611</v>
      </c>
      <c r="O557" s="3">
        <f>Tabla_STOCKENALMACEN[[#This Row],[STOCK_VALORIZADO]]/SUM(Tabla_STOCKENALMACEN[STOCK_VALORIZADO])</f>
        <v>1.5434811679909762E-5</v>
      </c>
      <c r="P557" s="1" t="str">
        <f>VLOOKUP(Tabla_STOCKENALMACEN[[#This Row],[ID_PRODUCTO]],'ABC VENTAS'!$B$2:$F$564,5,FALSE)</f>
        <v>C</v>
      </c>
      <c r="Q557" s="1" t="str">
        <f>VLOOKUP(Tabla_STOCKENALMACEN[[#This Row],[ID_PRODUCTO]],'ABC STOCK'!$B$3:$F$565,5,FALSE)</f>
        <v>C</v>
      </c>
      <c r="R55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58" spans="1:18" x14ac:dyDescent="0.25">
      <c r="A558">
        <v>1</v>
      </c>
      <c r="B558">
        <v>1093</v>
      </c>
      <c r="C558">
        <v>5</v>
      </c>
      <c r="D558">
        <v>10</v>
      </c>
      <c r="E558">
        <v>202003</v>
      </c>
      <c r="F558">
        <v>846</v>
      </c>
      <c r="G558">
        <v>2.48</v>
      </c>
      <c r="H558">
        <v>2098.08</v>
      </c>
      <c r="I558">
        <v>184.63104000000001</v>
      </c>
      <c r="J558">
        <v>84.6</v>
      </c>
      <c r="K558">
        <v>383.94864000000001</v>
      </c>
      <c r="L558">
        <f>Tabla_STOCKENALMACEN[[#This Row],[CANT_STOCK]]*Tabla_STOCKENALMACEN[[#This Row],[COSTO_UNIT]]</f>
        <v>2098.08</v>
      </c>
      <c r="M558">
        <f>IFERROR(Tabla_STOCKENALMACEN[[#This Row],[CANT_STOCK]]/Tabla_STOCKENALMACEN[[#This Row],[VENTA_PROM12MESES_UN]],0)</f>
        <v>10</v>
      </c>
      <c r="N558">
        <f>IFERROR(12/Tabla_STOCKENALMACEN[[#This Row],[MESES DE INVENTARIO]],0)</f>
        <v>1.2</v>
      </c>
      <c r="O558" s="3">
        <f>Tabla_STOCKENALMACEN[[#This Row],[STOCK_VALORIZADO]]/SUM(Tabla_STOCKENALMACEN[STOCK_VALORIZADO])</f>
        <v>7.8984072413134328E-5</v>
      </c>
      <c r="P558" s="1" t="str">
        <f>VLOOKUP(Tabla_STOCKENALMACEN[[#This Row],[ID_PRODUCTO]],'ABC VENTAS'!$B$2:$F$564,5,FALSE)</f>
        <v>C</v>
      </c>
      <c r="Q558" s="1" t="str">
        <f>VLOOKUP(Tabla_STOCKENALMACEN[[#This Row],[ID_PRODUCTO]],'ABC STOCK'!$B$3:$F$565,5,FALSE)</f>
        <v>C</v>
      </c>
      <c r="R55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559" spans="1:18" x14ac:dyDescent="0.25">
      <c r="A559">
        <v>1</v>
      </c>
      <c r="B559">
        <v>1093</v>
      </c>
      <c r="C559">
        <v>5</v>
      </c>
      <c r="D559">
        <v>10</v>
      </c>
      <c r="E559">
        <v>202001</v>
      </c>
      <c r="F559">
        <v>432</v>
      </c>
      <c r="G559">
        <v>28.5</v>
      </c>
      <c r="H559">
        <v>12312</v>
      </c>
      <c r="I559">
        <v>0</v>
      </c>
      <c r="J559">
        <v>0</v>
      </c>
      <c r="K559">
        <v>0</v>
      </c>
      <c r="L559">
        <f>Tabla_STOCKENALMACEN[[#This Row],[CANT_STOCK]]*Tabla_STOCKENALMACEN[[#This Row],[COSTO_UNIT]]</f>
        <v>12312</v>
      </c>
      <c r="M559">
        <f>IFERROR(Tabla_STOCKENALMACEN[[#This Row],[CANT_STOCK]]/Tabla_STOCKENALMACEN[[#This Row],[VENTA_PROM12MESES_UN]],0)</f>
        <v>0</v>
      </c>
      <c r="N559">
        <f>IFERROR(12/Tabla_STOCKENALMACEN[[#This Row],[MESES DE INVENTARIO]],0)</f>
        <v>0</v>
      </c>
      <c r="O559" s="3">
        <f>Tabla_STOCKENALMACEN[[#This Row],[STOCK_VALORIZADO]]/SUM(Tabla_STOCKENALMACEN[STOCK_VALORIZADO])</f>
        <v>4.6349610098304634E-4</v>
      </c>
      <c r="P559" s="1" t="str">
        <f>VLOOKUP(Tabla_STOCKENALMACEN[[#This Row],[ID_PRODUCTO]],'ABC VENTAS'!$B$2:$F$564,5,FALSE)</f>
        <v>C</v>
      </c>
      <c r="Q559" s="1" t="str">
        <f>VLOOKUP(Tabla_STOCKENALMACEN[[#This Row],[ID_PRODUCTO]],'ABC STOCK'!$B$3:$F$565,5,FALSE)</f>
        <v>C</v>
      </c>
      <c r="R559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560" spans="1:18" x14ac:dyDescent="0.25">
      <c r="A560">
        <v>1</v>
      </c>
      <c r="B560">
        <v>1094</v>
      </c>
      <c r="C560">
        <v>5</v>
      </c>
      <c r="D560">
        <v>10</v>
      </c>
      <c r="E560">
        <v>202001</v>
      </c>
      <c r="F560">
        <v>196</v>
      </c>
      <c r="G560">
        <v>7.4</v>
      </c>
      <c r="H560">
        <v>1450.4</v>
      </c>
      <c r="I560">
        <v>615.79100000000005</v>
      </c>
      <c r="J560">
        <v>97.9</v>
      </c>
      <c r="K560">
        <v>1043.2224000000001</v>
      </c>
      <c r="L560">
        <f>Tabla_STOCKENALMACEN[[#This Row],[CANT_STOCK]]*Tabla_STOCKENALMACEN[[#This Row],[COSTO_UNIT]]</f>
        <v>1450.4</v>
      </c>
      <c r="M560">
        <f>IFERROR(Tabla_STOCKENALMACEN[[#This Row],[CANT_STOCK]]/Tabla_STOCKENALMACEN[[#This Row],[VENTA_PROM12MESES_UN]],0)</f>
        <v>2.0020429009193053</v>
      </c>
      <c r="N560">
        <f>IFERROR(12/Tabla_STOCKENALMACEN[[#This Row],[MESES DE INVENTARIO]],0)</f>
        <v>5.9938775510204083</v>
      </c>
      <c r="O560" s="3">
        <f>Tabla_STOCKENALMACEN[[#This Row],[STOCK_VALORIZADO]]/SUM(Tabla_STOCKENALMACEN[STOCK_VALORIZADO])</f>
        <v>5.4601587464734446E-5</v>
      </c>
      <c r="P560" s="1" t="str">
        <f>VLOOKUP(Tabla_STOCKENALMACEN[[#This Row],[ID_PRODUCTO]],'ABC VENTAS'!$B$2:$F$564,5,FALSE)</f>
        <v>C</v>
      </c>
      <c r="Q560" s="1" t="str">
        <f>VLOOKUP(Tabla_STOCKENALMACEN[[#This Row],[ID_PRODUCTO]],'ABC STOCK'!$B$3:$F$565,5,FALSE)</f>
        <v>C</v>
      </c>
      <c r="R56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61" spans="1:18" x14ac:dyDescent="0.25">
      <c r="A561">
        <v>2</v>
      </c>
      <c r="B561">
        <v>1094</v>
      </c>
      <c r="C561">
        <v>5</v>
      </c>
      <c r="D561">
        <v>10</v>
      </c>
      <c r="E561">
        <v>201912</v>
      </c>
      <c r="F561">
        <v>453</v>
      </c>
      <c r="G561">
        <v>4.45</v>
      </c>
      <c r="H561">
        <v>2015.85</v>
      </c>
      <c r="I561">
        <v>365.72770000000003</v>
      </c>
      <c r="J561">
        <v>75.400000000000006</v>
      </c>
      <c r="K561">
        <v>550.26919999999996</v>
      </c>
      <c r="L561">
        <f>Tabla_STOCKENALMACEN[[#This Row],[CANT_STOCK]]*Tabla_STOCKENALMACEN[[#This Row],[COSTO_UNIT]]</f>
        <v>2015.8500000000001</v>
      </c>
      <c r="M561">
        <f>IFERROR(Tabla_STOCKENALMACEN[[#This Row],[CANT_STOCK]]/Tabla_STOCKENALMACEN[[#This Row],[VENTA_PROM12MESES_UN]],0)</f>
        <v>6.0079575596816968</v>
      </c>
      <c r="N561">
        <f>IFERROR(12/Tabla_STOCKENALMACEN[[#This Row],[MESES DE INVENTARIO]],0)</f>
        <v>1.9973509933774838</v>
      </c>
      <c r="O561" s="3">
        <f>Tabla_STOCKENALMACEN[[#This Row],[STOCK_VALORIZADO]]/SUM(Tabla_STOCKENALMACEN[STOCK_VALORIZADO])</f>
        <v>7.5888451524258781E-5</v>
      </c>
      <c r="P561" s="1" t="str">
        <f>VLOOKUP(Tabla_STOCKENALMACEN[[#This Row],[ID_PRODUCTO]],'ABC VENTAS'!$B$2:$F$564,5,FALSE)</f>
        <v>C</v>
      </c>
      <c r="Q561" s="1" t="str">
        <f>VLOOKUP(Tabla_STOCKENALMACEN[[#This Row],[ID_PRODUCTO]],'ABC STOCK'!$B$3:$F$565,5,FALSE)</f>
        <v>C</v>
      </c>
      <c r="R56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562" spans="1:18" x14ac:dyDescent="0.25">
      <c r="A562">
        <v>3</v>
      </c>
      <c r="B562">
        <v>1094</v>
      </c>
      <c r="C562">
        <v>5</v>
      </c>
      <c r="D562">
        <v>10</v>
      </c>
      <c r="E562">
        <v>201903</v>
      </c>
      <c r="F562">
        <v>101</v>
      </c>
      <c r="G562">
        <v>3.51</v>
      </c>
      <c r="H562">
        <v>354.51</v>
      </c>
      <c r="I562">
        <v>235.87200000000001</v>
      </c>
      <c r="J562">
        <v>80</v>
      </c>
      <c r="K562">
        <v>497.01600000000002</v>
      </c>
      <c r="L562">
        <f>Tabla_STOCKENALMACEN[[#This Row],[CANT_STOCK]]*Tabla_STOCKENALMACEN[[#This Row],[COSTO_UNIT]]</f>
        <v>354.51</v>
      </c>
      <c r="M562">
        <f>IFERROR(Tabla_STOCKENALMACEN[[#This Row],[CANT_STOCK]]/Tabla_STOCKENALMACEN[[#This Row],[VENTA_PROM12MESES_UN]],0)</f>
        <v>1.2625</v>
      </c>
      <c r="N562">
        <f>IFERROR(12/Tabla_STOCKENALMACEN[[#This Row],[MESES DE INVENTARIO]],0)</f>
        <v>9.5049504950495045</v>
      </c>
      <c r="O562" s="3">
        <f>Tabla_STOCKENALMACEN[[#This Row],[STOCK_VALORIZADO]]/SUM(Tabla_STOCKENALMACEN[STOCK_VALORIZADO])</f>
        <v>1.3345841679621489E-5</v>
      </c>
      <c r="P562" s="1" t="str">
        <f>VLOOKUP(Tabla_STOCKENALMACEN[[#This Row],[ID_PRODUCTO]],'ABC VENTAS'!$B$2:$F$564,5,FALSE)</f>
        <v>C</v>
      </c>
      <c r="Q562" s="1" t="str">
        <f>VLOOKUP(Tabla_STOCKENALMACEN[[#This Row],[ID_PRODUCTO]],'ABC STOCK'!$B$3:$F$565,5,FALSE)</f>
        <v>C</v>
      </c>
      <c r="R56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63" spans="1:18" x14ac:dyDescent="0.25">
      <c r="A563">
        <v>1</v>
      </c>
      <c r="B563">
        <v>1094</v>
      </c>
      <c r="C563">
        <v>5</v>
      </c>
      <c r="D563">
        <v>10</v>
      </c>
      <c r="E563">
        <v>202003</v>
      </c>
      <c r="F563">
        <v>93</v>
      </c>
      <c r="G563">
        <v>2.0499999999999998</v>
      </c>
      <c r="H563">
        <v>190.65</v>
      </c>
      <c r="I563">
        <v>299.423</v>
      </c>
      <c r="J563">
        <v>134</v>
      </c>
      <c r="K563">
        <v>420.291</v>
      </c>
      <c r="L563">
        <f>Tabla_STOCKENALMACEN[[#This Row],[CANT_STOCK]]*Tabla_STOCKENALMACEN[[#This Row],[COSTO_UNIT]]</f>
        <v>190.64999999999998</v>
      </c>
      <c r="M563">
        <f>IFERROR(Tabla_STOCKENALMACEN[[#This Row],[CANT_STOCK]]/Tabla_STOCKENALMACEN[[#This Row],[VENTA_PROM12MESES_UN]],0)</f>
        <v>0.69402985074626866</v>
      </c>
      <c r="N563">
        <f>IFERROR(12/Tabla_STOCKENALMACEN[[#This Row],[MESES DE INVENTARIO]],0)</f>
        <v>17.29032258064516</v>
      </c>
      <c r="O563" s="3">
        <f>Tabla_STOCKENALMACEN[[#This Row],[STOCK_VALORIZADO]]/SUM(Tabla_STOCKENALMACEN[STOCK_VALORIZADO])</f>
        <v>7.1771874311580389E-6</v>
      </c>
      <c r="P563" s="1" t="str">
        <f>VLOOKUP(Tabla_STOCKENALMACEN[[#This Row],[ID_PRODUCTO]],'ABC VENTAS'!$B$2:$F$564,5,FALSE)</f>
        <v>C</v>
      </c>
      <c r="Q563" s="1" t="str">
        <f>VLOOKUP(Tabla_STOCKENALMACEN[[#This Row],[ID_PRODUCTO]],'ABC STOCK'!$B$3:$F$565,5,FALSE)</f>
        <v>C</v>
      </c>
      <c r="R56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64" spans="1:18" x14ac:dyDescent="0.25">
      <c r="A564">
        <v>1</v>
      </c>
      <c r="B564">
        <v>1094</v>
      </c>
      <c r="C564">
        <v>5</v>
      </c>
      <c r="D564">
        <v>10</v>
      </c>
      <c r="E564">
        <v>201909</v>
      </c>
      <c r="F564">
        <v>36</v>
      </c>
      <c r="G564">
        <v>6.64</v>
      </c>
      <c r="H564">
        <v>239.04</v>
      </c>
      <c r="I564">
        <v>209.7576</v>
      </c>
      <c r="J564">
        <v>35.1</v>
      </c>
      <c r="K564">
        <v>328.62024000000002</v>
      </c>
      <c r="L564">
        <f>Tabla_STOCKENALMACEN[[#This Row],[CANT_STOCK]]*Tabla_STOCKENALMACEN[[#This Row],[COSTO_UNIT]]</f>
        <v>239.04</v>
      </c>
      <c r="M564">
        <f>IFERROR(Tabla_STOCKENALMACEN[[#This Row],[CANT_STOCK]]/Tabla_STOCKENALMACEN[[#This Row],[VENTA_PROM12MESES_UN]],0)</f>
        <v>1.0256410256410255</v>
      </c>
      <c r="N564">
        <f>IFERROR(12/Tabla_STOCKENALMACEN[[#This Row],[MESES DE INVENTARIO]],0)</f>
        <v>11.700000000000001</v>
      </c>
      <c r="O564" s="3">
        <f>Tabla_STOCKENALMACEN[[#This Row],[STOCK_VALORIZADO]]/SUM(Tabla_STOCKENALMACEN[STOCK_VALORIZADO])</f>
        <v>8.9988716682088526E-6</v>
      </c>
      <c r="P564" s="1" t="str">
        <f>VLOOKUP(Tabla_STOCKENALMACEN[[#This Row],[ID_PRODUCTO]],'ABC VENTAS'!$B$2:$F$564,5,FALSE)</f>
        <v>C</v>
      </c>
      <c r="Q564" s="1" t="str">
        <f>VLOOKUP(Tabla_STOCKENALMACEN[[#This Row],[ID_PRODUCTO]],'ABC STOCK'!$B$3:$F$565,5,FALSE)</f>
        <v>C</v>
      </c>
      <c r="R5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65" spans="1:18" x14ac:dyDescent="0.25">
      <c r="A565">
        <v>3</v>
      </c>
      <c r="B565">
        <v>1094</v>
      </c>
      <c r="C565">
        <v>5</v>
      </c>
      <c r="D565">
        <v>10</v>
      </c>
      <c r="E565">
        <v>201905</v>
      </c>
      <c r="F565">
        <v>220</v>
      </c>
      <c r="G565">
        <v>3.7</v>
      </c>
      <c r="H565">
        <v>814</v>
      </c>
      <c r="I565">
        <v>181.15199999999999</v>
      </c>
      <c r="J565">
        <v>51</v>
      </c>
      <c r="K565">
        <v>320.79000000000002</v>
      </c>
      <c r="L565">
        <f>Tabla_STOCKENALMACEN[[#This Row],[CANT_STOCK]]*Tabla_STOCKENALMACEN[[#This Row],[COSTO_UNIT]]</f>
        <v>814</v>
      </c>
      <c r="M565">
        <f>IFERROR(Tabla_STOCKENALMACEN[[#This Row],[CANT_STOCK]]/Tabla_STOCKENALMACEN[[#This Row],[VENTA_PROM12MESES_UN]],0)</f>
        <v>4.3137254901960782</v>
      </c>
      <c r="N565">
        <f>IFERROR(12/Tabla_STOCKENALMACEN[[#This Row],[MESES DE INVENTARIO]],0)</f>
        <v>2.7818181818181817</v>
      </c>
      <c r="O565" s="3">
        <f>Tabla_STOCKENALMACEN[[#This Row],[STOCK_VALORIZADO]]/SUM(Tabla_STOCKENALMACEN[STOCK_VALORIZADO])</f>
        <v>3.06437480669428E-5</v>
      </c>
      <c r="P565" s="1" t="str">
        <f>VLOOKUP(Tabla_STOCKENALMACEN[[#This Row],[ID_PRODUCTO]],'ABC VENTAS'!$B$2:$F$564,5,FALSE)</f>
        <v>C</v>
      </c>
      <c r="Q565" s="1" t="str">
        <f>VLOOKUP(Tabla_STOCKENALMACEN[[#This Row],[ID_PRODUCTO]],'ABC STOCK'!$B$3:$F$565,5,FALSE)</f>
        <v>C</v>
      </c>
      <c r="R56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566" spans="1:18" x14ac:dyDescent="0.25">
      <c r="A566">
        <v>2</v>
      </c>
      <c r="B566">
        <v>1095</v>
      </c>
      <c r="C566">
        <v>5</v>
      </c>
      <c r="D566">
        <v>10</v>
      </c>
      <c r="E566">
        <v>201911</v>
      </c>
      <c r="F566">
        <v>98</v>
      </c>
      <c r="G566">
        <v>4.45</v>
      </c>
      <c r="H566">
        <v>436.1</v>
      </c>
      <c r="I566">
        <v>653.61599999999999</v>
      </c>
      <c r="J566">
        <v>136</v>
      </c>
      <c r="K566">
        <v>1119.6199999999999</v>
      </c>
      <c r="L566">
        <f>Tabla_STOCKENALMACEN[[#This Row],[CANT_STOCK]]*Tabla_STOCKENALMACEN[[#This Row],[COSTO_UNIT]]</f>
        <v>436.1</v>
      </c>
      <c r="M566">
        <f>IFERROR(Tabla_STOCKENALMACEN[[#This Row],[CANT_STOCK]]/Tabla_STOCKENALMACEN[[#This Row],[VENTA_PROM12MESES_UN]],0)</f>
        <v>0.72058823529411764</v>
      </c>
      <c r="N566">
        <f>IFERROR(12/Tabla_STOCKENALMACEN[[#This Row],[MESES DE INVENTARIO]],0)</f>
        <v>16.653061224489797</v>
      </c>
      <c r="O566" s="3">
        <f>Tabla_STOCKENALMACEN[[#This Row],[STOCK_VALORIZADO]]/SUM(Tabla_STOCKENALMACEN[STOCK_VALORIZADO])</f>
        <v>1.6417369203923533E-5</v>
      </c>
      <c r="P566" s="1" t="str">
        <f>VLOOKUP(Tabla_STOCKENALMACEN[[#This Row],[ID_PRODUCTO]],'ABC VENTAS'!$B$2:$F$564,5,FALSE)</f>
        <v>C</v>
      </c>
      <c r="Q566" s="1" t="str">
        <f>VLOOKUP(Tabla_STOCKENALMACEN[[#This Row],[ID_PRODUCTO]],'ABC STOCK'!$B$3:$F$565,5,FALSE)</f>
        <v>C</v>
      </c>
      <c r="R56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67" spans="1:18" x14ac:dyDescent="0.25">
      <c r="A567">
        <v>2</v>
      </c>
      <c r="B567">
        <v>1095</v>
      </c>
      <c r="C567">
        <v>5</v>
      </c>
      <c r="D567">
        <v>10</v>
      </c>
      <c r="E567">
        <v>202001</v>
      </c>
      <c r="F567">
        <v>1460</v>
      </c>
      <c r="G567">
        <v>6.19</v>
      </c>
      <c r="H567">
        <v>9037.4</v>
      </c>
      <c r="I567">
        <v>537.14963</v>
      </c>
      <c r="J567">
        <v>81.099999999999994</v>
      </c>
      <c r="K567">
        <v>622.49116000000004</v>
      </c>
      <c r="L567">
        <f>Tabla_STOCKENALMACEN[[#This Row],[CANT_STOCK]]*Tabla_STOCKENALMACEN[[#This Row],[COSTO_UNIT]]</f>
        <v>9037.4000000000015</v>
      </c>
      <c r="M567">
        <f>IFERROR(Tabla_STOCKENALMACEN[[#This Row],[CANT_STOCK]]/Tabla_STOCKENALMACEN[[#This Row],[VENTA_PROM12MESES_UN]],0)</f>
        <v>18.002466091245378</v>
      </c>
      <c r="N567">
        <f>IFERROR(12/Tabla_STOCKENALMACEN[[#This Row],[MESES DE INVENTARIO]],0)</f>
        <v>0.66657534246575334</v>
      </c>
      <c r="O567" s="3">
        <f>Tabla_STOCKENALMACEN[[#This Row],[STOCK_VALORIZADO]]/SUM(Tabla_STOCKENALMACEN[STOCK_VALORIZADO])</f>
        <v>3.4022089530735735E-4</v>
      </c>
      <c r="P567" s="1" t="str">
        <f>VLOOKUP(Tabla_STOCKENALMACEN[[#This Row],[ID_PRODUCTO]],'ABC VENTAS'!$B$2:$F$564,5,FALSE)</f>
        <v>C</v>
      </c>
      <c r="Q567" s="1" t="str">
        <f>VLOOKUP(Tabla_STOCKENALMACEN[[#This Row],[ID_PRODUCTO]],'ABC STOCK'!$B$3:$F$565,5,FALSE)</f>
        <v>C</v>
      </c>
      <c r="R56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568" spans="1:18" x14ac:dyDescent="0.25">
      <c r="A568">
        <v>3</v>
      </c>
      <c r="B568">
        <v>1095</v>
      </c>
      <c r="C568">
        <v>5</v>
      </c>
      <c r="D568">
        <v>10</v>
      </c>
      <c r="E568">
        <v>201902</v>
      </c>
      <c r="F568">
        <v>0</v>
      </c>
      <c r="G568">
        <v>3.3</v>
      </c>
      <c r="H568">
        <v>0</v>
      </c>
      <c r="I568">
        <v>342.14400000000001</v>
      </c>
      <c r="J568">
        <v>96</v>
      </c>
      <c r="K568">
        <v>548.06399999999996</v>
      </c>
      <c r="L568">
        <f>Tabla_STOCKENALMACEN[[#This Row],[CANT_STOCK]]*Tabla_STOCKENALMACEN[[#This Row],[COSTO_UNIT]]</f>
        <v>0</v>
      </c>
      <c r="M568">
        <f>IFERROR(Tabla_STOCKENALMACEN[[#This Row],[CANT_STOCK]]/Tabla_STOCKENALMACEN[[#This Row],[VENTA_PROM12MESES_UN]],0)</f>
        <v>0</v>
      </c>
      <c r="N568">
        <f>IFERROR(12/Tabla_STOCKENALMACEN[[#This Row],[MESES DE INVENTARIO]],0)</f>
        <v>0</v>
      </c>
      <c r="O568" s="3">
        <f>Tabla_STOCKENALMACEN[[#This Row],[STOCK_VALORIZADO]]/SUM(Tabla_STOCKENALMACEN[STOCK_VALORIZADO])</f>
        <v>0</v>
      </c>
      <c r="P568" s="1" t="str">
        <f>VLOOKUP(Tabla_STOCKENALMACEN[[#This Row],[ID_PRODUCTO]],'ABC VENTAS'!$B$2:$F$564,5,FALSE)</f>
        <v>C</v>
      </c>
      <c r="Q568" s="1" t="str">
        <f>VLOOKUP(Tabla_STOCKENALMACEN[[#This Row],[ID_PRODUCTO]],'ABC STOCK'!$B$3:$F$565,5,FALSE)</f>
        <v>C</v>
      </c>
      <c r="R56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69" spans="1:18" x14ac:dyDescent="0.25">
      <c r="A569">
        <v>2</v>
      </c>
      <c r="B569">
        <v>1095</v>
      </c>
      <c r="C569">
        <v>5</v>
      </c>
      <c r="D569">
        <v>10</v>
      </c>
      <c r="E569">
        <v>201904</v>
      </c>
      <c r="F569">
        <v>426</v>
      </c>
      <c r="G569">
        <v>4.8600000000000003</v>
      </c>
      <c r="H569">
        <v>2070.36</v>
      </c>
      <c r="I569">
        <v>304.35264000000001</v>
      </c>
      <c r="J569">
        <v>60.8</v>
      </c>
      <c r="K569">
        <v>466.87103999999999</v>
      </c>
      <c r="L569">
        <f>Tabla_STOCKENALMACEN[[#This Row],[CANT_STOCK]]*Tabla_STOCKENALMACEN[[#This Row],[COSTO_UNIT]]</f>
        <v>2070.36</v>
      </c>
      <c r="M569">
        <f>IFERROR(Tabla_STOCKENALMACEN[[#This Row],[CANT_STOCK]]/Tabla_STOCKENALMACEN[[#This Row],[VENTA_PROM12MESES_UN]],0)</f>
        <v>7.0065789473684212</v>
      </c>
      <c r="N569">
        <f>IFERROR(12/Tabla_STOCKENALMACEN[[#This Row],[MESES DE INVENTARIO]],0)</f>
        <v>1.7126760563380281</v>
      </c>
      <c r="O569" s="3">
        <f>Tabla_STOCKENALMACEN[[#This Row],[STOCK_VALORIZADO]]/SUM(Tabla_STOCKENALMACEN[STOCK_VALORIZADO])</f>
        <v>7.7940528560043853E-5</v>
      </c>
      <c r="P569" s="1" t="str">
        <f>VLOOKUP(Tabla_STOCKENALMACEN[[#This Row],[ID_PRODUCTO]],'ABC VENTAS'!$B$2:$F$564,5,FALSE)</f>
        <v>C</v>
      </c>
      <c r="Q569" s="1" t="str">
        <f>VLOOKUP(Tabla_STOCKENALMACEN[[#This Row],[ID_PRODUCTO]],'ABC STOCK'!$B$3:$F$565,5,FALSE)</f>
        <v>C</v>
      </c>
      <c r="R56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570" spans="1:18" x14ac:dyDescent="0.25">
      <c r="A570">
        <v>2</v>
      </c>
      <c r="B570">
        <v>1095</v>
      </c>
      <c r="C570">
        <v>5</v>
      </c>
      <c r="D570">
        <v>10</v>
      </c>
      <c r="E570">
        <v>201903</v>
      </c>
      <c r="F570">
        <v>141</v>
      </c>
      <c r="G570">
        <v>3.55</v>
      </c>
      <c r="H570">
        <v>500.55</v>
      </c>
      <c r="I570">
        <v>236.92699999999999</v>
      </c>
      <c r="J570">
        <v>71</v>
      </c>
      <c r="K570">
        <v>418.40300000000002</v>
      </c>
      <c r="L570">
        <f>Tabla_STOCKENALMACEN[[#This Row],[CANT_STOCK]]*Tabla_STOCKENALMACEN[[#This Row],[COSTO_UNIT]]</f>
        <v>500.54999999999995</v>
      </c>
      <c r="M570">
        <f>IFERROR(Tabla_STOCKENALMACEN[[#This Row],[CANT_STOCK]]/Tabla_STOCKENALMACEN[[#This Row],[VENTA_PROM12MESES_UN]],0)</f>
        <v>1.9859154929577465</v>
      </c>
      <c r="N570">
        <f>IFERROR(12/Tabla_STOCKENALMACEN[[#This Row],[MESES DE INVENTARIO]],0)</f>
        <v>6.042553191489362</v>
      </c>
      <c r="O570" s="3">
        <f>Tabla_STOCKENALMACEN[[#This Row],[STOCK_VALORIZADO]]/SUM(Tabla_STOCKENALMACEN[STOCK_VALORIZADO])</f>
        <v>1.8843646308241052E-5</v>
      </c>
      <c r="P570" s="1" t="str">
        <f>VLOOKUP(Tabla_STOCKENALMACEN[[#This Row],[ID_PRODUCTO]],'ABC VENTAS'!$B$2:$F$564,5,FALSE)</f>
        <v>C</v>
      </c>
      <c r="Q570" s="1" t="str">
        <f>VLOOKUP(Tabla_STOCKENALMACEN[[#This Row],[ID_PRODUCTO]],'ABC STOCK'!$B$3:$F$565,5,FALSE)</f>
        <v>C</v>
      </c>
      <c r="R57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71" spans="1:18" x14ac:dyDescent="0.25">
      <c r="A571">
        <v>3</v>
      </c>
      <c r="B571">
        <v>1095</v>
      </c>
      <c r="C571">
        <v>5</v>
      </c>
      <c r="D571">
        <v>10</v>
      </c>
      <c r="E571">
        <v>202003</v>
      </c>
      <c r="F571">
        <v>556</v>
      </c>
      <c r="G571">
        <v>2.4900000000000002</v>
      </c>
      <c r="H571">
        <v>1384.44</v>
      </c>
      <c r="I571">
        <v>217.20269999999999</v>
      </c>
      <c r="J571">
        <v>79.3</v>
      </c>
      <c r="K571">
        <v>308.03291999999999</v>
      </c>
      <c r="L571">
        <f>Tabla_STOCKENALMACEN[[#This Row],[CANT_STOCK]]*Tabla_STOCKENALMACEN[[#This Row],[COSTO_UNIT]]</f>
        <v>1384.44</v>
      </c>
      <c r="M571">
        <f>IFERROR(Tabla_STOCKENALMACEN[[#This Row],[CANT_STOCK]]/Tabla_STOCKENALMACEN[[#This Row],[VENTA_PROM12MESES_UN]],0)</f>
        <v>7.0113493064312742</v>
      </c>
      <c r="N571">
        <f>IFERROR(12/Tabla_STOCKENALMACEN[[#This Row],[MESES DE INVENTARIO]],0)</f>
        <v>1.7115107913669063</v>
      </c>
      <c r="O571" s="3">
        <f>Tabla_STOCKENALMACEN[[#This Row],[STOCK_VALORIZADO]]/SUM(Tabla_STOCKENALMACEN[STOCK_VALORIZADO])</f>
        <v>5.2118465078376281E-5</v>
      </c>
      <c r="P571" s="1" t="str">
        <f>VLOOKUP(Tabla_STOCKENALMACEN[[#This Row],[ID_PRODUCTO]],'ABC VENTAS'!$B$2:$F$564,5,FALSE)</f>
        <v>C</v>
      </c>
      <c r="Q571" s="1" t="str">
        <f>VLOOKUP(Tabla_STOCKENALMACEN[[#This Row],[ID_PRODUCTO]],'ABC STOCK'!$B$3:$F$565,5,FALSE)</f>
        <v>C</v>
      </c>
      <c r="R57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572" spans="1:18" x14ac:dyDescent="0.25">
      <c r="A572">
        <v>2</v>
      </c>
      <c r="B572">
        <v>1096</v>
      </c>
      <c r="C572">
        <v>5</v>
      </c>
      <c r="D572">
        <v>10</v>
      </c>
      <c r="E572">
        <v>201910</v>
      </c>
      <c r="F572">
        <v>219</v>
      </c>
      <c r="G572">
        <v>6.09</v>
      </c>
      <c r="H572">
        <v>1333.71</v>
      </c>
      <c r="I572">
        <v>763.68600000000004</v>
      </c>
      <c r="J572">
        <v>114</v>
      </c>
      <c r="K572">
        <v>1159.4141999999999</v>
      </c>
      <c r="L572">
        <f>Tabla_STOCKENALMACEN[[#This Row],[CANT_STOCK]]*Tabla_STOCKENALMACEN[[#This Row],[COSTO_UNIT]]</f>
        <v>1333.71</v>
      </c>
      <c r="M572">
        <f>IFERROR(Tabla_STOCKENALMACEN[[#This Row],[CANT_STOCK]]/Tabla_STOCKENALMACEN[[#This Row],[VENTA_PROM12MESES_UN]],0)</f>
        <v>1.9210526315789473</v>
      </c>
      <c r="N572">
        <f>IFERROR(12/Tabla_STOCKENALMACEN[[#This Row],[MESES DE INVENTARIO]],0)</f>
        <v>6.2465753424657535</v>
      </c>
      <c r="O572" s="3">
        <f>Tabla_STOCKENALMACEN[[#This Row],[STOCK_VALORIZADO]]/SUM(Tabla_STOCKENALMACEN[STOCK_VALORIZADO])</f>
        <v>5.0208689477103541E-5</v>
      </c>
      <c r="P572" s="1" t="str">
        <f>VLOOKUP(Tabla_STOCKENALMACEN[[#This Row],[ID_PRODUCTO]],'ABC VENTAS'!$B$2:$F$564,5,FALSE)</f>
        <v>C</v>
      </c>
      <c r="Q572" s="1" t="str">
        <f>VLOOKUP(Tabla_STOCKENALMACEN[[#This Row],[ID_PRODUCTO]],'ABC STOCK'!$B$3:$F$565,5,FALSE)</f>
        <v>C</v>
      </c>
      <c r="R57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73" spans="1:18" x14ac:dyDescent="0.25">
      <c r="A573">
        <v>2</v>
      </c>
      <c r="B573">
        <v>1096</v>
      </c>
      <c r="C573">
        <v>5</v>
      </c>
      <c r="D573">
        <v>10</v>
      </c>
      <c r="E573">
        <v>202003</v>
      </c>
      <c r="F573">
        <v>522</v>
      </c>
      <c r="G573">
        <v>5.56</v>
      </c>
      <c r="H573">
        <v>2902.32</v>
      </c>
      <c r="I573">
        <v>750.21079999999995</v>
      </c>
      <c r="J573">
        <v>131</v>
      </c>
      <c r="K573">
        <v>1107.1071999999999</v>
      </c>
      <c r="L573">
        <f>Tabla_STOCKENALMACEN[[#This Row],[CANT_STOCK]]*Tabla_STOCKENALMACEN[[#This Row],[COSTO_UNIT]]</f>
        <v>2902.3199999999997</v>
      </c>
      <c r="M573">
        <f>IFERROR(Tabla_STOCKENALMACEN[[#This Row],[CANT_STOCK]]/Tabla_STOCKENALMACEN[[#This Row],[VENTA_PROM12MESES_UN]],0)</f>
        <v>3.9847328244274811</v>
      </c>
      <c r="N573">
        <f>IFERROR(12/Tabla_STOCKENALMACEN[[#This Row],[MESES DE INVENTARIO]],0)</f>
        <v>3.0114942528735629</v>
      </c>
      <c r="O573" s="3">
        <f>Tabla_STOCKENALMACEN[[#This Row],[STOCK_VALORIZADO]]/SUM(Tabla_STOCKENALMACEN[STOCK_VALORIZADO])</f>
        <v>1.0926039667033098E-4</v>
      </c>
      <c r="P573" s="1" t="str">
        <f>VLOOKUP(Tabla_STOCKENALMACEN[[#This Row],[ID_PRODUCTO]],'ABC VENTAS'!$B$2:$F$564,5,FALSE)</f>
        <v>C</v>
      </c>
      <c r="Q573" s="1" t="str">
        <f>VLOOKUP(Tabla_STOCKENALMACEN[[#This Row],[ID_PRODUCTO]],'ABC STOCK'!$B$3:$F$565,5,FALSE)</f>
        <v>C</v>
      </c>
      <c r="R57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574" spans="1:18" x14ac:dyDescent="0.25">
      <c r="A574">
        <v>1</v>
      </c>
      <c r="B574">
        <v>1096</v>
      </c>
      <c r="C574">
        <v>5</v>
      </c>
      <c r="D574">
        <v>10</v>
      </c>
      <c r="E574">
        <v>201907</v>
      </c>
      <c r="F574">
        <v>54</v>
      </c>
      <c r="G574">
        <v>4.54</v>
      </c>
      <c r="H574">
        <v>245.16</v>
      </c>
      <c r="I574">
        <v>670.46720000000005</v>
      </c>
      <c r="J574">
        <v>142</v>
      </c>
      <c r="K574">
        <v>908.99879999999996</v>
      </c>
      <c r="L574">
        <f>Tabla_STOCKENALMACEN[[#This Row],[CANT_STOCK]]*Tabla_STOCKENALMACEN[[#This Row],[COSTO_UNIT]]</f>
        <v>245.16</v>
      </c>
      <c r="M574">
        <f>IFERROR(Tabla_STOCKENALMACEN[[#This Row],[CANT_STOCK]]/Tabla_STOCKENALMACEN[[#This Row],[VENTA_PROM12MESES_UN]],0)</f>
        <v>0.38028169014084506</v>
      </c>
      <c r="N574">
        <f>IFERROR(12/Tabla_STOCKENALMACEN[[#This Row],[MESES DE INVENTARIO]],0)</f>
        <v>31.555555555555557</v>
      </c>
      <c r="O574" s="3">
        <f>Tabla_STOCKENALMACEN[[#This Row],[STOCK_VALORIZADO]]/SUM(Tabla_STOCKENALMACEN[STOCK_VALORIZADO])</f>
        <v>9.2292644669431156E-6</v>
      </c>
      <c r="P574" s="1" t="str">
        <f>VLOOKUP(Tabla_STOCKENALMACEN[[#This Row],[ID_PRODUCTO]],'ABC VENTAS'!$B$2:$F$564,5,FALSE)</f>
        <v>C</v>
      </c>
      <c r="Q574" s="1" t="str">
        <f>VLOOKUP(Tabla_STOCKENALMACEN[[#This Row],[ID_PRODUCTO]],'ABC STOCK'!$B$3:$F$565,5,FALSE)</f>
        <v>C</v>
      </c>
      <c r="R57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75" spans="1:18" x14ac:dyDescent="0.25">
      <c r="A575">
        <v>1</v>
      </c>
      <c r="B575">
        <v>1096</v>
      </c>
      <c r="C575">
        <v>5</v>
      </c>
      <c r="D575">
        <v>10</v>
      </c>
      <c r="E575">
        <v>201906</v>
      </c>
      <c r="F575">
        <v>379</v>
      </c>
      <c r="G575">
        <v>5.79</v>
      </c>
      <c r="H575">
        <v>2194.41</v>
      </c>
      <c r="I575">
        <v>398.23041000000001</v>
      </c>
      <c r="J575">
        <v>63.1</v>
      </c>
      <c r="K575">
        <v>544.37000999999998</v>
      </c>
      <c r="L575">
        <f>Tabla_STOCKENALMACEN[[#This Row],[CANT_STOCK]]*Tabla_STOCKENALMACEN[[#This Row],[COSTO_UNIT]]</f>
        <v>2194.41</v>
      </c>
      <c r="M575">
        <f>IFERROR(Tabla_STOCKENALMACEN[[#This Row],[CANT_STOCK]]/Tabla_STOCKENALMACEN[[#This Row],[VENTA_PROM12MESES_UN]],0)</f>
        <v>6.0063391442155307</v>
      </c>
      <c r="N575">
        <f>IFERROR(12/Tabla_STOCKENALMACEN[[#This Row],[MESES DE INVENTARIO]],0)</f>
        <v>1.9978891820580476</v>
      </c>
      <c r="O575" s="3">
        <f>Tabla_STOCKENALMACEN[[#This Row],[STOCK_VALORIZADO]]/SUM(Tabla_STOCKENALMACEN[STOCK_VALORIZADO])</f>
        <v>8.2610500240270197E-5</v>
      </c>
      <c r="P575" s="1" t="str">
        <f>VLOOKUP(Tabla_STOCKENALMACEN[[#This Row],[ID_PRODUCTO]],'ABC VENTAS'!$B$2:$F$564,5,FALSE)</f>
        <v>C</v>
      </c>
      <c r="Q575" s="1" t="str">
        <f>VLOOKUP(Tabla_STOCKENALMACEN[[#This Row],[ID_PRODUCTO]],'ABC STOCK'!$B$3:$F$565,5,FALSE)</f>
        <v>C</v>
      </c>
      <c r="R57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576" spans="1:18" x14ac:dyDescent="0.25">
      <c r="A576">
        <v>3</v>
      </c>
      <c r="B576">
        <v>1096</v>
      </c>
      <c r="C576">
        <v>5</v>
      </c>
      <c r="D576">
        <v>10</v>
      </c>
      <c r="E576">
        <v>201908</v>
      </c>
      <c r="F576">
        <v>115</v>
      </c>
      <c r="G576">
        <v>3.08</v>
      </c>
      <c r="H576">
        <v>354.2</v>
      </c>
      <c r="I576">
        <v>457.38</v>
      </c>
      <c r="J576">
        <v>135</v>
      </c>
      <c r="K576">
        <v>515.59199999999998</v>
      </c>
      <c r="L576">
        <f>Tabla_STOCKENALMACEN[[#This Row],[CANT_STOCK]]*Tabla_STOCKENALMACEN[[#This Row],[COSTO_UNIT]]</f>
        <v>354.2</v>
      </c>
      <c r="M576">
        <f>IFERROR(Tabla_STOCKENALMACEN[[#This Row],[CANT_STOCK]]/Tabla_STOCKENALMACEN[[#This Row],[VENTA_PROM12MESES_UN]],0)</f>
        <v>0.85185185185185186</v>
      </c>
      <c r="N576">
        <f>IFERROR(12/Tabla_STOCKENALMACEN[[#This Row],[MESES DE INVENTARIO]],0)</f>
        <v>14.086956521739131</v>
      </c>
      <c r="O576" s="3">
        <f>Tabla_STOCKENALMACEN[[#This Row],[STOCK_VALORIZADO]]/SUM(Tabla_STOCKENALMACEN[STOCK_VALORIZADO])</f>
        <v>1.3334171456156191E-5</v>
      </c>
      <c r="P576" s="1" t="str">
        <f>VLOOKUP(Tabla_STOCKENALMACEN[[#This Row],[ID_PRODUCTO]],'ABC VENTAS'!$B$2:$F$564,5,FALSE)</f>
        <v>C</v>
      </c>
      <c r="Q576" s="1" t="str">
        <f>VLOOKUP(Tabla_STOCKENALMACEN[[#This Row],[ID_PRODUCTO]],'ABC STOCK'!$B$3:$F$565,5,FALSE)</f>
        <v>C</v>
      </c>
      <c r="R57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77" spans="1:18" x14ac:dyDescent="0.25">
      <c r="A577">
        <v>2</v>
      </c>
      <c r="B577">
        <v>1096</v>
      </c>
      <c r="C577">
        <v>5</v>
      </c>
      <c r="D577">
        <v>10</v>
      </c>
      <c r="E577">
        <v>201902</v>
      </c>
      <c r="F577">
        <v>977</v>
      </c>
      <c r="G577">
        <v>5.36</v>
      </c>
      <c r="H577">
        <v>5236.72</v>
      </c>
      <c r="I577">
        <v>314.04239999999999</v>
      </c>
      <c r="J577">
        <v>65.099999999999994</v>
      </c>
      <c r="K577">
        <v>460.59552000000002</v>
      </c>
      <c r="L577">
        <f>Tabla_STOCKENALMACEN[[#This Row],[CANT_STOCK]]*Tabla_STOCKENALMACEN[[#This Row],[COSTO_UNIT]]</f>
        <v>5236.72</v>
      </c>
      <c r="M577">
        <f>IFERROR(Tabla_STOCKENALMACEN[[#This Row],[CANT_STOCK]]/Tabla_STOCKENALMACEN[[#This Row],[VENTA_PROM12MESES_UN]],0)</f>
        <v>15.007680491551461</v>
      </c>
      <c r="N577">
        <f>IFERROR(12/Tabla_STOCKENALMACEN[[#This Row],[MESES DE INVENTARIO]],0)</f>
        <v>0.79959058341862832</v>
      </c>
      <c r="O577" s="3">
        <f>Tabla_STOCKENALMACEN[[#This Row],[STOCK_VALORIZADO]]/SUM(Tabla_STOCKENALMACEN[STOCK_VALORIZADO])</f>
        <v>1.9714094395223674E-4</v>
      </c>
      <c r="P577" s="1" t="str">
        <f>VLOOKUP(Tabla_STOCKENALMACEN[[#This Row],[ID_PRODUCTO]],'ABC VENTAS'!$B$2:$F$564,5,FALSE)</f>
        <v>C</v>
      </c>
      <c r="Q577" s="1" t="str">
        <f>VLOOKUP(Tabla_STOCKENALMACEN[[#This Row],[ID_PRODUCTO]],'ABC STOCK'!$B$3:$F$565,5,FALSE)</f>
        <v>C</v>
      </c>
      <c r="R57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578" spans="1:18" x14ac:dyDescent="0.25">
      <c r="A578">
        <v>3</v>
      </c>
      <c r="B578">
        <v>1097</v>
      </c>
      <c r="C578">
        <v>5</v>
      </c>
      <c r="D578">
        <v>10</v>
      </c>
      <c r="E578">
        <v>202002</v>
      </c>
      <c r="F578">
        <v>1388</v>
      </c>
      <c r="G578">
        <v>63</v>
      </c>
      <c r="H578">
        <v>87444</v>
      </c>
      <c r="I578">
        <v>34398</v>
      </c>
      <c r="J578">
        <v>600</v>
      </c>
      <c r="K578">
        <v>46872</v>
      </c>
      <c r="L578">
        <f>Tabla_STOCKENALMACEN[[#This Row],[CANT_STOCK]]*Tabla_STOCKENALMACEN[[#This Row],[COSTO_UNIT]]</f>
        <v>87444</v>
      </c>
      <c r="M578">
        <f>IFERROR(Tabla_STOCKENALMACEN[[#This Row],[CANT_STOCK]]/Tabla_STOCKENALMACEN[[#This Row],[VENTA_PROM12MESES_UN]],0)</f>
        <v>2.3133333333333335</v>
      </c>
      <c r="N578">
        <f>IFERROR(12/Tabla_STOCKENALMACEN[[#This Row],[MESES DE INVENTARIO]],0)</f>
        <v>5.1873198847262243</v>
      </c>
      <c r="O578" s="3">
        <f>Tabla_STOCKENALMACEN[[#This Row],[STOCK_VALORIZADO]]/SUM(Tabla_STOCKENALMACEN[STOCK_VALORIZADO])</f>
        <v>3.2919065183854377E-3</v>
      </c>
      <c r="P578" s="1" t="str">
        <f>VLOOKUP(Tabla_STOCKENALMACEN[[#This Row],[ID_PRODUCTO]],'ABC VENTAS'!$B$2:$F$564,5,FALSE)</f>
        <v>C</v>
      </c>
      <c r="Q578" s="1" t="str">
        <f>VLOOKUP(Tabla_STOCKENALMACEN[[#This Row],[ID_PRODUCTO]],'ABC STOCK'!$B$3:$F$565,5,FALSE)</f>
        <v>A</v>
      </c>
      <c r="R57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79" spans="1:18" x14ac:dyDescent="0.25">
      <c r="A579">
        <v>3</v>
      </c>
      <c r="B579">
        <v>1097</v>
      </c>
      <c r="C579">
        <v>5</v>
      </c>
      <c r="D579">
        <v>10</v>
      </c>
      <c r="E579">
        <v>202002</v>
      </c>
      <c r="F579">
        <v>222</v>
      </c>
      <c r="G579">
        <v>80</v>
      </c>
      <c r="H579">
        <v>17760</v>
      </c>
      <c r="I579">
        <v>26921.599999999999</v>
      </c>
      <c r="J579">
        <v>358</v>
      </c>
      <c r="K579">
        <v>39809.599999999999</v>
      </c>
      <c r="L579">
        <f>Tabla_STOCKENALMACEN[[#This Row],[CANT_STOCK]]*Tabla_STOCKENALMACEN[[#This Row],[COSTO_UNIT]]</f>
        <v>17760</v>
      </c>
      <c r="M579">
        <f>IFERROR(Tabla_STOCKENALMACEN[[#This Row],[CANT_STOCK]]/Tabla_STOCKENALMACEN[[#This Row],[VENTA_PROM12MESES_UN]],0)</f>
        <v>0.62011173184357538</v>
      </c>
      <c r="N579">
        <f>IFERROR(12/Tabla_STOCKENALMACEN[[#This Row],[MESES DE INVENTARIO]],0)</f>
        <v>19.351351351351354</v>
      </c>
      <c r="O579" s="3">
        <f>Tabla_STOCKENALMACEN[[#This Row],[STOCK_VALORIZADO]]/SUM(Tabla_STOCKENALMACEN[STOCK_VALORIZADO])</f>
        <v>6.6859086691511559E-4</v>
      </c>
      <c r="P579" s="1" t="str">
        <f>VLOOKUP(Tabla_STOCKENALMACEN[[#This Row],[ID_PRODUCTO]],'ABC VENTAS'!$B$2:$F$564,5,FALSE)</f>
        <v>C</v>
      </c>
      <c r="Q579" s="1" t="str">
        <f>VLOOKUP(Tabla_STOCKENALMACEN[[#This Row],[ID_PRODUCTO]],'ABC STOCK'!$B$3:$F$565,5,FALSE)</f>
        <v>A</v>
      </c>
      <c r="R57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80" spans="1:18" x14ac:dyDescent="0.25">
      <c r="A580">
        <v>1</v>
      </c>
      <c r="B580">
        <v>1097</v>
      </c>
      <c r="C580">
        <v>5</v>
      </c>
      <c r="D580">
        <v>10</v>
      </c>
      <c r="E580">
        <v>202002</v>
      </c>
      <c r="F580">
        <v>1046</v>
      </c>
      <c r="G580">
        <v>48</v>
      </c>
      <c r="H580">
        <v>50208</v>
      </c>
      <c r="I580">
        <v>17856.96</v>
      </c>
      <c r="J580">
        <v>418</v>
      </c>
      <c r="K580">
        <v>37720.32</v>
      </c>
      <c r="L580">
        <f>Tabla_STOCKENALMACEN[[#This Row],[CANT_STOCK]]*Tabla_STOCKENALMACEN[[#This Row],[COSTO_UNIT]]</f>
        <v>50208</v>
      </c>
      <c r="M580">
        <f>IFERROR(Tabla_STOCKENALMACEN[[#This Row],[CANT_STOCK]]/Tabla_STOCKENALMACEN[[#This Row],[VENTA_PROM12MESES_UN]],0)</f>
        <v>2.5023923444976077</v>
      </c>
      <c r="N580">
        <f>IFERROR(12/Tabla_STOCKENALMACEN[[#This Row],[MESES DE INVENTARIO]],0)</f>
        <v>4.7954110898661568</v>
      </c>
      <c r="O580" s="3">
        <f>Tabla_STOCKENALMACEN[[#This Row],[STOCK_VALORIZADO]]/SUM(Tabla_STOCKENALMACEN[STOCK_VALORIZADO])</f>
        <v>1.8901244507924619E-3</v>
      </c>
      <c r="P580" s="1" t="str">
        <f>VLOOKUP(Tabla_STOCKENALMACEN[[#This Row],[ID_PRODUCTO]],'ABC VENTAS'!$B$2:$F$564,5,FALSE)</f>
        <v>C</v>
      </c>
      <c r="Q580" s="1" t="str">
        <f>VLOOKUP(Tabla_STOCKENALMACEN[[#This Row],[ID_PRODUCTO]],'ABC STOCK'!$B$3:$F$565,5,FALSE)</f>
        <v>A</v>
      </c>
      <c r="R58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81" spans="1:18" x14ac:dyDescent="0.25">
      <c r="A581">
        <v>3</v>
      </c>
      <c r="B581">
        <v>1097</v>
      </c>
      <c r="C581">
        <v>5</v>
      </c>
      <c r="D581">
        <v>10</v>
      </c>
      <c r="E581">
        <v>202003</v>
      </c>
      <c r="F581">
        <v>850</v>
      </c>
      <c r="G581">
        <v>80</v>
      </c>
      <c r="H581">
        <v>68000</v>
      </c>
      <c r="I581">
        <v>28932.799999999999</v>
      </c>
      <c r="J581">
        <v>338</v>
      </c>
      <c r="K581">
        <v>33259.199999999997</v>
      </c>
      <c r="L581">
        <f>Tabla_STOCKENALMACEN[[#This Row],[CANT_STOCK]]*Tabla_STOCKENALMACEN[[#This Row],[COSTO_UNIT]]</f>
        <v>68000</v>
      </c>
      <c r="M581">
        <f>IFERROR(Tabla_STOCKENALMACEN[[#This Row],[CANT_STOCK]]/Tabla_STOCKENALMACEN[[#This Row],[VENTA_PROM12MESES_UN]],0)</f>
        <v>2.5147928994082842</v>
      </c>
      <c r="N581">
        <f>IFERROR(12/Tabla_STOCKENALMACEN[[#This Row],[MESES DE INVENTARIO]],0)</f>
        <v>4.7717647058823527</v>
      </c>
      <c r="O581" s="3">
        <f>Tabla_STOCKENALMACEN[[#This Row],[STOCK_VALORIZADO]]/SUM(Tabla_STOCKENALMACEN[STOCK_VALORIZADO])</f>
        <v>2.5599199859362536E-3</v>
      </c>
      <c r="P581" s="1" t="str">
        <f>VLOOKUP(Tabla_STOCKENALMACEN[[#This Row],[ID_PRODUCTO]],'ABC VENTAS'!$B$2:$F$564,5,FALSE)</f>
        <v>C</v>
      </c>
      <c r="Q581" s="1" t="str">
        <f>VLOOKUP(Tabla_STOCKENALMACEN[[#This Row],[ID_PRODUCTO]],'ABC STOCK'!$B$3:$F$565,5,FALSE)</f>
        <v>A</v>
      </c>
      <c r="R58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82" spans="1:18" x14ac:dyDescent="0.25">
      <c r="A582">
        <v>3</v>
      </c>
      <c r="B582">
        <v>1097</v>
      </c>
      <c r="C582">
        <v>5</v>
      </c>
      <c r="D582">
        <v>10</v>
      </c>
      <c r="E582">
        <v>202001</v>
      </c>
      <c r="F582">
        <v>291</v>
      </c>
      <c r="G582">
        <v>35</v>
      </c>
      <c r="H582">
        <v>10185</v>
      </c>
      <c r="I582">
        <v>12145</v>
      </c>
      <c r="J582">
        <v>347</v>
      </c>
      <c r="K582">
        <v>19432</v>
      </c>
      <c r="L582">
        <f>Tabla_STOCKENALMACEN[[#This Row],[CANT_STOCK]]*Tabla_STOCKENALMACEN[[#This Row],[COSTO_UNIT]]</f>
        <v>10185</v>
      </c>
      <c r="M582">
        <f>IFERROR(Tabla_STOCKENALMACEN[[#This Row],[CANT_STOCK]]/Tabla_STOCKENALMACEN[[#This Row],[VENTA_PROM12MESES_UN]],0)</f>
        <v>0.83861671469740628</v>
      </c>
      <c r="N582">
        <f>IFERROR(12/Tabla_STOCKENALMACEN[[#This Row],[MESES DE INVENTARIO]],0)</f>
        <v>14.309278350515465</v>
      </c>
      <c r="O582" s="3">
        <f>Tabla_STOCKENALMACEN[[#This Row],[STOCK_VALORIZADO]]/SUM(Tabla_STOCKENALMACEN[STOCK_VALORIZADO])</f>
        <v>3.8342330965824618E-4</v>
      </c>
      <c r="P582" s="1" t="str">
        <f>VLOOKUP(Tabla_STOCKENALMACEN[[#This Row],[ID_PRODUCTO]],'ABC VENTAS'!$B$2:$F$564,5,FALSE)</f>
        <v>C</v>
      </c>
      <c r="Q582" s="1" t="str">
        <f>VLOOKUP(Tabla_STOCKENALMACEN[[#This Row],[ID_PRODUCTO]],'ABC STOCK'!$B$3:$F$565,5,FALSE)</f>
        <v>A</v>
      </c>
      <c r="R58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83" spans="1:18" x14ac:dyDescent="0.25">
      <c r="A583">
        <v>3</v>
      </c>
      <c r="B583">
        <v>1097</v>
      </c>
      <c r="C583">
        <v>5</v>
      </c>
      <c r="D583">
        <v>10</v>
      </c>
      <c r="E583">
        <v>202001</v>
      </c>
      <c r="F583">
        <v>812</v>
      </c>
      <c r="G583">
        <v>37</v>
      </c>
      <c r="H583">
        <v>30044</v>
      </c>
      <c r="I583">
        <v>12690.63</v>
      </c>
      <c r="J583">
        <v>333</v>
      </c>
      <c r="K583">
        <v>17988.66</v>
      </c>
      <c r="L583">
        <f>Tabla_STOCKENALMACEN[[#This Row],[CANT_STOCK]]*Tabla_STOCKENALMACEN[[#This Row],[COSTO_UNIT]]</f>
        <v>30044</v>
      </c>
      <c r="M583">
        <f>IFERROR(Tabla_STOCKENALMACEN[[#This Row],[CANT_STOCK]]/Tabla_STOCKENALMACEN[[#This Row],[VENTA_PROM12MESES_UN]],0)</f>
        <v>2.4384384384384385</v>
      </c>
      <c r="N583">
        <f>IFERROR(12/Tabla_STOCKENALMACEN[[#This Row],[MESES DE INVENTARIO]],0)</f>
        <v>4.9211822660098523</v>
      </c>
      <c r="O583" s="3">
        <f>Tabla_STOCKENALMACEN[[#This Row],[STOCK_VALORIZADO]]/SUM(Tabla_STOCKENALMACEN[STOCK_VALORIZADO])</f>
        <v>1.1310328831980706E-3</v>
      </c>
      <c r="P583" s="1" t="str">
        <f>VLOOKUP(Tabla_STOCKENALMACEN[[#This Row],[ID_PRODUCTO]],'ABC VENTAS'!$B$2:$F$564,5,FALSE)</f>
        <v>C</v>
      </c>
      <c r="Q583" s="1" t="str">
        <f>VLOOKUP(Tabla_STOCKENALMACEN[[#This Row],[ID_PRODUCTO]],'ABC STOCK'!$B$3:$F$565,5,FALSE)</f>
        <v>A</v>
      </c>
      <c r="R58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84" spans="1:18" x14ac:dyDescent="0.25">
      <c r="A584">
        <v>3</v>
      </c>
      <c r="B584">
        <v>1098</v>
      </c>
      <c r="C584">
        <v>5</v>
      </c>
      <c r="D584">
        <v>10</v>
      </c>
      <c r="E584">
        <v>201904</v>
      </c>
      <c r="F584">
        <v>171</v>
      </c>
      <c r="G584">
        <v>6.23</v>
      </c>
      <c r="H584">
        <v>1065.33</v>
      </c>
      <c r="I584">
        <v>487.24829999999997</v>
      </c>
      <c r="J584">
        <v>79</v>
      </c>
      <c r="K584">
        <v>930.20129999999995</v>
      </c>
      <c r="L584">
        <f>Tabla_STOCKENALMACEN[[#This Row],[CANT_STOCK]]*Tabla_STOCKENALMACEN[[#This Row],[COSTO_UNIT]]</f>
        <v>1065.3300000000002</v>
      </c>
      <c r="M584">
        <f>IFERROR(Tabla_STOCKENALMACEN[[#This Row],[CANT_STOCK]]/Tabla_STOCKENALMACEN[[#This Row],[VENTA_PROM12MESES_UN]],0)</f>
        <v>2.1645569620253164</v>
      </c>
      <c r="N584">
        <f>IFERROR(12/Tabla_STOCKENALMACEN[[#This Row],[MESES DE INVENTARIO]],0)</f>
        <v>5.5438596491228074</v>
      </c>
      <c r="O584" s="3">
        <f>Tabla_STOCKENALMACEN[[#This Row],[STOCK_VALORIZADO]]/SUM(Tabla_STOCKENALMACEN[STOCK_VALORIZADO])</f>
        <v>4.0105287626727492E-5</v>
      </c>
      <c r="P584" s="1" t="str">
        <f>VLOOKUP(Tabla_STOCKENALMACEN[[#This Row],[ID_PRODUCTO]],'ABC VENTAS'!$B$2:$F$564,5,FALSE)</f>
        <v>C</v>
      </c>
      <c r="Q584" s="1" t="str">
        <f>VLOOKUP(Tabla_STOCKENALMACEN[[#This Row],[ID_PRODUCTO]],'ABC STOCK'!$B$3:$F$565,5,FALSE)</f>
        <v>C</v>
      </c>
      <c r="R58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85" spans="1:18" x14ac:dyDescent="0.25">
      <c r="A585">
        <v>1</v>
      </c>
      <c r="B585">
        <v>1098</v>
      </c>
      <c r="C585">
        <v>5</v>
      </c>
      <c r="D585">
        <v>10</v>
      </c>
      <c r="E585">
        <v>201909</v>
      </c>
      <c r="F585">
        <v>728</v>
      </c>
      <c r="G585">
        <v>6.11</v>
      </c>
      <c r="H585">
        <v>4448.08</v>
      </c>
      <c r="I585">
        <v>287.4144</v>
      </c>
      <c r="J585">
        <v>56</v>
      </c>
      <c r="K585">
        <v>615.88800000000003</v>
      </c>
      <c r="L585">
        <f>Tabla_STOCKENALMACEN[[#This Row],[CANT_STOCK]]*Tabla_STOCKENALMACEN[[#This Row],[COSTO_UNIT]]</f>
        <v>4448.08</v>
      </c>
      <c r="M585">
        <f>IFERROR(Tabla_STOCKENALMACEN[[#This Row],[CANT_STOCK]]/Tabla_STOCKENALMACEN[[#This Row],[VENTA_PROM12MESES_UN]],0)</f>
        <v>13</v>
      </c>
      <c r="N585">
        <f>IFERROR(12/Tabla_STOCKENALMACEN[[#This Row],[MESES DE INVENTARIO]],0)</f>
        <v>0.92307692307692313</v>
      </c>
      <c r="O585" s="3">
        <f>Tabla_STOCKENALMACEN[[#This Row],[STOCK_VALORIZADO]]/SUM(Tabla_STOCKENALMACEN[STOCK_VALORIZADO])</f>
        <v>1.6745189545651956E-4</v>
      </c>
      <c r="P585" s="1" t="str">
        <f>VLOOKUP(Tabla_STOCKENALMACEN[[#This Row],[ID_PRODUCTO]],'ABC VENTAS'!$B$2:$F$564,5,FALSE)</f>
        <v>C</v>
      </c>
      <c r="Q585" s="1" t="str">
        <f>VLOOKUP(Tabla_STOCKENALMACEN[[#This Row],[ID_PRODUCTO]],'ABC STOCK'!$B$3:$F$565,5,FALSE)</f>
        <v>C</v>
      </c>
      <c r="R58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586" spans="1:18" x14ac:dyDescent="0.25">
      <c r="A586">
        <v>1</v>
      </c>
      <c r="B586">
        <v>1098</v>
      </c>
      <c r="C586">
        <v>5</v>
      </c>
      <c r="D586">
        <v>10</v>
      </c>
      <c r="E586">
        <v>201910</v>
      </c>
      <c r="F586">
        <v>689</v>
      </c>
      <c r="G586">
        <v>2.44</v>
      </c>
      <c r="H586">
        <v>1681.16</v>
      </c>
      <c r="I586">
        <v>285.38240000000002</v>
      </c>
      <c r="J586">
        <v>136</v>
      </c>
      <c r="K586">
        <v>530.94399999999996</v>
      </c>
      <c r="L586">
        <f>Tabla_STOCKENALMACEN[[#This Row],[CANT_STOCK]]*Tabla_STOCKENALMACEN[[#This Row],[COSTO_UNIT]]</f>
        <v>1681.1599999999999</v>
      </c>
      <c r="M586">
        <f>IFERROR(Tabla_STOCKENALMACEN[[#This Row],[CANT_STOCK]]/Tabla_STOCKENALMACEN[[#This Row],[VENTA_PROM12MESES_UN]],0)</f>
        <v>5.0661764705882355</v>
      </c>
      <c r="N586">
        <f>IFERROR(12/Tabla_STOCKENALMACEN[[#This Row],[MESES DE INVENTARIO]],0)</f>
        <v>2.3686502177068216</v>
      </c>
      <c r="O586" s="3">
        <f>Tabla_STOCKENALMACEN[[#This Row],[STOCK_VALORIZADO]]/SUM(Tabla_STOCKENALMACEN[STOCK_VALORIZADO])</f>
        <v>6.328875122877341E-5</v>
      </c>
      <c r="P586" s="1" t="str">
        <f>VLOOKUP(Tabla_STOCKENALMACEN[[#This Row],[ID_PRODUCTO]],'ABC VENTAS'!$B$2:$F$564,5,FALSE)</f>
        <v>C</v>
      </c>
      <c r="Q586" s="1" t="str">
        <f>VLOOKUP(Tabla_STOCKENALMACEN[[#This Row],[ID_PRODUCTO]],'ABC STOCK'!$B$3:$F$565,5,FALSE)</f>
        <v>C</v>
      </c>
      <c r="R58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587" spans="1:18" x14ac:dyDescent="0.25">
      <c r="A587">
        <v>3</v>
      </c>
      <c r="B587">
        <v>1098</v>
      </c>
      <c r="C587">
        <v>5</v>
      </c>
      <c r="D587">
        <v>10</v>
      </c>
      <c r="E587">
        <v>202001</v>
      </c>
      <c r="F587">
        <v>917</v>
      </c>
      <c r="G587">
        <v>5.39</v>
      </c>
      <c r="H587">
        <v>4942.63</v>
      </c>
      <c r="I587">
        <v>316.66789</v>
      </c>
      <c r="J587">
        <v>53.9</v>
      </c>
      <c r="K587">
        <v>525.84301000000005</v>
      </c>
      <c r="L587">
        <f>Tabla_STOCKENALMACEN[[#This Row],[CANT_STOCK]]*Tabla_STOCKENALMACEN[[#This Row],[COSTO_UNIT]]</f>
        <v>4942.63</v>
      </c>
      <c r="M587">
        <f>IFERROR(Tabla_STOCKENALMACEN[[#This Row],[CANT_STOCK]]/Tabla_STOCKENALMACEN[[#This Row],[VENTA_PROM12MESES_UN]],0)</f>
        <v>17.012987012987015</v>
      </c>
      <c r="N587">
        <f>IFERROR(12/Tabla_STOCKENALMACEN[[#This Row],[MESES DE INVENTARIO]],0)</f>
        <v>0.70534351145038165</v>
      </c>
      <c r="O587" s="3">
        <f>Tabla_STOCKENALMACEN[[#This Row],[STOCK_VALORIZADO]]/SUM(Tabla_STOCKENALMACEN[STOCK_VALORIZADO])</f>
        <v>1.8606966647188389E-4</v>
      </c>
      <c r="P587" s="1" t="str">
        <f>VLOOKUP(Tabla_STOCKENALMACEN[[#This Row],[ID_PRODUCTO]],'ABC VENTAS'!$B$2:$F$564,5,FALSE)</f>
        <v>C</v>
      </c>
      <c r="Q587" s="1" t="str">
        <f>VLOOKUP(Tabla_STOCKENALMACEN[[#This Row],[ID_PRODUCTO]],'ABC STOCK'!$B$3:$F$565,5,FALSE)</f>
        <v>C</v>
      </c>
      <c r="R58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588" spans="1:18" x14ac:dyDescent="0.25">
      <c r="A588">
        <v>1</v>
      </c>
      <c r="B588">
        <v>1098</v>
      </c>
      <c r="C588">
        <v>5</v>
      </c>
      <c r="D588">
        <v>10</v>
      </c>
      <c r="E588">
        <v>202002</v>
      </c>
      <c r="F588">
        <v>385</v>
      </c>
      <c r="G588">
        <v>7.84</v>
      </c>
      <c r="H588">
        <v>3018.4</v>
      </c>
      <c r="I588">
        <v>277.14400000000001</v>
      </c>
      <c r="J588">
        <v>35</v>
      </c>
      <c r="K588">
        <v>441.78399999999999</v>
      </c>
      <c r="L588">
        <f>Tabla_STOCKENALMACEN[[#This Row],[CANT_STOCK]]*Tabla_STOCKENALMACEN[[#This Row],[COSTO_UNIT]]</f>
        <v>3018.4</v>
      </c>
      <c r="M588">
        <f>IFERROR(Tabla_STOCKENALMACEN[[#This Row],[CANT_STOCK]]/Tabla_STOCKENALMACEN[[#This Row],[VENTA_PROM12MESES_UN]],0)</f>
        <v>11</v>
      </c>
      <c r="N588">
        <f>IFERROR(12/Tabla_STOCKENALMACEN[[#This Row],[MESES DE INVENTARIO]],0)</f>
        <v>1.0909090909090908</v>
      </c>
      <c r="O588" s="3">
        <f>Tabla_STOCKENALMACEN[[#This Row],[STOCK_VALORIZADO]]/SUM(Tabla_STOCKENALMACEN[STOCK_VALORIZADO])</f>
        <v>1.1363033066985277E-4</v>
      </c>
      <c r="P588" s="1" t="str">
        <f>VLOOKUP(Tabla_STOCKENALMACEN[[#This Row],[ID_PRODUCTO]],'ABC VENTAS'!$B$2:$F$564,5,FALSE)</f>
        <v>C</v>
      </c>
      <c r="Q588" s="1" t="str">
        <f>VLOOKUP(Tabla_STOCKENALMACEN[[#This Row],[ID_PRODUCTO]],'ABC STOCK'!$B$3:$F$565,5,FALSE)</f>
        <v>C</v>
      </c>
      <c r="R58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589" spans="1:18" x14ac:dyDescent="0.25">
      <c r="A589">
        <v>3</v>
      </c>
      <c r="B589">
        <v>1098</v>
      </c>
      <c r="C589">
        <v>5</v>
      </c>
      <c r="D589">
        <v>10</v>
      </c>
      <c r="E589">
        <v>202001</v>
      </c>
      <c r="F589">
        <v>340</v>
      </c>
      <c r="G589">
        <v>1.85</v>
      </c>
      <c r="H589">
        <v>629</v>
      </c>
      <c r="I589">
        <v>220.85300000000001</v>
      </c>
      <c r="J589">
        <v>127</v>
      </c>
      <c r="K589">
        <v>411.16250000000002</v>
      </c>
      <c r="L589">
        <f>Tabla_STOCKENALMACEN[[#This Row],[CANT_STOCK]]*Tabla_STOCKENALMACEN[[#This Row],[COSTO_UNIT]]</f>
        <v>629</v>
      </c>
      <c r="M589">
        <f>IFERROR(Tabla_STOCKENALMACEN[[#This Row],[CANT_STOCK]]/Tabla_STOCKENALMACEN[[#This Row],[VENTA_PROM12MESES_UN]],0)</f>
        <v>2.6771653543307088</v>
      </c>
      <c r="N589">
        <f>IFERROR(12/Tabla_STOCKENALMACEN[[#This Row],[MESES DE INVENTARIO]],0)</f>
        <v>4.4823529411764707</v>
      </c>
      <c r="O589" s="3">
        <f>Tabla_STOCKENALMACEN[[#This Row],[STOCK_VALORIZADO]]/SUM(Tabla_STOCKENALMACEN[STOCK_VALORIZADO])</f>
        <v>2.3679259869910345E-5</v>
      </c>
      <c r="P589" s="1" t="str">
        <f>VLOOKUP(Tabla_STOCKENALMACEN[[#This Row],[ID_PRODUCTO]],'ABC VENTAS'!$B$2:$F$564,5,FALSE)</f>
        <v>C</v>
      </c>
      <c r="Q589" s="1" t="str">
        <f>VLOOKUP(Tabla_STOCKENALMACEN[[#This Row],[ID_PRODUCTO]],'ABC STOCK'!$B$3:$F$565,5,FALSE)</f>
        <v>C</v>
      </c>
      <c r="R58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90" spans="1:18" x14ac:dyDescent="0.25">
      <c r="A590">
        <v>3</v>
      </c>
      <c r="B590">
        <v>1099</v>
      </c>
      <c r="C590">
        <v>5</v>
      </c>
      <c r="D590">
        <v>10</v>
      </c>
      <c r="E590">
        <v>201910</v>
      </c>
      <c r="F590">
        <v>86</v>
      </c>
      <c r="G590">
        <v>7.8</v>
      </c>
      <c r="H590">
        <v>670.8</v>
      </c>
      <c r="I590">
        <v>876.096</v>
      </c>
      <c r="J590">
        <v>117</v>
      </c>
      <c r="K590">
        <v>1560.546</v>
      </c>
      <c r="L590">
        <f>Tabla_STOCKENALMACEN[[#This Row],[CANT_STOCK]]*Tabla_STOCKENALMACEN[[#This Row],[COSTO_UNIT]]</f>
        <v>670.8</v>
      </c>
      <c r="M590">
        <f>IFERROR(Tabla_STOCKENALMACEN[[#This Row],[CANT_STOCK]]/Tabla_STOCKENALMACEN[[#This Row],[VENTA_PROM12MESES_UN]],0)</f>
        <v>0.7350427350427351</v>
      </c>
      <c r="N590">
        <f>IFERROR(12/Tabla_STOCKENALMACEN[[#This Row],[MESES DE INVENTARIO]],0)</f>
        <v>16.325581395348838</v>
      </c>
      <c r="O590" s="3">
        <f>Tabla_STOCKENALMACEN[[#This Row],[STOCK_VALORIZADO]]/SUM(Tabla_STOCKENALMACEN[STOCK_VALORIZADO])</f>
        <v>2.5252857743618216E-5</v>
      </c>
      <c r="P590" s="1" t="str">
        <f>VLOOKUP(Tabla_STOCKENALMACEN[[#This Row],[ID_PRODUCTO]],'ABC VENTAS'!$B$2:$F$564,5,FALSE)</f>
        <v>C</v>
      </c>
      <c r="Q590" s="1" t="str">
        <f>VLOOKUP(Tabla_STOCKENALMACEN[[#This Row],[ID_PRODUCTO]],'ABC STOCK'!$B$3:$F$565,5,FALSE)</f>
        <v>C</v>
      </c>
      <c r="R59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91" spans="1:18" x14ac:dyDescent="0.25">
      <c r="A591">
        <v>1</v>
      </c>
      <c r="B591">
        <v>1099</v>
      </c>
      <c r="C591">
        <v>5</v>
      </c>
      <c r="D591">
        <v>10</v>
      </c>
      <c r="E591">
        <v>201907</v>
      </c>
      <c r="F591">
        <v>624</v>
      </c>
      <c r="G591">
        <v>7.09</v>
      </c>
      <c r="H591">
        <v>4424.16</v>
      </c>
      <c r="I591">
        <v>569.61059999999998</v>
      </c>
      <c r="J591">
        <v>78</v>
      </c>
      <c r="K591">
        <v>884.83199999999999</v>
      </c>
      <c r="L591">
        <f>Tabla_STOCKENALMACEN[[#This Row],[CANT_STOCK]]*Tabla_STOCKENALMACEN[[#This Row],[COSTO_UNIT]]</f>
        <v>4424.16</v>
      </c>
      <c r="M591">
        <f>IFERROR(Tabla_STOCKENALMACEN[[#This Row],[CANT_STOCK]]/Tabla_STOCKENALMACEN[[#This Row],[VENTA_PROM12MESES_UN]],0)</f>
        <v>8</v>
      </c>
      <c r="N591">
        <f>IFERROR(12/Tabla_STOCKENALMACEN[[#This Row],[MESES DE INVENTARIO]],0)</f>
        <v>1.5</v>
      </c>
      <c r="O591" s="3">
        <f>Tabla_STOCKENALMACEN[[#This Row],[STOCK_VALORIZADO]]/SUM(Tabla_STOCKENALMACEN[STOCK_VALORIZADO])</f>
        <v>1.6655140595558433E-4</v>
      </c>
      <c r="P591" s="1" t="str">
        <f>VLOOKUP(Tabla_STOCKENALMACEN[[#This Row],[ID_PRODUCTO]],'ABC VENTAS'!$B$2:$F$564,5,FALSE)</f>
        <v>C</v>
      </c>
      <c r="Q591" s="1" t="str">
        <f>VLOOKUP(Tabla_STOCKENALMACEN[[#This Row],[ID_PRODUCTO]],'ABC STOCK'!$B$3:$F$565,5,FALSE)</f>
        <v>C</v>
      </c>
      <c r="R59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592" spans="1:18" x14ac:dyDescent="0.25">
      <c r="A592">
        <v>1</v>
      </c>
      <c r="B592">
        <v>1099</v>
      </c>
      <c r="C592">
        <v>5</v>
      </c>
      <c r="D592">
        <v>10</v>
      </c>
      <c r="E592">
        <v>201905</v>
      </c>
      <c r="F592">
        <v>1261</v>
      </c>
      <c r="G592">
        <v>4.1500000000000004</v>
      </c>
      <c r="H592">
        <v>5233.1499999999996</v>
      </c>
      <c r="I592">
        <v>430.7285</v>
      </c>
      <c r="J592">
        <v>97</v>
      </c>
      <c r="K592">
        <v>660.18200000000002</v>
      </c>
      <c r="L592">
        <f>Tabla_STOCKENALMACEN[[#This Row],[CANT_STOCK]]*Tabla_STOCKENALMACEN[[#This Row],[COSTO_UNIT]]</f>
        <v>5233.1500000000005</v>
      </c>
      <c r="M592">
        <f>IFERROR(Tabla_STOCKENALMACEN[[#This Row],[CANT_STOCK]]/Tabla_STOCKENALMACEN[[#This Row],[VENTA_PROM12MESES_UN]],0)</f>
        <v>13</v>
      </c>
      <c r="N592">
        <f>IFERROR(12/Tabla_STOCKENALMACEN[[#This Row],[MESES DE INVENTARIO]],0)</f>
        <v>0.92307692307692313</v>
      </c>
      <c r="O592" s="3">
        <f>Tabla_STOCKENALMACEN[[#This Row],[STOCK_VALORIZADO]]/SUM(Tabla_STOCKENALMACEN[STOCK_VALORIZADO])</f>
        <v>1.9700654815297508E-4</v>
      </c>
      <c r="P592" s="1" t="str">
        <f>VLOOKUP(Tabla_STOCKENALMACEN[[#This Row],[ID_PRODUCTO]],'ABC VENTAS'!$B$2:$F$564,5,FALSE)</f>
        <v>C</v>
      </c>
      <c r="Q592" s="1" t="str">
        <f>VLOOKUP(Tabla_STOCKENALMACEN[[#This Row],[ID_PRODUCTO]],'ABC STOCK'!$B$3:$F$565,5,FALSE)</f>
        <v>C</v>
      </c>
      <c r="R59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593" spans="1:18" x14ac:dyDescent="0.25">
      <c r="A593">
        <v>1</v>
      </c>
      <c r="B593">
        <v>1099</v>
      </c>
      <c r="C593">
        <v>5</v>
      </c>
      <c r="D593">
        <v>10</v>
      </c>
      <c r="E593">
        <v>201905</v>
      </c>
      <c r="F593">
        <v>197</v>
      </c>
      <c r="G593">
        <v>3.58</v>
      </c>
      <c r="H593">
        <v>705.26</v>
      </c>
      <c r="I593">
        <v>309.63420000000002</v>
      </c>
      <c r="J593">
        <v>93</v>
      </c>
      <c r="K593">
        <v>559.33920000000001</v>
      </c>
      <c r="L593">
        <f>Tabla_STOCKENALMACEN[[#This Row],[CANT_STOCK]]*Tabla_STOCKENALMACEN[[#This Row],[COSTO_UNIT]]</f>
        <v>705.26</v>
      </c>
      <c r="M593">
        <f>IFERROR(Tabla_STOCKENALMACEN[[#This Row],[CANT_STOCK]]/Tabla_STOCKENALMACEN[[#This Row],[VENTA_PROM12MESES_UN]],0)</f>
        <v>2.118279569892473</v>
      </c>
      <c r="N593">
        <f>IFERROR(12/Tabla_STOCKENALMACEN[[#This Row],[MESES DE INVENTARIO]],0)</f>
        <v>5.6649746192893407</v>
      </c>
      <c r="O593" s="3">
        <f>Tabla_STOCKENALMACEN[[#This Row],[STOCK_VALORIZADO]]/SUM(Tabla_STOCKENALMACEN[STOCK_VALORIZADO])</f>
        <v>2.6550134842373559E-5</v>
      </c>
      <c r="P593" s="1" t="str">
        <f>VLOOKUP(Tabla_STOCKENALMACEN[[#This Row],[ID_PRODUCTO]],'ABC VENTAS'!$B$2:$F$564,5,FALSE)</f>
        <v>C</v>
      </c>
      <c r="Q593" s="1" t="str">
        <f>VLOOKUP(Tabla_STOCKENALMACEN[[#This Row],[ID_PRODUCTO]],'ABC STOCK'!$B$3:$F$565,5,FALSE)</f>
        <v>C</v>
      </c>
      <c r="R59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94" spans="1:18" x14ac:dyDescent="0.25">
      <c r="A594">
        <v>2</v>
      </c>
      <c r="B594">
        <v>1099</v>
      </c>
      <c r="C594">
        <v>5</v>
      </c>
      <c r="D594">
        <v>10</v>
      </c>
      <c r="E594">
        <v>201905</v>
      </c>
      <c r="F594">
        <v>620</v>
      </c>
      <c r="G594">
        <v>3.62</v>
      </c>
      <c r="H594">
        <v>2244.4</v>
      </c>
      <c r="I594">
        <v>288.9665</v>
      </c>
      <c r="J594">
        <v>77.5</v>
      </c>
      <c r="K594">
        <v>440.46350000000001</v>
      </c>
      <c r="L594">
        <f>Tabla_STOCKENALMACEN[[#This Row],[CANT_STOCK]]*Tabla_STOCKENALMACEN[[#This Row],[COSTO_UNIT]]</f>
        <v>2244.4</v>
      </c>
      <c r="M594">
        <f>IFERROR(Tabla_STOCKENALMACEN[[#This Row],[CANT_STOCK]]/Tabla_STOCKENALMACEN[[#This Row],[VENTA_PROM12MESES_UN]],0)</f>
        <v>8</v>
      </c>
      <c r="N594">
        <f>IFERROR(12/Tabla_STOCKENALMACEN[[#This Row],[MESES DE INVENTARIO]],0)</f>
        <v>1.5</v>
      </c>
      <c r="O594" s="3">
        <f>Tabla_STOCKENALMACEN[[#This Row],[STOCK_VALORIZADO]]/SUM(Tabla_STOCKENALMACEN[STOCK_VALORIZADO])</f>
        <v>8.4492417888754813E-5</v>
      </c>
      <c r="P594" s="1" t="str">
        <f>VLOOKUP(Tabla_STOCKENALMACEN[[#This Row],[ID_PRODUCTO]],'ABC VENTAS'!$B$2:$F$564,5,FALSE)</f>
        <v>C</v>
      </c>
      <c r="Q594" s="1" t="str">
        <f>VLOOKUP(Tabla_STOCKENALMACEN[[#This Row],[ID_PRODUCTO]],'ABC STOCK'!$B$3:$F$565,5,FALSE)</f>
        <v>C</v>
      </c>
      <c r="R59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595" spans="1:18" x14ac:dyDescent="0.25">
      <c r="A595">
        <v>2</v>
      </c>
      <c r="B595">
        <v>1099</v>
      </c>
      <c r="C595">
        <v>5</v>
      </c>
      <c r="D595">
        <v>10</v>
      </c>
      <c r="E595">
        <v>202001</v>
      </c>
      <c r="F595">
        <v>1043</v>
      </c>
      <c r="G595">
        <v>2</v>
      </c>
      <c r="H595">
        <v>2086</v>
      </c>
      <c r="I595">
        <v>149</v>
      </c>
      <c r="J595">
        <v>74.5</v>
      </c>
      <c r="K595">
        <v>256.27999999999997</v>
      </c>
      <c r="L595">
        <f>Tabla_STOCKENALMACEN[[#This Row],[CANT_STOCK]]*Tabla_STOCKENALMACEN[[#This Row],[COSTO_UNIT]]</f>
        <v>2086</v>
      </c>
      <c r="M595">
        <f>IFERROR(Tabla_STOCKENALMACEN[[#This Row],[CANT_STOCK]]/Tabla_STOCKENALMACEN[[#This Row],[VENTA_PROM12MESES_UN]],0)</f>
        <v>14</v>
      </c>
      <c r="N595">
        <f>IFERROR(12/Tabla_STOCKENALMACEN[[#This Row],[MESES DE INVENTARIO]],0)</f>
        <v>0.8571428571428571</v>
      </c>
      <c r="O595" s="3">
        <f>Tabla_STOCKENALMACEN[[#This Row],[STOCK_VALORIZADO]]/SUM(Tabla_STOCKENALMACEN[STOCK_VALORIZADO])</f>
        <v>7.8529310156809191E-5</v>
      </c>
      <c r="P595" s="1" t="str">
        <f>VLOOKUP(Tabla_STOCKENALMACEN[[#This Row],[ID_PRODUCTO]],'ABC VENTAS'!$B$2:$F$564,5,FALSE)</f>
        <v>C</v>
      </c>
      <c r="Q595" s="1" t="str">
        <f>VLOOKUP(Tabla_STOCKENALMACEN[[#This Row],[ID_PRODUCTO]],'ABC STOCK'!$B$3:$F$565,5,FALSE)</f>
        <v>C</v>
      </c>
      <c r="R59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596" spans="1:18" x14ac:dyDescent="0.25">
      <c r="A596">
        <v>3</v>
      </c>
      <c r="B596">
        <v>1100</v>
      </c>
      <c r="C596">
        <v>5</v>
      </c>
      <c r="D596">
        <v>3</v>
      </c>
      <c r="E596">
        <v>202001</v>
      </c>
      <c r="F596">
        <v>249</v>
      </c>
      <c r="G596">
        <v>4.3099999999999996</v>
      </c>
      <c r="H596">
        <v>1073.19</v>
      </c>
      <c r="I596">
        <v>403.416</v>
      </c>
      <c r="J596">
        <v>104</v>
      </c>
      <c r="K596">
        <v>762.00800000000004</v>
      </c>
      <c r="L596">
        <f>Tabla_STOCKENALMACEN[[#This Row],[CANT_STOCK]]*Tabla_STOCKENALMACEN[[#This Row],[COSTO_UNIT]]</f>
        <v>1073.1899999999998</v>
      </c>
      <c r="M596">
        <f>IFERROR(Tabla_STOCKENALMACEN[[#This Row],[CANT_STOCK]]/Tabla_STOCKENALMACEN[[#This Row],[VENTA_PROM12MESES_UN]],0)</f>
        <v>2.3942307692307692</v>
      </c>
      <c r="N596">
        <f>IFERROR(12/Tabla_STOCKENALMACEN[[#This Row],[MESES DE INVENTARIO]],0)</f>
        <v>5.0120481927710845</v>
      </c>
      <c r="O596" s="3">
        <f>Tabla_STOCKENALMACEN[[#This Row],[STOCK_VALORIZADO]]/SUM(Tabla_STOCKENALMACEN[STOCK_VALORIZADO])</f>
        <v>4.0401184260395992E-5</v>
      </c>
      <c r="P596" s="1" t="str">
        <f>VLOOKUP(Tabla_STOCKENALMACEN[[#This Row],[ID_PRODUCTO]],'ABC VENTAS'!$B$2:$F$564,5,FALSE)</f>
        <v>C</v>
      </c>
      <c r="Q596" s="1" t="str">
        <f>VLOOKUP(Tabla_STOCKENALMACEN[[#This Row],[ID_PRODUCTO]],'ABC STOCK'!$B$3:$F$565,5,FALSE)</f>
        <v>C</v>
      </c>
      <c r="R59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97" spans="1:18" x14ac:dyDescent="0.25">
      <c r="A597">
        <v>3</v>
      </c>
      <c r="B597">
        <v>1100</v>
      </c>
      <c r="C597">
        <v>5</v>
      </c>
      <c r="D597">
        <v>3</v>
      </c>
      <c r="E597">
        <v>201902</v>
      </c>
      <c r="F597">
        <v>205</v>
      </c>
      <c r="G597">
        <v>7.54</v>
      </c>
      <c r="H597">
        <v>1545.7</v>
      </c>
      <c r="I597">
        <v>492.93504000000001</v>
      </c>
      <c r="J597">
        <v>68.099999999999994</v>
      </c>
      <c r="K597">
        <v>693.18989999999997</v>
      </c>
      <c r="L597">
        <f>Tabla_STOCKENALMACEN[[#This Row],[CANT_STOCK]]*Tabla_STOCKENALMACEN[[#This Row],[COSTO_UNIT]]</f>
        <v>1545.7</v>
      </c>
      <c r="M597">
        <f>IFERROR(Tabla_STOCKENALMACEN[[#This Row],[CANT_STOCK]]/Tabla_STOCKENALMACEN[[#This Row],[VENTA_PROM12MESES_UN]],0)</f>
        <v>3.0102790014684291</v>
      </c>
      <c r="N597">
        <f>IFERROR(12/Tabla_STOCKENALMACEN[[#This Row],[MESES DE INVENTARIO]],0)</f>
        <v>3.9863414634146337</v>
      </c>
      <c r="O597" s="3">
        <f>Tabla_STOCKENALMACEN[[#This Row],[STOCK_VALORIZADO]]/SUM(Tabla_STOCKENALMACEN[STOCK_VALORIZADO])</f>
        <v>5.818924003325981E-5</v>
      </c>
      <c r="P597" s="1" t="str">
        <f>VLOOKUP(Tabla_STOCKENALMACEN[[#This Row],[ID_PRODUCTO]],'ABC VENTAS'!$B$2:$F$564,5,FALSE)</f>
        <v>C</v>
      </c>
      <c r="Q597" s="1" t="str">
        <f>VLOOKUP(Tabla_STOCKENALMACEN[[#This Row],[ID_PRODUCTO]],'ABC STOCK'!$B$3:$F$565,5,FALSE)</f>
        <v>C</v>
      </c>
      <c r="R59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598" spans="1:18" x14ac:dyDescent="0.25">
      <c r="A598">
        <v>3</v>
      </c>
      <c r="B598">
        <v>1100</v>
      </c>
      <c r="C598">
        <v>5</v>
      </c>
      <c r="D598">
        <v>3</v>
      </c>
      <c r="E598">
        <v>201907</v>
      </c>
      <c r="F598">
        <v>27</v>
      </c>
      <c r="G598">
        <v>2.31</v>
      </c>
      <c r="H598">
        <v>62.37</v>
      </c>
      <c r="I598">
        <v>234.5112</v>
      </c>
      <c r="J598">
        <v>94</v>
      </c>
      <c r="K598">
        <v>360.45240000000001</v>
      </c>
      <c r="L598">
        <f>Tabla_STOCKENALMACEN[[#This Row],[CANT_STOCK]]*Tabla_STOCKENALMACEN[[#This Row],[COSTO_UNIT]]</f>
        <v>62.370000000000005</v>
      </c>
      <c r="M598">
        <f>IFERROR(Tabla_STOCKENALMACEN[[#This Row],[CANT_STOCK]]/Tabla_STOCKENALMACEN[[#This Row],[VENTA_PROM12MESES_UN]],0)</f>
        <v>0.28723404255319152</v>
      </c>
      <c r="N598">
        <f>IFERROR(12/Tabla_STOCKENALMACEN[[#This Row],[MESES DE INVENTARIO]],0)</f>
        <v>41.777777777777771</v>
      </c>
      <c r="O598" s="3">
        <f>Tabla_STOCKENALMACEN[[#This Row],[STOCK_VALORIZADO]]/SUM(Tabla_STOCKENALMACEN[STOCK_VALORIZADO])</f>
        <v>2.3479736694535903E-6</v>
      </c>
      <c r="P598" s="1" t="str">
        <f>VLOOKUP(Tabla_STOCKENALMACEN[[#This Row],[ID_PRODUCTO]],'ABC VENTAS'!$B$2:$F$564,5,FALSE)</f>
        <v>C</v>
      </c>
      <c r="Q598" s="1" t="str">
        <f>VLOOKUP(Tabla_STOCKENALMACEN[[#This Row],[ID_PRODUCTO]],'ABC STOCK'!$B$3:$F$565,5,FALSE)</f>
        <v>C</v>
      </c>
      <c r="R59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599" spans="1:18" x14ac:dyDescent="0.25">
      <c r="A599">
        <v>2</v>
      </c>
      <c r="B599">
        <v>1100</v>
      </c>
      <c r="C599">
        <v>5</v>
      </c>
      <c r="D599">
        <v>3</v>
      </c>
      <c r="E599">
        <v>201906</v>
      </c>
      <c r="F599">
        <v>1507</v>
      </c>
      <c r="G599">
        <v>2.11</v>
      </c>
      <c r="H599">
        <v>3179.77</v>
      </c>
      <c r="I599">
        <v>167.77664999999999</v>
      </c>
      <c r="J599">
        <v>83.7</v>
      </c>
      <c r="K599">
        <v>314.36045999999999</v>
      </c>
      <c r="L599">
        <f>Tabla_STOCKENALMACEN[[#This Row],[CANT_STOCK]]*Tabla_STOCKENALMACEN[[#This Row],[COSTO_UNIT]]</f>
        <v>3179.77</v>
      </c>
      <c r="M599">
        <f>IFERROR(Tabla_STOCKENALMACEN[[#This Row],[CANT_STOCK]]/Tabla_STOCKENALMACEN[[#This Row],[VENTA_PROM12MESES_UN]],0)</f>
        <v>18.004778972520906</v>
      </c>
      <c r="N599">
        <f>IFERROR(12/Tabla_STOCKENALMACEN[[#This Row],[MESES DE INVENTARIO]],0)</f>
        <v>0.66648971466489726</v>
      </c>
      <c r="O599" s="3">
        <f>Tabla_STOCKENALMACEN[[#This Row],[STOCK_VALORIZADO]]/SUM(Tabla_STOCKENALMACEN[STOCK_VALORIZADO])</f>
        <v>1.1970524667177237E-4</v>
      </c>
      <c r="P599" s="1" t="str">
        <f>VLOOKUP(Tabla_STOCKENALMACEN[[#This Row],[ID_PRODUCTO]],'ABC VENTAS'!$B$2:$F$564,5,FALSE)</f>
        <v>C</v>
      </c>
      <c r="Q599" s="1" t="str">
        <f>VLOOKUP(Tabla_STOCKENALMACEN[[#This Row],[ID_PRODUCTO]],'ABC STOCK'!$B$3:$F$565,5,FALSE)</f>
        <v>C</v>
      </c>
      <c r="R59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00" spans="1:18" x14ac:dyDescent="0.25">
      <c r="A600">
        <v>1</v>
      </c>
      <c r="B600">
        <v>1100</v>
      </c>
      <c r="C600">
        <v>5</v>
      </c>
      <c r="D600">
        <v>3</v>
      </c>
      <c r="E600">
        <v>201911</v>
      </c>
      <c r="F600">
        <v>481</v>
      </c>
      <c r="G600">
        <v>1.88</v>
      </c>
      <c r="H600">
        <v>904.28</v>
      </c>
      <c r="I600">
        <v>187.69919999999999</v>
      </c>
      <c r="J600">
        <v>104</v>
      </c>
      <c r="K600">
        <v>269.81760000000003</v>
      </c>
      <c r="L600">
        <f>Tabla_STOCKENALMACEN[[#This Row],[CANT_STOCK]]*Tabla_STOCKENALMACEN[[#This Row],[COSTO_UNIT]]</f>
        <v>904.28</v>
      </c>
      <c r="M600">
        <f>IFERROR(Tabla_STOCKENALMACEN[[#This Row],[CANT_STOCK]]/Tabla_STOCKENALMACEN[[#This Row],[VENTA_PROM12MESES_UN]],0)</f>
        <v>4.625</v>
      </c>
      <c r="N600">
        <f>IFERROR(12/Tabla_STOCKENALMACEN[[#This Row],[MESES DE INVENTARIO]],0)</f>
        <v>2.5945945945945947</v>
      </c>
      <c r="O600" s="3">
        <f>Tabla_STOCKENALMACEN[[#This Row],[STOCK_VALORIZADO]]/SUM(Tabla_STOCKENALMACEN[STOCK_VALORIZADO])</f>
        <v>3.4042418307094635E-5</v>
      </c>
      <c r="P600" s="1" t="str">
        <f>VLOOKUP(Tabla_STOCKENALMACEN[[#This Row],[ID_PRODUCTO]],'ABC VENTAS'!$B$2:$F$564,5,FALSE)</f>
        <v>C</v>
      </c>
      <c r="Q600" s="1" t="str">
        <f>VLOOKUP(Tabla_STOCKENALMACEN[[#This Row],[ID_PRODUCTO]],'ABC STOCK'!$B$3:$F$565,5,FALSE)</f>
        <v>C</v>
      </c>
      <c r="R60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601" spans="1:18" x14ac:dyDescent="0.25">
      <c r="A601">
        <v>2</v>
      </c>
      <c r="B601">
        <v>1100</v>
      </c>
      <c r="C601">
        <v>5</v>
      </c>
      <c r="D601">
        <v>3</v>
      </c>
      <c r="E601">
        <v>201901</v>
      </c>
      <c r="F601">
        <v>27</v>
      </c>
      <c r="G601">
        <v>2.12</v>
      </c>
      <c r="H601">
        <v>57.24</v>
      </c>
      <c r="I601">
        <v>205.6824</v>
      </c>
      <c r="J601">
        <v>98</v>
      </c>
      <c r="K601">
        <v>261.77760000000001</v>
      </c>
      <c r="L601">
        <f>Tabla_STOCKENALMACEN[[#This Row],[CANT_STOCK]]*Tabla_STOCKENALMACEN[[#This Row],[COSTO_UNIT]]</f>
        <v>57.24</v>
      </c>
      <c r="M601">
        <f>IFERROR(Tabla_STOCKENALMACEN[[#This Row],[CANT_STOCK]]/Tabla_STOCKENALMACEN[[#This Row],[VENTA_PROM12MESES_UN]],0)</f>
        <v>0.27551020408163263</v>
      </c>
      <c r="N601">
        <f>IFERROR(12/Tabla_STOCKENALMACEN[[#This Row],[MESES DE INVENTARIO]],0)</f>
        <v>43.555555555555557</v>
      </c>
      <c r="O601" s="3">
        <f>Tabla_STOCKENALMACEN[[#This Row],[STOCK_VALORIZADO]]/SUM(Tabla_STOCKENALMACEN[STOCK_VALORIZADO])</f>
        <v>2.1548502940439875E-6</v>
      </c>
      <c r="P601" s="1" t="str">
        <f>VLOOKUP(Tabla_STOCKENALMACEN[[#This Row],[ID_PRODUCTO]],'ABC VENTAS'!$B$2:$F$564,5,FALSE)</f>
        <v>C</v>
      </c>
      <c r="Q601" s="1" t="str">
        <f>VLOOKUP(Tabla_STOCKENALMACEN[[#This Row],[ID_PRODUCTO]],'ABC STOCK'!$B$3:$F$565,5,FALSE)</f>
        <v>C</v>
      </c>
      <c r="R60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02" spans="1:18" x14ac:dyDescent="0.25">
      <c r="A602">
        <v>1</v>
      </c>
      <c r="B602">
        <v>1101</v>
      </c>
      <c r="C602">
        <v>5</v>
      </c>
      <c r="D602">
        <v>3</v>
      </c>
      <c r="E602">
        <v>202001</v>
      </c>
      <c r="F602">
        <v>10</v>
      </c>
      <c r="G602">
        <v>7.8</v>
      </c>
      <c r="H602">
        <v>78</v>
      </c>
      <c r="I602">
        <v>706.99199999999996</v>
      </c>
      <c r="J602">
        <v>88</v>
      </c>
      <c r="K602">
        <v>1269.8399999999999</v>
      </c>
      <c r="L602">
        <f>Tabla_STOCKENALMACEN[[#This Row],[CANT_STOCK]]*Tabla_STOCKENALMACEN[[#This Row],[COSTO_UNIT]]</f>
        <v>78</v>
      </c>
      <c r="M602">
        <f>IFERROR(Tabla_STOCKENALMACEN[[#This Row],[CANT_STOCK]]/Tabla_STOCKENALMACEN[[#This Row],[VENTA_PROM12MESES_UN]],0)</f>
        <v>0.11363636363636363</v>
      </c>
      <c r="N602">
        <f>IFERROR(12/Tabla_STOCKENALMACEN[[#This Row],[MESES DE INVENTARIO]],0)</f>
        <v>105.60000000000001</v>
      </c>
      <c r="O602" s="3">
        <f>Tabla_STOCKENALMACEN[[#This Row],[STOCK_VALORIZADO]]/SUM(Tabla_STOCKENALMACEN[STOCK_VALORIZADO])</f>
        <v>2.9363788073974671E-6</v>
      </c>
      <c r="P602" s="1" t="str">
        <f>VLOOKUP(Tabla_STOCKENALMACEN[[#This Row],[ID_PRODUCTO]],'ABC VENTAS'!$B$2:$F$564,5,FALSE)</f>
        <v>C</v>
      </c>
      <c r="Q602" s="1" t="str">
        <f>VLOOKUP(Tabla_STOCKENALMACEN[[#This Row],[ID_PRODUCTO]],'ABC STOCK'!$B$3:$F$565,5,FALSE)</f>
        <v>C</v>
      </c>
      <c r="R60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03" spans="1:18" x14ac:dyDescent="0.25">
      <c r="A603">
        <v>3</v>
      </c>
      <c r="B603">
        <v>1101</v>
      </c>
      <c r="C603">
        <v>5</v>
      </c>
      <c r="D603">
        <v>3</v>
      </c>
      <c r="E603">
        <v>202003</v>
      </c>
      <c r="F603">
        <v>96</v>
      </c>
      <c r="G603">
        <v>6.65</v>
      </c>
      <c r="H603">
        <v>638.4</v>
      </c>
      <c r="I603">
        <v>831.25</v>
      </c>
      <c r="J603">
        <v>125</v>
      </c>
      <c r="K603">
        <v>1022.4375</v>
      </c>
      <c r="L603">
        <f>Tabla_STOCKENALMACEN[[#This Row],[CANT_STOCK]]*Tabla_STOCKENALMACEN[[#This Row],[COSTO_UNIT]]</f>
        <v>638.40000000000009</v>
      </c>
      <c r="M603">
        <f>IFERROR(Tabla_STOCKENALMACEN[[#This Row],[CANT_STOCK]]/Tabla_STOCKENALMACEN[[#This Row],[VENTA_PROM12MESES_UN]],0)</f>
        <v>0.76800000000000002</v>
      </c>
      <c r="N603">
        <f>IFERROR(12/Tabla_STOCKENALMACEN[[#This Row],[MESES DE INVENTARIO]],0)</f>
        <v>15.625</v>
      </c>
      <c r="O603" s="3">
        <f>Tabla_STOCKENALMACEN[[#This Row],[STOCK_VALORIZADO]]/SUM(Tabla_STOCKENALMACEN[STOCK_VALORIZADO])</f>
        <v>2.4033131162083888E-5</v>
      </c>
      <c r="P603" s="1" t="str">
        <f>VLOOKUP(Tabla_STOCKENALMACEN[[#This Row],[ID_PRODUCTO]],'ABC VENTAS'!$B$2:$F$564,5,FALSE)</f>
        <v>C</v>
      </c>
      <c r="Q603" s="1" t="str">
        <f>VLOOKUP(Tabla_STOCKENALMACEN[[#This Row],[ID_PRODUCTO]],'ABC STOCK'!$B$3:$F$565,5,FALSE)</f>
        <v>C</v>
      </c>
      <c r="R6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04" spans="1:18" x14ac:dyDescent="0.25">
      <c r="A604">
        <v>1</v>
      </c>
      <c r="B604">
        <v>1101</v>
      </c>
      <c r="C604">
        <v>5</v>
      </c>
      <c r="D604">
        <v>3</v>
      </c>
      <c r="E604">
        <v>202002</v>
      </c>
      <c r="F604">
        <v>1689</v>
      </c>
      <c r="G604">
        <v>6.5</v>
      </c>
      <c r="H604">
        <v>10978.5</v>
      </c>
      <c r="I604">
        <v>548.73</v>
      </c>
      <c r="J604">
        <v>93.8</v>
      </c>
      <c r="K604">
        <v>932.84100000000001</v>
      </c>
      <c r="L604">
        <f>Tabla_STOCKENALMACEN[[#This Row],[CANT_STOCK]]*Tabla_STOCKENALMACEN[[#This Row],[COSTO_UNIT]]</f>
        <v>10978.5</v>
      </c>
      <c r="M604">
        <f>IFERROR(Tabla_STOCKENALMACEN[[#This Row],[CANT_STOCK]]/Tabla_STOCKENALMACEN[[#This Row],[VENTA_PROM12MESES_UN]],0)</f>
        <v>18.00639658848614</v>
      </c>
      <c r="N604">
        <f>IFERROR(12/Tabla_STOCKENALMACEN[[#This Row],[MESES DE INVENTARIO]],0)</f>
        <v>0.66642984014209594</v>
      </c>
      <c r="O604" s="3">
        <f>Tabla_STOCKENALMACEN[[#This Row],[STOCK_VALORIZADO]]/SUM(Tabla_STOCKENALMACEN[STOCK_VALORIZADO])</f>
        <v>4.1329531714119351E-4</v>
      </c>
      <c r="P604" s="1" t="str">
        <f>VLOOKUP(Tabla_STOCKENALMACEN[[#This Row],[ID_PRODUCTO]],'ABC VENTAS'!$B$2:$F$564,5,FALSE)</f>
        <v>C</v>
      </c>
      <c r="Q604" s="1" t="str">
        <f>VLOOKUP(Tabla_STOCKENALMACEN[[#This Row],[ID_PRODUCTO]],'ABC STOCK'!$B$3:$F$565,5,FALSE)</f>
        <v>C</v>
      </c>
      <c r="R60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05" spans="1:18" x14ac:dyDescent="0.25">
      <c r="A605">
        <v>3</v>
      </c>
      <c r="B605">
        <v>1101</v>
      </c>
      <c r="C605">
        <v>5</v>
      </c>
      <c r="D605">
        <v>3</v>
      </c>
      <c r="E605">
        <v>202001</v>
      </c>
      <c r="F605">
        <v>773</v>
      </c>
      <c r="G605">
        <v>7.23</v>
      </c>
      <c r="H605">
        <v>5588.79</v>
      </c>
      <c r="I605">
        <v>502.47054000000003</v>
      </c>
      <c r="J605">
        <v>70.2</v>
      </c>
      <c r="K605">
        <v>746.09262000000001</v>
      </c>
      <c r="L605">
        <f>Tabla_STOCKENALMACEN[[#This Row],[CANT_STOCK]]*Tabla_STOCKENALMACEN[[#This Row],[COSTO_UNIT]]</f>
        <v>5588.79</v>
      </c>
      <c r="M605">
        <f>IFERROR(Tabla_STOCKENALMACEN[[#This Row],[CANT_STOCK]]/Tabla_STOCKENALMACEN[[#This Row],[VENTA_PROM12MESES_UN]],0)</f>
        <v>11.011396011396011</v>
      </c>
      <c r="N605">
        <f>IFERROR(12/Tabla_STOCKENALMACEN[[#This Row],[MESES DE INVENTARIO]],0)</f>
        <v>1.0897800776196638</v>
      </c>
      <c r="O605" s="3">
        <f>Tabla_STOCKENALMACEN[[#This Row],[STOCK_VALORIZADO]]/SUM(Tabla_STOCKENALMACEN[STOCK_VALORIZADO])</f>
        <v>2.1039492967942167E-4</v>
      </c>
      <c r="P605" s="1" t="str">
        <f>VLOOKUP(Tabla_STOCKENALMACEN[[#This Row],[ID_PRODUCTO]],'ABC VENTAS'!$B$2:$F$564,5,FALSE)</f>
        <v>C</v>
      </c>
      <c r="Q605" s="1" t="str">
        <f>VLOOKUP(Tabla_STOCKENALMACEN[[#This Row],[ID_PRODUCTO]],'ABC STOCK'!$B$3:$F$565,5,FALSE)</f>
        <v>C</v>
      </c>
      <c r="R60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606" spans="1:18" x14ac:dyDescent="0.25">
      <c r="A606">
        <v>3</v>
      </c>
      <c r="B606">
        <v>1101</v>
      </c>
      <c r="C606">
        <v>5</v>
      </c>
      <c r="D606">
        <v>3</v>
      </c>
      <c r="E606">
        <v>201908</v>
      </c>
      <c r="F606">
        <v>254</v>
      </c>
      <c r="G606">
        <v>2.64</v>
      </c>
      <c r="H606">
        <v>670.56</v>
      </c>
      <c r="I606">
        <v>258.98399999999998</v>
      </c>
      <c r="J606">
        <v>109</v>
      </c>
      <c r="K606">
        <v>379.84320000000002</v>
      </c>
      <c r="L606">
        <f>Tabla_STOCKENALMACEN[[#This Row],[CANT_STOCK]]*Tabla_STOCKENALMACEN[[#This Row],[COSTO_UNIT]]</f>
        <v>670.56000000000006</v>
      </c>
      <c r="M606">
        <f>IFERROR(Tabla_STOCKENALMACEN[[#This Row],[CANT_STOCK]]/Tabla_STOCKENALMACEN[[#This Row],[VENTA_PROM12MESES_UN]],0)</f>
        <v>2.330275229357798</v>
      </c>
      <c r="N606">
        <f>IFERROR(12/Tabla_STOCKENALMACEN[[#This Row],[MESES DE INVENTARIO]],0)</f>
        <v>5.149606299212599</v>
      </c>
      <c r="O606" s="3">
        <f>Tabla_STOCKENALMACEN[[#This Row],[STOCK_VALORIZADO]]/SUM(Tabla_STOCKENALMACEN[STOCK_VALORIZADO])</f>
        <v>2.5243822731903152E-5</v>
      </c>
      <c r="P606" s="1" t="str">
        <f>VLOOKUP(Tabla_STOCKENALMACEN[[#This Row],[ID_PRODUCTO]],'ABC VENTAS'!$B$2:$F$564,5,FALSE)</f>
        <v>C</v>
      </c>
      <c r="Q606" s="1" t="str">
        <f>VLOOKUP(Tabla_STOCKENALMACEN[[#This Row],[ID_PRODUCTO]],'ABC STOCK'!$B$3:$F$565,5,FALSE)</f>
        <v>C</v>
      </c>
      <c r="R60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07" spans="1:18" x14ac:dyDescent="0.25">
      <c r="A607">
        <v>3</v>
      </c>
      <c r="B607">
        <v>1101</v>
      </c>
      <c r="C607">
        <v>5</v>
      </c>
      <c r="D607">
        <v>3</v>
      </c>
      <c r="E607">
        <v>202001</v>
      </c>
      <c r="F607">
        <v>941</v>
      </c>
      <c r="G607">
        <v>2.5499999999999998</v>
      </c>
      <c r="H607">
        <v>2399.5500000000002</v>
      </c>
      <c r="I607">
        <v>193.92240000000001</v>
      </c>
      <c r="J607">
        <v>78.400000000000006</v>
      </c>
      <c r="K607">
        <v>321.87119999999999</v>
      </c>
      <c r="L607">
        <f>Tabla_STOCKENALMACEN[[#This Row],[CANT_STOCK]]*Tabla_STOCKENALMACEN[[#This Row],[COSTO_UNIT]]</f>
        <v>2399.5499999999997</v>
      </c>
      <c r="M607">
        <f>IFERROR(Tabla_STOCKENALMACEN[[#This Row],[CANT_STOCK]]/Tabla_STOCKENALMACEN[[#This Row],[VENTA_PROM12MESES_UN]],0)</f>
        <v>12.002551020408163</v>
      </c>
      <c r="N607">
        <f>IFERROR(12/Tabla_STOCKENALMACEN[[#This Row],[MESES DE INVENTARIO]],0)</f>
        <v>0.99978746014877795</v>
      </c>
      <c r="O607" s="3">
        <f>Tabla_STOCKENALMACEN[[#This Row],[STOCK_VALORIZADO]]/SUM(Tabla_STOCKENALMACEN[STOCK_VALORIZADO])</f>
        <v>9.0333176503725539E-5</v>
      </c>
      <c r="P607" s="1" t="str">
        <f>VLOOKUP(Tabla_STOCKENALMACEN[[#This Row],[ID_PRODUCTO]],'ABC VENTAS'!$B$2:$F$564,5,FALSE)</f>
        <v>C</v>
      </c>
      <c r="Q607" s="1" t="str">
        <f>VLOOKUP(Tabla_STOCKENALMACEN[[#This Row],[ID_PRODUCTO]],'ABC STOCK'!$B$3:$F$565,5,FALSE)</f>
        <v>C</v>
      </c>
      <c r="R60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08" spans="1:18" x14ac:dyDescent="0.25">
      <c r="A608">
        <v>2</v>
      </c>
      <c r="B608">
        <v>1102</v>
      </c>
      <c r="C608">
        <v>5</v>
      </c>
      <c r="D608">
        <v>3</v>
      </c>
      <c r="E608">
        <v>202001</v>
      </c>
      <c r="F608">
        <v>18</v>
      </c>
      <c r="G608">
        <v>7.18</v>
      </c>
      <c r="H608">
        <v>129.24</v>
      </c>
      <c r="I608">
        <v>562.33759999999995</v>
      </c>
      <c r="J608">
        <v>88</v>
      </c>
      <c r="K608">
        <v>960.39679999999998</v>
      </c>
      <c r="L608">
        <f>Tabla_STOCKENALMACEN[[#This Row],[CANT_STOCK]]*Tabla_STOCKENALMACEN[[#This Row],[COSTO_UNIT]]</f>
        <v>129.24</v>
      </c>
      <c r="M608">
        <f>IFERROR(Tabla_STOCKENALMACEN[[#This Row],[CANT_STOCK]]/Tabla_STOCKENALMACEN[[#This Row],[VENTA_PROM12MESES_UN]],0)</f>
        <v>0.20454545454545456</v>
      </c>
      <c r="N608">
        <f>IFERROR(12/Tabla_STOCKENALMACEN[[#This Row],[MESES DE INVENTARIO]],0)</f>
        <v>58.666666666666664</v>
      </c>
      <c r="O608" s="3">
        <f>Tabla_STOCKENALMACEN[[#This Row],[STOCK_VALORIZADO]]/SUM(Tabla_STOCKENALMACEN[STOCK_VALORIZADO])</f>
        <v>4.8653538085647272E-6</v>
      </c>
      <c r="P608" s="1" t="str">
        <f>VLOOKUP(Tabla_STOCKENALMACEN[[#This Row],[ID_PRODUCTO]],'ABC VENTAS'!$B$2:$F$564,5,FALSE)</f>
        <v>C</v>
      </c>
      <c r="Q608" s="1" t="str">
        <f>VLOOKUP(Tabla_STOCKENALMACEN[[#This Row],[ID_PRODUCTO]],'ABC STOCK'!$B$3:$F$565,5,FALSE)</f>
        <v>C</v>
      </c>
      <c r="R60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09" spans="1:18" x14ac:dyDescent="0.25">
      <c r="A609">
        <v>2</v>
      </c>
      <c r="B609">
        <v>1102</v>
      </c>
      <c r="C609">
        <v>5</v>
      </c>
      <c r="D609">
        <v>3</v>
      </c>
      <c r="E609">
        <v>202002</v>
      </c>
      <c r="F609">
        <v>62</v>
      </c>
      <c r="G609">
        <v>6.76</v>
      </c>
      <c r="H609">
        <v>419.12</v>
      </c>
      <c r="I609">
        <v>378.32339999999999</v>
      </c>
      <c r="J609">
        <v>61.5</v>
      </c>
      <c r="K609">
        <v>731.70240000000001</v>
      </c>
      <c r="L609">
        <f>Tabla_STOCKENALMACEN[[#This Row],[CANT_STOCK]]*Tabla_STOCKENALMACEN[[#This Row],[COSTO_UNIT]]</f>
        <v>419.12</v>
      </c>
      <c r="M609">
        <f>IFERROR(Tabla_STOCKENALMACEN[[#This Row],[CANT_STOCK]]/Tabla_STOCKENALMACEN[[#This Row],[VENTA_PROM12MESES_UN]],0)</f>
        <v>1.0081300813008129</v>
      </c>
      <c r="N609">
        <f>IFERROR(12/Tabla_STOCKENALMACEN[[#This Row],[MESES DE INVENTARIO]],0)</f>
        <v>11.903225806451614</v>
      </c>
      <c r="O609" s="3">
        <f>Tabla_STOCKENALMACEN[[#This Row],[STOCK_VALORIZADO]]/SUM(Tabla_STOCKENALMACEN[STOCK_VALORIZADO])</f>
        <v>1.5778142125082391E-5</v>
      </c>
      <c r="P609" s="1" t="str">
        <f>VLOOKUP(Tabla_STOCKENALMACEN[[#This Row],[ID_PRODUCTO]],'ABC VENTAS'!$B$2:$F$564,5,FALSE)</f>
        <v>C</v>
      </c>
      <c r="Q609" s="1" t="str">
        <f>VLOOKUP(Tabla_STOCKENALMACEN[[#This Row],[ID_PRODUCTO]],'ABC STOCK'!$B$3:$F$565,5,FALSE)</f>
        <v>C</v>
      </c>
      <c r="R60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10" spans="1:18" x14ac:dyDescent="0.25">
      <c r="A610">
        <v>2</v>
      </c>
      <c r="B610">
        <v>1102</v>
      </c>
      <c r="C610">
        <v>5</v>
      </c>
      <c r="D610">
        <v>3</v>
      </c>
      <c r="E610">
        <v>201909</v>
      </c>
      <c r="F610">
        <v>8</v>
      </c>
      <c r="G610">
        <v>4.09</v>
      </c>
      <c r="H610">
        <v>32.72</v>
      </c>
      <c r="I610">
        <v>327.97710000000001</v>
      </c>
      <c r="J610">
        <v>99</v>
      </c>
      <c r="K610">
        <v>599.26679999999999</v>
      </c>
      <c r="L610">
        <f>Tabla_STOCKENALMACEN[[#This Row],[CANT_STOCK]]*Tabla_STOCKENALMACEN[[#This Row],[COSTO_UNIT]]</f>
        <v>32.72</v>
      </c>
      <c r="M610">
        <f>IFERROR(Tabla_STOCKENALMACEN[[#This Row],[CANT_STOCK]]/Tabla_STOCKENALMACEN[[#This Row],[VENTA_PROM12MESES_UN]],0)</f>
        <v>8.0808080808080815E-2</v>
      </c>
      <c r="N610">
        <f>IFERROR(12/Tabla_STOCKENALMACEN[[#This Row],[MESES DE INVENTARIO]],0)</f>
        <v>148.5</v>
      </c>
      <c r="O610" s="3">
        <f>Tabla_STOCKENALMACEN[[#This Row],[STOCK_VALORIZADO]]/SUM(Tabla_STOCKENALMACEN[STOCK_VALORIZADO])</f>
        <v>1.2317732638210914E-6</v>
      </c>
      <c r="P610" s="1" t="str">
        <f>VLOOKUP(Tabla_STOCKENALMACEN[[#This Row],[ID_PRODUCTO]],'ABC VENTAS'!$B$2:$F$564,5,FALSE)</f>
        <v>C</v>
      </c>
      <c r="Q610" s="1" t="str">
        <f>VLOOKUP(Tabla_STOCKENALMACEN[[#This Row],[ID_PRODUCTO]],'ABC STOCK'!$B$3:$F$565,5,FALSE)</f>
        <v>C</v>
      </c>
      <c r="R61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11" spans="1:18" x14ac:dyDescent="0.25">
      <c r="A611">
        <v>3</v>
      </c>
      <c r="B611">
        <v>1102</v>
      </c>
      <c r="C611">
        <v>5</v>
      </c>
      <c r="D611">
        <v>3</v>
      </c>
      <c r="E611">
        <v>202002</v>
      </c>
      <c r="F611">
        <v>110</v>
      </c>
      <c r="G611">
        <v>5.26</v>
      </c>
      <c r="H611">
        <v>578.6</v>
      </c>
      <c r="I611">
        <v>314.44279999999998</v>
      </c>
      <c r="J611">
        <v>61</v>
      </c>
      <c r="K611">
        <v>574.33939999999996</v>
      </c>
      <c r="L611">
        <f>Tabla_STOCKENALMACEN[[#This Row],[CANT_STOCK]]*Tabla_STOCKENALMACEN[[#This Row],[COSTO_UNIT]]</f>
        <v>578.6</v>
      </c>
      <c r="M611">
        <f>IFERROR(Tabla_STOCKENALMACEN[[#This Row],[CANT_STOCK]]/Tabla_STOCKENALMACEN[[#This Row],[VENTA_PROM12MESES_UN]],0)</f>
        <v>1.8032786885245902</v>
      </c>
      <c r="N611">
        <f>IFERROR(12/Tabla_STOCKENALMACEN[[#This Row],[MESES DE INVENTARIO]],0)</f>
        <v>6.6545454545454543</v>
      </c>
      <c r="O611" s="3">
        <f>Tabla_STOCKENALMACEN[[#This Row],[STOCK_VALORIZADO]]/SUM(Tabla_STOCKENALMACEN[STOCK_VALORIZADO])</f>
        <v>2.1781907409745827E-5</v>
      </c>
      <c r="P611" s="1" t="str">
        <f>VLOOKUP(Tabla_STOCKENALMACEN[[#This Row],[ID_PRODUCTO]],'ABC VENTAS'!$B$2:$F$564,5,FALSE)</f>
        <v>C</v>
      </c>
      <c r="Q611" s="1" t="str">
        <f>VLOOKUP(Tabla_STOCKENALMACEN[[#This Row],[ID_PRODUCTO]],'ABC STOCK'!$B$3:$F$565,5,FALSE)</f>
        <v>C</v>
      </c>
      <c r="R61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12" spans="1:18" x14ac:dyDescent="0.25">
      <c r="A612">
        <v>2</v>
      </c>
      <c r="B612">
        <v>1102</v>
      </c>
      <c r="C612">
        <v>5</v>
      </c>
      <c r="D612">
        <v>3</v>
      </c>
      <c r="E612">
        <v>202003</v>
      </c>
      <c r="F612">
        <v>1418</v>
      </c>
      <c r="G612">
        <v>3.99</v>
      </c>
      <c r="H612">
        <v>5657.82</v>
      </c>
      <c r="I612">
        <v>321.69774000000001</v>
      </c>
      <c r="J612">
        <v>88.6</v>
      </c>
      <c r="K612">
        <v>470.17362000000003</v>
      </c>
      <c r="L612">
        <f>Tabla_STOCKENALMACEN[[#This Row],[CANT_STOCK]]*Tabla_STOCKENALMACEN[[#This Row],[COSTO_UNIT]]</f>
        <v>5657.8200000000006</v>
      </c>
      <c r="M612">
        <f>IFERROR(Tabla_STOCKENALMACEN[[#This Row],[CANT_STOCK]]/Tabla_STOCKENALMACEN[[#This Row],[VENTA_PROM12MESES_UN]],0)</f>
        <v>16.004514672686231</v>
      </c>
      <c r="N612">
        <f>IFERROR(12/Tabla_STOCKENALMACEN[[#This Row],[MESES DE INVENTARIO]],0)</f>
        <v>0.74978843441466858</v>
      </c>
      <c r="O612" s="3">
        <f>Tabla_STOCKENALMACEN[[#This Row],[STOCK_VALORIZADO]]/SUM(Tabla_STOCKENALMACEN[STOCK_VALORIZADO])</f>
        <v>2.1299362492396847E-4</v>
      </c>
      <c r="P612" s="1" t="str">
        <f>VLOOKUP(Tabla_STOCKENALMACEN[[#This Row],[ID_PRODUCTO]],'ABC VENTAS'!$B$2:$F$564,5,FALSE)</f>
        <v>C</v>
      </c>
      <c r="Q612" s="1" t="str">
        <f>VLOOKUP(Tabla_STOCKENALMACEN[[#This Row],[ID_PRODUCTO]],'ABC STOCK'!$B$3:$F$565,5,FALSE)</f>
        <v>C</v>
      </c>
      <c r="R61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13" spans="1:18" x14ac:dyDescent="0.25">
      <c r="A613">
        <v>3</v>
      </c>
      <c r="B613">
        <v>1102</v>
      </c>
      <c r="C613">
        <v>5</v>
      </c>
      <c r="D613">
        <v>3</v>
      </c>
      <c r="E613">
        <v>202002</v>
      </c>
      <c r="F613">
        <v>860</v>
      </c>
      <c r="G613">
        <v>4.8099999999999996</v>
      </c>
      <c r="H613">
        <v>4136.6000000000004</v>
      </c>
      <c r="I613">
        <v>270.10073999999997</v>
      </c>
      <c r="J613">
        <v>57.3</v>
      </c>
      <c r="K613">
        <v>380.34593999999998</v>
      </c>
      <c r="L613">
        <f>Tabla_STOCKENALMACEN[[#This Row],[CANT_STOCK]]*Tabla_STOCKENALMACEN[[#This Row],[COSTO_UNIT]]</f>
        <v>4136.5999999999995</v>
      </c>
      <c r="M613">
        <f>IFERROR(Tabla_STOCKENALMACEN[[#This Row],[CANT_STOCK]]/Tabla_STOCKENALMACEN[[#This Row],[VENTA_PROM12MESES_UN]],0)</f>
        <v>15.008726003490402</v>
      </c>
      <c r="N613">
        <f>IFERROR(12/Tabla_STOCKENALMACEN[[#This Row],[MESES DE INVENTARIO]],0)</f>
        <v>0.79953488372093018</v>
      </c>
      <c r="O613" s="3">
        <f>Tabla_STOCKENALMACEN[[#This Row],[STOCK_VALORIZADO]]/SUM(Tabla_STOCKENALMACEN[STOCK_VALORIZADO])</f>
        <v>1.5572595608564566E-4</v>
      </c>
      <c r="P613" s="1" t="str">
        <f>VLOOKUP(Tabla_STOCKENALMACEN[[#This Row],[ID_PRODUCTO]],'ABC VENTAS'!$B$2:$F$564,5,FALSE)</f>
        <v>C</v>
      </c>
      <c r="Q613" s="1" t="str">
        <f>VLOOKUP(Tabla_STOCKENALMACEN[[#This Row],[ID_PRODUCTO]],'ABC STOCK'!$B$3:$F$565,5,FALSE)</f>
        <v>C</v>
      </c>
      <c r="R61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14" spans="1:18" x14ac:dyDescent="0.25">
      <c r="A614">
        <v>2</v>
      </c>
      <c r="B614">
        <v>1103</v>
      </c>
      <c r="C614">
        <v>5</v>
      </c>
      <c r="D614">
        <v>3</v>
      </c>
      <c r="E614">
        <v>202002</v>
      </c>
      <c r="F614">
        <v>1512</v>
      </c>
      <c r="G614">
        <v>68</v>
      </c>
      <c r="H614">
        <v>102816</v>
      </c>
      <c r="I614">
        <v>53924</v>
      </c>
      <c r="J614">
        <v>793</v>
      </c>
      <c r="K614">
        <v>101377.12</v>
      </c>
      <c r="L614">
        <f>Tabla_STOCKENALMACEN[[#This Row],[CANT_STOCK]]*Tabla_STOCKENALMACEN[[#This Row],[COSTO_UNIT]]</f>
        <v>102816</v>
      </c>
      <c r="M614">
        <f>IFERROR(Tabla_STOCKENALMACEN[[#This Row],[CANT_STOCK]]/Tabla_STOCKENALMACEN[[#This Row],[VENTA_PROM12MESES_UN]],0)</f>
        <v>1.9066834804539723</v>
      </c>
      <c r="N614">
        <f>IFERROR(12/Tabla_STOCKENALMACEN[[#This Row],[MESES DE INVENTARIO]],0)</f>
        <v>6.2936507936507935</v>
      </c>
      <c r="O614" s="3">
        <f>Tabla_STOCKENALMACEN[[#This Row],[STOCK_VALORIZADO]]/SUM(Tabla_STOCKENALMACEN[STOCK_VALORIZADO])</f>
        <v>3.8705990187356152E-3</v>
      </c>
      <c r="P614" s="1" t="str">
        <f>VLOOKUP(Tabla_STOCKENALMACEN[[#This Row],[ID_PRODUCTO]],'ABC VENTAS'!$B$2:$F$564,5,FALSE)</f>
        <v>B</v>
      </c>
      <c r="Q614" s="1" t="str">
        <f>VLOOKUP(Tabla_STOCKENALMACEN[[#This Row],[ID_PRODUCTO]],'ABC STOCK'!$B$3:$F$565,5,FALSE)</f>
        <v>A</v>
      </c>
      <c r="R61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15" spans="1:18" x14ac:dyDescent="0.25">
      <c r="A615">
        <v>1</v>
      </c>
      <c r="B615">
        <v>1103</v>
      </c>
      <c r="C615">
        <v>5</v>
      </c>
      <c r="D615">
        <v>3</v>
      </c>
      <c r="E615">
        <v>202003</v>
      </c>
      <c r="F615">
        <v>433</v>
      </c>
      <c r="G615">
        <v>55</v>
      </c>
      <c r="H615">
        <v>23815</v>
      </c>
      <c r="I615">
        <v>30202.15</v>
      </c>
      <c r="J615">
        <v>617</v>
      </c>
      <c r="K615">
        <v>61083</v>
      </c>
      <c r="L615">
        <f>Tabla_STOCKENALMACEN[[#This Row],[CANT_STOCK]]*Tabla_STOCKENALMACEN[[#This Row],[COSTO_UNIT]]</f>
        <v>23815</v>
      </c>
      <c r="M615">
        <f>IFERROR(Tabla_STOCKENALMACEN[[#This Row],[CANT_STOCK]]/Tabla_STOCKENALMACEN[[#This Row],[VENTA_PROM12MESES_UN]],0)</f>
        <v>0.70178282009724469</v>
      </c>
      <c r="N615">
        <f>IFERROR(12/Tabla_STOCKENALMACEN[[#This Row],[MESES DE INVENTARIO]],0)</f>
        <v>17.099307159353351</v>
      </c>
      <c r="O615" s="3">
        <f>Tabla_STOCKENALMACEN[[#This Row],[STOCK_VALORIZADO]]/SUM(Tabla_STOCKENALMACEN[STOCK_VALORIZADO])</f>
        <v>8.9653668330988054E-4</v>
      </c>
      <c r="P615" s="1" t="str">
        <f>VLOOKUP(Tabla_STOCKENALMACEN[[#This Row],[ID_PRODUCTO]],'ABC VENTAS'!$B$2:$F$564,5,FALSE)</f>
        <v>B</v>
      </c>
      <c r="Q615" s="1" t="str">
        <f>VLOOKUP(Tabla_STOCKENALMACEN[[#This Row],[ID_PRODUCTO]],'ABC STOCK'!$B$3:$F$565,5,FALSE)</f>
        <v>A</v>
      </c>
      <c r="R61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16" spans="1:18" x14ac:dyDescent="0.25">
      <c r="A616">
        <v>2</v>
      </c>
      <c r="B616">
        <v>1103</v>
      </c>
      <c r="C616">
        <v>5</v>
      </c>
      <c r="D616">
        <v>3</v>
      </c>
      <c r="E616">
        <v>201906</v>
      </c>
      <c r="F616">
        <v>159</v>
      </c>
      <c r="G616">
        <v>52</v>
      </c>
      <c r="H616">
        <v>8268</v>
      </c>
      <c r="I616">
        <v>37437.919999999998</v>
      </c>
      <c r="J616">
        <v>878</v>
      </c>
      <c r="K616">
        <v>54787.199999999997</v>
      </c>
      <c r="L616">
        <f>Tabla_STOCKENALMACEN[[#This Row],[CANT_STOCK]]*Tabla_STOCKENALMACEN[[#This Row],[COSTO_UNIT]]</f>
        <v>8268</v>
      </c>
      <c r="M616">
        <f>IFERROR(Tabla_STOCKENALMACEN[[#This Row],[CANT_STOCK]]/Tabla_STOCKENALMACEN[[#This Row],[VENTA_PROM12MESES_UN]],0)</f>
        <v>0.18109339407744876</v>
      </c>
      <c r="N616">
        <f>IFERROR(12/Tabla_STOCKENALMACEN[[#This Row],[MESES DE INVENTARIO]],0)</f>
        <v>66.264150943396217</v>
      </c>
      <c r="O616" s="3">
        <f>Tabla_STOCKENALMACEN[[#This Row],[STOCK_VALORIZADO]]/SUM(Tabla_STOCKENALMACEN[STOCK_VALORIZADO])</f>
        <v>3.1125615358413151E-4</v>
      </c>
      <c r="P616" s="1" t="str">
        <f>VLOOKUP(Tabla_STOCKENALMACEN[[#This Row],[ID_PRODUCTO]],'ABC VENTAS'!$B$2:$F$564,5,FALSE)</f>
        <v>B</v>
      </c>
      <c r="Q616" s="1" t="str">
        <f>VLOOKUP(Tabla_STOCKENALMACEN[[#This Row],[ID_PRODUCTO]],'ABC STOCK'!$B$3:$F$565,5,FALSE)</f>
        <v>A</v>
      </c>
      <c r="R61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17" spans="1:18" x14ac:dyDescent="0.25">
      <c r="A617">
        <v>3</v>
      </c>
      <c r="B617">
        <v>1103</v>
      </c>
      <c r="C617">
        <v>5</v>
      </c>
      <c r="D617">
        <v>3</v>
      </c>
      <c r="E617">
        <v>201902</v>
      </c>
      <c r="F617">
        <v>113</v>
      </c>
      <c r="G617">
        <v>55</v>
      </c>
      <c r="H617">
        <v>6215</v>
      </c>
      <c r="I617">
        <v>27953.75</v>
      </c>
      <c r="J617">
        <v>535</v>
      </c>
      <c r="K617">
        <v>39723.75</v>
      </c>
      <c r="L617">
        <f>Tabla_STOCKENALMACEN[[#This Row],[CANT_STOCK]]*Tabla_STOCKENALMACEN[[#This Row],[COSTO_UNIT]]</f>
        <v>6215</v>
      </c>
      <c r="M617">
        <f>IFERROR(Tabla_STOCKENALMACEN[[#This Row],[CANT_STOCK]]/Tabla_STOCKENALMACEN[[#This Row],[VENTA_PROM12MESES_UN]],0)</f>
        <v>0.21121495327102804</v>
      </c>
      <c r="N617">
        <f>IFERROR(12/Tabla_STOCKENALMACEN[[#This Row],[MESES DE INVENTARIO]],0)</f>
        <v>56.814159292035399</v>
      </c>
      <c r="O617" s="3">
        <f>Tabla_STOCKENALMACEN[[#This Row],[STOCK_VALORIZADO]]/SUM(Tabla_STOCKENALMACEN[STOCK_VALORIZADO])</f>
        <v>2.3396915753814434E-4</v>
      </c>
      <c r="P617" s="1" t="str">
        <f>VLOOKUP(Tabla_STOCKENALMACEN[[#This Row],[ID_PRODUCTO]],'ABC VENTAS'!$B$2:$F$564,5,FALSE)</f>
        <v>B</v>
      </c>
      <c r="Q617" s="1" t="str">
        <f>VLOOKUP(Tabla_STOCKENALMACEN[[#This Row],[ID_PRODUCTO]],'ABC STOCK'!$B$3:$F$565,5,FALSE)</f>
        <v>A</v>
      </c>
      <c r="R61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18" spans="1:18" x14ac:dyDescent="0.25">
      <c r="A618">
        <v>1</v>
      </c>
      <c r="B618">
        <v>1103</v>
      </c>
      <c r="C618">
        <v>5</v>
      </c>
      <c r="D618">
        <v>3</v>
      </c>
      <c r="E618">
        <v>202001</v>
      </c>
      <c r="F618">
        <v>1510</v>
      </c>
      <c r="G618">
        <v>30</v>
      </c>
      <c r="H618">
        <v>45300</v>
      </c>
      <c r="I618">
        <v>19718.400000000001</v>
      </c>
      <c r="J618">
        <v>632</v>
      </c>
      <c r="K618">
        <v>32800.800000000003</v>
      </c>
      <c r="L618">
        <f>Tabla_STOCKENALMACEN[[#This Row],[CANT_STOCK]]*Tabla_STOCKENALMACEN[[#This Row],[COSTO_UNIT]]</f>
        <v>45300</v>
      </c>
      <c r="M618">
        <f>IFERROR(Tabla_STOCKENALMACEN[[#This Row],[CANT_STOCK]]/Tabla_STOCKENALMACEN[[#This Row],[VENTA_PROM12MESES_UN]],0)</f>
        <v>2.3892405063291138</v>
      </c>
      <c r="N618">
        <f>IFERROR(12/Tabla_STOCKENALMACEN[[#This Row],[MESES DE INVENTARIO]],0)</f>
        <v>5.0225165562913912</v>
      </c>
      <c r="O618" s="3">
        <f>Tabla_STOCKENALMACEN[[#This Row],[STOCK_VALORIZADO]]/SUM(Tabla_STOCKENALMACEN[STOCK_VALORIZADO])</f>
        <v>1.7053584612192983E-3</v>
      </c>
      <c r="P618" s="1" t="str">
        <f>VLOOKUP(Tabla_STOCKENALMACEN[[#This Row],[ID_PRODUCTO]],'ABC VENTAS'!$B$2:$F$564,5,FALSE)</f>
        <v>B</v>
      </c>
      <c r="Q618" s="1" t="str">
        <f>VLOOKUP(Tabla_STOCKENALMACEN[[#This Row],[ID_PRODUCTO]],'ABC STOCK'!$B$3:$F$565,5,FALSE)</f>
        <v>A</v>
      </c>
      <c r="R61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19" spans="1:18" x14ac:dyDescent="0.25">
      <c r="A619">
        <v>3</v>
      </c>
      <c r="B619">
        <v>1103</v>
      </c>
      <c r="C619">
        <v>5</v>
      </c>
      <c r="D619">
        <v>3</v>
      </c>
      <c r="E619">
        <v>201905</v>
      </c>
      <c r="F619">
        <v>519</v>
      </c>
      <c r="G619">
        <v>50</v>
      </c>
      <c r="H619">
        <v>25950</v>
      </c>
      <c r="I619">
        <v>19482</v>
      </c>
      <c r="J619">
        <v>382</v>
      </c>
      <c r="K619">
        <v>26549</v>
      </c>
      <c r="L619">
        <f>Tabla_STOCKENALMACEN[[#This Row],[CANT_STOCK]]*Tabla_STOCKENALMACEN[[#This Row],[COSTO_UNIT]]</f>
        <v>25950</v>
      </c>
      <c r="M619">
        <f>IFERROR(Tabla_STOCKENALMACEN[[#This Row],[CANT_STOCK]]/Tabla_STOCKENALMACEN[[#This Row],[VENTA_PROM12MESES_UN]],0)</f>
        <v>1.3586387434554974</v>
      </c>
      <c r="N619">
        <f>IFERROR(12/Tabla_STOCKENALMACEN[[#This Row],[MESES DE INVENTARIO]],0)</f>
        <v>8.8323699421965323</v>
      </c>
      <c r="O619" s="3">
        <f>Tabla_STOCKENALMACEN[[#This Row],[STOCK_VALORIZADO]]/SUM(Tabla_STOCKENALMACEN[STOCK_VALORIZADO])</f>
        <v>9.7691064169184972E-4</v>
      </c>
      <c r="P619" s="1" t="str">
        <f>VLOOKUP(Tabla_STOCKENALMACEN[[#This Row],[ID_PRODUCTO]],'ABC VENTAS'!$B$2:$F$564,5,FALSE)</f>
        <v>B</v>
      </c>
      <c r="Q619" s="1" t="str">
        <f>VLOOKUP(Tabla_STOCKENALMACEN[[#This Row],[ID_PRODUCTO]],'ABC STOCK'!$B$3:$F$565,5,FALSE)</f>
        <v>A</v>
      </c>
      <c r="R61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20" spans="1:18" x14ac:dyDescent="0.25">
      <c r="A620">
        <v>2</v>
      </c>
      <c r="B620">
        <v>1104</v>
      </c>
      <c r="C620">
        <v>5</v>
      </c>
      <c r="D620">
        <v>3</v>
      </c>
      <c r="E620">
        <v>201911</v>
      </c>
      <c r="F620">
        <v>512</v>
      </c>
      <c r="G620">
        <v>5.76</v>
      </c>
      <c r="H620">
        <v>2949.12</v>
      </c>
      <c r="I620">
        <v>525.10464000000002</v>
      </c>
      <c r="J620">
        <v>85.2</v>
      </c>
      <c r="K620">
        <v>657.60767999999996</v>
      </c>
      <c r="L620">
        <f>Tabla_STOCKENALMACEN[[#This Row],[CANT_STOCK]]*Tabla_STOCKENALMACEN[[#This Row],[COSTO_UNIT]]</f>
        <v>2949.12</v>
      </c>
      <c r="M620">
        <f>IFERROR(Tabla_STOCKENALMACEN[[#This Row],[CANT_STOCK]]/Tabla_STOCKENALMACEN[[#This Row],[VENTA_PROM12MESES_UN]],0)</f>
        <v>6.009389671361502</v>
      </c>
      <c r="N620">
        <f>IFERROR(12/Tabla_STOCKENALMACEN[[#This Row],[MESES DE INVENTARIO]],0)</f>
        <v>1.9968750000000002</v>
      </c>
      <c r="O620" s="3">
        <f>Tabla_STOCKENALMACEN[[#This Row],[STOCK_VALORIZADO]]/SUM(Tabla_STOCKENALMACEN[STOCK_VALORIZADO])</f>
        <v>1.1102222395476947E-4</v>
      </c>
      <c r="P620" s="1" t="str">
        <f>VLOOKUP(Tabla_STOCKENALMACEN[[#This Row],[ID_PRODUCTO]],'ABC VENTAS'!$B$2:$F$564,5,FALSE)</f>
        <v>C</v>
      </c>
      <c r="Q620" s="1" t="str">
        <f>VLOOKUP(Tabla_STOCKENALMACEN[[#This Row],[ID_PRODUCTO]],'ABC STOCK'!$B$3:$F$565,5,FALSE)</f>
        <v>C</v>
      </c>
      <c r="R62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621" spans="1:18" x14ac:dyDescent="0.25">
      <c r="A621">
        <v>1</v>
      </c>
      <c r="B621">
        <v>1104</v>
      </c>
      <c r="C621">
        <v>5</v>
      </c>
      <c r="D621">
        <v>3</v>
      </c>
      <c r="E621">
        <v>201911</v>
      </c>
      <c r="F621">
        <v>340</v>
      </c>
      <c r="G621">
        <v>7.94</v>
      </c>
      <c r="H621">
        <v>2699.6</v>
      </c>
      <c r="I621">
        <v>276.05792000000002</v>
      </c>
      <c r="J621">
        <v>42.4</v>
      </c>
      <c r="K621">
        <v>481.41807999999997</v>
      </c>
      <c r="L621">
        <f>Tabla_STOCKENALMACEN[[#This Row],[CANT_STOCK]]*Tabla_STOCKENALMACEN[[#This Row],[COSTO_UNIT]]</f>
        <v>2699.6</v>
      </c>
      <c r="M621">
        <f>IFERROR(Tabla_STOCKENALMACEN[[#This Row],[CANT_STOCK]]/Tabla_STOCKENALMACEN[[#This Row],[VENTA_PROM12MESES_UN]],0)</f>
        <v>8.018867924528303</v>
      </c>
      <c r="N621">
        <f>IFERROR(12/Tabla_STOCKENALMACEN[[#This Row],[MESES DE INVENTARIO]],0)</f>
        <v>1.496470588235294</v>
      </c>
      <c r="O621" s="3">
        <f>Tabla_STOCKENALMACEN[[#This Row],[STOCK_VALORIZADO]]/SUM(Tabla_STOCKENALMACEN[STOCK_VALORIZADO])</f>
        <v>1.0162882344166926E-4</v>
      </c>
      <c r="P621" s="1" t="str">
        <f>VLOOKUP(Tabla_STOCKENALMACEN[[#This Row],[ID_PRODUCTO]],'ABC VENTAS'!$B$2:$F$564,5,FALSE)</f>
        <v>C</v>
      </c>
      <c r="Q621" s="1" t="str">
        <f>VLOOKUP(Tabla_STOCKENALMACEN[[#This Row],[ID_PRODUCTO]],'ABC STOCK'!$B$3:$F$565,5,FALSE)</f>
        <v>C</v>
      </c>
      <c r="R62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622" spans="1:18" x14ac:dyDescent="0.25">
      <c r="A622">
        <v>1</v>
      </c>
      <c r="B622">
        <v>1104</v>
      </c>
      <c r="C622">
        <v>5</v>
      </c>
      <c r="D622">
        <v>3</v>
      </c>
      <c r="E622">
        <v>201901</v>
      </c>
      <c r="F622">
        <v>995</v>
      </c>
      <c r="G622">
        <v>4.2699999999999996</v>
      </c>
      <c r="H622">
        <v>4248.6499999999996</v>
      </c>
      <c r="I622">
        <v>271.77695999999997</v>
      </c>
      <c r="J622">
        <v>66.3</v>
      </c>
      <c r="K622">
        <v>399.17241000000001</v>
      </c>
      <c r="L622">
        <f>Tabla_STOCKENALMACEN[[#This Row],[CANT_STOCK]]*Tabla_STOCKENALMACEN[[#This Row],[COSTO_UNIT]]</f>
        <v>4248.6499999999996</v>
      </c>
      <c r="M622">
        <f>IFERROR(Tabla_STOCKENALMACEN[[#This Row],[CANT_STOCK]]/Tabla_STOCKENALMACEN[[#This Row],[VENTA_PROM12MESES_UN]],0)</f>
        <v>15.007541478129713</v>
      </c>
      <c r="N622">
        <f>IFERROR(12/Tabla_STOCKENALMACEN[[#This Row],[MESES DE INVENTARIO]],0)</f>
        <v>0.79959798994974873</v>
      </c>
      <c r="O622" s="3">
        <f>Tabla_STOCKENALMACEN[[#This Row],[STOCK_VALORIZADO]]/SUM(Tabla_STOCKENALMACEN[STOCK_VALORIZADO])</f>
        <v>1.5994417718011856E-4</v>
      </c>
      <c r="P622" s="1" t="str">
        <f>VLOOKUP(Tabla_STOCKENALMACEN[[#This Row],[ID_PRODUCTO]],'ABC VENTAS'!$B$2:$F$564,5,FALSE)</f>
        <v>C</v>
      </c>
      <c r="Q622" s="1" t="str">
        <f>VLOOKUP(Tabla_STOCKENALMACEN[[#This Row],[ID_PRODUCTO]],'ABC STOCK'!$B$3:$F$565,5,FALSE)</f>
        <v>C</v>
      </c>
      <c r="R62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23" spans="1:18" x14ac:dyDescent="0.25">
      <c r="A623">
        <v>2</v>
      </c>
      <c r="B623">
        <v>1104</v>
      </c>
      <c r="C623">
        <v>5</v>
      </c>
      <c r="D623">
        <v>3</v>
      </c>
      <c r="E623">
        <v>202001</v>
      </c>
      <c r="F623">
        <v>81</v>
      </c>
      <c r="G623">
        <v>5.63</v>
      </c>
      <c r="H623">
        <v>456.03</v>
      </c>
      <c r="I623">
        <v>200.92907</v>
      </c>
      <c r="J623">
        <v>40.1</v>
      </c>
      <c r="K623">
        <v>275.43086</v>
      </c>
      <c r="L623">
        <f>Tabla_STOCKENALMACEN[[#This Row],[CANT_STOCK]]*Tabla_STOCKENALMACEN[[#This Row],[COSTO_UNIT]]</f>
        <v>456.03</v>
      </c>
      <c r="M623">
        <f>IFERROR(Tabla_STOCKENALMACEN[[#This Row],[CANT_STOCK]]/Tabla_STOCKENALMACEN[[#This Row],[VENTA_PROM12MESES_UN]],0)</f>
        <v>2.0199501246882794</v>
      </c>
      <c r="N623">
        <f>IFERROR(12/Tabla_STOCKENALMACEN[[#This Row],[MESES DE INVENTARIO]],0)</f>
        <v>5.9407407407407407</v>
      </c>
      <c r="O623" s="3">
        <f>Tabla_STOCKENALMACEN[[#This Row],[STOCK_VALORIZADO]]/SUM(Tabla_STOCKENALMACEN[STOCK_VALORIZADO])</f>
        <v>1.716765163509573E-5</v>
      </c>
      <c r="P623" s="1" t="str">
        <f>VLOOKUP(Tabla_STOCKENALMACEN[[#This Row],[ID_PRODUCTO]],'ABC VENTAS'!$B$2:$F$564,5,FALSE)</f>
        <v>C</v>
      </c>
      <c r="Q623" s="1" t="str">
        <f>VLOOKUP(Tabla_STOCKENALMACEN[[#This Row],[ID_PRODUCTO]],'ABC STOCK'!$B$3:$F$565,5,FALSE)</f>
        <v>C</v>
      </c>
      <c r="R62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24" spans="1:18" x14ac:dyDescent="0.25">
      <c r="A624">
        <v>2</v>
      </c>
      <c r="B624">
        <v>1104</v>
      </c>
      <c r="C624">
        <v>5</v>
      </c>
      <c r="D624">
        <v>3</v>
      </c>
      <c r="E624">
        <v>201903</v>
      </c>
      <c r="F624">
        <v>338</v>
      </c>
      <c r="G624">
        <v>6.98</v>
      </c>
      <c r="H624">
        <v>2359.2399999999998</v>
      </c>
      <c r="I624">
        <v>139.62093999999999</v>
      </c>
      <c r="J624">
        <v>24.1</v>
      </c>
      <c r="K624">
        <v>247.28046000000001</v>
      </c>
      <c r="L624">
        <f>Tabla_STOCKENALMACEN[[#This Row],[CANT_STOCK]]*Tabla_STOCKENALMACEN[[#This Row],[COSTO_UNIT]]</f>
        <v>2359.2400000000002</v>
      </c>
      <c r="M624">
        <f>IFERROR(Tabla_STOCKENALMACEN[[#This Row],[CANT_STOCK]]/Tabla_STOCKENALMACEN[[#This Row],[VENTA_PROM12MESES_UN]],0)</f>
        <v>14.024896265560166</v>
      </c>
      <c r="N624">
        <f>IFERROR(12/Tabla_STOCKENALMACEN[[#This Row],[MESES DE INVENTARIO]],0)</f>
        <v>0.85562130177514795</v>
      </c>
      <c r="O624" s="3">
        <f>Tabla_STOCKENALMACEN[[#This Row],[STOCK_VALORIZADO]]/SUM(Tabla_STOCKENALMACEN[STOCK_VALORIZADO])</f>
        <v>8.8815670994415408E-5</v>
      </c>
      <c r="P624" s="1" t="str">
        <f>VLOOKUP(Tabla_STOCKENALMACEN[[#This Row],[ID_PRODUCTO]],'ABC VENTAS'!$B$2:$F$564,5,FALSE)</f>
        <v>C</v>
      </c>
      <c r="Q624" s="1" t="str">
        <f>VLOOKUP(Tabla_STOCKENALMACEN[[#This Row],[ID_PRODUCTO]],'ABC STOCK'!$B$3:$F$565,5,FALSE)</f>
        <v>C</v>
      </c>
      <c r="R62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25" spans="1:18" x14ac:dyDescent="0.25">
      <c r="A625">
        <v>1</v>
      </c>
      <c r="B625">
        <v>1104</v>
      </c>
      <c r="C625">
        <v>5</v>
      </c>
      <c r="D625">
        <v>3</v>
      </c>
      <c r="E625">
        <v>201907</v>
      </c>
      <c r="F625">
        <v>564</v>
      </c>
      <c r="G625">
        <v>1.79</v>
      </c>
      <c r="H625">
        <v>1009.56</v>
      </c>
      <c r="I625">
        <v>74.284999999999997</v>
      </c>
      <c r="J625">
        <v>50</v>
      </c>
      <c r="K625">
        <v>150.36000000000001</v>
      </c>
      <c r="L625">
        <f>Tabla_STOCKENALMACEN[[#This Row],[CANT_STOCK]]*Tabla_STOCKENALMACEN[[#This Row],[COSTO_UNIT]]</f>
        <v>1009.5600000000001</v>
      </c>
      <c r="M625">
        <f>IFERROR(Tabla_STOCKENALMACEN[[#This Row],[CANT_STOCK]]/Tabla_STOCKENALMACEN[[#This Row],[VENTA_PROM12MESES_UN]],0)</f>
        <v>11.28</v>
      </c>
      <c r="N625">
        <f>IFERROR(12/Tabla_STOCKENALMACEN[[#This Row],[MESES DE INVENTARIO]],0)</f>
        <v>1.0638297872340425</v>
      </c>
      <c r="O625" s="3">
        <f>Tabla_STOCKENALMACEN[[#This Row],[STOCK_VALORIZADO]]/SUM(Tabla_STOCKENALMACEN[STOCK_VALORIZADO])</f>
        <v>3.8005776779438297E-5</v>
      </c>
      <c r="P625" s="1" t="str">
        <f>VLOOKUP(Tabla_STOCKENALMACEN[[#This Row],[ID_PRODUCTO]],'ABC VENTAS'!$B$2:$F$564,5,FALSE)</f>
        <v>C</v>
      </c>
      <c r="Q625" s="1" t="str">
        <f>VLOOKUP(Tabla_STOCKENALMACEN[[#This Row],[ID_PRODUCTO]],'ABC STOCK'!$B$3:$F$565,5,FALSE)</f>
        <v>C</v>
      </c>
      <c r="R62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626" spans="1:18" x14ac:dyDescent="0.25">
      <c r="A626">
        <v>1</v>
      </c>
      <c r="B626">
        <v>1105</v>
      </c>
      <c r="C626">
        <v>5</v>
      </c>
      <c r="D626">
        <v>3</v>
      </c>
      <c r="E626">
        <v>201912</v>
      </c>
      <c r="F626">
        <v>880</v>
      </c>
      <c r="G626">
        <v>5.12</v>
      </c>
      <c r="H626">
        <v>4505.6000000000004</v>
      </c>
      <c r="I626">
        <v>437.04320000000001</v>
      </c>
      <c r="J626">
        <v>88</v>
      </c>
      <c r="K626">
        <v>815.5136</v>
      </c>
      <c r="L626">
        <f>Tabla_STOCKENALMACEN[[#This Row],[CANT_STOCK]]*Tabla_STOCKENALMACEN[[#This Row],[COSTO_UNIT]]</f>
        <v>4505.6000000000004</v>
      </c>
      <c r="M626">
        <f>IFERROR(Tabla_STOCKENALMACEN[[#This Row],[CANT_STOCK]]/Tabla_STOCKENALMACEN[[#This Row],[VENTA_PROM12MESES_UN]],0)</f>
        <v>10</v>
      </c>
      <c r="N626">
        <f>IFERROR(12/Tabla_STOCKENALMACEN[[#This Row],[MESES DE INVENTARIO]],0)</f>
        <v>1.2</v>
      </c>
      <c r="O626" s="3">
        <f>Tabla_STOCKENALMACEN[[#This Row],[STOCK_VALORIZADO]]/SUM(Tabla_STOCKENALMACEN[STOCK_VALORIZADO])</f>
        <v>1.6961728659756447E-4</v>
      </c>
      <c r="P626" s="1" t="str">
        <f>VLOOKUP(Tabla_STOCKENALMACEN[[#This Row],[ID_PRODUCTO]],'ABC VENTAS'!$B$2:$F$564,5,FALSE)</f>
        <v>C</v>
      </c>
      <c r="Q626" s="1" t="str">
        <f>VLOOKUP(Tabla_STOCKENALMACEN[[#This Row],[ID_PRODUCTO]],'ABC STOCK'!$B$3:$F$565,5,FALSE)</f>
        <v>C</v>
      </c>
      <c r="R62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627" spans="1:18" x14ac:dyDescent="0.25">
      <c r="A627">
        <v>2</v>
      </c>
      <c r="B627">
        <v>1105</v>
      </c>
      <c r="C627">
        <v>5</v>
      </c>
      <c r="D627">
        <v>3</v>
      </c>
      <c r="E627">
        <v>201909</v>
      </c>
      <c r="F627">
        <v>12</v>
      </c>
      <c r="G627">
        <v>6.52</v>
      </c>
      <c r="H627">
        <v>78.239999999999995</v>
      </c>
      <c r="I627">
        <v>414.93279999999999</v>
      </c>
      <c r="J627">
        <v>74</v>
      </c>
      <c r="K627">
        <v>738.19439999999997</v>
      </c>
      <c r="L627">
        <f>Tabla_STOCKENALMACEN[[#This Row],[CANT_STOCK]]*Tabla_STOCKENALMACEN[[#This Row],[COSTO_UNIT]]</f>
        <v>78.239999999999995</v>
      </c>
      <c r="M627">
        <f>IFERROR(Tabla_STOCKENALMACEN[[#This Row],[CANT_STOCK]]/Tabla_STOCKENALMACEN[[#This Row],[VENTA_PROM12MESES_UN]],0)</f>
        <v>0.16216216216216217</v>
      </c>
      <c r="N627">
        <f>IFERROR(12/Tabla_STOCKENALMACEN[[#This Row],[MESES DE INVENTARIO]],0)</f>
        <v>74</v>
      </c>
      <c r="O627" s="3">
        <f>Tabla_STOCKENALMACEN[[#This Row],[STOCK_VALORIZADO]]/SUM(Tabla_STOCKENALMACEN[STOCK_VALORIZADO])</f>
        <v>2.945413819112536E-6</v>
      </c>
      <c r="P627" s="1" t="str">
        <f>VLOOKUP(Tabla_STOCKENALMACEN[[#This Row],[ID_PRODUCTO]],'ABC VENTAS'!$B$2:$F$564,5,FALSE)</f>
        <v>C</v>
      </c>
      <c r="Q627" s="1" t="str">
        <f>VLOOKUP(Tabla_STOCKENALMACEN[[#This Row],[ID_PRODUCTO]],'ABC STOCK'!$B$3:$F$565,5,FALSE)</f>
        <v>C</v>
      </c>
      <c r="R62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28" spans="1:18" x14ac:dyDescent="0.25">
      <c r="A628">
        <v>1</v>
      </c>
      <c r="B628">
        <v>1105</v>
      </c>
      <c r="C628">
        <v>5</v>
      </c>
      <c r="D628">
        <v>3</v>
      </c>
      <c r="E628">
        <v>201907</v>
      </c>
      <c r="F628">
        <v>786</v>
      </c>
      <c r="G628">
        <v>7.55</v>
      </c>
      <c r="H628">
        <v>5934.3</v>
      </c>
      <c r="I628">
        <v>419.53840000000002</v>
      </c>
      <c r="J628">
        <v>60.4</v>
      </c>
      <c r="K628">
        <v>556.34439999999995</v>
      </c>
      <c r="L628">
        <f>Tabla_STOCKENALMACEN[[#This Row],[CANT_STOCK]]*Tabla_STOCKENALMACEN[[#This Row],[COSTO_UNIT]]</f>
        <v>5934.3</v>
      </c>
      <c r="M628">
        <f>IFERROR(Tabla_STOCKENALMACEN[[#This Row],[CANT_STOCK]]/Tabla_STOCKENALMACEN[[#This Row],[VENTA_PROM12MESES_UN]],0)</f>
        <v>13.013245033112582</v>
      </c>
      <c r="N628">
        <f>IFERROR(12/Tabla_STOCKENALMACEN[[#This Row],[MESES DE INVENTARIO]],0)</f>
        <v>0.9221374045801527</v>
      </c>
      <c r="O628" s="3">
        <f>Tabla_STOCKENALMACEN[[#This Row],[STOCK_VALORIZADO]]/SUM(Tabla_STOCKENALMACEN[STOCK_VALORIZADO])</f>
        <v>2.2340195841972807E-4</v>
      </c>
      <c r="P628" s="1" t="str">
        <f>VLOOKUP(Tabla_STOCKENALMACEN[[#This Row],[ID_PRODUCTO]],'ABC VENTAS'!$B$2:$F$564,5,FALSE)</f>
        <v>C</v>
      </c>
      <c r="Q628" s="1" t="str">
        <f>VLOOKUP(Tabla_STOCKENALMACEN[[#This Row],[ID_PRODUCTO]],'ABC STOCK'!$B$3:$F$565,5,FALSE)</f>
        <v>C</v>
      </c>
      <c r="R62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29" spans="1:18" x14ac:dyDescent="0.25">
      <c r="A629">
        <v>3</v>
      </c>
      <c r="B629">
        <v>1105</v>
      </c>
      <c r="C629">
        <v>5</v>
      </c>
      <c r="D629">
        <v>3</v>
      </c>
      <c r="E629">
        <v>201905</v>
      </c>
      <c r="F629">
        <v>328</v>
      </c>
      <c r="G629">
        <v>3.72</v>
      </c>
      <c r="H629">
        <v>1220.1600000000001</v>
      </c>
      <c r="I629">
        <v>297.89760000000001</v>
      </c>
      <c r="J629">
        <v>88</v>
      </c>
      <c r="K629">
        <v>543.41759999999999</v>
      </c>
      <c r="L629">
        <f>Tabla_STOCKENALMACEN[[#This Row],[CANT_STOCK]]*Tabla_STOCKENALMACEN[[#This Row],[COSTO_UNIT]]</f>
        <v>1220.1600000000001</v>
      </c>
      <c r="M629">
        <f>IFERROR(Tabla_STOCKENALMACEN[[#This Row],[CANT_STOCK]]/Tabla_STOCKENALMACEN[[#This Row],[VENTA_PROM12MESES_UN]],0)</f>
        <v>3.7272727272727271</v>
      </c>
      <c r="N629">
        <f>IFERROR(12/Tabla_STOCKENALMACEN[[#This Row],[MESES DE INVENTARIO]],0)</f>
        <v>3.2195121951219514</v>
      </c>
      <c r="O629" s="3">
        <f>Tabla_STOCKENALMACEN[[#This Row],[STOCK_VALORIZADO]]/SUM(Tabla_STOCKENALMACEN[STOCK_VALORIZADO])</f>
        <v>4.593399955941146E-5</v>
      </c>
      <c r="P629" s="1" t="str">
        <f>VLOOKUP(Tabla_STOCKENALMACEN[[#This Row],[ID_PRODUCTO]],'ABC VENTAS'!$B$2:$F$564,5,FALSE)</f>
        <v>C</v>
      </c>
      <c r="Q629" s="1" t="str">
        <f>VLOOKUP(Tabla_STOCKENALMACEN[[#This Row],[ID_PRODUCTO]],'ABC STOCK'!$B$3:$F$565,5,FALSE)</f>
        <v>C</v>
      </c>
      <c r="R62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630" spans="1:18" x14ac:dyDescent="0.25">
      <c r="A630">
        <v>2</v>
      </c>
      <c r="B630">
        <v>1105</v>
      </c>
      <c r="C630">
        <v>5</v>
      </c>
      <c r="D630">
        <v>3</v>
      </c>
      <c r="E630">
        <v>202003</v>
      </c>
      <c r="F630">
        <v>491</v>
      </c>
      <c r="G630">
        <v>6.04</v>
      </c>
      <c r="H630">
        <v>2965.64</v>
      </c>
      <c r="I630">
        <v>274.77168</v>
      </c>
      <c r="J630">
        <v>44.6</v>
      </c>
      <c r="K630">
        <v>377.13760000000002</v>
      </c>
      <c r="L630">
        <f>Tabla_STOCKENALMACEN[[#This Row],[CANT_STOCK]]*Tabla_STOCKENALMACEN[[#This Row],[COSTO_UNIT]]</f>
        <v>2965.64</v>
      </c>
      <c r="M630">
        <f>IFERROR(Tabla_STOCKENALMACEN[[#This Row],[CANT_STOCK]]/Tabla_STOCKENALMACEN[[#This Row],[VENTA_PROM12MESES_UN]],0)</f>
        <v>11.008968609865471</v>
      </c>
      <c r="N630">
        <f>IFERROR(12/Tabla_STOCKENALMACEN[[#This Row],[MESES DE INVENTARIO]],0)</f>
        <v>1.090020366598778</v>
      </c>
      <c r="O630" s="3">
        <f>Tabla_STOCKENALMACEN[[#This Row],[STOCK_VALORIZADO]]/SUM(Tabla_STOCKENALMACEN[STOCK_VALORIZADO])</f>
        <v>1.1164413392782338E-4</v>
      </c>
      <c r="P630" s="1" t="str">
        <f>VLOOKUP(Tabla_STOCKENALMACEN[[#This Row],[ID_PRODUCTO]],'ABC VENTAS'!$B$2:$F$564,5,FALSE)</f>
        <v>C</v>
      </c>
      <c r="Q630" s="1" t="str">
        <f>VLOOKUP(Tabla_STOCKENALMACEN[[#This Row],[ID_PRODUCTO]],'ABC STOCK'!$B$3:$F$565,5,FALSE)</f>
        <v>C</v>
      </c>
      <c r="R63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631" spans="1:18" x14ac:dyDescent="0.25">
      <c r="A631">
        <v>3</v>
      </c>
      <c r="B631">
        <v>1105</v>
      </c>
      <c r="C631">
        <v>5</v>
      </c>
      <c r="D631">
        <v>3</v>
      </c>
      <c r="E631">
        <v>201909</v>
      </c>
      <c r="F631">
        <v>678</v>
      </c>
      <c r="G631">
        <v>2.9</v>
      </c>
      <c r="H631">
        <v>1966.2</v>
      </c>
      <c r="I631">
        <v>140.911</v>
      </c>
      <c r="J631">
        <v>56.5</v>
      </c>
      <c r="K631">
        <v>201.53550000000001</v>
      </c>
      <c r="L631">
        <f>Tabla_STOCKENALMACEN[[#This Row],[CANT_STOCK]]*Tabla_STOCKENALMACEN[[#This Row],[COSTO_UNIT]]</f>
        <v>1966.2</v>
      </c>
      <c r="M631">
        <f>IFERROR(Tabla_STOCKENALMACEN[[#This Row],[CANT_STOCK]]/Tabla_STOCKENALMACEN[[#This Row],[VENTA_PROM12MESES_UN]],0)</f>
        <v>12</v>
      </c>
      <c r="N631">
        <f>IFERROR(12/Tabla_STOCKENALMACEN[[#This Row],[MESES DE INVENTARIO]],0)</f>
        <v>1</v>
      </c>
      <c r="O631" s="3">
        <f>Tabla_STOCKENALMACEN[[#This Row],[STOCK_VALORIZADO]]/SUM(Tabla_STOCKENALMACEN[STOCK_VALORIZADO])</f>
        <v>7.4019333475703849E-5</v>
      </c>
      <c r="P631" s="1" t="str">
        <f>VLOOKUP(Tabla_STOCKENALMACEN[[#This Row],[ID_PRODUCTO]],'ABC VENTAS'!$B$2:$F$564,5,FALSE)</f>
        <v>C</v>
      </c>
      <c r="Q631" s="1" t="str">
        <f>VLOOKUP(Tabla_STOCKENALMACEN[[#This Row],[ID_PRODUCTO]],'ABC STOCK'!$B$3:$F$565,5,FALSE)</f>
        <v>C</v>
      </c>
      <c r="R63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32" spans="1:18" x14ac:dyDescent="0.25">
      <c r="A632">
        <v>2</v>
      </c>
      <c r="B632">
        <v>1106</v>
      </c>
      <c r="C632">
        <v>5</v>
      </c>
      <c r="D632">
        <v>3</v>
      </c>
      <c r="E632">
        <v>202002</v>
      </c>
      <c r="F632">
        <v>497</v>
      </c>
      <c r="G632">
        <v>5.64</v>
      </c>
      <c r="H632">
        <v>2803.08</v>
      </c>
      <c r="I632">
        <v>563.49239999999998</v>
      </c>
      <c r="J632">
        <v>103</v>
      </c>
      <c r="K632">
        <v>946.89959999999996</v>
      </c>
      <c r="L632">
        <f>Tabla_STOCKENALMACEN[[#This Row],[CANT_STOCK]]*Tabla_STOCKENALMACEN[[#This Row],[COSTO_UNIT]]</f>
        <v>2803.08</v>
      </c>
      <c r="M632">
        <f>IFERROR(Tabla_STOCKENALMACEN[[#This Row],[CANT_STOCK]]/Tabla_STOCKENALMACEN[[#This Row],[VENTA_PROM12MESES_UN]],0)</f>
        <v>4.825242718446602</v>
      </c>
      <c r="N632">
        <f>IFERROR(12/Tabla_STOCKENALMACEN[[#This Row],[MESES DE INVENTARIO]],0)</f>
        <v>2.4869215291750502</v>
      </c>
      <c r="O632" s="3">
        <f>Tabla_STOCKENALMACEN[[#This Row],[STOCK_VALORIZADO]]/SUM(Tabla_STOCKENALMACEN[STOCK_VALORIZADO])</f>
        <v>1.0552441932614989E-4</v>
      </c>
      <c r="P632" s="1" t="str">
        <f>VLOOKUP(Tabla_STOCKENALMACEN[[#This Row],[ID_PRODUCTO]],'ABC VENTAS'!$B$2:$F$564,5,FALSE)</f>
        <v>C</v>
      </c>
      <c r="Q632" s="1" t="str">
        <f>VLOOKUP(Tabla_STOCKENALMACEN[[#This Row],[ID_PRODUCTO]],'ABC STOCK'!$B$3:$F$565,5,FALSE)</f>
        <v>C</v>
      </c>
      <c r="R63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633" spans="1:18" x14ac:dyDescent="0.25">
      <c r="A633">
        <v>3</v>
      </c>
      <c r="B633">
        <v>1106</v>
      </c>
      <c r="C633">
        <v>5</v>
      </c>
      <c r="D633">
        <v>3</v>
      </c>
      <c r="E633">
        <v>202003</v>
      </c>
      <c r="F633">
        <v>513</v>
      </c>
      <c r="G633">
        <v>3.74</v>
      </c>
      <c r="H633">
        <v>1918.62</v>
      </c>
      <c r="I633">
        <v>503.55360000000002</v>
      </c>
      <c r="J633">
        <v>132</v>
      </c>
      <c r="K633">
        <v>928.11839999999995</v>
      </c>
      <c r="L633">
        <f>Tabla_STOCKENALMACEN[[#This Row],[CANT_STOCK]]*Tabla_STOCKENALMACEN[[#This Row],[COSTO_UNIT]]</f>
        <v>1918.6200000000001</v>
      </c>
      <c r="M633">
        <f>IFERROR(Tabla_STOCKENALMACEN[[#This Row],[CANT_STOCK]]/Tabla_STOCKENALMACEN[[#This Row],[VENTA_PROM12MESES_UN]],0)</f>
        <v>3.8863636363636362</v>
      </c>
      <c r="N633">
        <f>IFERROR(12/Tabla_STOCKENALMACEN[[#This Row],[MESES DE INVENTARIO]],0)</f>
        <v>3.0877192982456143</v>
      </c>
      <c r="O633" s="3">
        <f>Tabla_STOCKENALMACEN[[#This Row],[STOCK_VALORIZADO]]/SUM(Tabla_STOCKENALMACEN[STOCK_VALORIZADO])</f>
        <v>7.2228142403191398E-5</v>
      </c>
      <c r="P633" s="1" t="str">
        <f>VLOOKUP(Tabla_STOCKENALMACEN[[#This Row],[ID_PRODUCTO]],'ABC VENTAS'!$B$2:$F$564,5,FALSE)</f>
        <v>C</v>
      </c>
      <c r="Q633" s="1" t="str">
        <f>VLOOKUP(Tabla_STOCKENALMACEN[[#This Row],[ID_PRODUCTO]],'ABC STOCK'!$B$3:$F$565,5,FALSE)</f>
        <v>C</v>
      </c>
      <c r="R63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634" spans="1:18" x14ac:dyDescent="0.25">
      <c r="A634">
        <v>1</v>
      </c>
      <c r="B634">
        <v>1106</v>
      </c>
      <c r="C634">
        <v>5</v>
      </c>
      <c r="D634">
        <v>3</v>
      </c>
      <c r="E634">
        <v>201903</v>
      </c>
      <c r="F634">
        <v>409</v>
      </c>
      <c r="G634">
        <v>6.35</v>
      </c>
      <c r="H634">
        <v>2597.15</v>
      </c>
      <c r="I634">
        <v>454.05675000000002</v>
      </c>
      <c r="J634">
        <v>68.099999999999994</v>
      </c>
      <c r="K634">
        <v>769.73429999999996</v>
      </c>
      <c r="L634">
        <f>Tabla_STOCKENALMACEN[[#This Row],[CANT_STOCK]]*Tabla_STOCKENALMACEN[[#This Row],[COSTO_UNIT]]</f>
        <v>2597.1499999999996</v>
      </c>
      <c r="M634">
        <f>IFERROR(Tabla_STOCKENALMACEN[[#This Row],[CANT_STOCK]]/Tabla_STOCKENALMACEN[[#This Row],[VENTA_PROM12MESES_UN]],0)</f>
        <v>6.0058737151248174</v>
      </c>
      <c r="N634">
        <f>IFERROR(12/Tabla_STOCKENALMACEN[[#This Row],[MESES DE INVENTARIO]],0)</f>
        <v>1.9980440097799508</v>
      </c>
      <c r="O634" s="3">
        <f>Tabla_STOCKENALMACEN[[#This Row],[STOCK_VALORIZADO]]/SUM(Tabla_STOCKENALMACEN[STOCK_VALORIZADO])</f>
        <v>9.7772002815799119E-5</v>
      </c>
      <c r="P634" s="1" t="str">
        <f>VLOOKUP(Tabla_STOCKENALMACEN[[#This Row],[ID_PRODUCTO]],'ABC VENTAS'!$B$2:$F$564,5,FALSE)</f>
        <v>C</v>
      </c>
      <c r="Q634" s="1" t="str">
        <f>VLOOKUP(Tabla_STOCKENALMACEN[[#This Row],[ID_PRODUCTO]],'ABC STOCK'!$B$3:$F$565,5,FALSE)</f>
        <v>C</v>
      </c>
      <c r="R63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635" spans="1:18" x14ac:dyDescent="0.25">
      <c r="A635">
        <v>2</v>
      </c>
      <c r="B635">
        <v>1106</v>
      </c>
      <c r="C635">
        <v>5</v>
      </c>
      <c r="D635">
        <v>3</v>
      </c>
      <c r="E635">
        <v>201911</v>
      </c>
      <c r="F635">
        <v>315</v>
      </c>
      <c r="G635">
        <v>2.69</v>
      </c>
      <c r="H635">
        <v>847.35</v>
      </c>
      <c r="I635">
        <v>342.38319999999999</v>
      </c>
      <c r="J635">
        <v>148</v>
      </c>
      <c r="K635">
        <v>640.97320000000002</v>
      </c>
      <c r="L635">
        <f>Tabla_STOCKENALMACEN[[#This Row],[CANT_STOCK]]*Tabla_STOCKENALMACEN[[#This Row],[COSTO_UNIT]]</f>
        <v>847.35</v>
      </c>
      <c r="M635">
        <f>IFERROR(Tabla_STOCKENALMACEN[[#This Row],[CANT_STOCK]]/Tabla_STOCKENALMACEN[[#This Row],[VENTA_PROM12MESES_UN]],0)</f>
        <v>2.1283783783783785</v>
      </c>
      <c r="N635">
        <f>IFERROR(12/Tabla_STOCKENALMACEN[[#This Row],[MESES DE INVENTARIO]],0)</f>
        <v>5.6380952380952376</v>
      </c>
      <c r="O635" s="3">
        <f>Tabla_STOCKENALMACEN[[#This Row],[STOCK_VALORIZADO]]/SUM(Tabla_STOCKENALMACEN[STOCK_VALORIZADO])</f>
        <v>3.1899238236515951E-5</v>
      </c>
      <c r="P635" s="1" t="str">
        <f>VLOOKUP(Tabla_STOCKENALMACEN[[#This Row],[ID_PRODUCTO]],'ABC VENTAS'!$B$2:$F$564,5,FALSE)</f>
        <v>C</v>
      </c>
      <c r="Q635" s="1" t="str">
        <f>VLOOKUP(Tabla_STOCKENALMACEN[[#This Row],[ID_PRODUCTO]],'ABC STOCK'!$B$3:$F$565,5,FALSE)</f>
        <v>C</v>
      </c>
      <c r="R63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36" spans="1:18" x14ac:dyDescent="0.25">
      <c r="A636">
        <v>1</v>
      </c>
      <c r="B636">
        <v>1106</v>
      </c>
      <c r="C636">
        <v>5</v>
      </c>
      <c r="D636">
        <v>3</v>
      </c>
      <c r="E636">
        <v>202001</v>
      </c>
      <c r="F636">
        <v>468</v>
      </c>
      <c r="G636">
        <v>3.09</v>
      </c>
      <c r="H636">
        <v>1446.12</v>
      </c>
      <c r="I636">
        <v>294.786</v>
      </c>
      <c r="J636">
        <v>90</v>
      </c>
      <c r="K636">
        <v>467.20800000000003</v>
      </c>
      <c r="L636">
        <f>Tabla_STOCKENALMACEN[[#This Row],[CANT_STOCK]]*Tabla_STOCKENALMACEN[[#This Row],[COSTO_UNIT]]</f>
        <v>1446.12</v>
      </c>
      <c r="M636">
        <f>IFERROR(Tabla_STOCKENALMACEN[[#This Row],[CANT_STOCK]]/Tabla_STOCKENALMACEN[[#This Row],[VENTA_PROM12MESES_UN]],0)</f>
        <v>5.2</v>
      </c>
      <c r="N636">
        <f>IFERROR(12/Tabla_STOCKENALMACEN[[#This Row],[MESES DE INVENTARIO]],0)</f>
        <v>2.3076923076923075</v>
      </c>
      <c r="O636" s="3">
        <f>Tabla_STOCKENALMACEN[[#This Row],[STOCK_VALORIZADO]]/SUM(Tabla_STOCKENALMACEN[STOCK_VALORIZADO])</f>
        <v>5.4440463089149039E-5</v>
      </c>
      <c r="P636" s="1" t="str">
        <f>VLOOKUP(Tabla_STOCKENALMACEN[[#This Row],[ID_PRODUCTO]],'ABC VENTAS'!$B$2:$F$564,5,FALSE)</f>
        <v>C</v>
      </c>
      <c r="Q636" s="1" t="str">
        <f>VLOOKUP(Tabla_STOCKENALMACEN[[#This Row],[ID_PRODUCTO]],'ABC STOCK'!$B$3:$F$565,5,FALSE)</f>
        <v>C</v>
      </c>
      <c r="R63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637" spans="1:18" x14ac:dyDescent="0.25">
      <c r="A637">
        <v>1</v>
      </c>
      <c r="B637">
        <v>1106</v>
      </c>
      <c r="C637">
        <v>5</v>
      </c>
      <c r="D637">
        <v>3</v>
      </c>
      <c r="E637">
        <v>201903</v>
      </c>
      <c r="F637">
        <v>144</v>
      </c>
      <c r="G637">
        <v>1.74</v>
      </c>
      <c r="H637">
        <v>250.56</v>
      </c>
      <c r="I637">
        <v>244.99199999999999</v>
      </c>
      <c r="J637">
        <v>128</v>
      </c>
      <c r="K637">
        <v>371.94240000000002</v>
      </c>
      <c r="L637">
        <f>Tabla_STOCKENALMACEN[[#This Row],[CANT_STOCK]]*Tabla_STOCKENALMACEN[[#This Row],[COSTO_UNIT]]</f>
        <v>250.56</v>
      </c>
      <c r="M637">
        <f>IFERROR(Tabla_STOCKENALMACEN[[#This Row],[CANT_STOCK]]/Tabla_STOCKENALMACEN[[#This Row],[VENTA_PROM12MESES_UN]],0)</f>
        <v>1.125</v>
      </c>
      <c r="N637">
        <f>IFERROR(12/Tabla_STOCKENALMACEN[[#This Row],[MESES DE INVENTARIO]],0)</f>
        <v>10.666666666666666</v>
      </c>
      <c r="O637" s="3">
        <f>Tabla_STOCKENALMACEN[[#This Row],[STOCK_VALORIZADO]]/SUM(Tabla_STOCKENALMACEN[STOCK_VALORIZADO])</f>
        <v>9.432552230532172E-6</v>
      </c>
      <c r="P637" s="1" t="str">
        <f>VLOOKUP(Tabla_STOCKENALMACEN[[#This Row],[ID_PRODUCTO]],'ABC VENTAS'!$B$2:$F$564,5,FALSE)</f>
        <v>C</v>
      </c>
      <c r="Q637" s="1" t="str">
        <f>VLOOKUP(Tabla_STOCKENALMACEN[[#This Row],[ID_PRODUCTO]],'ABC STOCK'!$B$3:$F$565,5,FALSE)</f>
        <v>C</v>
      </c>
      <c r="R63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38" spans="1:18" x14ac:dyDescent="0.25">
      <c r="A638">
        <v>3</v>
      </c>
      <c r="B638">
        <v>1107</v>
      </c>
      <c r="C638">
        <v>5</v>
      </c>
      <c r="D638">
        <v>3</v>
      </c>
      <c r="E638">
        <v>202002</v>
      </c>
      <c r="F638">
        <v>276</v>
      </c>
      <c r="G638">
        <v>7.63</v>
      </c>
      <c r="H638">
        <v>2105.88</v>
      </c>
      <c r="I638">
        <v>673.88160000000005</v>
      </c>
      <c r="J638">
        <v>92</v>
      </c>
      <c r="K638">
        <v>1081.0183999999999</v>
      </c>
      <c r="L638">
        <f>Tabla_STOCKENALMACEN[[#This Row],[CANT_STOCK]]*Tabla_STOCKENALMACEN[[#This Row],[COSTO_UNIT]]</f>
        <v>2105.88</v>
      </c>
      <c r="M638">
        <f>IFERROR(Tabla_STOCKENALMACEN[[#This Row],[CANT_STOCK]]/Tabla_STOCKENALMACEN[[#This Row],[VENTA_PROM12MESES_UN]],0)</f>
        <v>3</v>
      </c>
      <c r="N638">
        <f>IFERROR(12/Tabla_STOCKENALMACEN[[#This Row],[MESES DE INVENTARIO]],0)</f>
        <v>4</v>
      </c>
      <c r="O638" s="3">
        <f>Tabla_STOCKENALMACEN[[#This Row],[STOCK_VALORIZADO]]/SUM(Tabla_STOCKENALMACEN[STOCK_VALORIZADO])</f>
        <v>7.9277710293874085E-5</v>
      </c>
      <c r="P638" s="1" t="str">
        <f>VLOOKUP(Tabla_STOCKENALMACEN[[#This Row],[ID_PRODUCTO]],'ABC VENTAS'!$B$2:$F$564,5,FALSE)</f>
        <v>C</v>
      </c>
      <c r="Q638" s="1" t="str">
        <f>VLOOKUP(Tabla_STOCKENALMACEN[[#This Row],[ID_PRODUCTO]],'ABC STOCK'!$B$3:$F$565,5,FALSE)</f>
        <v>C</v>
      </c>
      <c r="R63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639" spans="1:18" x14ac:dyDescent="0.25">
      <c r="A639">
        <v>3</v>
      </c>
      <c r="B639">
        <v>1107</v>
      </c>
      <c r="C639">
        <v>5</v>
      </c>
      <c r="D639">
        <v>3</v>
      </c>
      <c r="E639">
        <v>202002</v>
      </c>
      <c r="F639">
        <v>772</v>
      </c>
      <c r="G639">
        <v>5.74</v>
      </c>
      <c r="H639">
        <v>4431.28</v>
      </c>
      <c r="I639">
        <v>260.06792000000002</v>
      </c>
      <c r="J639">
        <v>48.2</v>
      </c>
      <c r="K639">
        <v>489.70236</v>
      </c>
      <c r="L639">
        <f>Tabla_STOCKENALMACEN[[#This Row],[CANT_STOCK]]*Tabla_STOCKENALMACEN[[#This Row],[COSTO_UNIT]]</f>
        <v>4431.28</v>
      </c>
      <c r="M639">
        <f>IFERROR(Tabla_STOCKENALMACEN[[#This Row],[CANT_STOCK]]/Tabla_STOCKENALMACEN[[#This Row],[VENTA_PROM12MESES_UN]],0)</f>
        <v>16.016597510373444</v>
      </c>
      <c r="N639">
        <f>IFERROR(12/Tabla_STOCKENALMACEN[[#This Row],[MESES DE INVENTARIO]],0)</f>
        <v>0.74922279792746116</v>
      </c>
      <c r="O639" s="3">
        <f>Tabla_STOCKENALMACEN[[#This Row],[STOCK_VALORIZADO]]/SUM(Tabla_STOCKENALMACEN[STOCK_VALORIZADO])</f>
        <v>1.6681944463646471E-4</v>
      </c>
      <c r="P639" s="1" t="str">
        <f>VLOOKUP(Tabla_STOCKENALMACEN[[#This Row],[ID_PRODUCTO]],'ABC VENTAS'!$B$2:$F$564,5,FALSE)</f>
        <v>C</v>
      </c>
      <c r="Q639" s="1" t="str">
        <f>VLOOKUP(Tabla_STOCKENALMACEN[[#This Row],[ID_PRODUCTO]],'ABC STOCK'!$B$3:$F$565,5,FALSE)</f>
        <v>C</v>
      </c>
      <c r="R63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40" spans="1:18" x14ac:dyDescent="0.25">
      <c r="A640">
        <v>3</v>
      </c>
      <c r="B640">
        <v>1107</v>
      </c>
      <c r="C640">
        <v>5</v>
      </c>
      <c r="D640">
        <v>3</v>
      </c>
      <c r="E640">
        <v>201907</v>
      </c>
      <c r="F640">
        <v>574</v>
      </c>
      <c r="G640">
        <v>2.13</v>
      </c>
      <c r="H640">
        <v>1222.6199999999999</v>
      </c>
      <c r="I640">
        <v>226.78110000000001</v>
      </c>
      <c r="J640">
        <v>117</v>
      </c>
      <c r="K640">
        <v>451.07010000000002</v>
      </c>
      <c r="L640">
        <f>Tabla_STOCKENALMACEN[[#This Row],[CANT_STOCK]]*Tabla_STOCKENALMACEN[[#This Row],[COSTO_UNIT]]</f>
        <v>1222.6199999999999</v>
      </c>
      <c r="M640">
        <f>IFERROR(Tabla_STOCKENALMACEN[[#This Row],[CANT_STOCK]]/Tabla_STOCKENALMACEN[[#This Row],[VENTA_PROM12MESES_UN]],0)</f>
        <v>4.9059829059829063</v>
      </c>
      <c r="N640">
        <f>IFERROR(12/Tabla_STOCKENALMACEN[[#This Row],[MESES DE INVENTARIO]],0)</f>
        <v>2.4459930313588849</v>
      </c>
      <c r="O640" s="3">
        <f>Tabla_STOCKENALMACEN[[#This Row],[STOCK_VALORIZADO]]/SUM(Tabla_STOCKENALMACEN[STOCK_VALORIZADO])</f>
        <v>4.6026608429490915E-5</v>
      </c>
      <c r="P640" s="1" t="str">
        <f>VLOOKUP(Tabla_STOCKENALMACEN[[#This Row],[ID_PRODUCTO]],'ABC VENTAS'!$B$2:$F$564,5,FALSE)</f>
        <v>C</v>
      </c>
      <c r="Q640" s="1" t="str">
        <f>VLOOKUP(Tabla_STOCKENALMACEN[[#This Row],[ID_PRODUCTO]],'ABC STOCK'!$B$3:$F$565,5,FALSE)</f>
        <v>C</v>
      </c>
      <c r="R64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641" spans="1:18" x14ac:dyDescent="0.25">
      <c r="A641">
        <v>3</v>
      </c>
      <c r="B641">
        <v>1107</v>
      </c>
      <c r="C641">
        <v>5</v>
      </c>
      <c r="D641">
        <v>3</v>
      </c>
      <c r="E641">
        <v>202003</v>
      </c>
      <c r="F641">
        <v>1331</v>
      </c>
      <c r="G641">
        <v>2.67</v>
      </c>
      <c r="H641">
        <v>3553.77</v>
      </c>
      <c r="I641">
        <v>203.67294000000001</v>
      </c>
      <c r="J641">
        <v>88.7</v>
      </c>
      <c r="K641">
        <v>412.08246000000003</v>
      </c>
      <c r="L641">
        <f>Tabla_STOCKENALMACEN[[#This Row],[CANT_STOCK]]*Tabla_STOCKENALMACEN[[#This Row],[COSTO_UNIT]]</f>
        <v>3553.77</v>
      </c>
      <c r="M641">
        <f>IFERROR(Tabla_STOCKENALMACEN[[#This Row],[CANT_STOCK]]/Tabla_STOCKENALMACEN[[#This Row],[VENTA_PROM12MESES_UN]],0)</f>
        <v>15.005636978579481</v>
      </c>
      <c r="N641">
        <f>IFERROR(12/Tabla_STOCKENALMACEN[[#This Row],[MESES DE INVENTARIO]],0)</f>
        <v>0.79969947407963937</v>
      </c>
      <c r="O641" s="3">
        <f>Tabla_STOCKENALMACEN[[#This Row],[STOCK_VALORIZADO]]/SUM(Tabla_STOCKENALMACEN[STOCK_VALORIZADO])</f>
        <v>1.3378480659442175E-4</v>
      </c>
      <c r="P641" s="1" t="str">
        <f>VLOOKUP(Tabla_STOCKENALMACEN[[#This Row],[ID_PRODUCTO]],'ABC VENTAS'!$B$2:$F$564,5,FALSE)</f>
        <v>C</v>
      </c>
      <c r="Q641" s="1" t="str">
        <f>VLOOKUP(Tabla_STOCKENALMACEN[[#This Row],[ID_PRODUCTO]],'ABC STOCK'!$B$3:$F$565,5,FALSE)</f>
        <v>C</v>
      </c>
      <c r="R64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42" spans="1:18" x14ac:dyDescent="0.25">
      <c r="A642">
        <v>1</v>
      </c>
      <c r="B642">
        <v>1107</v>
      </c>
      <c r="C642">
        <v>5</v>
      </c>
      <c r="D642">
        <v>3</v>
      </c>
      <c r="E642">
        <v>201901</v>
      </c>
      <c r="F642">
        <v>565</v>
      </c>
      <c r="G642">
        <v>5.49</v>
      </c>
      <c r="H642">
        <v>3101.85</v>
      </c>
      <c r="I642">
        <v>176.35526999999999</v>
      </c>
      <c r="J642">
        <v>35.299999999999997</v>
      </c>
      <c r="K642">
        <v>292.63346999999999</v>
      </c>
      <c r="L642">
        <f>Tabla_STOCKENALMACEN[[#This Row],[CANT_STOCK]]*Tabla_STOCKENALMACEN[[#This Row],[COSTO_UNIT]]</f>
        <v>3101.85</v>
      </c>
      <c r="M642">
        <f>IFERROR(Tabla_STOCKENALMACEN[[#This Row],[CANT_STOCK]]/Tabla_STOCKENALMACEN[[#This Row],[VENTA_PROM12MESES_UN]],0)</f>
        <v>16.005665722379604</v>
      </c>
      <c r="N642">
        <f>IFERROR(12/Tabla_STOCKENALMACEN[[#This Row],[MESES DE INVENTARIO]],0)</f>
        <v>0.74973451327433627</v>
      </c>
      <c r="O642" s="3">
        <f>Tabla_STOCKENALMACEN[[#This Row],[STOCK_VALORIZADO]]/SUM(Tabla_STOCKENALMACEN[STOCK_VALORIZADO])</f>
        <v>1.1677187953494658E-4</v>
      </c>
      <c r="P642" s="1" t="str">
        <f>VLOOKUP(Tabla_STOCKENALMACEN[[#This Row],[ID_PRODUCTO]],'ABC VENTAS'!$B$2:$F$564,5,FALSE)</f>
        <v>C</v>
      </c>
      <c r="Q642" s="1" t="str">
        <f>VLOOKUP(Tabla_STOCKENALMACEN[[#This Row],[ID_PRODUCTO]],'ABC STOCK'!$B$3:$F$565,5,FALSE)</f>
        <v>C</v>
      </c>
      <c r="R64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43" spans="1:18" x14ac:dyDescent="0.25">
      <c r="A643">
        <v>1</v>
      </c>
      <c r="B643">
        <v>1107</v>
      </c>
      <c r="C643">
        <v>5</v>
      </c>
      <c r="D643">
        <v>3</v>
      </c>
      <c r="E643">
        <v>202001</v>
      </c>
      <c r="F643">
        <v>189</v>
      </c>
      <c r="G643">
        <v>1.41</v>
      </c>
      <c r="H643">
        <v>266.49</v>
      </c>
      <c r="I643">
        <v>93.623999999999995</v>
      </c>
      <c r="J643">
        <v>83</v>
      </c>
      <c r="K643">
        <v>149.79839999999999</v>
      </c>
      <c r="L643">
        <f>Tabla_STOCKENALMACEN[[#This Row],[CANT_STOCK]]*Tabla_STOCKENALMACEN[[#This Row],[COSTO_UNIT]]</f>
        <v>266.49</v>
      </c>
      <c r="M643">
        <f>IFERROR(Tabla_STOCKENALMACEN[[#This Row],[CANT_STOCK]]/Tabla_STOCKENALMACEN[[#This Row],[VENTA_PROM12MESES_UN]],0)</f>
        <v>2.2771084337349397</v>
      </c>
      <c r="N643">
        <f>IFERROR(12/Tabla_STOCKENALMACEN[[#This Row],[MESES DE INVENTARIO]],0)</f>
        <v>5.2698412698412698</v>
      </c>
      <c r="O643" s="3">
        <f>Tabla_STOCKENALMACEN[[#This Row],[STOCK_VALORIZADO]]/SUM(Tabla_STOCKENALMACEN[STOCK_VALORIZADO])</f>
        <v>1.0032251133119886E-5</v>
      </c>
      <c r="P643" s="1" t="str">
        <f>VLOOKUP(Tabla_STOCKENALMACEN[[#This Row],[ID_PRODUCTO]],'ABC VENTAS'!$B$2:$F$564,5,FALSE)</f>
        <v>C</v>
      </c>
      <c r="Q643" s="1" t="str">
        <f>VLOOKUP(Tabla_STOCKENALMACEN[[#This Row],[ID_PRODUCTO]],'ABC STOCK'!$B$3:$F$565,5,FALSE)</f>
        <v>C</v>
      </c>
      <c r="R64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44" spans="1:18" x14ac:dyDescent="0.25">
      <c r="A644">
        <v>1</v>
      </c>
      <c r="B644">
        <v>1108</v>
      </c>
      <c r="C644">
        <v>5</v>
      </c>
      <c r="D644">
        <v>3</v>
      </c>
      <c r="E644">
        <v>201910</v>
      </c>
      <c r="F644">
        <v>129</v>
      </c>
      <c r="G644">
        <v>7.56</v>
      </c>
      <c r="H644">
        <v>975.24</v>
      </c>
      <c r="I644">
        <v>855.94320000000005</v>
      </c>
      <c r="J644">
        <v>111</v>
      </c>
      <c r="K644">
        <v>1325.8728000000001</v>
      </c>
      <c r="L644">
        <f>Tabla_STOCKENALMACEN[[#This Row],[CANT_STOCK]]*Tabla_STOCKENALMACEN[[#This Row],[COSTO_UNIT]]</f>
        <v>975.2399999999999</v>
      </c>
      <c r="M644">
        <f>IFERROR(Tabla_STOCKENALMACEN[[#This Row],[CANT_STOCK]]/Tabla_STOCKENALMACEN[[#This Row],[VENTA_PROM12MESES_UN]],0)</f>
        <v>1.1621621621621621</v>
      </c>
      <c r="N644">
        <f>IFERROR(12/Tabla_STOCKENALMACEN[[#This Row],[MESES DE INVENTARIO]],0)</f>
        <v>10.325581395348838</v>
      </c>
      <c r="O644" s="3">
        <f>Tabla_STOCKENALMACEN[[#This Row],[STOCK_VALORIZADO]]/SUM(Tabla_STOCKENALMACEN[STOCK_VALORIZADO])</f>
        <v>3.6713770104183405E-5</v>
      </c>
      <c r="P644" s="1" t="str">
        <f>VLOOKUP(Tabla_STOCKENALMACEN[[#This Row],[ID_PRODUCTO]],'ABC VENTAS'!$B$2:$F$564,5,FALSE)</f>
        <v>C</v>
      </c>
      <c r="Q644" s="1" t="str">
        <f>VLOOKUP(Tabla_STOCKENALMACEN[[#This Row],[ID_PRODUCTO]],'ABC STOCK'!$B$3:$F$565,5,FALSE)</f>
        <v>C</v>
      </c>
      <c r="R64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45" spans="1:18" x14ac:dyDescent="0.25">
      <c r="A645">
        <v>2</v>
      </c>
      <c r="B645">
        <v>1108</v>
      </c>
      <c r="C645">
        <v>5</v>
      </c>
      <c r="D645">
        <v>3</v>
      </c>
      <c r="E645">
        <v>201902</v>
      </c>
      <c r="F645">
        <v>706</v>
      </c>
      <c r="G645">
        <v>3.97</v>
      </c>
      <c r="H645">
        <v>2802.82</v>
      </c>
      <c r="I645">
        <v>216.09504000000001</v>
      </c>
      <c r="J645">
        <v>50.4</v>
      </c>
      <c r="K645">
        <v>316.13904000000002</v>
      </c>
      <c r="L645">
        <f>Tabla_STOCKENALMACEN[[#This Row],[CANT_STOCK]]*Tabla_STOCKENALMACEN[[#This Row],[COSTO_UNIT]]</f>
        <v>2802.82</v>
      </c>
      <c r="M645">
        <f>IFERROR(Tabla_STOCKENALMACEN[[#This Row],[CANT_STOCK]]/Tabla_STOCKENALMACEN[[#This Row],[VENTA_PROM12MESES_UN]],0)</f>
        <v>14.007936507936508</v>
      </c>
      <c r="N645">
        <f>IFERROR(12/Tabla_STOCKENALMACEN[[#This Row],[MESES DE INVENTARIO]],0)</f>
        <v>0.85665722379603404</v>
      </c>
      <c r="O645" s="3">
        <f>Tabla_STOCKENALMACEN[[#This Row],[STOCK_VALORIZADO]]/SUM(Tabla_STOCKENALMACEN[STOCK_VALORIZADO])</f>
        <v>1.0551463139679191E-4</v>
      </c>
      <c r="P645" s="1" t="str">
        <f>VLOOKUP(Tabla_STOCKENALMACEN[[#This Row],[ID_PRODUCTO]],'ABC VENTAS'!$B$2:$F$564,5,FALSE)</f>
        <v>C</v>
      </c>
      <c r="Q645" s="1" t="str">
        <f>VLOOKUP(Tabla_STOCKENALMACEN[[#This Row],[ID_PRODUCTO]],'ABC STOCK'!$B$3:$F$565,5,FALSE)</f>
        <v>C</v>
      </c>
      <c r="R64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46" spans="1:18" x14ac:dyDescent="0.25">
      <c r="A646">
        <v>2</v>
      </c>
      <c r="B646">
        <v>1108</v>
      </c>
      <c r="C646">
        <v>5</v>
      </c>
      <c r="D646">
        <v>3</v>
      </c>
      <c r="E646">
        <v>202001</v>
      </c>
      <c r="F646">
        <v>583</v>
      </c>
      <c r="G646">
        <v>3.95</v>
      </c>
      <c r="H646">
        <v>2302.85</v>
      </c>
      <c r="I646">
        <v>175.82239999999999</v>
      </c>
      <c r="J646">
        <v>41.6</v>
      </c>
      <c r="K646">
        <v>308.92160000000001</v>
      </c>
      <c r="L646">
        <f>Tabla_STOCKENALMACEN[[#This Row],[CANT_STOCK]]*Tabla_STOCKENALMACEN[[#This Row],[COSTO_UNIT]]</f>
        <v>2302.85</v>
      </c>
      <c r="M646">
        <f>IFERROR(Tabla_STOCKENALMACEN[[#This Row],[CANT_STOCK]]/Tabla_STOCKENALMACEN[[#This Row],[VENTA_PROM12MESES_UN]],0)</f>
        <v>14.014423076923077</v>
      </c>
      <c r="N646">
        <f>IFERROR(12/Tabla_STOCKENALMACEN[[#This Row],[MESES DE INVENTARIO]],0)</f>
        <v>0.85626072041166379</v>
      </c>
      <c r="O646" s="3">
        <f>Tabla_STOCKENALMACEN[[#This Row],[STOCK_VALORIZADO]]/SUM(Tabla_STOCKENALMACEN[STOCK_VALORIZADO])</f>
        <v>8.6692819700195608E-5</v>
      </c>
      <c r="P646" s="1" t="str">
        <f>VLOOKUP(Tabla_STOCKENALMACEN[[#This Row],[ID_PRODUCTO]],'ABC VENTAS'!$B$2:$F$564,5,FALSE)</f>
        <v>C</v>
      </c>
      <c r="Q646" s="1" t="str">
        <f>VLOOKUP(Tabla_STOCKENALMACEN[[#This Row],[ID_PRODUCTO]],'ABC STOCK'!$B$3:$F$565,5,FALSE)</f>
        <v>C</v>
      </c>
      <c r="R64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47" spans="1:18" x14ac:dyDescent="0.25">
      <c r="A647">
        <v>3</v>
      </c>
      <c r="B647">
        <v>1108</v>
      </c>
      <c r="C647">
        <v>5</v>
      </c>
      <c r="D647">
        <v>3</v>
      </c>
      <c r="E647">
        <v>202001</v>
      </c>
      <c r="F647">
        <v>129</v>
      </c>
      <c r="G647">
        <v>4.7300000000000004</v>
      </c>
      <c r="H647">
        <v>610.16999999999996</v>
      </c>
      <c r="I647">
        <v>186.24848</v>
      </c>
      <c r="J647">
        <v>42.8</v>
      </c>
      <c r="K647">
        <v>289.49491999999998</v>
      </c>
      <c r="L647">
        <f>Tabla_STOCKENALMACEN[[#This Row],[CANT_STOCK]]*Tabla_STOCKENALMACEN[[#This Row],[COSTO_UNIT]]</f>
        <v>610.17000000000007</v>
      </c>
      <c r="M647">
        <f>IFERROR(Tabla_STOCKENALMACEN[[#This Row],[CANT_STOCK]]/Tabla_STOCKENALMACEN[[#This Row],[VENTA_PROM12MESES_UN]],0)</f>
        <v>3.0140186915887854</v>
      </c>
      <c r="N647">
        <f>IFERROR(12/Tabla_STOCKENALMACEN[[#This Row],[MESES DE INVENTARIO]],0)</f>
        <v>3.9813953488372089</v>
      </c>
      <c r="O647" s="3">
        <f>Tabla_STOCKENALMACEN[[#This Row],[STOCK_VALORIZADO]]/SUM(Tabla_STOCKENALMACEN[STOCK_VALORIZADO])</f>
        <v>2.2970387909098881E-5</v>
      </c>
      <c r="P647" s="1" t="str">
        <f>VLOOKUP(Tabla_STOCKENALMACEN[[#This Row],[ID_PRODUCTO]],'ABC VENTAS'!$B$2:$F$564,5,FALSE)</f>
        <v>C</v>
      </c>
      <c r="Q647" s="1" t="str">
        <f>VLOOKUP(Tabla_STOCKENALMACEN[[#This Row],[ID_PRODUCTO]],'ABC STOCK'!$B$3:$F$565,5,FALSE)</f>
        <v>C</v>
      </c>
      <c r="R64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648" spans="1:18" x14ac:dyDescent="0.25">
      <c r="A648">
        <v>3</v>
      </c>
      <c r="B648">
        <v>1108</v>
      </c>
      <c r="C648">
        <v>5</v>
      </c>
      <c r="D648">
        <v>3</v>
      </c>
      <c r="E648">
        <v>202001</v>
      </c>
      <c r="F648">
        <v>191</v>
      </c>
      <c r="G648">
        <v>2.0099999999999998</v>
      </c>
      <c r="H648">
        <v>383.91</v>
      </c>
      <c r="I648">
        <v>129.44399999999999</v>
      </c>
      <c r="J648">
        <v>70</v>
      </c>
      <c r="K648">
        <v>192.75899999999999</v>
      </c>
      <c r="L648">
        <f>Tabla_STOCKENALMACEN[[#This Row],[CANT_STOCK]]*Tabla_STOCKENALMACEN[[#This Row],[COSTO_UNIT]]</f>
        <v>383.90999999999997</v>
      </c>
      <c r="M648">
        <f>IFERROR(Tabla_STOCKENALMACEN[[#This Row],[CANT_STOCK]]/Tabla_STOCKENALMACEN[[#This Row],[VENTA_PROM12MESES_UN]],0)</f>
        <v>2.7285714285714286</v>
      </c>
      <c r="N648">
        <f>IFERROR(12/Tabla_STOCKENALMACEN[[#This Row],[MESES DE INVENTARIO]],0)</f>
        <v>4.3979057591623034</v>
      </c>
      <c r="O648" s="3">
        <f>Tabla_STOCKENALMACEN[[#This Row],[STOCK_VALORIZADO]]/SUM(Tabla_STOCKENALMACEN[STOCK_VALORIZADO])</f>
        <v>1.4452630614717456E-5</v>
      </c>
      <c r="P648" s="1" t="str">
        <f>VLOOKUP(Tabla_STOCKENALMACEN[[#This Row],[ID_PRODUCTO]],'ABC VENTAS'!$B$2:$F$564,5,FALSE)</f>
        <v>C</v>
      </c>
      <c r="Q648" s="1" t="str">
        <f>VLOOKUP(Tabla_STOCKENALMACEN[[#This Row],[ID_PRODUCTO]],'ABC STOCK'!$B$3:$F$565,5,FALSE)</f>
        <v>C</v>
      </c>
      <c r="R64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49" spans="1:18" x14ac:dyDescent="0.25">
      <c r="A649">
        <v>1</v>
      </c>
      <c r="B649">
        <v>1108</v>
      </c>
      <c r="C649">
        <v>5</v>
      </c>
      <c r="D649">
        <v>3</v>
      </c>
      <c r="E649">
        <v>201903</v>
      </c>
      <c r="F649">
        <v>177</v>
      </c>
      <c r="G649">
        <v>1.75</v>
      </c>
      <c r="H649">
        <v>309.75</v>
      </c>
      <c r="I649">
        <v>103.63500000000001</v>
      </c>
      <c r="J649">
        <v>63</v>
      </c>
      <c r="K649">
        <v>174.19499999999999</v>
      </c>
      <c r="L649">
        <f>Tabla_STOCKENALMACEN[[#This Row],[CANT_STOCK]]*Tabla_STOCKENALMACEN[[#This Row],[COSTO_UNIT]]</f>
        <v>309.75</v>
      </c>
      <c r="M649">
        <f>IFERROR(Tabla_STOCKENALMACEN[[#This Row],[CANT_STOCK]]/Tabla_STOCKENALMACEN[[#This Row],[VENTA_PROM12MESES_UN]],0)</f>
        <v>2.8095238095238093</v>
      </c>
      <c r="N649">
        <f>IFERROR(12/Tabla_STOCKENALMACEN[[#This Row],[MESES DE INVENTARIO]],0)</f>
        <v>4.2711864406779663</v>
      </c>
      <c r="O649" s="3">
        <f>Tabla_STOCKENALMACEN[[#This Row],[STOCK_VALORIZADO]]/SUM(Tabla_STOCKENALMACEN[STOCK_VALORIZADO])</f>
        <v>1.1660811994761096E-5</v>
      </c>
      <c r="P649" s="1" t="str">
        <f>VLOOKUP(Tabla_STOCKENALMACEN[[#This Row],[ID_PRODUCTO]],'ABC VENTAS'!$B$2:$F$564,5,FALSE)</f>
        <v>C</v>
      </c>
      <c r="Q649" s="1" t="str">
        <f>VLOOKUP(Tabla_STOCKENALMACEN[[#This Row],[ID_PRODUCTO]],'ABC STOCK'!$B$3:$F$565,5,FALSE)</f>
        <v>C</v>
      </c>
      <c r="R64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50" spans="1:18" x14ac:dyDescent="0.25">
      <c r="A650">
        <v>1</v>
      </c>
      <c r="B650">
        <v>1109</v>
      </c>
      <c r="C650">
        <v>5</v>
      </c>
      <c r="D650">
        <v>3</v>
      </c>
      <c r="E650">
        <v>202003</v>
      </c>
      <c r="F650">
        <v>144</v>
      </c>
      <c r="G650">
        <v>6.62</v>
      </c>
      <c r="H650">
        <v>953.28</v>
      </c>
      <c r="I650">
        <v>480.73777999999999</v>
      </c>
      <c r="J650">
        <v>71.900000000000006</v>
      </c>
      <c r="K650">
        <v>680.64854000000003</v>
      </c>
      <c r="L650">
        <f>Tabla_STOCKENALMACEN[[#This Row],[CANT_STOCK]]*Tabla_STOCKENALMACEN[[#This Row],[COSTO_UNIT]]</f>
        <v>953.28</v>
      </c>
      <c r="M650">
        <f>IFERROR(Tabla_STOCKENALMACEN[[#This Row],[CANT_STOCK]]/Tabla_STOCKENALMACEN[[#This Row],[VENTA_PROM12MESES_UN]],0)</f>
        <v>2.0027816411682893</v>
      </c>
      <c r="N650">
        <f>IFERROR(12/Tabla_STOCKENALMACEN[[#This Row],[MESES DE INVENTARIO]],0)</f>
        <v>5.9916666666666671</v>
      </c>
      <c r="O650" s="3">
        <f>Tabla_STOCKENALMACEN[[#This Row],[STOCK_VALORIZADO]]/SUM(Tabla_STOCKENALMACEN[STOCK_VALORIZADO])</f>
        <v>3.5887066532254583E-5</v>
      </c>
      <c r="P650" s="1" t="str">
        <f>VLOOKUP(Tabla_STOCKENALMACEN[[#This Row],[ID_PRODUCTO]],'ABC VENTAS'!$B$2:$F$564,5,FALSE)</f>
        <v>C</v>
      </c>
      <c r="Q650" s="1" t="str">
        <f>VLOOKUP(Tabla_STOCKENALMACEN[[#This Row],[ID_PRODUCTO]],'ABC STOCK'!$B$3:$F$565,5,FALSE)</f>
        <v>C</v>
      </c>
      <c r="R65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51" spans="1:18" x14ac:dyDescent="0.25">
      <c r="A651">
        <v>2</v>
      </c>
      <c r="B651">
        <v>1109</v>
      </c>
      <c r="C651">
        <v>5</v>
      </c>
      <c r="D651">
        <v>3</v>
      </c>
      <c r="E651">
        <v>201904</v>
      </c>
      <c r="F651">
        <v>771</v>
      </c>
      <c r="G651">
        <v>7.06</v>
      </c>
      <c r="H651">
        <v>5443.26</v>
      </c>
      <c r="I651">
        <v>278.24166000000002</v>
      </c>
      <c r="J651">
        <v>45.3</v>
      </c>
      <c r="K651">
        <v>438.15066000000002</v>
      </c>
      <c r="L651">
        <f>Tabla_STOCKENALMACEN[[#This Row],[CANT_STOCK]]*Tabla_STOCKENALMACEN[[#This Row],[COSTO_UNIT]]</f>
        <v>5443.2599999999993</v>
      </c>
      <c r="M651">
        <f>IFERROR(Tabla_STOCKENALMACEN[[#This Row],[CANT_STOCK]]/Tabla_STOCKENALMACEN[[#This Row],[VENTA_PROM12MESES_UN]],0)</f>
        <v>17.019867549668874</v>
      </c>
      <c r="N651">
        <f>IFERROR(12/Tabla_STOCKENALMACEN[[#This Row],[MESES DE INVENTARIO]],0)</f>
        <v>0.70505836575875491</v>
      </c>
      <c r="O651" s="3">
        <f>Tabla_STOCKENALMACEN[[#This Row],[STOCK_VALORIZADO]]/SUM(Tabla_STOCKENALMACEN[STOCK_VALORIZADO])</f>
        <v>2.0491632445069662E-4</v>
      </c>
      <c r="P651" s="1" t="str">
        <f>VLOOKUP(Tabla_STOCKENALMACEN[[#This Row],[ID_PRODUCTO]],'ABC VENTAS'!$B$2:$F$564,5,FALSE)</f>
        <v>C</v>
      </c>
      <c r="Q651" s="1" t="str">
        <f>VLOOKUP(Tabla_STOCKENALMACEN[[#This Row],[ID_PRODUCTO]],'ABC STOCK'!$B$3:$F$565,5,FALSE)</f>
        <v>C</v>
      </c>
      <c r="R65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52" spans="1:18" x14ac:dyDescent="0.25">
      <c r="A652">
        <v>2</v>
      </c>
      <c r="B652">
        <v>1109</v>
      </c>
      <c r="C652">
        <v>5</v>
      </c>
      <c r="D652">
        <v>3</v>
      </c>
      <c r="E652">
        <v>202001</v>
      </c>
      <c r="F652">
        <v>1385</v>
      </c>
      <c r="G652">
        <v>2.29</v>
      </c>
      <c r="H652">
        <v>3171.65</v>
      </c>
      <c r="I652">
        <v>240.06986000000001</v>
      </c>
      <c r="J652">
        <v>98.9</v>
      </c>
      <c r="K652">
        <v>409.93061</v>
      </c>
      <c r="L652">
        <f>Tabla_STOCKENALMACEN[[#This Row],[CANT_STOCK]]*Tabla_STOCKENALMACEN[[#This Row],[COSTO_UNIT]]</f>
        <v>3171.65</v>
      </c>
      <c r="M652">
        <f>IFERROR(Tabla_STOCKENALMACEN[[#This Row],[CANT_STOCK]]/Tabla_STOCKENALMACEN[[#This Row],[VENTA_PROM12MESES_UN]],0)</f>
        <v>14.004044489383215</v>
      </c>
      <c r="N652">
        <f>IFERROR(12/Tabla_STOCKENALMACEN[[#This Row],[MESES DE INVENTARIO]],0)</f>
        <v>0.85689530685920579</v>
      </c>
      <c r="O652" s="3">
        <f>Tabla_STOCKENALMACEN[[#This Row],[STOCK_VALORIZADO]]/SUM(Tabla_STOCKENALMACEN[STOCK_VALORIZADO])</f>
        <v>1.1939956210874586E-4</v>
      </c>
      <c r="P652" s="1" t="str">
        <f>VLOOKUP(Tabla_STOCKENALMACEN[[#This Row],[ID_PRODUCTO]],'ABC VENTAS'!$B$2:$F$564,5,FALSE)</f>
        <v>C</v>
      </c>
      <c r="Q652" s="1" t="str">
        <f>VLOOKUP(Tabla_STOCKENALMACEN[[#This Row],[ID_PRODUCTO]],'ABC STOCK'!$B$3:$F$565,5,FALSE)</f>
        <v>C</v>
      </c>
      <c r="R65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53" spans="1:18" x14ac:dyDescent="0.25">
      <c r="A653">
        <v>1</v>
      </c>
      <c r="B653">
        <v>1109</v>
      </c>
      <c r="C653">
        <v>5</v>
      </c>
      <c r="D653">
        <v>3</v>
      </c>
      <c r="E653">
        <v>202002</v>
      </c>
      <c r="F653">
        <v>247</v>
      </c>
      <c r="G653">
        <v>2.57</v>
      </c>
      <c r="H653">
        <v>634.79</v>
      </c>
      <c r="I653">
        <v>188.24478999999999</v>
      </c>
      <c r="J653">
        <v>82.3</v>
      </c>
      <c r="K653">
        <v>393.41046</v>
      </c>
      <c r="L653">
        <f>Tabla_STOCKENALMACEN[[#This Row],[CANT_STOCK]]*Tabla_STOCKENALMACEN[[#This Row],[COSTO_UNIT]]</f>
        <v>634.79</v>
      </c>
      <c r="M653">
        <f>IFERROR(Tabla_STOCKENALMACEN[[#This Row],[CANT_STOCK]]/Tabla_STOCKENALMACEN[[#This Row],[VENTA_PROM12MESES_UN]],0)</f>
        <v>3.0012150668286757</v>
      </c>
      <c r="N653">
        <f>IFERROR(12/Tabla_STOCKENALMACEN[[#This Row],[MESES DE INVENTARIO]],0)</f>
        <v>3.9983805668016195</v>
      </c>
      <c r="O653" s="3">
        <f>Tabla_STOCKENALMACEN[[#This Row],[STOCK_VALORIZADO]]/SUM(Tabla_STOCKENALMACEN[STOCK_VALORIZADO])</f>
        <v>2.3897229527536387E-5</v>
      </c>
      <c r="P653" s="1" t="str">
        <f>VLOOKUP(Tabla_STOCKENALMACEN[[#This Row],[ID_PRODUCTO]],'ABC VENTAS'!$B$2:$F$564,5,FALSE)</f>
        <v>C</v>
      </c>
      <c r="Q653" s="1" t="str">
        <f>VLOOKUP(Tabla_STOCKENALMACEN[[#This Row],[ID_PRODUCTO]],'ABC STOCK'!$B$3:$F$565,5,FALSE)</f>
        <v>C</v>
      </c>
      <c r="R65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654" spans="1:18" x14ac:dyDescent="0.25">
      <c r="A654">
        <v>1</v>
      </c>
      <c r="B654">
        <v>1109</v>
      </c>
      <c r="C654">
        <v>5</v>
      </c>
      <c r="D654">
        <v>3</v>
      </c>
      <c r="E654">
        <v>201902</v>
      </c>
      <c r="F654">
        <v>1306</v>
      </c>
      <c r="G654">
        <v>3.4</v>
      </c>
      <c r="H654">
        <v>4440.3999999999996</v>
      </c>
      <c r="I654">
        <v>241.37280000000001</v>
      </c>
      <c r="J654">
        <v>81.599999999999994</v>
      </c>
      <c r="K654">
        <v>355.1232</v>
      </c>
      <c r="L654">
        <f>Tabla_STOCKENALMACEN[[#This Row],[CANT_STOCK]]*Tabla_STOCKENALMACEN[[#This Row],[COSTO_UNIT]]</f>
        <v>4440.3999999999996</v>
      </c>
      <c r="M654">
        <f>IFERROR(Tabla_STOCKENALMACEN[[#This Row],[CANT_STOCK]]/Tabla_STOCKENALMACEN[[#This Row],[VENTA_PROM12MESES_UN]],0)</f>
        <v>16.004901960784316</v>
      </c>
      <c r="N654">
        <f>IFERROR(12/Tabla_STOCKENALMACEN[[#This Row],[MESES DE INVENTARIO]],0)</f>
        <v>0.74977029096477787</v>
      </c>
      <c r="O654" s="3">
        <f>Tabla_STOCKENALMACEN[[#This Row],[STOCK_VALORIZADO]]/SUM(Tabla_STOCKENALMACEN[STOCK_VALORIZADO])</f>
        <v>1.6716277508163735E-4</v>
      </c>
      <c r="P654" s="1" t="str">
        <f>VLOOKUP(Tabla_STOCKENALMACEN[[#This Row],[ID_PRODUCTO]],'ABC VENTAS'!$B$2:$F$564,5,FALSE)</f>
        <v>C</v>
      </c>
      <c r="Q654" s="1" t="str">
        <f>VLOOKUP(Tabla_STOCKENALMACEN[[#This Row],[ID_PRODUCTO]],'ABC STOCK'!$B$3:$F$565,5,FALSE)</f>
        <v>C</v>
      </c>
      <c r="R65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55" spans="1:18" x14ac:dyDescent="0.25">
      <c r="A655">
        <v>1</v>
      </c>
      <c r="B655">
        <v>1109</v>
      </c>
      <c r="C655">
        <v>5</v>
      </c>
      <c r="D655">
        <v>3</v>
      </c>
      <c r="E655">
        <v>202002</v>
      </c>
      <c r="F655">
        <v>719</v>
      </c>
      <c r="G655">
        <v>1.62</v>
      </c>
      <c r="H655">
        <v>1164.78</v>
      </c>
      <c r="I655">
        <v>125.0964</v>
      </c>
      <c r="J655">
        <v>78</v>
      </c>
      <c r="K655">
        <v>176.904</v>
      </c>
      <c r="L655">
        <f>Tabla_STOCKENALMACEN[[#This Row],[CANT_STOCK]]*Tabla_STOCKENALMACEN[[#This Row],[COSTO_UNIT]]</f>
        <v>1164.78</v>
      </c>
      <c r="M655">
        <f>IFERROR(Tabla_STOCKENALMACEN[[#This Row],[CANT_STOCK]]/Tabla_STOCKENALMACEN[[#This Row],[VENTA_PROM12MESES_UN]],0)</f>
        <v>9.2179487179487172</v>
      </c>
      <c r="N655">
        <f>IFERROR(12/Tabla_STOCKENALMACEN[[#This Row],[MESES DE INVENTARIO]],0)</f>
        <v>1.3018080667593881</v>
      </c>
      <c r="O655" s="3">
        <f>Tabla_STOCKENALMACEN[[#This Row],[STOCK_VALORIZADO]]/SUM(Tabla_STOCKENALMACEN[STOCK_VALORIZADO])</f>
        <v>4.3849170606159252E-5</v>
      </c>
      <c r="P655" s="1" t="str">
        <f>VLOOKUP(Tabla_STOCKENALMACEN[[#This Row],[ID_PRODUCTO]],'ABC VENTAS'!$B$2:$F$564,5,FALSE)</f>
        <v>C</v>
      </c>
      <c r="Q655" s="1" t="str">
        <f>VLOOKUP(Tabla_STOCKENALMACEN[[#This Row],[ID_PRODUCTO]],'ABC STOCK'!$B$3:$F$565,5,FALSE)</f>
        <v>C</v>
      </c>
      <c r="R65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656" spans="1:18" x14ac:dyDescent="0.25">
      <c r="A656">
        <v>1</v>
      </c>
      <c r="B656">
        <v>1110</v>
      </c>
      <c r="C656">
        <v>5</v>
      </c>
      <c r="D656">
        <v>3</v>
      </c>
      <c r="E656">
        <v>201902</v>
      </c>
      <c r="F656">
        <v>897</v>
      </c>
      <c r="G656">
        <v>7.91</v>
      </c>
      <c r="H656">
        <v>7095.27</v>
      </c>
      <c r="I656">
        <v>593.09180000000003</v>
      </c>
      <c r="J656">
        <v>81.5</v>
      </c>
      <c r="K656">
        <v>1037.91065</v>
      </c>
      <c r="L656">
        <f>Tabla_STOCKENALMACEN[[#This Row],[CANT_STOCK]]*Tabla_STOCKENALMACEN[[#This Row],[COSTO_UNIT]]</f>
        <v>7095.27</v>
      </c>
      <c r="M656">
        <f>IFERROR(Tabla_STOCKENALMACEN[[#This Row],[CANT_STOCK]]/Tabla_STOCKENALMACEN[[#This Row],[VENTA_PROM12MESES_UN]],0)</f>
        <v>11.006134969325153</v>
      </c>
      <c r="N656">
        <f>IFERROR(12/Tabla_STOCKENALMACEN[[#This Row],[MESES DE INVENTARIO]],0)</f>
        <v>1.0903010033444815</v>
      </c>
      <c r="O656" s="3">
        <f>Tabla_STOCKENALMACEN[[#This Row],[STOCK_VALORIZADO]]/SUM(Tabla_STOCKENALMACEN[STOCK_VALORIZADO])</f>
        <v>2.6710769821491063E-4</v>
      </c>
      <c r="P656" s="1" t="str">
        <f>VLOOKUP(Tabla_STOCKENALMACEN[[#This Row],[ID_PRODUCTO]],'ABC VENTAS'!$B$2:$F$564,5,FALSE)</f>
        <v>C</v>
      </c>
      <c r="Q656" s="1" t="str">
        <f>VLOOKUP(Tabla_STOCKENALMACEN[[#This Row],[ID_PRODUCTO]],'ABC STOCK'!$B$3:$F$565,5,FALSE)</f>
        <v>C</v>
      </c>
      <c r="R65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657" spans="1:18" x14ac:dyDescent="0.25">
      <c r="A657">
        <v>2</v>
      </c>
      <c r="B657">
        <v>1110</v>
      </c>
      <c r="C657">
        <v>5</v>
      </c>
      <c r="D657">
        <v>3</v>
      </c>
      <c r="E657">
        <v>201906</v>
      </c>
      <c r="F657">
        <v>435</v>
      </c>
      <c r="G657">
        <v>6.64</v>
      </c>
      <c r="H657">
        <v>2888.4</v>
      </c>
      <c r="I657">
        <v>559.70551999999998</v>
      </c>
      <c r="J657">
        <v>86.9</v>
      </c>
      <c r="K657">
        <v>796.28207999999995</v>
      </c>
      <c r="L657">
        <f>Tabla_STOCKENALMACEN[[#This Row],[CANT_STOCK]]*Tabla_STOCKENALMACEN[[#This Row],[COSTO_UNIT]]</f>
        <v>2888.3999999999996</v>
      </c>
      <c r="M657">
        <f>IFERROR(Tabla_STOCKENALMACEN[[#This Row],[CANT_STOCK]]/Tabla_STOCKENALMACEN[[#This Row],[VENTA_PROM12MESES_UN]],0)</f>
        <v>5.0057537399309551</v>
      </c>
      <c r="N657">
        <f>IFERROR(12/Tabla_STOCKENALMACEN[[#This Row],[MESES DE INVENTARIO]],0)</f>
        <v>2.3972413793103446</v>
      </c>
      <c r="O657" s="3">
        <f>Tabla_STOCKENALMACEN[[#This Row],[STOCK_VALORIZADO]]/SUM(Tabla_STOCKENALMACEN[STOCK_VALORIZADO])</f>
        <v>1.0873636599085696E-4</v>
      </c>
      <c r="P657" s="1" t="str">
        <f>VLOOKUP(Tabla_STOCKENALMACEN[[#This Row],[ID_PRODUCTO]],'ABC VENTAS'!$B$2:$F$564,5,FALSE)</f>
        <v>C</v>
      </c>
      <c r="Q657" s="1" t="str">
        <f>VLOOKUP(Tabla_STOCKENALMACEN[[#This Row],[ID_PRODUCTO]],'ABC STOCK'!$B$3:$F$565,5,FALSE)</f>
        <v>C</v>
      </c>
      <c r="R65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658" spans="1:18" x14ac:dyDescent="0.25">
      <c r="A658">
        <v>1</v>
      </c>
      <c r="B658">
        <v>1110</v>
      </c>
      <c r="C658">
        <v>5</v>
      </c>
      <c r="D658">
        <v>3</v>
      </c>
      <c r="E658">
        <v>201905</v>
      </c>
      <c r="F658">
        <v>162</v>
      </c>
      <c r="G658">
        <v>1.87</v>
      </c>
      <c r="H658">
        <v>302.94</v>
      </c>
      <c r="I658">
        <v>188.7578</v>
      </c>
      <c r="J658">
        <v>98</v>
      </c>
      <c r="K658">
        <v>317.03980000000001</v>
      </c>
      <c r="L658">
        <f>Tabla_STOCKENALMACEN[[#This Row],[CANT_STOCK]]*Tabla_STOCKENALMACEN[[#This Row],[COSTO_UNIT]]</f>
        <v>302.94</v>
      </c>
      <c r="M658">
        <f>IFERROR(Tabla_STOCKENALMACEN[[#This Row],[CANT_STOCK]]/Tabla_STOCKENALMACEN[[#This Row],[VENTA_PROM12MESES_UN]],0)</f>
        <v>1.653061224489796</v>
      </c>
      <c r="N658">
        <f>IFERROR(12/Tabla_STOCKENALMACEN[[#This Row],[MESES DE INVENTARIO]],0)</f>
        <v>7.2592592592592586</v>
      </c>
      <c r="O658" s="3">
        <f>Tabla_STOCKENALMACEN[[#This Row],[STOCK_VALORIZADO]]/SUM(Tabla_STOCKENALMACEN[STOCK_VALORIZADO])</f>
        <v>1.1404443537346009E-5</v>
      </c>
      <c r="P658" s="1" t="str">
        <f>VLOOKUP(Tabla_STOCKENALMACEN[[#This Row],[ID_PRODUCTO]],'ABC VENTAS'!$B$2:$F$564,5,FALSE)</f>
        <v>C</v>
      </c>
      <c r="Q658" s="1" t="str">
        <f>VLOOKUP(Tabla_STOCKENALMACEN[[#This Row],[ID_PRODUCTO]],'ABC STOCK'!$B$3:$F$565,5,FALSE)</f>
        <v>C</v>
      </c>
      <c r="R6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59" spans="1:18" x14ac:dyDescent="0.25">
      <c r="A659">
        <v>1</v>
      </c>
      <c r="B659">
        <v>1110</v>
      </c>
      <c r="C659">
        <v>5</v>
      </c>
      <c r="D659">
        <v>3</v>
      </c>
      <c r="E659">
        <v>201902</v>
      </c>
      <c r="F659">
        <v>38</v>
      </c>
      <c r="G659">
        <v>2.0299999999999998</v>
      </c>
      <c r="H659">
        <v>77.14</v>
      </c>
      <c r="I659">
        <v>194.96119999999999</v>
      </c>
      <c r="J659">
        <v>98</v>
      </c>
      <c r="K659">
        <v>240.7174</v>
      </c>
      <c r="L659">
        <f>Tabla_STOCKENALMACEN[[#This Row],[CANT_STOCK]]*Tabla_STOCKENALMACEN[[#This Row],[COSTO_UNIT]]</f>
        <v>77.139999999999986</v>
      </c>
      <c r="M659">
        <f>IFERROR(Tabla_STOCKENALMACEN[[#This Row],[CANT_STOCK]]/Tabla_STOCKENALMACEN[[#This Row],[VENTA_PROM12MESES_UN]],0)</f>
        <v>0.38775510204081631</v>
      </c>
      <c r="N659">
        <f>IFERROR(12/Tabla_STOCKENALMACEN[[#This Row],[MESES DE INVENTARIO]],0)</f>
        <v>30.947368421052634</v>
      </c>
      <c r="O659" s="3">
        <f>Tabla_STOCKENALMACEN[[#This Row],[STOCK_VALORIZADO]]/SUM(Tabla_STOCKENALMACEN[STOCK_VALORIZADO])</f>
        <v>2.9040033487518022E-6</v>
      </c>
      <c r="P659" s="1" t="str">
        <f>VLOOKUP(Tabla_STOCKENALMACEN[[#This Row],[ID_PRODUCTO]],'ABC VENTAS'!$B$2:$F$564,5,FALSE)</f>
        <v>C</v>
      </c>
      <c r="Q659" s="1" t="str">
        <f>VLOOKUP(Tabla_STOCKENALMACEN[[#This Row],[ID_PRODUCTO]],'ABC STOCK'!$B$3:$F$565,5,FALSE)</f>
        <v>C</v>
      </c>
      <c r="R65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60" spans="1:18" x14ac:dyDescent="0.25">
      <c r="A660">
        <v>2</v>
      </c>
      <c r="B660">
        <v>1110</v>
      </c>
      <c r="C660">
        <v>5</v>
      </c>
      <c r="D660">
        <v>3</v>
      </c>
      <c r="E660">
        <v>201908</v>
      </c>
      <c r="F660">
        <v>128</v>
      </c>
      <c r="G660">
        <v>3.98</v>
      </c>
      <c r="H660">
        <v>509.44</v>
      </c>
      <c r="I660">
        <v>163.68943999999999</v>
      </c>
      <c r="J660">
        <v>42.4</v>
      </c>
      <c r="K660">
        <v>226.12768</v>
      </c>
      <c r="L660">
        <f>Tabla_STOCKENALMACEN[[#This Row],[CANT_STOCK]]*Tabla_STOCKENALMACEN[[#This Row],[COSTO_UNIT]]</f>
        <v>509.44</v>
      </c>
      <c r="M660">
        <f>IFERROR(Tabla_STOCKENALMACEN[[#This Row],[CANT_STOCK]]/Tabla_STOCKENALMACEN[[#This Row],[VENTA_PROM12MESES_UN]],0)</f>
        <v>3.0188679245283021</v>
      </c>
      <c r="N660">
        <f>IFERROR(12/Tabla_STOCKENALMACEN[[#This Row],[MESES DE INVENTARIO]],0)</f>
        <v>3.9749999999999996</v>
      </c>
      <c r="O660" s="3">
        <f>Tabla_STOCKENALMACEN[[#This Row],[STOCK_VALORIZADO]]/SUM(Tabla_STOCKENALMACEN[STOCK_VALORIZADO])</f>
        <v>1.9178318200520073E-5</v>
      </c>
      <c r="P660" s="1" t="str">
        <f>VLOOKUP(Tabla_STOCKENALMACEN[[#This Row],[ID_PRODUCTO]],'ABC VENTAS'!$B$2:$F$564,5,FALSE)</f>
        <v>C</v>
      </c>
      <c r="Q660" s="1" t="str">
        <f>VLOOKUP(Tabla_STOCKENALMACEN[[#This Row],[ID_PRODUCTO]],'ABC STOCK'!$B$3:$F$565,5,FALSE)</f>
        <v>C</v>
      </c>
      <c r="R66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661" spans="1:18" x14ac:dyDescent="0.25">
      <c r="A661">
        <v>1</v>
      </c>
      <c r="B661">
        <v>1110</v>
      </c>
      <c r="C661">
        <v>5</v>
      </c>
      <c r="D661">
        <v>3</v>
      </c>
      <c r="E661">
        <v>201910</v>
      </c>
      <c r="F661">
        <v>593</v>
      </c>
      <c r="G661">
        <v>1.96</v>
      </c>
      <c r="H661">
        <v>1162.28</v>
      </c>
      <c r="I661">
        <v>156.95679999999999</v>
      </c>
      <c r="J661">
        <v>77</v>
      </c>
      <c r="K661">
        <v>182.61320000000001</v>
      </c>
      <c r="L661">
        <f>Tabla_STOCKENALMACEN[[#This Row],[CANT_STOCK]]*Tabla_STOCKENALMACEN[[#This Row],[COSTO_UNIT]]</f>
        <v>1162.28</v>
      </c>
      <c r="M661">
        <f>IFERROR(Tabla_STOCKENALMACEN[[#This Row],[CANT_STOCK]]/Tabla_STOCKENALMACEN[[#This Row],[VENTA_PROM12MESES_UN]],0)</f>
        <v>7.7012987012987013</v>
      </c>
      <c r="N661">
        <f>IFERROR(12/Tabla_STOCKENALMACEN[[#This Row],[MESES DE INVENTARIO]],0)</f>
        <v>1.5581787521079258</v>
      </c>
      <c r="O661" s="3">
        <f>Tabla_STOCKENALMACEN[[#This Row],[STOCK_VALORIZADO]]/SUM(Tabla_STOCKENALMACEN[STOCK_VALORIZADO])</f>
        <v>4.3755055900793953E-5</v>
      </c>
      <c r="P661" s="1" t="str">
        <f>VLOOKUP(Tabla_STOCKENALMACEN[[#This Row],[ID_PRODUCTO]],'ABC VENTAS'!$B$2:$F$564,5,FALSE)</f>
        <v>C</v>
      </c>
      <c r="Q661" s="1" t="str">
        <f>VLOOKUP(Tabla_STOCKENALMACEN[[#This Row],[ID_PRODUCTO]],'ABC STOCK'!$B$3:$F$565,5,FALSE)</f>
        <v>C</v>
      </c>
      <c r="R66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662" spans="1:18" x14ac:dyDescent="0.25">
      <c r="A662">
        <v>3</v>
      </c>
      <c r="B662">
        <v>1111</v>
      </c>
      <c r="C662">
        <v>5</v>
      </c>
      <c r="D662">
        <v>3</v>
      </c>
      <c r="E662">
        <v>201903</v>
      </c>
      <c r="F662">
        <v>1</v>
      </c>
      <c r="G662">
        <v>5.81</v>
      </c>
      <c r="H662">
        <v>5.81</v>
      </c>
      <c r="I662">
        <v>683.6046</v>
      </c>
      <c r="J662">
        <v>111</v>
      </c>
      <c r="K662">
        <v>1225.329</v>
      </c>
      <c r="L662">
        <f>Tabla_STOCKENALMACEN[[#This Row],[CANT_STOCK]]*Tabla_STOCKENALMACEN[[#This Row],[COSTO_UNIT]]</f>
        <v>5.81</v>
      </c>
      <c r="M662">
        <f>IFERROR(Tabla_STOCKENALMACEN[[#This Row],[CANT_STOCK]]/Tabla_STOCKENALMACEN[[#This Row],[VENTA_PROM12MESES_UN]],0)</f>
        <v>9.0090090090090089E-3</v>
      </c>
      <c r="N662">
        <f>IFERROR(12/Tabla_STOCKENALMACEN[[#This Row],[MESES DE INVENTARIO]],0)</f>
        <v>1332</v>
      </c>
      <c r="O662" s="3">
        <f>Tabla_STOCKENALMACEN[[#This Row],[STOCK_VALORIZADO]]/SUM(Tabla_STOCKENALMACEN[STOCK_VALORIZADO])</f>
        <v>2.1872257526896519E-7</v>
      </c>
      <c r="P662" s="1" t="str">
        <f>VLOOKUP(Tabla_STOCKENALMACEN[[#This Row],[ID_PRODUCTO]],'ABC VENTAS'!$B$2:$F$564,5,FALSE)</f>
        <v>C</v>
      </c>
      <c r="Q662" s="1" t="str">
        <f>VLOOKUP(Tabla_STOCKENALMACEN[[#This Row],[ID_PRODUCTO]],'ABC STOCK'!$B$3:$F$565,5,FALSE)</f>
        <v>C</v>
      </c>
      <c r="R66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63" spans="1:18" x14ac:dyDescent="0.25">
      <c r="A663">
        <v>2</v>
      </c>
      <c r="B663">
        <v>1111</v>
      </c>
      <c r="C663">
        <v>5</v>
      </c>
      <c r="D663">
        <v>3</v>
      </c>
      <c r="E663">
        <v>202002</v>
      </c>
      <c r="F663">
        <v>93</v>
      </c>
      <c r="G663">
        <v>3.59</v>
      </c>
      <c r="H663">
        <v>333.87</v>
      </c>
      <c r="I663">
        <v>365.42610000000002</v>
      </c>
      <c r="J663">
        <v>117</v>
      </c>
      <c r="K663">
        <v>726.65189999999996</v>
      </c>
      <c r="L663">
        <f>Tabla_STOCKENALMACEN[[#This Row],[CANT_STOCK]]*Tabla_STOCKENALMACEN[[#This Row],[COSTO_UNIT]]</f>
        <v>333.87</v>
      </c>
      <c r="M663">
        <f>IFERROR(Tabla_STOCKENALMACEN[[#This Row],[CANT_STOCK]]/Tabla_STOCKENALMACEN[[#This Row],[VENTA_PROM12MESES_UN]],0)</f>
        <v>0.79487179487179482</v>
      </c>
      <c r="N663">
        <f>IFERROR(12/Tabla_STOCKENALMACEN[[#This Row],[MESES DE INVENTARIO]],0)</f>
        <v>15.096774193548388</v>
      </c>
      <c r="O663" s="3">
        <f>Tabla_STOCKENALMACEN[[#This Row],[STOCK_VALORIZADO]]/SUM(Tabla_STOCKENALMACEN[STOCK_VALORIZADO])</f>
        <v>1.2568830672125544E-5</v>
      </c>
      <c r="P663" s="1" t="str">
        <f>VLOOKUP(Tabla_STOCKENALMACEN[[#This Row],[ID_PRODUCTO]],'ABC VENTAS'!$B$2:$F$564,5,FALSE)</f>
        <v>C</v>
      </c>
      <c r="Q663" s="1" t="str">
        <f>VLOOKUP(Tabla_STOCKENALMACEN[[#This Row],[ID_PRODUCTO]],'ABC STOCK'!$B$3:$F$565,5,FALSE)</f>
        <v>C</v>
      </c>
      <c r="R66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64" spans="1:18" x14ac:dyDescent="0.25">
      <c r="A664">
        <v>2</v>
      </c>
      <c r="B664">
        <v>1111</v>
      </c>
      <c r="C664">
        <v>5</v>
      </c>
      <c r="D664">
        <v>3</v>
      </c>
      <c r="E664">
        <v>202001</v>
      </c>
      <c r="F664">
        <v>912</v>
      </c>
      <c r="G664">
        <v>4.4800000000000004</v>
      </c>
      <c r="H664">
        <v>4085.76</v>
      </c>
      <c r="I664">
        <v>330.53888000000001</v>
      </c>
      <c r="J664">
        <v>82.9</v>
      </c>
      <c r="K664">
        <v>638.79423999999995</v>
      </c>
      <c r="L664">
        <f>Tabla_STOCKENALMACEN[[#This Row],[CANT_STOCK]]*Tabla_STOCKENALMACEN[[#This Row],[COSTO_UNIT]]</f>
        <v>4085.76</v>
      </c>
      <c r="M664">
        <f>IFERROR(Tabla_STOCKENALMACEN[[#This Row],[CANT_STOCK]]/Tabla_STOCKENALMACEN[[#This Row],[VENTA_PROM12MESES_UN]],0)</f>
        <v>11.00120627261761</v>
      </c>
      <c r="N664">
        <f>IFERROR(12/Tabla_STOCKENALMACEN[[#This Row],[MESES DE INVENTARIO]],0)</f>
        <v>1.0907894736842108</v>
      </c>
      <c r="O664" s="3">
        <f>Tabla_STOCKENALMACEN[[#This Row],[STOCK_VALORIZADO]]/SUM(Tabla_STOCKENALMACEN[STOCK_VALORIZADO])</f>
        <v>1.5381203943733688E-4</v>
      </c>
      <c r="P664" s="1" t="str">
        <f>VLOOKUP(Tabla_STOCKENALMACEN[[#This Row],[ID_PRODUCTO]],'ABC VENTAS'!$B$2:$F$564,5,FALSE)</f>
        <v>C</v>
      </c>
      <c r="Q664" s="1" t="str">
        <f>VLOOKUP(Tabla_STOCKENALMACEN[[#This Row],[ID_PRODUCTO]],'ABC STOCK'!$B$3:$F$565,5,FALSE)</f>
        <v>C</v>
      </c>
      <c r="R66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665" spans="1:18" x14ac:dyDescent="0.25">
      <c r="A665">
        <v>3</v>
      </c>
      <c r="B665">
        <v>1111</v>
      </c>
      <c r="C665">
        <v>5</v>
      </c>
      <c r="D665">
        <v>3</v>
      </c>
      <c r="E665">
        <v>201910</v>
      </c>
      <c r="F665">
        <v>1272</v>
      </c>
      <c r="G665">
        <v>5.99</v>
      </c>
      <c r="H665">
        <v>7619.28</v>
      </c>
      <c r="I665">
        <v>457.15679999999998</v>
      </c>
      <c r="J665">
        <v>84.8</v>
      </c>
      <c r="K665">
        <v>609.54240000000004</v>
      </c>
      <c r="L665">
        <f>Tabla_STOCKENALMACEN[[#This Row],[CANT_STOCK]]*Tabla_STOCKENALMACEN[[#This Row],[COSTO_UNIT]]</f>
        <v>7619.2800000000007</v>
      </c>
      <c r="M665">
        <f>IFERROR(Tabla_STOCKENALMACEN[[#This Row],[CANT_STOCK]]/Tabla_STOCKENALMACEN[[#This Row],[VENTA_PROM12MESES_UN]],0)</f>
        <v>15</v>
      </c>
      <c r="N665">
        <f>IFERROR(12/Tabla_STOCKENALMACEN[[#This Row],[MESES DE INVENTARIO]],0)</f>
        <v>0.8</v>
      </c>
      <c r="O665" s="3">
        <f>Tabla_STOCKENALMACEN[[#This Row],[STOCK_VALORIZADO]]/SUM(Tabla_STOCKENALMACEN[STOCK_VALORIZADO])</f>
        <v>2.8683451691829969E-4</v>
      </c>
      <c r="P665" s="1" t="str">
        <f>VLOOKUP(Tabla_STOCKENALMACEN[[#This Row],[ID_PRODUCTO]],'ABC VENTAS'!$B$2:$F$564,5,FALSE)</f>
        <v>C</v>
      </c>
      <c r="Q665" s="1" t="str">
        <f>VLOOKUP(Tabla_STOCKENALMACEN[[#This Row],[ID_PRODUCTO]],'ABC STOCK'!$B$3:$F$565,5,FALSE)</f>
        <v>C</v>
      </c>
      <c r="R66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66" spans="1:18" x14ac:dyDescent="0.25">
      <c r="A666">
        <v>1</v>
      </c>
      <c r="B666">
        <v>1111</v>
      </c>
      <c r="C666">
        <v>5</v>
      </c>
      <c r="D666">
        <v>3</v>
      </c>
      <c r="E666">
        <v>202003</v>
      </c>
      <c r="F666">
        <v>451</v>
      </c>
      <c r="G666">
        <v>3.97</v>
      </c>
      <c r="H666">
        <v>1790.47</v>
      </c>
      <c r="I666">
        <v>242.50745000000001</v>
      </c>
      <c r="J666">
        <v>64.3</v>
      </c>
      <c r="K666">
        <v>408.43360000000001</v>
      </c>
      <c r="L666">
        <f>Tabla_STOCKENALMACEN[[#This Row],[CANT_STOCK]]*Tabla_STOCKENALMACEN[[#This Row],[COSTO_UNIT]]</f>
        <v>1790.47</v>
      </c>
      <c r="M666">
        <f>IFERROR(Tabla_STOCKENALMACEN[[#This Row],[CANT_STOCK]]/Tabla_STOCKENALMACEN[[#This Row],[VENTA_PROM12MESES_UN]],0)</f>
        <v>7.0139968895800937</v>
      </c>
      <c r="N666">
        <f>IFERROR(12/Tabla_STOCKENALMACEN[[#This Row],[MESES DE INVENTARIO]],0)</f>
        <v>1.7108647450110863</v>
      </c>
      <c r="O666" s="3">
        <f>Tabla_STOCKENALMACEN[[#This Row],[STOCK_VALORIZADO]]/SUM(Tabla_STOCKENALMACEN[STOCK_VALORIZADO])</f>
        <v>6.7403822606165942E-5</v>
      </c>
      <c r="P666" s="1" t="str">
        <f>VLOOKUP(Tabla_STOCKENALMACEN[[#This Row],[ID_PRODUCTO]],'ABC VENTAS'!$B$2:$F$564,5,FALSE)</f>
        <v>C</v>
      </c>
      <c r="Q666" s="1" t="str">
        <f>VLOOKUP(Tabla_STOCKENALMACEN[[#This Row],[ID_PRODUCTO]],'ABC STOCK'!$B$3:$F$565,5,FALSE)</f>
        <v>C</v>
      </c>
      <c r="R66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667" spans="1:18" x14ac:dyDescent="0.25">
      <c r="A667">
        <v>3</v>
      </c>
      <c r="B667">
        <v>1111</v>
      </c>
      <c r="C667">
        <v>5</v>
      </c>
      <c r="D667">
        <v>3</v>
      </c>
      <c r="E667">
        <v>202002</v>
      </c>
      <c r="F667">
        <v>315</v>
      </c>
      <c r="G667">
        <v>2.58</v>
      </c>
      <c r="H667">
        <v>812.7</v>
      </c>
      <c r="I667">
        <v>202.78800000000001</v>
      </c>
      <c r="J667">
        <v>78.599999999999994</v>
      </c>
      <c r="K667">
        <v>365.01839999999999</v>
      </c>
      <c r="L667">
        <f>Tabla_STOCKENALMACEN[[#This Row],[CANT_STOCK]]*Tabla_STOCKENALMACEN[[#This Row],[COSTO_UNIT]]</f>
        <v>812.7</v>
      </c>
      <c r="M667">
        <f>IFERROR(Tabla_STOCKENALMACEN[[#This Row],[CANT_STOCK]]/Tabla_STOCKENALMACEN[[#This Row],[VENTA_PROM12MESES_UN]],0)</f>
        <v>4.0076335877862599</v>
      </c>
      <c r="N667">
        <f>IFERROR(12/Tabla_STOCKENALMACEN[[#This Row],[MESES DE INVENTARIO]],0)</f>
        <v>2.9942857142857142</v>
      </c>
      <c r="O667" s="3">
        <f>Tabla_STOCKENALMACEN[[#This Row],[STOCK_VALORIZADO]]/SUM(Tabla_STOCKENALMACEN[STOCK_VALORIZADO])</f>
        <v>3.059480842015284E-5</v>
      </c>
      <c r="P667" s="1" t="str">
        <f>VLOOKUP(Tabla_STOCKENALMACEN[[#This Row],[ID_PRODUCTO]],'ABC VENTAS'!$B$2:$F$564,5,FALSE)</f>
        <v>C</v>
      </c>
      <c r="Q667" s="1" t="str">
        <f>VLOOKUP(Tabla_STOCKENALMACEN[[#This Row],[ID_PRODUCTO]],'ABC STOCK'!$B$3:$F$565,5,FALSE)</f>
        <v>C</v>
      </c>
      <c r="R66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668" spans="1:18" x14ac:dyDescent="0.25">
      <c r="A668">
        <v>2</v>
      </c>
      <c r="B668">
        <v>1112</v>
      </c>
      <c r="C668">
        <v>5</v>
      </c>
      <c r="D668">
        <v>3</v>
      </c>
      <c r="E668">
        <v>202002</v>
      </c>
      <c r="F668">
        <v>829</v>
      </c>
      <c r="G668">
        <v>5.41</v>
      </c>
      <c r="H668">
        <v>4484.8900000000003</v>
      </c>
      <c r="I668">
        <v>439.96284000000003</v>
      </c>
      <c r="J668">
        <v>75.3</v>
      </c>
      <c r="K668">
        <v>529.58489999999995</v>
      </c>
      <c r="L668">
        <f>Tabla_STOCKENALMACEN[[#This Row],[CANT_STOCK]]*Tabla_STOCKENALMACEN[[#This Row],[COSTO_UNIT]]</f>
        <v>4484.8900000000003</v>
      </c>
      <c r="M668">
        <f>IFERROR(Tabla_STOCKENALMACEN[[#This Row],[CANT_STOCK]]/Tabla_STOCKENALMACEN[[#This Row],[VENTA_PROM12MESES_UN]],0)</f>
        <v>11.009296148738381</v>
      </c>
      <c r="N668">
        <f>IFERROR(12/Tabla_STOCKENALMACEN[[#This Row],[MESES DE INVENTARIO]],0)</f>
        <v>1.0899879372738237</v>
      </c>
      <c r="O668" s="3">
        <f>Tabla_STOCKENALMACEN[[#This Row],[STOCK_VALORIZADO]]/SUM(Tabla_STOCKENALMACEN[STOCK_VALORIZADO])</f>
        <v>1.6883764037831829E-4</v>
      </c>
      <c r="P668" s="1" t="str">
        <f>VLOOKUP(Tabla_STOCKENALMACEN[[#This Row],[ID_PRODUCTO]],'ABC VENTAS'!$B$2:$F$564,5,FALSE)</f>
        <v>C</v>
      </c>
      <c r="Q668" s="1" t="str">
        <f>VLOOKUP(Tabla_STOCKENALMACEN[[#This Row],[ID_PRODUCTO]],'ABC STOCK'!$B$3:$F$565,5,FALSE)</f>
        <v>C</v>
      </c>
      <c r="R66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669" spans="1:18" x14ac:dyDescent="0.25">
      <c r="A669">
        <v>1</v>
      </c>
      <c r="B669">
        <v>1112</v>
      </c>
      <c r="C669">
        <v>5</v>
      </c>
      <c r="D669">
        <v>3</v>
      </c>
      <c r="E669">
        <v>201909</v>
      </c>
      <c r="F669">
        <v>869</v>
      </c>
      <c r="G669">
        <v>2.88</v>
      </c>
      <c r="H669">
        <v>2502.7199999999998</v>
      </c>
      <c r="I669">
        <v>280.69920000000002</v>
      </c>
      <c r="J669">
        <v>96.5</v>
      </c>
      <c r="K669">
        <v>339.06240000000003</v>
      </c>
      <c r="L669">
        <f>Tabla_STOCKENALMACEN[[#This Row],[CANT_STOCK]]*Tabla_STOCKENALMACEN[[#This Row],[COSTO_UNIT]]</f>
        <v>2502.7199999999998</v>
      </c>
      <c r="M669">
        <f>IFERROR(Tabla_STOCKENALMACEN[[#This Row],[CANT_STOCK]]/Tabla_STOCKENALMACEN[[#This Row],[VENTA_PROM12MESES_UN]],0)</f>
        <v>9.0051813471502591</v>
      </c>
      <c r="N669">
        <f>IFERROR(12/Tabla_STOCKENALMACEN[[#This Row],[MESES DE INVENTARIO]],0)</f>
        <v>1.332566168009206</v>
      </c>
      <c r="O669" s="3">
        <f>Tabla_STOCKENALMACEN[[#This Row],[STOCK_VALORIZADO]]/SUM(Tabla_STOCKENALMACEN[STOCK_VALORIZADO])</f>
        <v>9.4217102164740883E-5</v>
      </c>
      <c r="P669" s="1" t="str">
        <f>VLOOKUP(Tabla_STOCKENALMACEN[[#This Row],[ID_PRODUCTO]],'ABC VENTAS'!$B$2:$F$564,5,FALSE)</f>
        <v>C</v>
      </c>
      <c r="Q669" s="1" t="str">
        <f>VLOOKUP(Tabla_STOCKENALMACEN[[#This Row],[ID_PRODUCTO]],'ABC STOCK'!$B$3:$F$565,5,FALSE)</f>
        <v>C</v>
      </c>
      <c r="R66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670" spans="1:18" x14ac:dyDescent="0.25">
      <c r="A670">
        <v>1</v>
      </c>
      <c r="B670">
        <v>1112</v>
      </c>
      <c r="C670">
        <v>5</v>
      </c>
      <c r="D670">
        <v>3</v>
      </c>
      <c r="E670">
        <v>202001</v>
      </c>
      <c r="F670">
        <v>186</v>
      </c>
      <c r="G670">
        <v>5.83</v>
      </c>
      <c r="H670">
        <v>1084.3800000000001</v>
      </c>
      <c r="I670">
        <v>221.34178</v>
      </c>
      <c r="J670">
        <v>46.3</v>
      </c>
      <c r="K670">
        <v>337.41125</v>
      </c>
      <c r="L670">
        <f>Tabla_STOCKENALMACEN[[#This Row],[CANT_STOCK]]*Tabla_STOCKENALMACEN[[#This Row],[COSTO_UNIT]]</f>
        <v>1084.3800000000001</v>
      </c>
      <c r="M670">
        <f>IFERROR(Tabla_STOCKENALMACEN[[#This Row],[CANT_STOCK]]/Tabla_STOCKENALMACEN[[#This Row],[VENTA_PROM12MESES_UN]],0)</f>
        <v>4.0172786177105833</v>
      </c>
      <c r="N670">
        <f>IFERROR(12/Tabla_STOCKENALMACEN[[#This Row],[MESES DE INVENTARIO]],0)</f>
        <v>2.9870967741935481</v>
      </c>
      <c r="O670" s="3">
        <f>Tabla_STOCKENALMACEN[[#This Row],[STOCK_VALORIZADO]]/SUM(Tabla_STOCKENALMACEN[STOCK_VALORIZADO])</f>
        <v>4.0822441681611102E-5</v>
      </c>
      <c r="P670" s="1" t="str">
        <f>VLOOKUP(Tabla_STOCKENALMACEN[[#This Row],[ID_PRODUCTO]],'ABC VENTAS'!$B$2:$F$564,5,FALSE)</f>
        <v>C</v>
      </c>
      <c r="Q670" s="1" t="str">
        <f>VLOOKUP(Tabla_STOCKENALMACEN[[#This Row],[ID_PRODUCTO]],'ABC STOCK'!$B$3:$F$565,5,FALSE)</f>
        <v>C</v>
      </c>
      <c r="R67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671" spans="1:18" x14ac:dyDescent="0.25">
      <c r="A671">
        <v>2</v>
      </c>
      <c r="B671">
        <v>1112</v>
      </c>
      <c r="C671">
        <v>5</v>
      </c>
      <c r="D671">
        <v>3</v>
      </c>
      <c r="E671">
        <v>201912</v>
      </c>
      <c r="F671">
        <v>163</v>
      </c>
      <c r="G671">
        <v>1.65</v>
      </c>
      <c r="H671">
        <v>268.95</v>
      </c>
      <c r="I671">
        <v>203.44499999999999</v>
      </c>
      <c r="J671">
        <v>137</v>
      </c>
      <c r="K671">
        <v>275.78100000000001</v>
      </c>
      <c r="L671">
        <f>Tabla_STOCKENALMACEN[[#This Row],[CANT_STOCK]]*Tabla_STOCKENALMACEN[[#This Row],[COSTO_UNIT]]</f>
        <v>268.95</v>
      </c>
      <c r="M671">
        <f>IFERROR(Tabla_STOCKENALMACEN[[#This Row],[CANT_STOCK]]/Tabla_STOCKENALMACEN[[#This Row],[VENTA_PROM12MESES_UN]],0)</f>
        <v>1.1897810218978102</v>
      </c>
      <c r="N671">
        <f>IFERROR(12/Tabla_STOCKENALMACEN[[#This Row],[MESES DE INVENTARIO]],0)</f>
        <v>10.085889570552148</v>
      </c>
      <c r="O671" s="3">
        <f>Tabla_STOCKENALMACEN[[#This Row],[STOCK_VALORIZADO]]/SUM(Tabla_STOCKENALMACEN[STOCK_VALORIZADO])</f>
        <v>1.0124860003199344E-5</v>
      </c>
      <c r="P671" s="1" t="str">
        <f>VLOOKUP(Tabla_STOCKENALMACEN[[#This Row],[ID_PRODUCTO]],'ABC VENTAS'!$B$2:$F$564,5,FALSE)</f>
        <v>C</v>
      </c>
      <c r="Q671" s="1" t="str">
        <f>VLOOKUP(Tabla_STOCKENALMACEN[[#This Row],[ID_PRODUCTO]],'ABC STOCK'!$B$3:$F$565,5,FALSE)</f>
        <v>C</v>
      </c>
      <c r="R67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72" spans="1:18" x14ac:dyDescent="0.25">
      <c r="A672">
        <v>1</v>
      </c>
      <c r="B672">
        <v>1112</v>
      </c>
      <c r="C672">
        <v>5</v>
      </c>
      <c r="D672">
        <v>3</v>
      </c>
      <c r="E672">
        <v>202003</v>
      </c>
      <c r="F672">
        <v>91</v>
      </c>
      <c r="G672">
        <v>3.18</v>
      </c>
      <c r="H672">
        <v>289.38</v>
      </c>
      <c r="I672">
        <v>116.42616</v>
      </c>
      <c r="J672">
        <v>45.2</v>
      </c>
      <c r="K672">
        <v>234.28968</v>
      </c>
      <c r="L672">
        <f>Tabla_STOCKENALMACEN[[#This Row],[CANT_STOCK]]*Tabla_STOCKENALMACEN[[#This Row],[COSTO_UNIT]]</f>
        <v>289.38</v>
      </c>
      <c r="M672">
        <f>IFERROR(Tabla_STOCKENALMACEN[[#This Row],[CANT_STOCK]]/Tabla_STOCKENALMACEN[[#This Row],[VENTA_PROM12MESES_UN]],0)</f>
        <v>2.0132743362831858</v>
      </c>
      <c r="N672">
        <f>IFERROR(12/Tabla_STOCKENALMACEN[[#This Row],[MESES DE INVENTARIO]],0)</f>
        <v>5.9604395604395606</v>
      </c>
      <c r="O672" s="3">
        <f>Tabla_STOCKENALMACEN[[#This Row],[STOCK_VALORIZADO]]/SUM(Tabla_STOCKENALMACEN[STOCK_VALORIZADO])</f>
        <v>1.0893965375444603E-5</v>
      </c>
      <c r="P672" s="1" t="str">
        <f>VLOOKUP(Tabla_STOCKENALMACEN[[#This Row],[ID_PRODUCTO]],'ABC VENTAS'!$B$2:$F$564,5,FALSE)</f>
        <v>C</v>
      </c>
      <c r="Q672" s="1" t="str">
        <f>VLOOKUP(Tabla_STOCKENALMACEN[[#This Row],[ID_PRODUCTO]],'ABC STOCK'!$B$3:$F$565,5,FALSE)</f>
        <v>C</v>
      </c>
      <c r="R67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73" spans="1:18" x14ac:dyDescent="0.25">
      <c r="A673">
        <v>3</v>
      </c>
      <c r="B673">
        <v>1112</v>
      </c>
      <c r="C673">
        <v>5</v>
      </c>
      <c r="D673">
        <v>3</v>
      </c>
      <c r="E673">
        <v>201906</v>
      </c>
      <c r="F673">
        <v>339</v>
      </c>
      <c r="G673">
        <v>42.1</v>
      </c>
      <c r="H673">
        <v>14271.9</v>
      </c>
      <c r="I673">
        <v>0</v>
      </c>
      <c r="J673">
        <v>0</v>
      </c>
      <c r="K673">
        <v>0</v>
      </c>
      <c r="L673">
        <f>Tabla_STOCKENALMACEN[[#This Row],[CANT_STOCK]]*Tabla_STOCKENALMACEN[[#This Row],[COSTO_UNIT]]</f>
        <v>14271.9</v>
      </c>
      <c r="M673">
        <f>IFERROR(Tabla_STOCKENALMACEN[[#This Row],[CANT_STOCK]]/Tabla_STOCKENALMACEN[[#This Row],[VENTA_PROM12MESES_UN]],0)</f>
        <v>0</v>
      </c>
      <c r="N673">
        <f>IFERROR(12/Tabla_STOCKENALMACEN[[#This Row],[MESES DE INVENTARIO]],0)</f>
        <v>0</v>
      </c>
      <c r="O673" s="3">
        <f>Tabla_STOCKENALMACEN[[#This Row],[STOCK_VALORIZADO]]/SUM(Tabla_STOCKENALMACEN[STOCK_VALORIZADO])</f>
        <v>5.3727826540122961E-4</v>
      </c>
      <c r="P673" s="1" t="str">
        <f>VLOOKUP(Tabla_STOCKENALMACEN[[#This Row],[ID_PRODUCTO]],'ABC VENTAS'!$B$2:$F$564,5,FALSE)</f>
        <v>C</v>
      </c>
      <c r="Q673" s="1" t="str">
        <f>VLOOKUP(Tabla_STOCKENALMACEN[[#This Row],[ID_PRODUCTO]],'ABC STOCK'!$B$3:$F$565,5,FALSE)</f>
        <v>C</v>
      </c>
      <c r="R673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674" spans="1:18" x14ac:dyDescent="0.25">
      <c r="A674">
        <v>3</v>
      </c>
      <c r="B674">
        <v>1113</v>
      </c>
      <c r="C674">
        <v>5</v>
      </c>
      <c r="D674">
        <v>3</v>
      </c>
      <c r="E674">
        <v>202002</v>
      </c>
      <c r="F674">
        <v>189</v>
      </c>
      <c r="G674">
        <v>5.86</v>
      </c>
      <c r="H674">
        <v>1107.54</v>
      </c>
      <c r="I674">
        <v>404.80880000000002</v>
      </c>
      <c r="J674">
        <v>62.8</v>
      </c>
      <c r="K674">
        <v>599.85303999999996</v>
      </c>
      <c r="L674">
        <f>Tabla_STOCKENALMACEN[[#This Row],[CANT_STOCK]]*Tabla_STOCKENALMACEN[[#This Row],[COSTO_UNIT]]</f>
        <v>1107.54</v>
      </c>
      <c r="M674">
        <f>IFERROR(Tabla_STOCKENALMACEN[[#This Row],[CANT_STOCK]]/Tabla_STOCKENALMACEN[[#This Row],[VENTA_PROM12MESES_UN]],0)</f>
        <v>3.0095541401273889</v>
      </c>
      <c r="N674">
        <f>IFERROR(12/Tabla_STOCKENALMACEN[[#This Row],[MESES DE INVENTARIO]],0)</f>
        <v>3.9873015873015869</v>
      </c>
      <c r="O674" s="3">
        <f>Tabla_STOCKENALMACEN[[#This Row],[STOCK_VALORIZADO]]/SUM(Tabla_STOCKENALMACEN[STOCK_VALORIZADO])</f>
        <v>4.1694320312115269E-5</v>
      </c>
      <c r="P674" s="1" t="str">
        <f>VLOOKUP(Tabla_STOCKENALMACEN[[#This Row],[ID_PRODUCTO]],'ABC VENTAS'!$B$2:$F$564,5,FALSE)</f>
        <v>C</v>
      </c>
      <c r="Q674" s="1" t="str">
        <f>VLOOKUP(Tabla_STOCKENALMACEN[[#This Row],[ID_PRODUCTO]],'ABC STOCK'!$B$3:$F$565,5,FALSE)</f>
        <v>C</v>
      </c>
      <c r="R67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675" spans="1:18" x14ac:dyDescent="0.25">
      <c r="A675">
        <v>1</v>
      </c>
      <c r="B675">
        <v>1113</v>
      </c>
      <c r="C675">
        <v>5</v>
      </c>
      <c r="D675">
        <v>3</v>
      </c>
      <c r="E675">
        <v>202003</v>
      </c>
      <c r="F675">
        <v>740</v>
      </c>
      <c r="G675">
        <v>5.4</v>
      </c>
      <c r="H675">
        <v>3996</v>
      </c>
      <c r="I675">
        <v>395.53919999999999</v>
      </c>
      <c r="J675">
        <v>67.2</v>
      </c>
      <c r="K675">
        <v>529.8048</v>
      </c>
      <c r="L675">
        <f>Tabla_STOCKENALMACEN[[#This Row],[CANT_STOCK]]*Tabla_STOCKENALMACEN[[#This Row],[COSTO_UNIT]]</f>
        <v>3996.0000000000005</v>
      </c>
      <c r="M675">
        <f>IFERROR(Tabla_STOCKENALMACEN[[#This Row],[CANT_STOCK]]/Tabla_STOCKENALMACEN[[#This Row],[VENTA_PROM12MESES_UN]],0)</f>
        <v>11.011904761904761</v>
      </c>
      <c r="N675">
        <f>IFERROR(12/Tabla_STOCKENALMACEN[[#This Row],[MESES DE INVENTARIO]],0)</f>
        <v>1.0897297297297299</v>
      </c>
      <c r="O675" s="3">
        <f>Tabla_STOCKENALMACEN[[#This Row],[STOCK_VALORIZADO]]/SUM(Tabla_STOCKENALMACEN[STOCK_VALORIZADO])</f>
        <v>1.5043294505590103E-4</v>
      </c>
      <c r="P675" s="1" t="str">
        <f>VLOOKUP(Tabla_STOCKENALMACEN[[#This Row],[ID_PRODUCTO]],'ABC VENTAS'!$B$2:$F$564,5,FALSE)</f>
        <v>C</v>
      </c>
      <c r="Q675" s="1" t="str">
        <f>VLOOKUP(Tabla_STOCKENALMACEN[[#This Row],[ID_PRODUCTO]],'ABC STOCK'!$B$3:$F$565,5,FALSE)</f>
        <v>C</v>
      </c>
      <c r="R67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676" spans="1:18" x14ac:dyDescent="0.25">
      <c r="A676">
        <v>1</v>
      </c>
      <c r="B676">
        <v>1113</v>
      </c>
      <c r="C676">
        <v>5</v>
      </c>
      <c r="D676">
        <v>3</v>
      </c>
      <c r="E676">
        <v>201909</v>
      </c>
      <c r="F676">
        <v>91</v>
      </c>
      <c r="G676">
        <v>7.56</v>
      </c>
      <c r="H676">
        <v>687.96</v>
      </c>
      <c r="I676">
        <v>319.90140000000002</v>
      </c>
      <c r="J676">
        <v>45.5</v>
      </c>
      <c r="K676">
        <v>450.61380000000003</v>
      </c>
      <c r="L676">
        <f>Tabla_STOCKENALMACEN[[#This Row],[CANT_STOCK]]*Tabla_STOCKENALMACEN[[#This Row],[COSTO_UNIT]]</f>
        <v>687.95999999999992</v>
      </c>
      <c r="M676">
        <f>IFERROR(Tabla_STOCKENALMACEN[[#This Row],[CANT_STOCK]]/Tabla_STOCKENALMACEN[[#This Row],[VENTA_PROM12MESES_UN]],0)</f>
        <v>2</v>
      </c>
      <c r="N676">
        <f>IFERROR(12/Tabla_STOCKENALMACEN[[#This Row],[MESES DE INVENTARIO]],0)</f>
        <v>6</v>
      </c>
      <c r="O676" s="3">
        <f>Tabla_STOCKENALMACEN[[#This Row],[STOCK_VALORIZADO]]/SUM(Tabla_STOCKENALMACEN[STOCK_VALORIZADO])</f>
        <v>2.5898861081245659E-5</v>
      </c>
      <c r="P676" s="1" t="str">
        <f>VLOOKUP(Tabla_STOCKENALMACEN[[#This Row],[ID_PRODUCTO]],'ABC VENTAS'!$B$2:$F$564,5,FALSE)</f>
        <v>C</v>
      </c>
      <c r="Q676" s="1" t="str">
        <f>VLOOKUP(Tabla_STOCKENALMACEN[[#This Row],[ID_PRODUCTO]],'ABC STOCK'!$B$3:$F$565,5,FALSE)</f>
        <v>C</v>
      </c>
      <c r="R67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77" spans="1:18" x14ac:dyDescent="0.25">
      <c r="A677">
        <v>2</v>
      </c>
      <c r="B677">
        <v>1113</v>
      </c>
      <c r="C677">
        <v>5</v>
      </c>
      <c r="D677">
        <v>3</v>
      </c>
      <c r="E677">
        <v>202002</v>
      </c>
      <c r="F677">
        <v>51</v>
      </c>
      <c r="G677">
        <v>1.74</v>
      </c>
      <c r="H677">
        <v>88.74</v>
      </c>
      <c r="I677">
        <v>271.21379999999999</v>
      </c>
      <c r="J677">
        <v>143</v>
      </c>
      <c r="K677">
        <v>422.99400000000003</v>
      </c>
      <c r="L677">
        <f>Tabla_STOCKENALMACEN[[#This Row],[CANT_STOCK]]*Tabla_STOCKENALMACEN[[#This Row],[COSTO_UNIT]]</f>
        <v>88.74</v>
      </c>
      <c r="M677">
        <f>IFERROR(Tabla_STOCKENALMACEN[[#This Row],[CANT_STOCK]]/Tabla_STOCKENALMACEN[[#This Row],[VENTA_PROM12MESES_UN]],0)</f>
        <v>0.35664335664335667</v>
      </c>
      <c r="N677">
        <f>IFERROR(12/Tabla_STOCKENALMACEN[[#This Row],[MESES DE INVENTARIO]],0)</f>
        <v>33.647058823529406</v>
      </c>
      <c r="O677" s="3">
        <f>Tabla_STOCKENALMACEN[[#This Row],[STOCK_VALORIZADO]]/SUM(Tabla_STOCKENALMACEN[STOCK_VALORIZADO])</f>
        <v>3.3406955816468105E-6</v>
      </c>
      <c r="P677" s="1" t="str">
        <f>VLOOKUP(Tabla_STOCKENALMACEN[[#This Row],[ID_PRODUCTO]],'ABC VENTAS'!$B$2:$F$564,5,FALSE)</f>
        <v>C</v>
      </c>
      <c r="Q677" s="1" t="str">
        <f>VLOOKUP(Tabla_STOCKENALMACEN[[#This Row],[ID_PRODUCTO]],'ABC STOCK'!$B$3:$F$565,5,FALSE)</f>
        <v>C</v>
      </c>
      <c r="R67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78" spans="1:18" x14ac:dyDescent="0.25">
      <c r="A678">
        <v>3</v>
      </c>
      <c r="B678">
        <v>1113</v>
      </c>
      <c r="C678">
        <v>5</v>
      </c>
      <c r="D678">
        <v>3</v>
      </c>
      <c r="E678">
        <v>201904</v>
      </c>
      <c r="F678">
        <v>199</v>
      </c>
      <c r="G678">
        <v>2.72</v>
      </c>
      <c r="H678">
        <v>541.28</v>
      </c>
      <c r="I678">
        <v>183.94272000000001</v>
      </c>
      <c r="J678">
        <v>66.3</v>
      </c>
      <c r="K678">
        <v>257.88047999999998</v>
      </c>
      <c r="L678">
        <f>Tabla_STOCKENALMACEN[[#This Row],[CANT_STOCK]]*Tabla_STOCKENALMACEN[[#This Row],[COSTO_UNIT]]</f>
        <v>541.28000000000009</v>
      </c>
      <c r="M678">
        <f>IFERROR(Tabla_STOCKENALMACEN[[#This Row],[CANT_STOCK]]/Tabla_STOCKENALMACEN[[#This Row],[VENTA_PROM12MESES_UN]],0)</f>
        <v>3.0015082956259427</v>
      </c>
      <c r="N678">
        <f>IFERROR(12/Tabla_STOCKENALMACEN[[#This Row],[MESES DE INVENTARIO]],0)</f>
        <v>3.9979899497487437</v>
      </c>
      <c r="O678" s="3">
        <f>Tabla_STOCKENALMACEN[[#This Row],[STOCK_VALORIZADO]]/SUM(Tabla_STOCKENALMACEN[STOCK_VALORIZADO])</f>
        <v>2.0376963088052582E-5</v>
      </c>
      <c r="P678" s="1" t="str">
        <f>VLOOKUP(Tabla_STOCKENALMACEN[[#This Row],[ID_PRODUCTO]],'ABC VENTAS'!$B$2:$F$564,5,FALSE)</f>
        <v>C</v>
      </c>
      <c r="Q678" s="1" t="str">
        <f>VLOOKUP(Tabla_STOCKENALMACEN[[#This Row],[ID_PRODUCTO]],'ABC STOCK'!$B$3:$F$565,5,FALSE)</f>
        <v>C</v>
      </c>
      <c r="R67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679" spans="1:18" x14ac:dyDescent="0.25">
      <c r="A679">
        <v>3</v>
      </c>
      <c r="B679">
        <v>1113</v>
      </c>
      <c r="C679">
        <v>5</v>
      </c>
      <c r="D679">
        <v>3</v>
      </c>
      <c r="E679">
        <v>202002</v>
      </c>
      <c r="F679">
        <v>943</v>
      </c>
      <c r="G679">
        <v>1.28</v>
      </c>
      <c r="H679">
        <v>1207.04</v>
      </c>
      <c r="I679">
        <v>147.8912</v>
      </c>
      <c r="J679">
        <v>109</v>
      </c>
      <c r="K679">
        <v>253.9264</v>
      </c>
      <c r="L679">
        <f>Tabla_STOCKENALMACEN[[#This Row],[CANT_STOCK]]*Tabla_STOCKENALMACEN[[#This Row],[COSTO_UNIT]]</f>
        <v>1207.04</v>
      </c>
      <c r="M679">
        <f>IFERROR(Tabla_STOCKENALMACEN[[#This Row],[CANT_STOCK]]/Tabla_STOCKENALMACEN[[#This Row],[VENTA_PROM12MESES_UN]],0)</f>
        <v>8.6513761467889907</v>
      </c>
      <c r="N679">
        <f>IFERROR(12/Tabla_STOCKENALMACEN[[#This Row],[MESES DE INVENTARIO]],0)</f>
        <v>1.3870625662778366</v>
      </c>
      <c r="O679" s="3">
        <f>Tabla_STOCKENALMACEN[[#This Row],[STOCK_VALORIZADO]]/SUM(Tabla_STOCKENALMACEN[STOCK_VALORIZADO])</f>
        <v>4.5440085585654346E-5</v>
      </c>
      <c r="P679" s="1" t="str">
        <f>VLOOKUP(Tabla_STOCKENALMACEN[[#This Row],[ID_PRODUCTO]],'ABC VENTAS'!$B$2:$F$564,5,FALSE)</f>
        <v>C</v>
      </c>
      <c r="Q679" s="1" t="str">
        <f>VLOOKUP(Tabla_STOCKENALMACEN[[#This Row],[ID_PRODUCTO]],'ABC STOCK'!$B$3:$F$565,5,FALSE)</f>
        <v>C</v>
      </c>
      <c r="R67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680" spans="1:18" x14ac:dyDescent="0.25">
      <c r="A680">
        <v>2</v>
      </c>
      <c r="B680">
        <v>1114</v>
      </c>
      <c r="C680">
        <v>5</v>
      </c>
      <c r="D680">
        <v>3</v>
      </c>
      <c r="E680">
        <v>202002</v>
      </c>
      <c r="F680">
        <v>352</v>
      </c>
      <c r="G680">
        <v>67</v>
      </c>
      <c r="H680">
        <v>23584</v>
      </c>
      <c r="I680">
        <v>60814.559999999998</v>
      </c>
      <c r="J680">
        <v>976</v>
      </c>
      <c r="K680">
        <v>122936.96000000001</v>
      </c>
      <c r="L680">
        <f>Tabla_STOCKENALMACEN[[#This Row],[CANT_STOCK]]*Tabla_STOCKENALMACEN[[#This Row],[COSTO_UNIT]]</f>
        <v>23584</v>
      </c>
      <c r="M680">
        <f>IFERROR(Tabla_STOCKENALMACEN[[#This Row],[CANT_STOCK]]/Tabla_STOCKENALMACEN[[#This Row],[VENTA_PROM12MESES_UN]],0)</f>
        <v>0.36065573770491804</v>
      </c>
      <c r="N680">
        <f>IFERROR(12/Tabla_STOCKENALMACEN[[#This Row],[MESES DE INVENTARIO]],0)</f>
        <v>33.272727272727273</v>
      </c>
      <c r="O680" s="3">
        <f>Tabla_STOCKENALMACEN[[#This Row],[STOCK_VALORIZADO]]/SUM(Tabla_STOCKENALMACEN[STOCK_VALORIZADO])</f>
        <v>8.8784048453412645E-4</v>
      </c>
      <c r="P680" s="1" t="str">
        <f>VLOOKUP(Tabla_STOCKENALMACEN[[#This Row],[ID_PRODUCTO]],'ABC VENTAS'!$B$2:$F$564,5,FALSE)</f>
        <v>A</v>
      </c>
      <c r="Q680" s="1" t="str">
        <f>VLOOKUP(Tabla_STOCKENALMACEN[[#This Row],[ID_PRODUCTO]],'ABC STOCK'!$B$3:$F$565,5,FALSE)</f>
        <v>A</v>
      </c>
      <c r="R68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81" spans="1:18" x14ac:dyDescent="0.25">
      <c r="A681">
        <v>2</v>
      </c>
      <c r="B681">
        <v>1114</v>
      </c>
      <c r="C681">
        <v>5</v>
      </c>
      <c r="D681">
        <v>3</v>
      </c>
      <c r="E681">
        <v>201909</v>
      </c>
      <c r="F681">
        <v>1381</v>
      </c>
      <c r="G681">
        <v>73</v>
      </c>
      <c r="H681">
        <v>100813</v>
      </c>
      <c r="I681">
        <v>55065.36</v>
      </c>
      <c r="J681">
        <v>898</v>
      </c>
      <c r="K681">
        <v>120619.36</v>
      </c>
      <c r="L681">
        <f>Tabla_STOCKENALMACEN[[#This Row],[CANT_STOCK]]*Tabla_STOCKENALMACEN[[#This Row],[COSTO_UNIT]]</f>
        <v>100813</v>
      </c>
      <c r="M681">
        <f>IFERROR(Tabla_STOCKENALMACEN[[#This Row],[CANT_STOCK]]/Tabla_STOCKENALMACEN[[#This Row],[VENTA_PROM12MESES_UN]],0)</f>
        <v>1.5378619153674833</v>
      </c>
      <c r="N681">
        <f>IFERROR(12/Tabla_STOCKENALMACEN[[#This Row],[MESES DE INVENTARIO]],0)</f>
        <v>7.8030412744388125</v>
      </c>
      <c r="O681" s="3">
        <f>Tabla_STOCKENALMACEN[[#This Row],[STOCK_VALORIZADO]]/SUM(Tabla_STOCKENALMACEN[STOCK_VALORIZADO])</f>
        <v>3.7951943167969342E-3</v>
      </c>
      <c r="P681" s="1" t="str">
        <f>VLOOKUP(Tabla_STOCKENALMACEN[[#This Row],[ID_PRODUCTO]],'ABC VENTAS'!$B$2:$F$564,5,FALSE)</f>
        <v>A</v>
      </c>
      <c r="Q681" s="1" t="str">
        <f>VLOOKUP(Tabla_STOCKENALMACEN[[#This Row],[ID_PRODUCTO]],'ABC STOCK'!$B$3:$F$565,5,FALSE)</f>
        <v>A</v>
      </c>
      <c r="R68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82" spans="1:18" x14ac:dyDescent="0.25">
      <c r="A682">
        <v>2</v>
      </c>
      <c r="B682">
        <v>1114</v>
      </c>
      <c r="C682">
        <v>5</v>
      </c>
      <c r="D682">
        <v>3</v>
      </c>
      <c r="E682">
        <v>201905</v>
      </c>
      <c r="F682">
        <v>932</v>
      </c>
      <c r="G682">
        <v>78</v>
      </c>
      <c r="H682">
        <v>72696</v>
      </c>
      <c r="I682">
        <v>39476.58</v>
      </c>
      <c r="J682">
        <v>473</v>
      </c>
      <c r="K682">
        <v>54603.12</v>
      </c>
      <c r="L682">
        <f>Tabla_STOCKENALMACEN[[#This Row],[CANT_STOCK]]*Tabla_STOCKENALMACEN[[#This Row],[COSTO_UNIT]]</f>
        <v>72696</v>
      </c>
      <c r="M682">
        <f>IFERROR(Tabla_STOCKENALMACEN[[#This Row],[CANT_STOCK]]/Tabla_STOCKENALMACEN[[#This Row],[VENTA_PROM12MESES_UN]],0)</f>
        <v>1.970401691331924</v>
      </c>
      <c r="N682">
        <f>IFERROR(12/Tabla_STOCKENALMACEN[[#This Row],[MESES DE INVENTARIO]],0)</f>
        <v>6.0901287553648062</v>
      </c>
      <c r="O682" s="3">
        <f>Tabla_STOCKENALMACEN[[#This Row],[STOCK_VALORIZADO]]/SUM(Tabla_STOCKENALMACEN[STOCK_VALORIZADO])</f>
        <v>2.7367050484944397E-3</v>
      </c>
      <c r="P682" s="1" t="str">
        <f>VLOOKUP(Tabla_STOCKENALMACEN[[#This Row],[ID_PRODUCTO]],'ABC VENTAS'!$B$2:$F$564,5,FALSE)</f>
        <v>A</v>
      </c>
      <c r="Q682" s="1" t="str">
        <f>VLOOKUP(Tabla_STOCKENALMACEN[[#This Row],[ID_PRODUCTO]],'ABC STOCK'!$B$3:$F$565,5,FALSE)</f>
        <v>A</v>
      </c>
      <c r="R68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83" spans="1:18" x14ac:dyDescent="0.25">
      <c r="A683">
        <v>1</v>
      </c>
      <c r="B683">
        <v>1114</v>
      </c>
      <c r="C683">
        <v>5</v>
      </c>
      <c r="D683">
        <v>3</v>
      </c>
      <c r="E683">
        <v>201905</v>
      </c>
      <c r="F683">
        <v>1167</v>
      </c>
      <c r="G683">
        <v>33</v>
      </c>
      <c r="H683">
        <v>38511</v>
      </c>
      <c r="I683">
        <v>23430.99</v>
      </c>
      <c r="J683">
        <v>703</v>
      </c>
      <c r="K683">
        <v>38510.339999999997</v>
      </c>
      <c r="L683">
        <f>Tabla_STOCKENALMACEN[[#This Row],[CANT_STOCK]]*Tabla_STOCKENALMACEN[[#This Row],[COSTO_UNIT]]</f>
        <v>38511</v>
      </c>
      <c r="M683">
        <f>IFERROR(Tabla_STOCKENALMACEN[[#This Row],[CANT_STOCK]]/Tabla_STOCKENALMACEN[[#This Row],[VENTA_PROM12MESES_UN]],0)</f>
        <v>1.6600284495021338</v>
      </c>
      <c r="N683">
        <f>IFERROR(12/Tabla_STOCKENALMACEN[[#This Row],[MESES DE INVENTARIO]],0)</f>
        <v>7.2287917737789202</v>
      </c>
      <c r="O683" s="3">
        <f>Tabla_STOCKENALMACEN[[#This Row],[STOCK_VALORIZADO]]/SUM(Tabla_STOCKENALMACEN[STOCK_VALORIZADO])</f>
        <v>1.4497805673292802E-3</v>
      </c>
      <c r="P683" s="1" t="str">
        <f>VLOOKUP(Tabla_STOCKENALMACEN[[#This Row],[ID_PRODUCTO]],'ABC VENTAS'!$B$2:$F$564,5,FALSE)</f>
        <v>A</v>
      </c>
      <c r="Q683" s="1" t="str">
        <f>VLOOKUP(Tabla_STOCKENALMACEN[[#This Row],[ID_PRODUCTO]],'ABC STOCK'!$B$3:$F$565,5,FALSE)</f>
        <v>A</v>
      </c>
      <c r="R68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84" spans="1:18" x14ac:dyDescent="0.25">
      <c r="A684">
        <v>1</v>
      </c>
      <c r="B684">
        <v>1114</v>
      </c>
      <c r="C684">
        <v>5</v>
      </c>
      <c r="D684">
        <v>3</v>
      </c>
      <c r="E684">
        <v>202001</v>
      </c>
      <c r="F684">
        <v>320</v>
      </c>
      <c r="G684">
        <v>30</v>
      </c>
      <c r="H684">
        <v>9600</v>
      </c>
      <c r="I684">
        <v>15732</v>
      </c>
      <c r="J684">
        <v>570</v>
      </c>
      <c r="K684">
        <v>21717</v>
      </c>
      <c r="L684">
        <f>Tabla_STOCKENALMACEN[[#This Row],[CANT_STOCK]]*Tabla_STOCKENALMACEN[[#This Row],[COSTO_UNIT]]</f>
        <v>9600</v>
      </c>
      <c r="M684">
        <f>IFERROR(Tabla_STOCKENALMACEN[[#This Row],[CANT_STOCK]]/Tabla_STOCKENALMACEN[[#This Row],[VENTA_PROM12MESES_UN]],0)</f>
        <v>0.56140350877192979</v>
      </c>
      <c r="N684">
        <f>IFERROR(12/Tabla_STOCKENALMACEN[[#This Row],[MESES DE INVENTARIO]],0)</f>
        <v>21.375</v>
      </c>
      <c r="O684" s="3">
        <f>Tabla_STOCKENALMACEN[[#This Row],[STOCK_VALORIZADO]]/SUM(Tabla_STOCKENALMACEN[STOCK_VALORIZADO])</f>
        <v>3.6140046860276521E-4</v>
      </c>
      <c r="P684" s="1" t="str">
        <f>VLOOKUP(Tabla_STOCKENALMACEN[[#This Row],[ID_PRODUCTO]],'ABC VENTAS'!$B$2:$F$564,5,FALSE)</f>
        <v>A</v>
      </c>
      <c r="Q684" s="1" t="str">
        <f>VLOOKUP(Tabla_STOCKENALMACEN[[#This Row],[ID_PRODUCTO]],'ABC STOCK'!$B$3:$F$565,5,FALSE)</f>
        <v>A</v>
      </c>
      <c r="R68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85" spans="1:18" x14ac:dyDescent="0.25">
      <c r="A685">
        <v>2</v>
      </c>
      <c r="B685">
        <v>1114</v>
      </c>
      <c r="C685">
        <v>5</v>
      </c>
      <c r="D685">
        <v>3</v>
      </c>
      <c r="E685">
        <v>201910</v>
      </c>
      <c r="F685">
        <v>115</v>
      </c>
      <c r="G685">
        <v>35</v>
      </c>
      <c r="H685">
        <v>4025</v>
      </c>
      <c r="I685">
        <v>9749.9500000000007</v>
      </c>
      <c r="J685">
        <v>313</v>
      </c>
      <c r="K685">
        <v>20376.3</v>
      </c>
      <c r="L685">
        <f>Tabla_STOCKENALMACEN[[#This Row],[CANT_STOCK]]*Tabla_STOCKENALMACEN[[#This Row],[COSTO_UNIT]]</f>
        <v>4025</v>
      </c>
      <c r="M685">
        <f>IFERROR(Tabla_STOCKENALMACEN[[#This Row],[CANT_STOCK]]/Tabla_STOCKENALMACEN[[#This Row],[VENTA_PROM12MESES_UN]],0)</f>
        <v>0.36741214057507987</v>
      </c>
      <c r="N685">
        <f>IFERROR(12/Tabla_STOCKENALMACEN[[#This Row],[MESES DE INVENTARIO]],0)</f>
        <v>32.660869565217389</v>
      </c>
      <c r="O685" s="3">
        <f>Tabla_STOCKENALMACEN[[#This Row],[STOCK_VALORIZADO]]/SUM(Tabla_STOCKENALMACEN[STOCK_VALORIZADO])</f>
        <v>1.5152467563813853E-4</v>
      </c>
      <c r="P685" s="1" t="str">
        <f>VLOOKUP(Tabla_STOCKENALMACEN[[#This Row],[ID_PRODUCTO]],'ABC VENTAS'!$B$2:$F$564,5,FALSE)</f>
        <v>A</v>
      </c>
      <c r="Q685" s="1" t="str">
        <f>VLOOKUP(Tabla_STOCKENALMACEN[[#This Row],[ID_PRODUCTO]],'ABC STOCK'!$B$3:$F$565,5,FALSE)</f>
        <v>A</v>
      </c>
      <c r="R68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86" spans="1:18" x14ac:dyDescent="0.25">
      <c r="A686">
        <v>3</v>
      </c>
      <c r="B686">
        <v>1115</v>
      </c>
      <c r="C686">
        <v>5</v>
      </c>
      <c r="D686">
        <v>3</v>
      </c>
      <c r="E686">
        <v>202002</v>
      </c>
      <c r="F686">
        <v>2</v>
      </c>
      <c r="G686">
        <v>7.81</v>
      </c>
      <c r="H686">
        <v>15.62</v>
      </c>
      <c r="I686">
        <v>827.86</v>
      </c>
      <c r="J686">
        <v>106</v>
      </c>
      <c r="K686">
        <v>1556.3768</v>
      </c>
      <c r="L686">
        <f>Tabla_STOCKENALMACEN[[#This Row],[CANT_STOCK]]*Tabla_STOCKENALMACEN[[#This Row],[COSTO_UNIT]]</f>
        <v>15.62</v>
      </c>
      <c r="M686">
        <f>IFERROR(Tabla_STOCKENALMACEN[[#This Row],[CANT_STOCK]]/Tabla_STOCKENALMACEN[[#This Row],[VENTA_PROM12MESES_UN]],0)</f>
        <v>1.8867924528301886E-2</v>
      </c>
      <c r="N686">
        <f>IFERROR(12/Tabla_STOCKENALMACEN[[#This Row],[MESES DE INVENTARIO]],0)</f>
        <v>636</v>
      </c>
      <c r="O686" s="3">
        <f>Tabla_STOCKENALMACEN[[#This Row],[STOCK_VALORIZADO]]/SUM(Tabla_STOCKENALMACEN[STOCK_VALORIZADO])</f>
        <v>5.8802867912241583E-7</v>
      </c>
      <c r="P686" s="1" t="str">
        <f>VLOOKUP(Tabla_STOCKENALMACEN[[#This Row],[ID_PRODUCTO]],'ABC VENTAS'!$B$2:$F$564,5,FALSE)</f>
        <v>C</v>
      </c>
      <c r="Q686" s="1" t="str">
        <f>VLOOKUP(Tabla_STOCKENALMACEN[[#This Row],[ID_PRODUCTO]],'ABC STOCK'!$B$3:$F$565,5,FALSE)</f>
        <v>C</v>
      </c>
      <c r="R68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87" spans="1:18" x14ac:dyDescent="0.25">
      <c r="A687">
        <v>3</v>
      </c>
      <c r="B687">
        <v>1115</v>
      </c>
      <c r="C687">
        <v>5</v>
      </c>
      <c r="D687">
        <v>3</v>
      </c>
      <c r="E687">
        <v>202002</v>
      </c>
      <c r="F687">
        <v>1317</v>
      </c>
      <c r="G687">
        <v>1.49</v>
      </c>
      <c r="H687">
        <v>1962.33</v>
      </c>
      <c r="I687">
        <v>189.8409</v>
      </c>
      <c r="J687">
        <v>137</v>
      </c>
      <c r="K687">
        <v>387.84699999999998</v>
      </c>
      <c r="L687">
        <f>Tabla_STOCKENALMACEN[[#This Row],[CANT_STOCK]]*Tabla_STOCKENALMACEN[[#This Row],[COSTO_UNIT]]</f>
        <v>1962.33</v>
      </c>
      <c r="M687">
        <f>IFERROR(Tabla_STOCKENALMACEN[[#This Row],[CANT_STOCK]]/Tabla_STOCKENALMACEN[[#This Row],[VENTA_PROM12MESES_UN]],0)</f>
        <v>9.6131386861313874</v>
      </c>
      <c r="N687">
        <f>IFERROR(12/Tabla_STOCKENALMACEN[[#This Row],[MESES DE INVENTARIO]],0)</f>
        <v>1.2482915717539862</v>
      </c>
      <c r="O687" s="3">
        <f>Tabla_STOCKENALMACEN[[#This Row],[STOCK_VALORIZADO]]/SUM(Tabla_STOCKENALMACEN[STOCK_VALORIZADO])</f>
        <v>7.3873643911798355E-5</v>
      </c>
      <c r="P687" s="1" t="str">
        <f>VLOOKUP(Tabla_STOCKENALMACEN[[#This Row],[ID_PRODUCTO]],'ABC VENTAS'!$B$2:$F$564,5,FALSE)</f>
        <v>C</v>
      </c>
      <c r="Q687" s="1" t="str">
        <f>VLOOKUP(Tabla_STOCKENALMACEN[[#This Row],[ID_PRODUCTO]],'ABC STOCK'!$B$3:$F$565,5,FALSE)</f>
        <v>C</v>
      </c>
      <c r="R68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688" spans="1:18" x14ac:dyDescent="0.25">
      <c r="A688">
        <v>1</v>
      </c>
      <c r="B688">
        <v>1115</v>
      </c>
      <c r="C688">
        <v>5</v>
      </c>
      <c r="D688">
        <v>3</v>
      </c>
      <c r="E688">
        <v>201903</v>
      </c>
      <c r="F688">
        <v>249</v>
      </c>
      <c r="G688">
        <v>6.2</v>
      </c>
      <c r="H688">
        <v>1543.8</v>
      </c>
      <c r="I688">
        <v>206.31739999999999</v>
      </c>
      <c r="J688">
        <v>31.1</v>
      </c>
      <c r="K688">
        <v>364.4298</v>
      </c>
      <c r="L688">
        <f>Tabla_STOCKENALMACEN[[#This Row],[CANT_STOCK]]*Tabla_STOCKENALMACEN[[#This Row],[COSTO_UNIT]]</f>
        <v>1543.8</v>
      </c>
      <c r="M688">
        <f>IFERROR(Tabla_STOCKENALMACEN[[#This Row],[CANT_STOCK]]/Tabla_STOCKENALMACEN[[#This Row],[VENTA_PROM12MESES_UN]],0)</f>
        <v>8.0064308681672021</v>
      </c>
      <c r="N688">
        <f>IFERROR(12/Tabla_STOCKENALMACEN[[#This Row],[MESES DE INVENTARIO]],0)</f>
        <v>1.4987951807228916</v>
      </c>
      <c r="O688" s="3">
        <f>Tabla_STOCKENALMACEN[[#This Row],[STOCK_VALORIZADO]]/SUM(Tabla_STOCKENALMACEN[STOCK_VALORIZADO])</f>
        <v>5.8117712857182178E-5</v>
      </c>
      <c r="P688" s="1" t="str">
        <f>VLOOKUP(Tabla_STOCKENALMACEN[[#This Row],[ID_PRODUCTO]],'ABC VENTAS'!$B$2:$F$564,5,FALSE)</f>
        <v>C</v>
      </c>
      <c r="Q688" s="1" t="str">
        <f>VLOOKUP(Tabla_STOCKENALMACEN[[#This Row],[ID_PRODUCTO]],'ABC STOCK'!$B$3:$F$565,5,FALSE)</f>
        <v>C</v>
      </c>
      <c r="R68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689" spans="1:18" x14ac:dyDescent="0.25">
      <c r="A689">
        <v>1</v>
      </c>
      <c r="B689">
        <v>1115</v>
      </c>
      <c r="C689">
        <v>5</v>
      </c>
      <c r="D689">
        <v>3</v>
      </c>
      <c r="E689">
        <v>201908</v>
      </c>
      <c r="F689">
        <v>670</v>
      </c>
      <c r="G689">
        <v>5.27</v>
      </c>
      <c r="H689">
        <v>3530.9</v>
      </c>
      <c r="I689">
        <v>174.47916000000001</v>
      </c>
      <c r="J689">
        <v>37.200000000000003</v>
      </c>
      <c r="K689">
        <v>294.06599999999997</v>
      </c>
      <c r="L689">
        <f>Tabla_STOCKENALMACEN[[#This Row],[CANT_STOCK]]*Tabla_STOCKENALMACEN[[#This Row],[COSTO_UNIT]]</f>
        <v>3530.8999999999996</v>
      </c>
      <c r="M689">
        <f>IFERROR(Tabla_STOCKENALMACEN[[#This Row],[CANT_STOCK]]/Tabla_STOCKENALMACEN[[#This Row],[VENTA_PROM12MESES_UN]],0)</f>
        <v>18.01075268817204</v>
      </c>
      <c r="N689">
        <f>IFERROR(12/Tabla_STOCKENALMACEN[[#This Row],[MESES DE INVENTARIO]],0)</f>
        <v>0.666268656716418</v>
      </c>
      <c r="O689" s="3">
        <f>Tabla_STOCKENALMACEN[[#This Row],[STOCK_VALORIZADO]]/SUM(Tabla_STOCKENALMACEN[STOCK_VALORIZADO])</f>
        <v>1.3292384526973996E-4</v>
      </c>
      <c r="P689" s="1" t="str">
        <f>VLOOKUP(Tabla_STOCKENALMACEN[[#This Row],[ID_PRODUCTO]],'ABC VENTAS'!$B$2:$F$564,5,FALSE)</f>
        <v>C</v>
      </c>
      <c r="Q689" s="1" t="str">
        <f>VLOOKUP(Tabla_STOCKENALMACEN[[#This Row],[ID_PRODUCTO]],'ABC STOCK'!$B$3:$F$565,5,FALSE)</f>
        <v>C</v>
      </c>
      <c r="R68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90" spans="1:18" x14ac:dyDescent="0.25">
      <c r="A690">
        <v>1</v>
      </c>
      <c r="B690">
        <v>1115</v>
      </c>
      <c r="C690">
        <v>5</v>
      </c>
      <c r="D690">
        <v>3</v>
      </c>
      <c r="E690">
        <v>202002</v>
      </c>
      <c r="F690">
        <v>70</v>
      </c>
      <c r="G690">
        <v>1.31</v>
      </c>
      <c r="H690">
        <v>91.7</v>
      </c>
      <c r="I690">
        <v>190.21199999999999</v>
      </c>
      <c r="J690">
        <v>132</v>
      </c>
      <c r="K690">
        <v>278.40120000000002</v>
      </c>
      <c r="L690">
        <f>Tabla_STOCKENALMACEN[[#This Row],[CANT_STOCK]]*Tabla_STOCKENALMACEN[[#This Row],[COSTO_UNIT]]</f>
        <v>91.7</v>
      </c>
      <c r="M690">
        <f>IFERROR(Tabla_STOCKENALMACEN[[#This Row],[CANT_STOCK]]/Tabla_STOCKENALMACEN[[#This Row],[VENTA_PROM12MESES_UN]],0)</f>
        <v>0.53030303030303028</v>
      </c>
      <c r="N690">
        <f>IFERROR(12/Tabla_STOCKENALMACEN[[#This Row],[MESES DE INVENTARIO]],0)</f>
        <v>22.62857142857143</v>
      </c>
      <c r="O690" s="3">
        <f>Tabla_STOCKENALMACEN[[#This Row],[STOCK_VALORIZADO]]/SUM(Tabla_STOCKENALMACEN[STOCK_VALORIZADO])</f>
        <v>3.4521273927993304E-6</v>
      </c>
      <c r="P690" s="1" t="str">
        <f>VLOOKUP(Tabla_STOCKENALMACEN[[#This Row],[ID_PRODUCTO]],'ABC VENTAS'!$B$2:$F$564,5,FALSE)</f>
        <v>C</v>
      </c>
      <c r="Q690" s="1" t="str">
        <f>VLOOKUP(Tabla_STOCKENALMACEN[[#This Row],[ID_PRODUCTO]],'ABC STOCK'!$B$3:$F$565,5,FALSE)</f>
        <v>C</v>
      </c>
      <c r="R69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91" spans="1:18" x14ac:dyDescent="0.25">
      <c r="A691">
        <v>1</v>
      </c>
      <c r="B691">
        <v>1115</v>
      </c>
      <c r="C691">
        <v>5</v>
      </c>
      <c r="D691">
        <v>3</v>
      </c>
      <c r="E691">
        <v>201911</v>
      </c>
      <c r="F691">
        <v>305</v>
      </c>
      <c r="G691">
        <v>6.31</v>
      </c>
      <c r="H691">
        <v>1924.55</v>
      </c>
      <c r="I691">
        <v>134.63015999999999</v>
      </c>
      <c r="J691">
        <v>25.4</v>
      </c>
      <c r="K691">
        <v>270.86306000000002</v>
      </c>
      <c r="L691">
        <f>Tabla_STOCKENALMACEN[[#This Row],[CANT_STOCK]]*Tabla_STOCKENALMACEN[[#This Row],[COSTO_UNIT]]</f>
        <v>1924.55</v>
      </c>
      <c r="M691">
        <f>IFERROR(Tabla_STOCKENALMACEN[[#This Row],[CANT_STOCK]]/Tabla_STOCKENALMACEN[[#This Row],[VENTA_PROM12MESES_UN]],0)</f>
        <v>12.007874015748031</v>
      </c>
      <c r="N691">
        <f>IFERROR(12/Tabla_STOCKENALMACEN[[#This Row],[MESES DE INVENTARIO]],0)</f>
        <v>0.999344262295082</v>
      </c>
      <c r="O691" s="3">
        <f>Tabla_STOCKENALMACEN[[#This Row],[STOCK_VALORIZADO]]/SUM(Tabla_STOCKENALMACEN[STOCK_VALORIZADO])</f>
        <v>7.2451382484317887E-5</v>
      </c>
      <c r="P691" s="1" t="str">
        <f>VLOOKUP(Tabla_STOCKENALMACEN[[#This Row],[ID_PRODUCTO]],'ABC VENTAS'!$B$2:$F$564,5,FALSE)</f>
        <v>C</v>
      </c>
      <c r="Q691" s="1" t="str">
        <f>VLOOKUP(Tabla_STOCKENALMACEN[[#This Row],[ID_PRODUCTO]],'ABC STOCK'!$B$3:$F$565,5,FALSE)</f>
        <v>C</v>
      </c>
      <c r="R69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92" spans="1:18" x14ac:dyDescent="0.25">
      <c r="A692">
        <v>2</v>
      </c>
      <c r="B692">
        <v>1116</v>
      </c>
      <c r="C692">
        <v>5</v>
      </c>
      <c r="D692">
        <v>3</v>
      </c>
      <c r="E692">
        <v>202001</v>
      </c>
      <c r="F692">
        <v>22</v>
      </c>
      <c r="G692">
        <v>4.2300000000000004</v>
      </c>
      <c r="H692">
        <v>93.06</v>
      </c>
      <c r="I692">
        <v>371.69009999999997</v>
      </c>
      <c r="J692">
        <v>87</v>
      </c>
      <c r="K692">
        <v>518.89409999999998</v>
      </c>
      <c r="L692">
        <f>Tabla_STOCKENALMACEN[[#This Row],[CANT_STOCK]]*Tabla_STOCKENALMACEN[[#This Row],[COSTO_UNIT]]</f>
        <v>93.06</v>
      </c>
      <c r="M692">
        <f>IFERROR(Tabla_STOCKENALMACEN[[#This Row],[CANT_STOCK]]/Tabla_STOCKENALMACEN[[#This Row],[VENTA_PROM12MESES_UN]],0)</f>
        <v>0.25287356321839083</v>
      </c>
      <c r="N692">
        <f>IFERROR(12/Tabla_STOCKENALMACEN[[#This Row],[MESES DE INVENTARIO]],0)</f>
        <v>47.454545454545453</v>
      </c>
      <c r="O692" s="3">
        <f>Tabla_STOCKENALMACEN[[#This Row],[STOCK_VALORIZADO]]/SUM(Tabla_STOCKENALMACEN[STOCK_VALORIZADO])</f>
        <v>3.503325792518055E-6</v>
      </c>
      <c r="P692" s="1" t="str">
        <f>VLOOKUP(Tabla_STOCKENALMACEN[[#This Row],[ID_PRODUCTO]],'ABC VENTAS'!$B$2:$F$564,5,FALSE)</f>
        <v>C</v>
      </c>
      <c r="Q692" s="1" t="str">
        <f>VLOOKUP(Tabla_STOCKENALMACEN[[#This Row],[ID_PRODUCTO]],'ABC STOCK'!$B$3:$F$565,5,FALSE)</f>
        <v>C</v>
      </c>
      <c r="R69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93" spans="1:18" x14ac:dyDescent="0.25">
      <c r="A693">
        <v>1</v>
      </c>
      <c r="B693">
        <v>1116</v>
      </c>
      <c r="C693">
        <v>5</v>
      </c>
      <c r="D693">
        <v>3</v>
      </c>
      <c r="E693">
        <v>202003</v>
      </c>
      <c r="F693">
        <v>418</v>
      </c>
      <c r="G693">
        <v>6.9</v>
      </c>
      <c r="H693">
        <v>2884.2</v>
      </c>
      <c r="I693">
        <v>209.76</v>
      </c>
      <c r="J693">
        <v>38</v>
      </c>
      <c r="K693">
        <v>359.214</v>
      </c>
      <c r="L693">
        <f>Tabla_STOCKENALMACEN[[#This Row],[CANT_STOCK]]*Tabla_STOCKENALMACEN[[#This Row],[COSTO_UNIT]]</f>
        <v>2884.2000000000003</v>
      </c>
      <c r="M693">
        <f>IFERROR(Tabla_STOCKENALMACEN[[#This Row],[CANT_STOCK]]/Tabla_STOCKENALMACEN[[#This Row],[VENTA_PROM12MESES_UN]],0)</f>
        <v>11</v>
      </c>
      <c r="N693">
        <f>IFERROR(12/Tabla_STOCKENALMACEN[[#This Row],[MESES DE INVENTARIO]],0)</f>
        <v>1.0909090909090908</v>
      </c>
      <c r="O693" s="3">
        <f>Tabla_STOCKENALMACEN[[#This Row],[STOCK_VALORIZADO]]/SUM(Tabla_STOCKENALMACEN[STOCK_VALORIZADO])</f>
        <v>1.0857825328584328E-4</v>
      </c>
      <c r="P693" s="1" t="str">
        <f>VLOOKUP(Tabla_STOCKENALMACEN[[#This Row],[ID_PRODUCTO]],'ABC VENTAS'!$B$2:$F$564,5,FALSE)</f>
        <v>C</v>
      </c>
      <c r="Q693" s="1" t="str">
        <f>VLOOKUP(Tabla_STOCKENALMACEN[[#This Row],[ID_PRODUCTO]],'ABC STOCK'!$B$3:$F$565,5,FALSE)</f>
        <v>C</v>
      </c>
      <c r="R69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694" spans="1:18" x14ac:dyDescent="0.25">
      <c r="A694">
        <v>1</v>
      </c>
      <c r="B694">
        <v>1116</v>
      </c>
      <c r="C694">
        <v>5</v>
      </c>
      <c r="D694">
        <v>3</v>
      </c>
      <c r="E694">
        <v>201901</v>
      </c>
      <c r="F694">
        <v>358</v>
      </c>
      <c r="G694">
        <v>1.81</v>
      </c>
      <c r="H694">
        <v>647.98</v>
      </c>
      <c r="I694">
        <v>133.86760000000001</v>
      </c>
      <c r="J694">
        <v>86</v>
      </c>
      <c r="K694">
        <v>278.63139999999999</v>
      </c>
      <c r="L694">
        <f>Tabla_STOCKENALMACEN[[#This Row],[CANT_STOCK]]*Tabla_STOCKENALMACEN[[#This Row],[COSTO_UNIT]]</f>
        <v>647.98</v>
      </c>
      <c r="M694">
        <f>IFERROR(Tabla_STOCKENALMACEN[[#This Row],[CANT_STOCK]]/Tabla_STOCKENALMACEN[[#This Row],[VENTA_PROM12MESES_UN]],0)</f>
        <v>4.1627906976744189</v>
      </c>
      <c r="N694">
        <f>IFERROR(12/Tabla_STOCKENALMACEN[[#This Row],[MESES DE INVENTARIO]],0)</f>
        <v>2.8826815642458099</v>
      </c>
      <c r="O694" s="3">
        <f>Tabla_STOCKENALMACEN[[#This Row],[STOCK_VALORIZADO]]/SUM(Tabla_STOCKENALMACEN[STOCK_VALORIZADO])</f>
        <v>2.4393778713043729E-5</v>
      </c>
      <c r="P694" s="1" t="str">
        <f>VLOOKUP(Tabla_STOCKENALMACEN[[#This Row],[ID_PRODUCTO]],'ABC VENTAS'!$B$2:$F$564,5,FALSE)</f>
        <v>C</v>
      </c>
      <c r="Q694" s="1" t="str">
        <f>VLOOKUP(Tabla_STOCKENALMACEN[[#This Row],[ID_PRODUCTO]],'ABC STOCK'!$B$3:$F$565,5,FALSE)</f>
        <v>C</v>
      </c>
      <c r="R69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695" spans="1:18" x14ac:dyDescent="0.25">
      <c r="A695">
        <v>1</v>
      </c>
      <c r="B695">
        <v>1116</v>
      </c>
      <c r="C695">
        <v>5</v>
      </c>
      <c r="D695">
        <v>3</v>
      </c>
      <c r="E695">
        <v>201908</v>
      </c>
      <c r="F695">
        <v>398</v>
      </c>
      <c r="G695">
        <v>1.38</v>
      </c>
      <c r="H695">
        <v>549.24</v>
      </c>
      <c r="I695">
        <v>143.16120000000001</v>
      </c>
      <c r="J695">
        <v>114</v>
      </c>
      <c r="K695">
        <v>235.98</v>
      </c>
      <c r="L695">
        <f>Tabla_STOCKENALMACEN[[#This Row],[CANT_STOCK]]*Tabla_STOCKENALMACEN[[#This Row],[COSTO_UNIT]]</f>
        <v>549.24</v>
      </c>
      <c r="M695">
        <f>IFERROR(Tabla_STOCKENALMACEN[[#This Row],[CANT_STOCK]]/Tabla_STOCKENALMACEN[[#This Row],[VENTA_PROM12MESES_UN]],0)</f>
        <v>3.4912280701754388</v>
      </c>
      <c r="N695">
        <f>IFERROR(12/Tabla_STOCKENALMACEN[[#This Row],[MESES DE INVENTARIO]],0)</f>
        <v>3.437185929648241</v>
      </c>
      <c r="O695" s="3">
        <f>Tabla_STOCKENALMACEN[[#This Row],[STOCK_VALORIZADO]]/SUM(Tabla_STOCKENALMACEN[STOCK_VALORIZADO])</f>
        <v>2.0676624309935705E-5</v>
      </c>
      <c r="P695" s="1" t="str">
        <f>VLOOKUP(Tabla_STOCKENALMACEN[[#This Row],[ID_PRODUCTO]],'ABC VENTAS'!$B$2:$F$564,5,FALSE)</f>
        <v>C</v>
      </c>
      <c r="Q695" s="1" t="str">
        <f>VLOOKUP(Tabla_STOCKENALMACEN[[#This Row],[ID_PRODUCTO]],'ABC STOCK'!$B$3:$F$565,5,FALSE)</f>
        <v>C</v>
      </c>
      <c r="R69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696" spans="1:18" x14ac:dyDescent="0.25">
      <c r="A696">
        <v>2</v>
      </c>
      <c r="B696">
        <v>1116</v>
      </c>
      <c r="C696">
        <v>5</v>
      </c>
      <c r="D696">
        <v>3</v>
      </c>
      <c r="E696">
        <v>202002</v>
      </c>
      <c r="F696">
        <v>317</v>
      </c>
      <c r="G696">
        <v>7.97</v>
      </c>
      <c r="H696">
        <v>2526.4899999999998</v>
      </c>
      <c r="I696">
        <v>123.04086</v>
      </c>
      <c r="J696">
        <v>18.600000000000001</v>
      </c>
      <c r="K696">
        <v>194.19702000000001</v>
      </c>
      <c r="L696">
        <f>Tabla_STOCKENALMACEN[[#This Row],[CANT_STOCK]]*Tabla_STOCKENALMACEN[[#This Row],[COSTO_UNIT]]</f>
        <v>2526.4899999999998</v>
      </c>
      <c r="M696">
        <f>IFERROR(Tabla_STOCKENALMACEN[[#This Row],[CANT_STOCK]]/Tabla_STOCKENALMACEN[[#This Row],[VENTA_PROM12MESES_UN]],0)</f>
        <v>17.043010752688172</v>
      </c>
      <c r="N696">
        <f>IFERROR(12/Tabla_STOCKENALMACEN[[#This Row],[MESES DE INVENTARIO]],0)</f>
        <v>0.70410094637223974</v>
      </c>
      <c r="O696" s="3">
        <f>Tabla_STOCKENALMACEN[[#This Row],[STOCK_VALORIZADO]]/SUM(Tabla_STOCKENALMACEN[STOCK_VALORIZADO])</f>
        <v>9.511194478335419E-5</v>
      </c>
      <c r="P696" s="1" t="str">
        <f>VLOOKUP(Tabla_STOCKENALMACEN[[#This Row],[ID_PRODUCTO]],'ABC VENTAS'!$B$2:$F$564,5,FALSE)</f>
        <v>C</v>
      </c>
      <c r="Q696" s="1" t="str">
        <f>VLOOKUP(Tabla_STOCKENALMACEN[[#This Row],[ID_PRODUCTO]],'ABC STOCK'!$B$3:$F$565,5,FALSE)</f>
        <v>C</v>
      </c>
      <c r="R69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697" spans="1:18" x14ac:dyDescent="0.25">
      <c r="A697">
        <v>1</v>
      </c>
      <c r="B697">
        <v>1116</v>
      </c>
      <c r="C697">
        <v>5</v>
      </c>
      <c r="D697">
        <v>3</v>
      </c>
      <c r="E697">
        <v>201904</v>
      </c>
      <c r="F697">
        <v>681</v>
      </c>
      <c r="G697">
        <v>46.3</v>
      </c>
      <c r="H697">
        <v>31530.3</v>
      </c>
      <c r="I697">
        <v>0</v>
      </c>
      <c r="J697">
        <v>0</v>
      </c>
      <c r="K697">
        <v>0</v>
      </c>
      <c r="L697">
        <f>Tabla_STOCKENALMACEN[[#This Row],[CANT_STOCK]]*Tabla_STOCKENALMACEN[[#This Row],[COSTO_UNIT]]</f>
        <v>31530.3</v>
      </c>
      <c r="M697">
        <f>IFERROR(Tabla_STOCKENALMACEN[[#This Row],[CANT_STOCK]]/Tabla_STOCKENALMACEN[[#This Row],[VENTA_PROM12MESES_UN]],0)</f>
        <v>0</v>
      </c>
      <c r="N697">
        <f>IFERROR(12/Tabla_STOCKENALMACEN[[#This Row],[MESES DE INVENTARIO]],0)</f>
        <v>0</v>
      </c>
      <c r="O697" s="3">
        <f>Tabla_STOCKENALMACEN[[#This Row],[STOCK_VALORIZADO]]/SUM(Tabla_STOCKENALMACEN[STOCK_VALORIZADO])</f>
        <v>1.1869859578318507E-3</v>
      </c>
      <c r="P697" s="1" t="str">
        <f>VLOOKUP(Tabla_STOCKENALMACEN[[#This Row],[ID_PRODUCTO]],'ABC VENTAS'!$B$2:$F$564,5,FALSE)</f>
        <v>C</v>
      </c>
      <c r="Q697" s="1" t="str">
        <f>VLOOKUP(Tabla_STOCKENALMACEN[[#This Row],[ID_PRODUCTO]],'ABC STOCK'!$B$3:$F$565,5,FALSE)</f>
        <v>C</v>
      </c>
      <c r="R697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698" spans="1:18" x14ac:dyDescent="0.25">
      <c r="A698">
        <v>3</v>
      </c>
      <c r="B698">
        <v>1117</v>
      </c>
      <c r="C698">
        <v>5</v>
      </c>
      <c r="D698">
        <v>3</v>
      </c>
      <c r="E698">
        <v>202003</v>
      </c>
      <c r="F698">
        <v>1397</v>
      </c>
      <c r="G698">
        <v>78</v>
      </c>
      <c r="H698">
        <v>108966</v>
      </c>
      <c r="I698">
        <v>64576.2</v>
      </c>
      <c r="J698">
        <v>974</v>
      </c>
      <c r="K698">
        <v>118516.32</v>
      </c>
      <c r="L698">
        <f>Tabla_STOCKENALMACEN[[#This Row],[CANT_STOCK]]*Tabla_STOCKENALMACEN[[#This Row],[COSTO_UNIT]]</f>
        <v>108966</v>
      </c>
      <c r="M698">
        <f>IFERROR(Tabla_STOCKENALMACEN[[#This Row],[CANT_STOCK]]/Tabla_STOCKENALMACEN[[#This Row],[VENTA_PROM12MESES_UN]],0)</f>
        <v>1.4342915811088295</v>
      </c>
      <c r="N698">
        <f>IFERROR(12/Tabla_STOCKENALMACEN[[#This Row],[MESES DE INVENTARIO]],0)</f>
        <v>8.3664996420901936</v>
      </c>
      <c r="O698" s="3">
        <f>Tabla_STOCKENALMACEN[[#This Row],[STOCK_VALORIZADO]]/SUM(Tabla_STOCKENALMACEN[STOCK_VALORIZADO])</f>
        <v>4.1021211939342621E-3</v>
      </c>
      <c r="P698" s="1" t="str">
        <f>VLOOKUP(Tabla_STOCKENALMACEN[[#This Row],[ID_PRODUCTO]],'ABC VENTAS'!$B$2:$F$564,5,FALSE)</f>
        <v>B</v>
      </c>
      <c r="Q698" s="1" t="str">
        <f>VLOOKUP(Tabla_STOCKENALMACEN[[#This Row],[ID_PRODUCTO]],'ABC STOCK'!$B$3:$F$565,5,FALSE)</f>
        <v>A</v>
      </c>
      <c r="R69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699" spans="1:18" x14ac:dyDescent="0.25">
      <c r="A699">
        <v>3</v>
      </c>
      <c r="B699">
        <v>1117</v>
      </c>
      <c r="C699">
        <v>5</v>
      </c>
      <c r="D699">
        <v>3</v>
      </c>
      <c r="E699">
        <v>201901</v>
      </c>
      <c r="F699">
        <v>535</v>
      </c>
      <c r="G699">
        <v>39</v>
      </c>
      <c r="H699">
        <v>20865</v>
      </c>
      <c r="I699">
        <v>33860.97</v>
      </c>
      <c r="J699">
        <v>877</v>
      </c>
      <c r="K699">
        <v>59513.22</v>
      </c>
      <c r="L699">
        <f>Tabla_STOCKENALMACEN[[#This Row],[CANT_STOCK]]*Tabla_STOCKENALMACEN[[#This Row],[COSTO_UNIT]]</f>
        <v>20865</v>
      </c>
      <c r="M699">
        <f>IFERROR(Tabla_STOCKENALMACEN[[#This Row],[CANT_STOCK]]/Tabla_STOCKENALMACEN[[#This Row],[VENTA_PROM12MESES_UN]],0)</f>
        <v>0.61003420752565563</v>
      </c>
      <c r="N699">
        <f>IFERROR(12/Tabla_STOCKENALMACEN[[#This Row],[MESES DE INVENTARIO]],0)</f>
        <v>19.671028037383177</v>
      </c>
      <c r="O699" s="3">
        <f>Tabla_STOCKENALMACEN[[#This Row],[STOCK_VALORIZADO]]/SUM(Tabla_STOCKENALMACEN[STOCK_VALORIZADO])</f>
        <v>7.8548133097882246E-4</v>
      </c>
      <c r="P699" s="1" t="str">
        <f>VLOOKUP(Tabla_STOCKENALMACEN[[#This Row],[ID_PRODUCTO]],'ABC VENTAS'!$B$2:$F$564,5,FALSE)</f>
        <v>B</v>
      </c>
      <c r="Q699" s="1" t="str">
        <f>VLOOKUP(Tabla_STOCKENALMACEN[[#This Row],[ID_PRODUCTO]],'ABC STOCK'!$B$3:$F$565,5,FALSE)</f>
        <v>A</v>
      </c>
      <c r="R69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00" spans="1:18" x14ac:dyDescent="0.25">
      <c r="A700">
        <v>2</v>
      </c>
      <c r="B700">
        <v>1117</v>
      </c>
      <c r="C700">
        <v>5</v>
      </c>
      <c r="D700">
        <v>3</v>
      </c>
      <c r="E700">
        <v>201910</v>
      </c>
      <c r="F700">
        <v>1111</v>
      </c>
      <c r="G700">
        <v>73</v>
      </c>
      <c r="H700">
        <v>81103</v>
      </c>
      <c r="I700">
        <v>27068.400000000001</v>
      </c>
      <c r="J700">
        <v>360</v>
      </c>
      <c r="K700">
        <v>38106</v>
      </c>
      <c r="L700">
        <f>Tabla_STOCKENALMACEN[[#This Row],[CANT_STOCK]]*Tabla_STOCKENALMACEN[[#This Row],[COSTO_UNIT]]</f>
        <v>81103</v>
      </c>
      <c r="M700">
        <f>IFERROR(Tabla_STOCKENALMACEN[[#This Row],[CANT_STOCK]]/Tabla_STOCKENALMACEN[[#This Row],[VENTA_PROM12MESES_UN]],0)</f>
        <v>3.0861111111111112</v>
      </c>
      <c r="N700">
        <f>IFERROR(12/Tabla_STOCKENALMACEN[[#This Row],[MESES DE INVENTARIO]],0)</f>
        <v>3.8883888388838881</v>
      </c>
      <c r="O700" s="3">
        <f>Tabla_STOCKENALMACEN[[#This Row],[STOCK_VALORIZADO]]/SUM(Tabla_STOCKENALMACEN[STOCK_VALORIZADO])</f>
        <v>3.0531939796968818E-3</v>
      </c>
      <c r="P700" s="1" t="str">
        <f>VLOOKUP(Tabla_STOCKENALMACEN[[#This Row],[ID_PRODUCTO]],'ABC VENTAS'!$B$2:$F$564,5,FALSE)</f>
        <v>B</v>
      </c>
      <c r="Q700" s="1" t="str">
        <f>VLOOKUP(Tabla_STOCKENALMACEN[[#This Row],[ID_PRODUCTO]],'ABC STOCK'!$B$3:$F$565,5,FALSE)</f>
        <v>A</v>
      </c>
      <c r="R70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701" spans="1:18" x14ac:dyDescent="0.25">
      <c r="A701">
        <v>1</v>
      </c>
      <c r="B701">
        <v>1117</v>
      </c>
      <c r="C701">
        <v>5</v>
      </c>
      <c r="D701">
        <v>3</v>
      </c>
      <c r="E701">
        <v>202001</v>
      </c>
      <c r="F701">
        <v>78</v>
      </c>
      <c r="G701">
        <v>33</v>
      </c>
      <c r="H701">
        <v>2574</v>
      </c>
      <c r="I701">
        <v>24212.1</v>
      </c>
      <c r="J701">
        <v>667</v>
      </c>
      <c r="K701">
        <v>34337.160000000003</v>
      </c>
      <c r="L701">
        <f>Tabla_STOCKENALMACEN[[#This Row],[CANT_STOCK]]*Tabla_STOCKENALMACEN[[#This Row],[COSTO_UNIT]]</f>
        <v>2574</v>
      </c>
      <c r="M701">
        <f>IFERROR(Tabla_STOCKENALMACEN[[#This Row],[CANT_STOCK]]/Tabla_STOCKENALMACEN[[#This Row],[VENTA_PROM12MESES_UN]],0)</f>
        <v>0.11694152923538231</v>
      </c>
      <c r="N701">
        <f>IFERROR(12/Tabla_STOCKENALMACEN[[#This Row],[MESES DE INVENTARIO]],0)</f>
        <v>102.61538461538461</v>
      </c>
      <c r="O701" s="3">
        <f>Tabla_STOCKENALMACEN[[#This Row],[STOCK_VALORIZADO]]/SUM(Tabla_STOCKENALMACEN[STOCK_VALORIZADO])</f>
        <v>9.6900500644116425E-5</v>
      </c>
      <c r="P701" s="1" t="str">
        <f>VLOOKUP(Tabla_STOCKENALMACEN[[#This Row],[ID_PRODUCTO]],'ABC VENTAS'!$B$2:$F$564,5,FALSE)</f>
        <v>B</v>
      </c>
      <c r="Q701" s="1" t="str">
        <f>VLOOKUP(Tabla_STOCKENALMACEN[[#This Row],[ID_PRODUCTO]],'ABC STOCK'!$B$3:$F$565,5,FALSE)</f>
        <v>A</v>
      </c>
      <c r="R70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02" spans="1:18" x14ac:dyDescent="0.25">
      <c r="A702">
        <v>3</v>
      </c>
      <c r="B702">
        <v>1117</v>
      </c>
      <c r="C702">
        <v>5</v>
      </c>
      <c r="D702">
        <v>3</v>
      </c>
      <c r="E702">
        <v>202001</v>
      </c>
      <c r="F702">
        <v>179</v>
      </c>
      <c r="G702">
        <v>36</v>
      </c>
      <c r="H702">
        <v>6444</v>
      </c>
      <c r="I702">
        <v>15892.2</v>
      </c>
      <c r="J702">
        <v>545</v>
      </c>
      <c r="K702">
        <v>23936.400000000001</v>
      </c>
      <c r="L702">
        <f>Tabla_STOCKENALMACEN[[#This Row],[CANT_STOCK]]*Tabla_STOCKENALMACEN[[#This Row],[COSTO_UNIT]]</f>
        <v>6444</v>
      </c>
      <c r="M702">
        <f>IFERROR(Tabla_STOCKENALMACEN[[#This Row],[CANT_STOCK]]/Tabla_STOCKENALMACEN[[#This Row],[VENTA_PROM12MESES_UN]],0)</f>
        <v>0.32844036697247708</v>
      </c>
      <c r="N702">
        <f>IFERROR(12/Tabla_STOCKENALMACEN[[#This Row],[MESES DE INVENTARIO]],0)</f>
        <v>36.536312849162009</v>
      </c>
      <c r="O702" s="3">
        <f>Tabla_STOCKENALMACEN[[#This Row],[STOCK_VALORIZADO]]/SUM(Tabla_STOCKENALMACEN[STOCK_VALORIZADO])</f>
        <v>2.4259006454960613E-4</v>
      </c>
      <c r="P702" s="1" t="str">
        <f>VLOOKUP(Tabla_STOCKENALMACEN[[#This Row],[ID_PRODUCTO]],'ABC VENTAS'!$B$2:$F$564,5,FALSE)</f>
        <v>B</v>
      </c>
      <c r="Q702" s="1" t="str">
        <f>VLOOKUP(Tabla_STOCKENALMACEN[[#This Row],[ID_PRODUCTO]],'ABC STOCK'!$B$3:$F$565,5,FALSE)</f>
        <v>A</v>
      </c>
      <c r="R70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03" spans="1:18" x14ac:dyDescent="0.25">
      <c r="A703">
        <v>2</v>
      </c>
      <c r="B703">
        <v>1117</v>
      </c>
      <c r="C703">
        <v>5</v>
      </c>
      <c r="D703">
        <v>3</v>
      </c>
      <c r="E703">
        <v>201909</v>
      </c>
      <c r="F703">
        <v>733</v>
      </c>
      <c r="G703">
        <v>31</v>
      </c>
      <c r="H703">
        <v>22723</v>
      </c>
      <c r="I703">
        <v>9700.2099999999991</v>
      </c>
      <c r="J703">
        <v>377</v>
      </c>
      <c r="K703">
        <v>19166.68</v>
      </c>
      <c r="L703">
        <f>Tabla_STOCKENALMACEN[[#This Row],[CANT_STOCK]]*Tabla_STOCKENALMACEN[[#This Row],[COSTO_UNIT]]</f>
        <v>22723</v>
      </c>
      <c r="M703">
        <f>IFERROR(Tabla_STOCKENALMACEN[[#This Row],[CANT_STOCK]]/Tabla_STOCKENALMACEN[[#This Row],[VENTA_PROM12MESES_UN]],0)</f>
        <v>1.9442970822281167</v>
      </c>
      <c r="N703">
        <f>IFERROR(12/Tabla_STOCKENALMACEN[[#This Row],[MESES DE INVENTARIO]],0)</f>
        <v>6.1718963165075031</v>
      </c>
      <c r="O703" s="3">
        <f>Tabla_STOCKENALMACEN[[#This Row],[STOCK_VALORIZADO]]/SUM(Tabla_STOCKENALMACEN[STOCK_VALORIZADO])</f>
        <v>8.5542738000631599E-4</v>
      </c>
      <c r="P703" s="1" t="str">
        <f>VLOOKUP(Tabla_STOCKENALMACEN[[#This Row],[ID_PRODUCTO]],'ABC VENTAS'!$B$2:$F$564,5,FALSE)</f>
        <v>B</v>
      </c>
      <c r="Q703" s="1" t="str">
        <f>VLOOKUP(Tabla_STOCKENALMACEN[[#This Row],[ID_PRODUCTO]],'ABC STOCK'!$B$3:$F$565,5,FALSE)</f>
        <v>A</v>
      </c>
      <c r="R7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04" spans="1:18" x14ac:dyDescent="0.25">
      <c r="A704">
        <v>2</v>
      </c>
      <c r="B704">
        <v>1118</v>
      </c>
      <c r="C704">
        <v>5</v>
      </c>
      <c r="D704">
        <v>3</v>
      </c>
      <c r="E704">
        <v>202002</v>
      </c>
      <c r="F704">
        <v>843</v>
      </c>
      <c r="G704">
        <v>6.18</v>
      </c>
      <c r="H704">
        <v>5209.74</v>
      </c>
      <c r="I704">
        <v>323.67131999999998</v>
      </c>
      <c r="J704">
        <v>60.2</v>
      </c>
      <c r="K704">
        <v>532.01148000000001</v>
      </c>
      <c r="L704">
        <f>Tabla_STOCKENALMACEN[[#This Row],[CANT_STOCK]]*Tabla_STOCKENALMACEN[[#This Row],[COSTO_UNIT]]</f>
        <v>5209.74</v>
      </c>
      <c r="M704">
        <f>IFERROR(Tabla_STOCKENALMACEN[[#This Row],[CANT_STOCK]]/Tabla_STOCKENALMACEN[[#This Row],[VENTA_PROM12MESES_UN]],0)</f>
        <v>14.003322259136212</v>
      </c>
      <c r="N704">
        <f>IFERROR(12/Tabla_STOCKENALMACEN[[#This Row],[MESES DE INVENTARIO]],0)</f>
        <v>0.85693950177935951</v>
      </c>
      <c r="O704" s="3">
        <f>Tabla_STOCKENALMACEN[[#This Row],[STOCK_VALORIZADO]]/SUM(Tabla_STOCKENALMACEN[STOCK_VALORIZADO])</f>
        <v>1.9612525805193438E-4</v>
      </c>
      <c r="P704" s="1" t="str">
        <f>VLOOKUP(Tabla_STOCKENALMACEN[[#This Row],[ID_PRODUCTO]],'ABC VENTAS'!$B$2:$F$564,5,FALSE)</f>
        <v>C</v>
      </c>
      <c r="Q704" s="1" t="str">
        <f>VLOOKUP(Tabla_STOCKENALMACEN[[#This Row],[ID_PRODUCTO]],'ABC STOCK'!$B$3:$F$565,5,FALSE)</f>
        <v>C</v>
      </c>
      <c r="R70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705" spans="1:18" x14ac:dyDescent="0.25">
      <c r="A705">
        <v>1</v>
      </c>
      <c r="B705">
        <v>1118</v>
      </c>
      <c r="C705">
        <v>5</v>
      </c>
      <c r="D705">
        <v>3</v>
      </c>
      <c r="E705">
        <v>202001</v>
      </c>
      <c r="F705">
        <v>997</v>
      </c>
      <c r="G705">
        <v>3.98</v>
      </c>
      <c r="H705">
        <v>3968.06</v>
      </c>
      <c r="I705">
        <v>228.56344000000001</v>
      </c>
      <c r="J705">
        <v>58.6</v>
      </c>
      <c r="K705">
        <v>422.14267999999998</v>
      </c>
      <c r="L705">
        <f>Tabla_STOCKENALMACEN[[#This Row],[CANT_STOCK]]*Tabla_STOCKENALMACEN[[#This Row],[COSTO_UNIT]]</f>
        <v>3968.06</v>
      </c>
      <c r="M705">
        <f>IFERROR(Tabla_STOCKENALMACEN[[#This Row],[CANT_STOCK]]/Tabla_STOCKENALMACEN[[#This Row],[VENTA_PROM12MESES_UN]],0)</f>
        <v>17.013651877133107</v>
      </c>
      <c r="N705">
        <f>IFERROR(12/Tabla_STOCKENALMACEN[[#This Row],[MESES DE INVENTARIO]],0)</f>
        <v>0.70531594784353058</v>
      </c>
      <c r="O705" s="3">
        <f>Tabla_STOCKENALMACEN[[#This Row],[STOCK_VALORIZADO]]/SUM(Tabla_STOCKENALMACEN[STOCK_VALORIZADO])</f>
        <v>1.4938111910873839E-4</v>
      </c>
      <c r="P705" s="1" t="str">
        <f>VLOOKUP(Tabla_STOCKENALMACEN[[#This Row],[ID_PRODUCTO]],'ABC VENTAS'!$B$2:$F$564,5,FALSE)</f>
        <v>C</v>
      </c>
      <c r="Q705" s="1" t="str">
        <f>VLOOKUP(Tabla_STOCKENALMACEN[[#This Row],[ID_PRODUCTO]],'ABC STOCK'!$B$3:$F$565,5,FALSE)</f>
        <v>C</v>
      </c>
      <c r="R70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706" spans="1:18" x14ac:dyDescent="0.25">
      <c r="A706">
        <v>2</v>
      </c>
      <c r="B706">
        <v>1118</v>
      </c>
      <c r="C706">
        <v>5</v>
      </c>
      <c r="D706">
        <v>3</v>
      </c>
      <c r="E706">
        <v>201906</v>
      </c>
      <c r="F706">
        <v>1252</v>
      </c>
      <c r="G706">
        <v>3.23</v>
      </c>
      <c r="H706">
        <v>4043.96</v>
      </c>
      <c r="I706">
        <v>234.90497999999999</v>
      </c>
      <c r="J706">
        <v>78.2</v>
      </c>
      <c r="K706">
        <v>356.14625999999998</v>
      </c>
      <c r="L706">
        <f>Tabla_STOCKENALMACEN[[#This Row],[CANT_STOCK]]*Tabla_STOCKENALMACEN[[#This Row],[COSTO_UNIT]]</f>
        <v>4043.96</v>
      </c>
      <c r="M706">
        <f>IFERROR(Tabla_STOCKENALMACEN[[#This Row],[CANT_STOCK]]/Tabla_STOCKENALMACEN[[#This Row],[VENTA_PROM12MESES_UN]],0)</f>
        <v>16.010230179028131</v>
      </c>
      <c r="N706">
        <f>IFERROR(12/Tabla_STOCKENALMACEN[[#This Row],[MESES DE INVENTARIO]],0)</f>
        <v>0.74952076677316304</v>
      </c>
      <c r="O706" s="3">
        <f>Tabla_STOCKENALMACEN[[#This Row],[STOCK_VALORIZADO]]/SUM(Tabla_STOCKENALMACEN[STOCK_VALORIZADO])</f>
        <v>1.5223844156362899E-4</v>
      </c>
      <c r="P706" s="1" t="str">
        <f>VLOOKUP(Tabla_STOCKENALMACEN[[#This Row],[ID_PRODUCTO]],'ABC VENTAS'!$B$2:$F$564,5,FALSE)</f>
        <v>C</v>
      </c>
      <c r="Q706" s="1" t="str">
        <f>VLOOKUP(Tabla_STOCKENALMACEN[[#This Row],[ID_PRODUCTO]],'ABC STOCK'!$B$3:$F$565,5,FALSE)</f>
        <v>C</v>
      </c>
      <c r="R70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707" spans="1:18" x14ac:dyDescent="0.25">
      <c r="A707">
        <v>3</v>
      </c>
      <c r="B707">
        <v>1118</v>
      </c>
      <c r="C707">
        <v>5</v>
      </c>
      <c r="D707">
        <v>3</v>
      </c>
      <c r="E707">
        <v>202002</v>
      </c>
      <c r="F707">
        <v>393</v>
      </c>
      <c r="G707">
        <v>1.75</v>
      </c>
      <c r="H707">
        <v>687.75</v>
      </c>
      <c r="I707">
        <v>187.91499999999999</v>
      </c>
      <c r="J707">
        <v>118</v>
      </c>
      <c r="K707">
        <v>342.79</v>
      </c>
      <c r="L707">
        <f>Tabla_STOCKENALMACEN[[#This Row],[CANT_STOCK]]*Tabla_STOCKENALMACEN[[#This Row],[COSTO_UNIT]]</f>
        <v>687.75</v>
      </c>
      <c r="M707">
        <f>IFERROR(Tabla_STOCKENALMACEN[[#This Row],[CANT_STOCK]]/Tabla_STOCKENALMACEN[[#This Row],[VENTA_PROM12MESES_UN]],0)</f>
        <v>3.3305084745762712</v>
      </c>
      <c r="N707">
        <f>IFERROR(12/Tabla_STOCKENALMACEN[[#This Row],[MESES DE INVENTARIO]],0)</f>
        <v>3.6030534351145036</v>
      </c>
      <c r="O707" s="3">
        <f>Tabla_STOCKENALMACEN[[#This Row],[STOCK_VALORIZADO]]/SUM(Tabla_STOCKENALMACEN[STOCK_VALORIZADO])</f>
        <v>2.5890955445994977E-5</v>
      </c>
      <c r="P707" s="1" t="str">
        <f>VLOOKUP(Tabla_STOCKENALMACEN[[#This Row],[ID_PRODUCTO]],'ABC VENTAS'!$B$2:$F$564,5,FALSE)</f>
        <v>C</v>
      </c>
      <c r="Q707" s="1" t="str">
        <f>VLOOKUP(Tabla_STOCKENALMACEN[[#This Row],[ID_PRODUCTO]],'ABC STOCK'!$B$3:$F$565,5,FALSE)</f>
        <v>C</v>
      </c>
      <c r="R70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708" spans="1:18" x14ac:dyDescent="0.25">
      <c r="A708">
        <v>2</v>
      </c>
      <c r="B708">
        <v>1118</v>
      </c>
      <c r="C708">
        <v>5</v>
      </c>
      <c r="D708">
        <v>3</v>
      </c>
      <c r="E708">
        <v>201908</v>
      </c>
      <c r="F708">
        <v>128</v>
      </c>
      <c r="G708">
        <v>1.95</v>
      </c>
      <c r="H708">
        <v>249.6</v>
      </c>
      <c r="I708">
        <v>164.8725</v>
      </c>
      <c r="J708">
        <v>95</v>
      </c>
      <c r="K708">
        <v>272.3175</v>
      </c>
      <c r="L708">
        <f>Tabla_STOCKENALMACEN[[#This Row],[CANT_STOCK]]*Tabla_STOCKENALMACEN[[#This Row],[COSTO_UNIT]]</f>
        <v>249.6</v>
      </c>
      <c r="M708">
        <f>IFERROR(Tabla_STOCKENALMACEN[[#This Row],[CANT_STOCK]]/Tabla_STOCKENALMACEN[[#This Row],[VENTA_PROM12MESES_UN]],0)</f>
        <v>1.3473684210526315</v>
      </c>
      <c r="N708">
        <f>IFERROR(12/Tabla_STOCKENALMACEN[[#This Row],[MESES DE INVENTARIO]],0)</f>
        <v>8.90625</v>
      </c>
      <c r="O708" s="3">
        <f>Tabla_STOCKENALMACEN[[#This Row],[STOCK_VALORIZADO]]/SUM(Tabla_STOCKENALMACEN[STOCK_VALORIZADO])</f>
        <v>9.3964121836718947E-6</v>
      </c>
      <c r="P708" s="1" t="str">
        <f>VLOOKUP(Tabla_STOCKENALMACEN[[#This Row],[ID_PRODUCTO]],'ABC VENTAS'!$B$2:$F$564,5,FALSE)</f>
        <v>C</v>
      </c>
      <c r="Q708" s="1" t="str">
        <f>VLOOKUP(Tabla_STOCKENALMACEN[[#This Row],[ID_PRODUCTO]],'ABC STOCK'!$B$3:$F$565,5,FALSE)</f>
        <v>C</v>
      </c>
      <c r="R70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09" spans="1:18" x14ac:dyDescent="0.25">
      <c r="A709">
        <v>3</v>
      </c>
      <c r="B709">
        <v>1118</v>
      </c>
      <c r="C709">
        <v>5</v>
      </c>
      <c r="D709">
        <v>3</v>
      </c>
      <c r="E709">
        <v>201901</v>
      </c>
      <c r="F709">
        <v>208</v>
      </c>
      <c r="G709">
        <v>1.01</v>
      </c>
      <c r="H709">
        <v>210.08</v>
      </c>
      <c r="I709">
        <v>126.1995</v>
      </c>
      <c r="J709">
        <v>147</v>
      </c>
      <c r="K709">
        <v>222.70500000000001</v>
      </c>
      <c r="L709">
        <f>Tabla_STOCKENALMACEN[[#This Row],[CANT_STOCK]]*Tabla_STOCKENALMACEN[[#This Row],[COSTO_UNIT]]</f>
        <v>210.08</v>
      </c>
      <c r="M709">
        <f>IFERROR(Tabla_STOCKENALMACEN[[#This Row],[CANT_STOCK]]/Tabla_STOCKENALMACEN[[#This Row],[VENTA_PROM12MESES_UN]],0)</f>
        <v>1.4149659863945578</v>
      </c>
      <c r="N709">
        <f>IFERROR(12/Tabla_STOCKENALMACEN[[#This Row],[MESES DE INVENTARIO]],0)</f>
        <v>8.4807692307692299</v>
      </c>
      <c r="O709" s="3">
        <f>Tabla_STOCKENALMACEN[[#This Row],[STOCK_VALORIZADO]]/SUM(Tabla_STOCKENALMACEN[STOCK_VALORIZADO])</f>
        <v>7.9086469212571789E-6</v>
      </c>
      <c r="P709" s="1" t="str">
        <f>VLOOKUP(Tabla_STOCKENALMACEN[[#This Row],[ID_PRODUCTO]],'ABC VENTAS'!$B$2:$F$564,5,FALSE)</f>
        <v>C</v>
      </c>
      <c r="Q709" s="1" t="str">
        <f>VLOOKUP(Tabla_STOCKENALMACEN[[#This Row],[ID_PRODUCTO]],'ABC STOCK'!$B$3:$F$565,5,FALSE)</f>
        <v>C</v>
      </c>
      <c r="R70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10" spans="1:18" x14ac:dyDescent="0.25">
      <c r="A710">
        <v>3</v>
      </c>
      <c r="B710">
        <v>1119</v>
      </c>
      <c r="C710">
        <v>5</v>
      </c>
      <c r="D710">
        <v>3</v>
      </c>
      <c r="E710">
        <v>202002</v>
      </c>
      <c r="F710">
        <v>67</v>
      </c>
      <c r="G710">
        <v>4.92</v>
      </c>
      <c r="H710">
        <v>329.64</v>
      </c>
      <c r="I710">
        <v>376.38</v>
      </c>
      <c r="J710">
        <v>90</v>
      </c>
      <c r="K710">
        <v>761.61599999999999</v>
      </c>
      <c r="L710">
        <f>Tabla_STOCKENALMACEN[[#This Row],[CANT_STOCK]]*Tabla_STOCKENALMACEN[[#This Row],[COSTO_UNIT]]</f>
        <v>329.64</v>
      </c>
      <c r="M710">
        <f>IFERROR(Tabla_STOCKENALMACEN[[#This Row],[CANT_STOCK]]/Tabla_STOCKENALMACEN[[#This Row],[VENTA_PROM12MESES_UN]],0)</f>
        <v>0.74444444444444446</v>
      </c>
      <c r="N710">
        <f>IFERROR(12/Tabla_STOCKENALMACEN[[#This Row],[MESES DE INVENTARIO]],0)</f>
        <v>16.119402985074625</v>
      </c>
      <c r="O710" s="3">
        <f>Tabla_STOCKENALMACEN[[#This Row],[STOCK_VALORIZADO]]/SUM(Tabla_STOCKENALMACEN[STOCK_VALORIZADO])</f>
        <v>1.2409588590647449E-5</v>
      </c>
      <c r="P710" s="1" t="str">
        <f>VLOOKUP(Tabla_STOCKENALMACEN[[#This Row],[ID_PRODUCTO]],'ABC VENTAS'!$B$2:$F$564,5,FALSE)</f>
        <v>C</v>
      </c>
      <c r="Q710" s="1" t="str">
        <f>VLOOKUP(Tabla_STOCKENALMACEN[[#This Row],[ID_PRODUCTO]],'ABC STOCK'!$B$3:$F$565,5,FALSE)</f>
        <v>C</v>
      </c>
      <c r="R71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11" spans="1:18" x14ac:dyDescent="0.25">
      <c r="A711">
        <v>2</v>
      </c>
      <c r="B711">
        <v>1119</v>
      </c>
      <c r="C711">
        <v>5</v>
      </c>
      <c r="D711">
        <v>3</v>
      </c>
      <c r="E711">
        <v>201903</v>
      </c>
      <c r="F711">
        <v>149</v>
      </c>
      <c r="G711">
        <v>1.96</v>
      </c>
      <c r="H711">
        <v>292.04000000000002</v>
      </c>
      <c r="I711">
        <v>220.5</v>
      </c>
      <c r="J711">
        <v>125</v>
      </c>
      <c r="K711">
        <v>357.7</v>
      </c>
      <c r="L711">
        <f>Tabla_STOCKENALMACEN[[#This Row],[CANT_STOCK]]*Tabla_STOCKENALMACEN[[#This Row],[COSTO_UNIT]]</f>
        <v>292.04000000000002</v>
      </c>
      <c r="M711">
        <f>IFERROR(Tabla_STOCKENALMACEN[[#This Row],[CANT_STOCK]]/Tabla_STOCKENALMACEN[[#This Row],[VENTA_PROM12MESES_UN]],0)</f>
        <v>1.1919999999999999</v>
      </c>
      <c r="N711">
        <f>IFERROR(12/Tabla_STOCKENALMACEN[[#This Row],[MESES DE INVENTARIO]],0)</f>
        <v>10.067114093959733</v>
      </c>
      <c r="O711" s="3">
        <f>Tabla_STOCKENALMACEN[[#This Row],[STOCK_VALORIZADO]]/SUM(Tabla_STOCKENALMACEN[STOCK_VALORIZADO])</f>
        <v>1.0994103421953286E-5</v>
      </c>
      <c r="P711" s="1" t="str">
        <f>VLOOKUP(Tabla_STOCKENALMACEN[[#This Row],[ID_PRODUCTO]],'ABC VENTAS'!$B$2:$F$564,5,FALSE)</f>
        <v>C</v>
      </c>
      <c r="Q711" s="1" t="str">
        <f>VLOOKUP(Tabla_STOCKENALMACEN[[#This Row],[ID_PRODUCTO]],'ABC STOCK'!$B$3:$F$565,5,FALSE)</f>
        <v>C</v>
      </c>
      <c r="R71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12" spans="1:18" x14ac:dyDescent="0.25">
      <c r="A712">
        <v>3</v>
      </c>
      <c r="B712">
        <v>1119</v>
      </c>
      <c r="C712">
        <v>5</v>
      </c>
      <c r="D712">
        <v>3</v>
      </c>
      <c r="E712">
        <v>202002</v>
      </c>
      <c r="F712">
        <v>630</v>
      </c>
      <c r="G712">
        <v>2.8</v>
      </c>
      <c r="H712">
        <v>1764</v>
      </c>
      <c r="I712">
        <v>163.21199999999999</v>
      </c>
      <c r="J712">
        <v>67</v>
      </c>
      <c r="K712">
        <v>302.036</v>
      </c>
      <c r="L712">
        <f>Tabla_STOCKENALMACEN[[#This Row],[CANT_STOCK]]*Tabla_STOCKENALMACEN[[#This Row],[COSTO_UNIT]]</f>
        <v>1764</v>
      </c>
      <c r="M712">
        <f>IFERROR(Tabla_STOCKENALMACEN[[#This Row],[CANT_STOCK]]/Tabla_STOCKENALMACEN[[#This Row],[VENTA_PROM12MESES_UN]],0)</f>
        <v>9.4029850746268657</v>
      </c>
      <c r="N712">
        <f>IFERROR(12/Tabla_STOCKENALMACEN[[#This Row],[MESES DE INVENTARIO]],0)</f>
        <v>1.2761904761904761</v>
      </c>
      <c r="O712" s="3">
        <f>Tabla_STOCKENALMACEN[[#This Row],[STOCK_VALORIZADO]]/SUM(Tabla_STOCKENALMACEN[STOCK_VALORIZADO])</f>
        <v>6.640733610575811E-5</v>
      </c>
      <c r="P712" s="1" t="str">
        <f>VLOOKUP(Tabla_STOCKENALMACEN[[#This Row],[ID_PRODUCTO]],'ABC VENTAS'!$B$2:$F$564,5,FALSE)</f>
        <v>C</v>
      </c>
      <c r="Q712" s="1" t="str">
        <f>VLOOKUP(Tabla_STOCKENALMACEN[[#This Row],[ID_PRODUCTO]],'ABC STOCK'!$B$3:$F$565,5,FALSE)</f>
        <v>C</v>
      </c>
      <c r="R71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713" spans="1:18" x14ac:dyDescent="0.25">
      <c r="A713">
        <v>2</v>
      </c>
      <c r="B713">
        <v>1119</v>
      </c>
      <c r="C713">
        <v>5</v>
      </c>
      <c r="D713">
        <v>3</v>
      </c>
      <c r="E713">
        <v>201904</v>
      </c>
      <c r="F713">
        <v>142</v>
      </c>
      <c r="G713">
        <v>2.74</v>
      </c>
      <c r="H713">
        <v>389.08</v>
      </c>
      <c r="I713">
        <v>130.31440000000001</v>
      </c>
      <c r="J713">
        <v>58</v>
      </c>
      <c r="K713">
        <v>255.8612</v>
      </c>
      <c r="L713">
        <f>Tabla_STOCKENALMACEN[[#This Row],[CANT_STOCK]]*Tabla_STOCKENALMACEN[[#This Row],[COSTO_UNIT]]</f>
        <v>389.08000000000004</v>
      </c>
      <c r="M713">
        <f>IFERROR(Tabla_STOCKENALMACEN[[#This Row],[CANT_STOCK]]/Tabla_STOCKENALMACEN[[#This Row],[VENTA_PROM12MESES_UN]],0)</f>
        <v>2.4482758620689653</v>
      </c>
      <c r="N713">
        <f>IFERROR(12/Tabla_STOCKENALMACEN[[#This Row],[MESES DE INVENTARIO]],0)</f>
        <v>4.9014084507042259</v>
      </c>
      <c r="O713" s="3">
        <f>Tabla_STOCKENALMACEN[[#This Row],[STOCK_VALORIZADO]]/SUM(Tabla_STOCKENALMACEN[STOCK_VALORIZADO])</f>
        <v>1.4647259825412906E-5</v>
      </c>
      <c r="P713" s="1" t="str">
        <f>VLOOKUP(Tabla_STOCKENALMACEN[[#This Row],[ID_PRODUCTO]],'ABC VENTAS'!$B$2:$F$564,5,FALSE)</f>
        <v>C</v>
      </c>
      <c r="Q713" s="1" t="str">
        <f>VLOOKUP(Tabla_STOCKENALMACEN[[#This Row],[ID_PRODUCTO]],'ABC STOCK'!$B$3:$F$565,5,FALSE)</f>
        <v>C</v>
      </c>
      <c r="R71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14" spans="1:18" x14ac:dyDescent="0.25">
      <c r="A714">
        <v>3</v>
      </c>
      <c r="B714">
        <v>1119</v>
      </c>
      <c r="C714">
        <v>5</v>
      </c>
      <c r="D714">
        <v>3</v>
      </c>
      <c r="E714">
        <v>202003</v>
      </c>
      <c r="F714">
        <v>202</v>
      </c>
      <c r="G714">
        <v>1.93</v>
      </c>
      <c r="H714">
        <v>389.86</v>
      </c>
      <c r="I714">
        <v>136.1036</v>
      </c>
      <c r="J714">
        <v>82</v>
      </c>
      <c r="K714">
        <v>232.6422</v>
      </c>
      <c r="L714">
        <f>Tabla_STOCKENALMACEN[[#This Row],[CANT_STOCK]]*Tabla_STOCKENALMACEN[[#This Row],[COSTO_UNIT]]</f>
        <v>389.86</v>
      </c>
      <c r="M714">
        <f>IFERROR(Tabla_STOCKENALMACEN[[#This Row],[CANT_STOCK]]/Tabla_STOCKENALMACEN[[#This Row],[VENTA_PROM12MESES_UN]],0)</f>
        <v>2.4634146341463414</v>
      </c>
      <c r="N714">
        <f>IFERROR(12/Tabla_STOCKENALMACEN[[#This Row],[MESES DE INVENTARIO]],0)</f>
        <v>4.8712871287128712</v>
      </c>
      <c r="O714" s="3">
        <f>Tabla_STOCKENALMACEN[[#This Row],[STOCK_VALORIZADO]]/SUM(Tabla_STOCKENALMACEN[STOCK_VALORIZADO])</f>
        <v>1.4676623613486879E-5</v>
      </c>
      <c r="P714" s="1" t="str">
        <f>VLOOKUP(Tabla_STOCKENALMACEN[[#This Row],[ID_PRODUCTO]],'ABC VENTAS'!$B$2:$F$564,5,FALSE)</f>
        <v>C</v>
      </c>
      <c r="Q714" s="1" t="str">
        <f>VLOOKUP(Tabla_STOCKENALMACEN[[#This Row],[ID_PRODUCTO]],'ABC STOCK'!$B$3:$F$565,5,FALSE)</f>
        <v>C</v>
      </c>
      <c r="R71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15" spans="1:18" x14ac:dyDescent="0.25">
      <c r="A715">
        <v>1</v>
      </c>
      <c r="B715">
        <v>1119</v>
      </c>
      <c r="C715">
        <v>5</v>
      </c>
      <c r="D715">
        <v>3</v>
      </c>
      <c r="E715">
        <v>201901</v>
      </c>
      <c r="F715">
        <v>1290</v>
      </c>
      <c r="G715">
        <v>1.18</v>
      </c>
      <c r="H715">
        <v>1522.2</v>
      </c>
      <c r="I715">
        <v>108.7488</v>
      </c>
      <c r="J715">
        <v>96</v>
      </c>
      <c r="K715">
        <v>178.98240000000001</v>
      </c>
      <c r="L715">
        <f>Tabla_STOCKENALMACEN[[#This Row],[CANT_STOCK]]*Tabla_STOCKENALMACEN[[#This Row],[COSTO_UNIT]]</f>
        <v>1522.1999999999998</v>
      </c>
      <c r="M715">
        <f>IFERROR(Tabla_STOCKENALMACEN[[#This Row],[CANT_STOCK]]/Tabla_STOCKENALMACEN[[#This Row],[VENTA_PROM12MESES_UN]],0)</f>
        <v>13.4375</v>
      </c>
      <c r="N715">
        <f>IFERROR(12/Tabla_STOCKENALMACEN[[#This Row],[MESES DE INVENTARIO]],0)</f>
        <v>0.89302325581395348</v>
      </c>
      <c r="O715" s="3">
        <f>Tabla_STOCKENALMACEN[[#This Row],[STOCK_VALORIZADO]]/SUM(Tabla_STOCKENALMACEN[STOCK_VALORIZADO])</f>
        <v>5.7304561802825952E-5</v>
      </c>
      <c r="P715" s="1" t="str">
        <f>VLOOKUP(Tabla_STOCKENALMACEN[[#This Row],[ID_PRODUCTO]],'ABC VENTAS'!$B$2:$F$564,5,FALSE)</f>
        <v>C</v>
      </c>
      <c r="Q715" s="1" t="str">
        <f>VLOOKUP(Tabla_STOCKENALMACEN[[#This Row],[ID_PRODUCTO]],'ABC STOCK'!$B$3:$F$565,5,FALSE)</f>
        <v>C</v>
      </c>
      <c r="R71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716" spans="1:18" x14ac:dyDescent="0.25">
      <c r="A716">
        <v>1</v>
      </c>
      <c r="B716">
        <v>1120</v>
      </c>
      <c r="C716">
        <v>5</v>
      </c>
      <c r="D716">
        <v>3</v>
      </c>
      <c r="E716">
        <v>201909</v>
      </c>
      <c r="F716">
        <v>13</v>
      </c>
      <c r="G716">
        <v>5.77</v>
      </c>
      <c r="H716">
        <v>75.010000000000005</v>
      </c>
      <c r="I716">
        <v>723.78880000000004</v>
      </c>
      <c r="J716">
        <v>128</v>
      </c>
      <c r="K716">
        <v>1248.1664000000001</v>
      </c>
      <c r="L716">
        <f>Tabla_STOCKENALMACEN[[#This Row],[CANT_STOCK]]*Tabla_STOCKENALMACEN[[#This Row],[COSTO_UNIT]]</f>
        <v>75.009999999999991</v>
      </c>
      <c r="M716">
        <f>IFERROR(Tabla_STOCKENALMACEN[[#This Row],[CANT_STOCK]]/Tabla_STOCKENALMACEN[[#This Row],[VENTA_PROM12MESES_UN]],0)</f>
        <v>0.1015625</v>
      </c>
      <c r="N716">
        <f>IFERROR(12/Tabla_STOCKENALMACEN[[#This Row],[MESES DE INVENTARIO]],0)</f>
        <v>118.15384615384616</v>
      </c>
      <c r="O716" s="3">
        <f>Tabla_STOCKENALMACEN[[#This Row],[STOCK_VALORIZADO]]/SUM(Tabla_STOCKENALMACEN[STOCK_VALORIZADO])</f>
        <v>2.8238176197805642E-6</v>
      </c>
      <c r="P716" s="1" t="str">
        <f>VLOOKUP(Tabla_STOCKENALMACEN[[#This Row],[ID_PRODUCTO]],'ABC VENTAS'!$B$2:$F$564,5,FALSE)</f>
        <v>C</v>
      </c>
      <c r="Q716" s="1" t="str">
        <f>VLOOKUP(Tabla_STOCKENALMACEN[[#This Row],[ID_PRODUCTO]],'ABC STOCK'!$B$3:$F$565,5,FALSE)</f>
        <v>C</v>
      </c>
      <c r="R71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17" spans="1:18" x14ac:dyDescent="0.25">
      <c r="A717">
        <v>3</v>
      </c>
      <c r="B717">
        <v>1120</v>
      </c>
      <c r="C717">
        <v>5</v>
      </c>
      <c r="D717">
        <v>3</v>
      </c>
      <c r="E717">
        <v>202002</v>
      </c>
      <c r="F717">
        <v>169</v>
      </c>
      <c r="G717">
        <v>5.44</v>
      </c>
      <c r="H717">
        <v>919.36</v>
      </c>
      <c r="I717">
        <v>394.85696000000002</v>
      </c>
      <c r="J717">
        <v>84.4</v>
      </c>
      <c r="K717">
        <v>739.20896000000005</v>
      </c>
      <c r="L717">
        <f>Tabla_STOCKENALMACEN[[#This Row],[CANT_STOCK]]*Tabla_STOCKENALMACEN[[#This Row],[COSTO_UNIT]]</f>
        <v>919.36</v>
      </c>
      <c r="M717">
        <f>IFERROR(Tabla_STOCKENALMACEN[[#This Row],[CANT_STOCK]]/Tabla_STOCKENALMACEN[[#This Row],[VENTA_PROM12MESES_UN]],0)</f>
        <v>2.0023696682464456</v>
      </c>
      <c r="N717">
        <f>IFERROR(12/Tabla_STOCKENALMACEN[[#This Row],[MESES DE INVENTARIO]],0)</f>
        <v>5.992899408284023</v>
      </c>
      <c r="O717" s="3">
        <f>Tabla_STOCKENALMACEN[[#This Row],[STOCK_VALORIZADO]]/SUM(Tabla_STOCKENALMACEN[STOCK_VALORIZADO])</f>
        <v>3.4610118209858151E-5</v>
      </c>
      <c r="P717" s="1" t="str">
        <f>VLOOKUP(Tabla_STOCKENALMACEN[[#This Row],[ID_PRODUCTO]],'ABC VENTAS'!$B$2:$F$564,5,FALSE)</f>
        <v>C</v>
      </c>
      <c r="Q717" s="1" t="str">
        <f>VLOOKUP(Tabla_STOCKENALMACEN[[#This Row],[ID_PRODUCTO]],'ABC STOCK'!$B$3:$F$565,5,FALSE)</f>
        <v>C</v>
      </c>
      <c r="R71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18" spans="1:18" x14ac:dyDescent="0.25">
      <c r="A718">
        <v>3</v>
      </c>
      <c r="B718">
        <v>1120</v>
      </c>
      <c r="C718">
        <v>5</v>
      </c>
      <c r="D718">
        <v>3</v>
      </c>
      <c r="E718">
        <v>201906</v>
      </c>
      <c r="F718">
        <v>63</v>
      </c>
      <c r="G718">
        <v>6.6</v>
      </c>
      <c r="H718">
        <v>415.8</v>
      </c>
      <c r="I718">
        <v>452.298</v>
      </c>
      <c r="J718">
        <v>62.3</v>
      </c>
      <c r="K718">
        <v>649.6644</v>
      </c>
      <c r="L718">
        <f>Tabla_STOCKENALMACEN[[#This Row],[CANT_STOCK]]*Tabla_STOCKENALMACEN[[#This Row],[COSTO_UNIT]]</f>
        <v>415.79999999999995</v>
      </c>
      <c r="M718">
        <f>IFERROR(Tabla_STOCKENALMACEN[[#This Row],[CANT_STOCK]]/Tabla_STOCKENALMACEN[[#This Row],[VENTA_PROM12MESES_UN]],0)</f>
        <v>1.0112359550561798</v>
      </c>
      <c r="N718">
        <f>IFERROR(12/Tabla_STOCKENALMACEN[[#This Row],[MESES DE INVENTARIO]],0)</f>
        <v>11.866666666666667</v>
      </c>
      <c r="O718" s="3">
        <f>Tabla_STOCKENALMACEN[[#This Row],[STOCK_VALORIZADO]]/SUM(Tabla_STOCKENALMACEN[STOCK_VALORIZADO])</f>
        <v>1.5653157796357267E-5</v>
      </c>
      <c r="P718" s="1" t="str">
        <f>VLOOKUP(Tabla_STOCKENALMACEN[[#This Row],[ID_PRODUCTO]],'ABC VENTAS'!$B$2:$F$564,5,FALSE)</f>
        <v>C</v>
      </c>
      <c r="Q718" s="1" t="str">
        <f>VLOOKUP(Tabla_STOCKENALMACEN[[#This Row],[ID_PRODUCTO]],'ABC STOCK'!$B$3:$F$565,5,FALSE)</f>
        <v>C</v>
      </c>
      <c r="R71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19" spans="1:18" x14ac:dyDescent="0.25">
      <c r="A719">
        <v>3</v>
      </c>
      <c r="B719">
        <v>1120</v>
      </c>
      <c r="C719">
        <v>5</v>
      </c>
      <c r="D719">
        <v>3</v>
      </c>
      <c r="E719">
        <v>201908</v>
      </c>
      <c r="F719">
        <v>611</v>
      </c>
      <c r="G719">
        <v>4.63</v>
      </c>
      <c r="H719">
        <v>2828.93</v>
      </c>
      <c r="I719">
        <v>237.63012000000001</v>
      </c>
      <c r="J719">
        <v>61.1</v>
      </c>
      <c r="K719">
        <v>421.51056999999997</v>
      </c>
      <c r="L719">
        <f>Tabla_STOCKENALMACEN[[#This Row],[CANT_STOCK]]*Tabla_STOCKENALMACEN[[#This Row],[COSTO_UNIT]]</f>
        <v>2828.93</v>
      </c>
      <c r="M719">
        <f>IFERROR(Tabla_STOCKENALMACEN[[#This Row],[CANT_STOCK]]/Tabla_STOCKENALMACEN[[#This Row],[VENTA_PROM12MESES_UN]],0)</f>
        <v>10</v>
      </c>
      <c r="N719">
        <f>IFERROR(12/Tabla_STOCKENALMACEN[[#This Row],[MESES DE INVENTARIO]],0)</f>
        <v>1.2</v>
      </c>
      <c r="O719" s="3">
        <f>Tabla_STOCKENALMACEN[[#This Row],[STOCK_VALORIZADO]]/SUM(Tabla_STOCKENALMACEN[STOCK_VALORIZADO])</f>
        <v>1.0649756537962713E-4</v>
      </c>
      <c r="P719" s="1" t="str">
        <f>VLOOKUP(Tabla_STOCKENALMACEN[[#This Row],[ID_PRODUCTO]],'ABC VENTAS'!$B$2:$F$564,5,FALSE)</f>
        <v>C</v>
      </c>
      <c r="Q719" s="1" t="str">
        <f>VLOOKUP(Tabla_STOCKENALMACEN[[#This Row],[ID_PRODUCTO]],'ABC STOCK'!$B$3:$F$565,5,FALSE)</f>
        <v>C</v>
      </c>
      <c r="R71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720" spans="1:18" x14ac:dyDescent="0.25">
      <c r="A720">
        <v>1</v>
      </c>
      <c r="B720">
        <v>1120</v>
      </c>
      <c r="C720">
        <v>5</v>
      </c>
      <c r="D720">
        <v>3</v>
      </c>
      <c r="E720">
        <v>202002</v>
      </c>
      <c r="F720">
        <v>439</v>
      </c>
      <c r="G720">
        <v>3.5</v>
      </c>
      <c r="H720">
        <v>1536.5</v>
      </c>
      <c r="I720">
        <v>224.84</v>
      </c>
      <c r="J720">
        <v>73</v>
      </c>
      <c r="K720">
        <v>365.36500000000001</v>
      </c>
      <c r="L720">
        <f>Tabla_STOCKENALMACEN[[#This Row],[CANT_STOCK]]*Tabla_STOCKENALMACEN[[#This Row],[COSTO_UNIT]]</f>
        <v>1536.5</v>
      </c>
      <c r="M720">
        <f>IFERROR(Tabla_STOCKENALMACEN[[#This Row],[CANT_STOCK]]/Tabla_STOCKENALMACEN[[#This Row],[VENTA_PROM12MESES_UN]],0)</f>
        <v>6.0136986301369859</v>
      </c>
      <c r="N720">
        <f>IFERROR(12/Tabla_STOCKENALMACEN[[#This Row],[MESES DE INVENTARIO]],0)</f>
        <v>1.9954441913439638</v>
      </c>
      <c r="O720" s="3">
        <f>Tabla_STOCKENALMACEN[[#This Row],[STOCK_VALORIZADO]]/SUM(Tabla_STOCKENALMACEN[STOCK_VALORIZADO])</f>
        <v>5.7842897917515494E-5</v>
      </c>
      <c r="P720" s="1" t="str">
        <f>VLOOKUP(Tabla_STOCKENALMACEN[[#This Row],[ID_PRODUCTO]],'ABC VENTAS'!$B$2:$F$564,5,FALSE)</f>
        <v>C</v>
      </c>
      <c r="Q720" s="1" t="str">
        <f>VLOOKUP(Tabla_STOCKENALMACEN[[#This Row],[ID_PRODUCTO]],'ABC STOCK'!$B$3:$F$565,5,FALSE)</f>
        <v>C</v>
      </c>
      <c r="R72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721" spans="1:18" x14ac:dyDescent="0.25">
      <c r="A721">
        <v>3</v>
      </c>
      <c r="B721">
        <v>1120</v>
      </c>
      <c r="C721">
        <v>5</v>
      </c>
      <c r="D721">
        <v>3</v>
      </c>
      <c r="E721">
        <v>202002</v>
      </c>
      <c r="F721">
        <v>452</v>
      </c>
      <c r="G721">
        <v>4.28</v>
      </c>
      <c r="H721">
        <v>1934.56</v>
      </c>
      <c r="I721">
        <v>164.4376</v>
      </c>
      <c r="J721">
        <v>45.2</v>
      </c>
      <c r="K721">
        <v>338.548</v>
      </c>
      <c r="L721">
        <f>Tabla_STOCKENALMACEN[[#This Row],[CANT_STOCK]]*Tabla_STOCKENALMACEN[[#This Row],[COSTO_UNIT]]</f>
        <v>1934.5600000000002</v>
      </c>
      <c r="M721">
        <f>IFERROR(Tabla_STOCKENALMACEN[[#This Row],[CANT_STOCK]]/Tabla_STOCKENALMACEN[[#This Row],[VENTA_PROM12MESES_UN]],0)</f>
        <v>10</v>
      </c>
      <c r="N721">
        <f>IFERROR(12/Tabla_STOCKENALMACEN[[#This Row],[MESES DE INVENTARIO]],0)</f>
        <v>1.2</v>
      </c>
      <c r="O721" s="3">
        <f>Tabla_STOCKENALMACEN[[#This Row],[STOCK_VALORIZADO]]/SUM(Tabla_STOCKENALMACEN[STOCK_VALORIZADO])</f>
        <v>7.282821776460057E-5</v>
      </c>
      <c r="P721" s="1" t="str">
        <f>VLOOKUP(Tabla_STOCKENALMACEN[[#This Row],[ID_PRODUCTO]],'ABC VENTAS'!$B$2:$F$564,5,FALSE)</f>
        <v>C</v>
      </c>
      <c r="Q721" s="1" t="str">
        <f>VLOOKUP(Tabla_STOCKENALMACEN[[#This Row],[ID_PRODUCTO]],'ABC STOCK'!$B$3:$F$565,5,FALSE)</f>
        <v>C</v>
      </c>
      <c r="R72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722" spans="1:18" x14ac:dyDescent="0.25">
      <c r="A722">
        <v>1</v>
      </c>
      <c r="B722">
        <v>1121</v>
      </c>
      <c r="C722">
        <v>5</v>
      </c>
      <c r="D722">
        <v>3</v>
      </c>
      <c r="E722">
        <v>202001</v>
      </c>
      <c r="F722">
        <v>369</v>
      </c>
      <c r="G722">
        <v>4.2699999999999996</v>
      </c>
      <c r="H722">
        <v>1575.63</v>
      </c>
      <c r="I722">
        <v>366.13542000000001</v>
      </c>
      <c r="J722">
        <v>92.2</v>
      </c>
      <c r="K722">
        <v>692.90143999999998</v>
      </c>
      <c r="L722">
        <f>Tabla_STOCKENALMACEN[[#This Row],[CANT_STOCK]]*Tabla_STOCKENALMACEN[[#This Row],[COSTO_UNIT]]</f>
        <v>1575.6299999999999</v>
      </c>
      <c r="M722">
        <f>IFERROR(Tabla_STOCKENALMACEN[[#This Row],[CANT_STOCK]]/Tabla_STOCKENALMACEN[[#This Row],[VENTA_PROM12MESES_UN]],0)</f>
        <v>4.0021691973969631</v>
      </c>
      <c r="N722">
        <f>IFERROR(12/Tabla_STOCKENALMACEN[[#This Row],[MESES DE INVENTARIO]],0)</f>
        <v>2.9983739837398375</v>
      </c>
      <c r="O722" s="3">
        <f>Tabla_STOCKENALMACEN[[#This Row],[STOCK_VALORIZADO]]/SUM(Tabla_STOCKENALMACEN[STOCK_VALORIZADO])</f>
        <v>5.9315981285893217E-5</v>
      </c>
      <c r="P722" s="1" t="str">
        <f>VLOOKUP(Tabla_STOCKENALMACEN[[#This Row],[ID_PRODUCTO]],'ABC VENTAS'!$B$2:$F$564,5,FALSE)</f>
        <v>C</v>
      </c>
      <c r="Q722" s="1" t="str">
        <f>VLOOKUP(Tabla_STOCKENALMACEN[[#This Row],[ID_PRODUCTO]],'ABC STOCK'!$B$3:$F$565,5,FALSE)</f>
        <v>C</v>
      </c>
      <c r="R72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723" spans="1:18" x14ac:dyDescent="0.25">
      <c r="A723">
        <v>1</v>
      </c>
      <c r="B723">
        <v>1121</v>
      </c>
      <c r="C723">
        <v>5</v>
      </c>
      <c r="D723">
        <v>3</v>
      </c>
      <c r="E723">
        <v>202002</v>
      </c>
      <c r="F723">
        <v>258</v>
      </c>
      <c r="G723">
        <v>6.65</v>
      </c>
      <c r="H723">
        <v>1715.7</v>
      </c>
      <c r="I723">
        <v>401.9393</v>
      </c>
      <c r="J723">
        <v>64.3</v>
      </c>
      <c r="K723">
        <v>662.77224999999999</v>
      </c>
      <c r="L723">
        <f>Tabla_STOCKENALMACEN[[#This Row],[CANT_STOCK]]*Tabla_STOCKENALMACEN[[#This Row],[COSTO_UNIT]]</f>
        <v>1715.7</v>
      </c>
      <c r="M723">
        <f>IFERROR(Tabla_STOCKENALMACEN[[#This Row],[CANT_STOCK]]/Tabla_STOCKENALMACEN[[#This Row],[VENTA_PROM12MESES_UN]],0)</f>
        <v>4.0124416796267495</v>
      </c>
      <c r="N723">
        <f>IFERROR(12/Tabla_STOCKENALMACEN[[#This Row],[MESES DE INVENTARIO]],0)</f>
        <v>2.9906976744186049</v>
      </c>
      <c r="O723" s="3">
        <f>Tabla_STOCKENALMACEN[[#This Row],[STOCK_VALORIZADO]]/SUM(Tabla_STOCKENALMACEN[STOCK_VALORIZADO])</f>
        <v>6.4589039998100441E-5</v>
      </c>
      <c r="P723" s="1" t="str">
        <f>VLOOKUP(Tabla_STOCKENALMACEN[[#This Row],[ID_PRODUCTO]],'ABC VENTAS'!$B$2:$F$564,5,FALSE)</f>
        <v>C</v>
      </c>
      <c r="Q723" s="1" t="str">
        <f>VLOOKUP(Tabla_STOCKENALMACEN[[#This Row],[ID_PRODUCTO]],'ABC STOCK'!$B$3:$F$565,5,FALSE)</f>
        <v>C</v>
      </c>
      <c r="R72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724" spans="1:18" x14ac:dyDescent="0.25">
      <c r="A724">
        <v>1</v>
      </c>
      <c r="B724">
        <v>1121</v>
      </c>
      <c r="C724">
        <v>5</v>
      </c>
      <c r="D724">
        <v>3</v>
      </c>
      <c r="E724">
        <v>202002</v>
      </c>
      <c r="F724">
        <v>50</v>
      </c>
      <c r="G724">
        <v>4.79</v>
      </c>
      <c r="H724">
        <v>239.5</v>
      </c>
      <c r="I724">
        <v>250.82355999999999</v>
      </c>
      <c r="J724">
        <v>49.4</v>
      </c>
      <c r="K724">
        <v>373.86908</v>
      </c>
      <c r="L724">
        <f>Tabla_STOCKENALMACEN[[#This Row],[CANT_STOCK]]*Tabla_STOCKENALMACEN[[#This Row],[COSTO_UNIT]]</f>
        <v>239.5</v>
      </c>
      <c r="M724">
        <f>IFERROR(Tabla_STOCKENALMACEN[[#This Row],[CANT_STOCK]]/Tabla_STOCKENALMACEN[[#This Row],[VENTA_PROM12MESES_UN]],0)</f>
        <v>1.0121457489878543</v>
      </c>
      <c r="N724">
        <f>IFERROR(12/Tabla_STOCKENALMACEN[[#This Row],[MESES DE INVENTARIO]],0)</f>
        <v>11.856</v>
      </c>
      <c r="O724" s="3">
        <f>Tabla_STOCKENALMACEN[[#This Row],[STOCK_VALORIZADO]]/SUM(Tabla_STOCKENALMACEN[STOCK_VALORIZADO])</f>
        <v>9.0161887739960701E-6</v>
      </c>
      <c r="P724" s="1" t="str">
        <f>VLOOKUP(Tabla_STOCKENALMACEN[[#This Row],[ID_PRODUCTO]],'ABC VENTAS'!$B$2:$F$564,5,FALSE)</f>
        <v>C</v>
      </c>
      <c r="Q724" s="1" t="str">
        <f>VLOOKUP(Tabla_STOCKENALMACEN[[#This Row],[ID_PRODUCTO]],'ABC STOCK'!$B$3:$F$565,5,FALSE)</f>
        <v>C</v>
      </c>
      <c r="R72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25" spans="1:18" x14ac:dyDescent="0.25">
      <c r="A725">
        <v>3</v>
      </c>
      <c r="B725">
        <v>1121</v>
      </c>
      <c r="C725">
        <v>5</v>
      </c>
      <c r="D725">
        <v>3</v>
      </c>
      <c r="E725">
        <v>201905</v>
      </c>
      <c r="F725">
        <v>85</v>
      </c>
      <c r="G725">
        <v>1.78</v>
      </c>
      <c r="H725">
        <v>151.30000000000001</v>
      </c>
      <c r="I725">
        <v>264.33</v>
      </c>
      <c r="J725">
        <v>135</v>
      </c>
      <c r="K725">
        <v>331.61399999999998</v>
      </c>
      <c r="L725">
        <f>Tabla_STOCKENALMACEN[[#This Row],[CANT_STOCK]]*Tabla_STOCKENALMACEN[[#This Row],[COSTO_UNIT]]</f>
        <v>151.30000000000001</v>
      </c>
      <c r="M725">
        <f>IFERROR(Tabla_STOCKENALMACEN[[#This Row],[CANT_STOCK]]/Tabla_STOCKENALMACEN[[#This Row],[VENTA_PROM12MESES_UN]],0)</f>
        <v>0.62962962962962965</v>
      </c>
      <c r="N725">
        <f>IFERROR(12/Tabla_STOCKENALMACEN[[#This Row],[MESES DE INVENTARIO]],0)</f>
        <v>19.058823529411764</v>
      </c>
      <c r="O725" s="3">
        <f>Tabla_STOCKENALMACEN[[#This Row],[STOCK_VALORIZADO]]/SUM(Tabla_STOCKENALMACEN[STOCK_VALORIZADO])</f>
        <v>5.6958219687081642E-6</v>
      </c>
      <c r="P725" s="1" t="str">
        <f>VLOOKUP(Tabla_STOCKENALMACEN[[#This Row],[ID_PRODUCTO]],'ABC VENTAS'!$B$2:$F$564,5,FALSE)</f>
        <v>C</v>
      </c>
      <c r="Q725" s="1" t="str">
        <f>VLOOKUP(Tabla_STOCKENALMACEN[[#This Row],[ID_PRODUCTO]],'ABC STOCK'!$B$3:$F$565,5,FALSE)</f>
        <v>C</v>
      </c>
      <c r="R72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26" spans="1:18" x14ac:dyDescent="0.25">
      <c r="A726">
        <v>1</v>
      </c>
      <c r="B726">
        <v>1121</v>
      </c>
      <c r="C726">
        <v>5</v>
      </c>
      <c r="D726">
        <v>3</v>
      </c>
      <c r="E726">
        <v>201907</v>
      </c>
      <c r="F726">
        <v>71</v>
      </c>
      <c r="G726">
        <v>1.95</v>
      </c>
      <c r="H726">
        <v>138.44999999999999</v>
      </c>
      <c r="I726">
        <v>233.94149999999999</v>
      </c>
      <c r="J726">
        <v>129</v>
      </c>
      <c r="K726">
        <v>316.95299999999997</v>
      </c>
      <c r="L726">
        <f>Tabla_STOCKENALMACEN[[#This Row],[CANT_STOCK]]*Tabla_STOCKENALMACEN[[#This Row],[COSTO_UNIT]]</f>
        <v>138.44999999999999</v>
      </c>
      <c r="M726">
        <f>IFERROR(Tabla_STOCKENALMACEN[[#This Row],[CANT_STOCK]]/Tabla_STOCKENALMACEN[[#This Row],[VENTA_PROM12MESES_UN]],0)</f>
        <v>0.55038759689922478</v>
      </c>
      <c r="N726">
        <f>IFERROR(12/Tabla_STOCKENALMACEN[[#This Row],[MESES DE INVENTARIO]],0)</f>
        <v>21.802816901408452</v>
      </c>
      <c r="O726" s="3">
        <f>Tabla_STOCKENALMACEN[[#This Row],[STOCK_VALORIZADO]]/SUM(Tabla_STOCKENALMACEN[STOCK_VALORIZADO])</f>
        <v>5.212072383130504E-6</v>
      </c>
      <c r="P726" s="1" t="str">
        <f>VLOOKUP(Tabla_STOCKENALMACEN[[#This Row],[ID_PRODUCTO]],'ABC VENTAS'!$B$2:$F$564,5,FALSE)</f>
        <v>C</v>
      </c>
      <c r="Q726" s="1" t="str">
        <f>VLOOKUP(Tabla_STOCKENALMACEN[[#This Row],[ID_PRODUCTO]],'ABC STOCK'!$B$3:$F$565,5,FALSE)</f>
        <v>C</v>
      </c>
      <c r="R72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27" spans="1:18" x14ac:dyDescent="0.25">
      <c r="A727">
        <v>3</v>
      </c>
      <c r="B727">
        <v>1121</v>
      </c>
      <c r="C727">
        <v>5</v>
      </c>
      <c r="D727">
        <v>3</v>
      </c>
      <c r="E727">
        <v>202001</v>
      </c>
      <c r="F727">
        <v>662</v>
      </c>
      <c r="G727">
        <v>39.5</v>
      </c>
      <c r="H727">
        <v>26149</v>
      </c>
      <c r="I727">
        <v>0</v>
      </c>
      <c r="J727">
        <v>0</v>
      </c>
      <c r="K727">
        <v>0</v>
      </c>
      <c r="L727">
        <f>Tabla_STOCKENALMACEN[[#This Row],[CANT_STOCK]]*Tabla_STOCKENALMACEN[[#This Row],[COSTO_UNIT]]</f>
        <v>26149</v>
      </c>
      <c r="M727">
        <f>IFERROR(Tabla_STOCKENALMACEN[[#This Row],[CANT_STOCK]]/Tabla_STOCKENALMACEN[[#This Row],[VENTA_PROM12MESES_UN]],0)</f>
        <v>0</v>
      </c>
      <c r="N727">
        <f>IFERROR(12/Tabla_STOCKENALMACEN[[#This Row],[MESES DE INVENTARIO]],0)</f>
        <v>0</v>
      </c>
      <c r="O727" s="3">
        <f>Tabla_STOCKENALMACEN[[#This Row],[STOCK_VALORIZADO]]/SUM(Tabla_STOCKENALMACEN[STOCK_VALORIZADO])</f>
        <v>9.8440217223892787E-4</v>
      </c>
      <c r="P727" s="1" t="str">
        <f>VLOOKUP(Tabla_STOCKENALMACEN[[#This Row],[ID_PRODUCTO]],'ABC VENTAS'!$B$2:$F$564,5,FALSE)</f>
        <v>C</v>
      </c>
      <c r="Q727" s="1" t="str">
        <f>VLOOKUP(Tabla_STOCKENALMACEN[[#This Row],[ID_PRODUCTO]],'ABC STOCK'!$B$3:$F$565,5,FALSE)</f>
        <v>C</v>
      </c>
      <c r="R727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728" spans="1:18" x14ac:dyDescent="0.25">
      <c r="A728">
        <v>3</v>
      </c>
      <c r="B728">
        <v>1122</v>
      </c>
      <c r="C728">
        <v>5</v>
      </c>
      <c r="D728">
        <v>3</v>
      </c>
      <c r="E728">
        <v>202003</v>
      </c>
      <c r="F728">
        <v>105</v>
      </c>
      <c r="G728">
        <v>69</v>
      </c>
      <c r="H728">
        <v>7245</v>
      </c>
      <c r="I728">
        <v>45773.22</v>
      </c>
      <c r="J728">
        <v>809</v>
      </c>
      <c r="K728">
        <v>90430.02</v>
      </c>
      <c r="L728">
        <f>Tabla_STOCKENALMACEN[[#This Row],[CANT_STOCK]]*Tabla_STOCKENALMACEN[[#This Row],[COSTO_UNIT]]</f>
        <v>7245</v>
      </c>
      <c r="M728">
        <f>IFERROR(Tabla_STOCKENALMACEN[[#This Row],[CANT_STOCK]]/Tabla_STOCKENALMACEN[[#This Row],[VENTA_PROM12MESES_UN]],0)</f>
        <v>0.12978986402966625</v>
      </c>
      <c r="N728">
        <f>IFERROR(12/Tabla_STOCKENALMACEN[[#This Row],[MESES DE INVENTARIO]],0)</f>
        <v>92.45714285714287</v>
      </c>
      <c r="O728" s="3">
        <f>Tabla_STOCKENALMACEN[[#This Row],[STOCK_VALORIZADO]]/SUM(Tabla_STOCKENALMACEN[STOCK_VALORIZADO])</f>
        <v>2.7274441614864934E-4</v>
      </c>
      <c r="P728" s="1" t="str">
        <f>VLOOKUP(Tabla_STOCKENALMACEN[[#This Row],[ID_PRODUCTO]],'ABC VENTAS'!$B$2:$F$564,5,FALSE)</f>
        <v>A</v>
      </c>
      <c r="Q728" s="1" t="str">
        <f>VLOOKUP(Tabla_STOCKENALMACEN[[#This Row],[ID_PRODUCTO]],'ABC STOCK'!$B$3:$F$565,5,FALSE)</f>
        <v>A</v>
      </c>
      <c r="R72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29" spans="1:18" x14ac:dyDescent="0.25">
      <c r="A729">
        <v>3</v>
      </c>
      <c r="B729">
        <v>1122</v>
      </c>
      <c r="C729">
        <v>5</v>
      </c>
      <c r="D729">
        <v>3</v>
      </c>
      <c r="E729">
        <v>201907</v>
      </c>
      <c r="F729">
        <v>404</v>
      </c>
      <c r="G729">
        <v>64</v>
      </c>
      <c r="H729">
        <v>25856</v>
      </c>
      <c r="I729">
        <v>51681.279999999999</v>
      </c>
      <c r="J729">
        <v>784</v>
      </c>
      <c r="K729">
        <v>79779.839999999997</v>
      </c>
      <c r="L729">
        <f>Tabla_STOCKENALMACEN[[#This Row],[CANT_STOCK]]*Tabla_STOCKENALMACEN[[#This Row],[COSTO_UNIT]]</f>
        <v>25856</v>
      </c>
      <c r="M729">
        <f>IFERROR(Tabla_STOCKENALMACEN[[#This Row],[CANT_STOCK]]/Tabla_STOCKENALMACEN[[#This Row],[VENTA_PROM12MESES_UN]],0)</f>
        <v>0.51530612244897955</v>
      </c>
      <c r="N729">
        <f>IFERROR(12/Tabla_STOCKENALMACEN[[#This Row],[MESES DE INVENTARIO]],0)</f>
        <v>23.28712871287129</v>
      </c>
      <c r="O729" s="3">
        <f>Tabla_STOCKENALMACEN[[#This Row],[STOCK_VALORIZADO]]/SUM(Tabla_STOCKENALMACEN[STOCK_VALORIZADO])</f>
        <v>9.7337192877011431E-4</v>
      </c>
      <c r="P729" s="1" t="str">
        <f>VLOOKUP(Tabla_STOCKENALMACEN[[#This Row],[ID_PRODUCTO]],'ABC VENTAS'!$B$2:$F$564,5,FALSE)</f>
        <v>A</v>
      </c>
      <c r="Q729" s="1" t="str">
        <f>VLOOKUP(Tabla_STOCKENALMACEN[[#This Row],[ID_PRODUCTO]],'ABC STOCK'!$B$3:$F$565,5,FALSE)</f>
        <v>A</v>
      </c>
      <c r="R72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30" spans="1:18" x14ac:dyDescent="0.25">
      <c r="A730">
        <v>3</v>
      </c>
      <c r="B730">
        <v>1122</v>
      </c>
      <c r="C730">
        <v>5</v>
      </c>
      <c r="D730">
        <v>3</v>
      </c>
      <c r="E730">
        <v>202001</v>
      </c>
      <c r="F730">
        <v>316</v>
      </c>
      <c r="G730">
        <v>71</v>
      </c>
      <c r="H730">
        <v>22436</v>
      </c>
      <c r="I730">
        <v>65231.96</v>
      </c>
      <c r="J730">
        <v>892</v>
      </c>
      <c r="K730">
        <v>76631.72</v>
      </c>
      <c r="L730">
        <f>Tabla_STOCKENALMACEN[[#This Row],[CANT_STOCK]]*Tabla_STOCKENALMACEN[[#This Row],[COSTO_UNIT]]</f>
        <v>22436</v>
      </c>
      <c r="M730">
        <f>IFERROR(Tabla_STOCKENALMACEN[[#This Row],[CANT_STOCK]]/Tabla_STOCKENALMACEN[[#This Row],[VENTA_PROM12MESES_UN]],0)</f>
        <v>0.35426008968609868</v>
      </c>
      <c r="N730">
        <f>IFERROR(12/Tabla_STOCKENALMACEN[[#This Row],[MESES DE INVENTARIO]],0)</f>
        <v>33.873417721518983</v>
      </c>
      <c r="O730" s="3">
        <f>Tabla_STOCKENALMACEN[[#This Row],[STOCK_VALORIZADO]]/SUM(Tabla_STOCKENALMACEN[STOCK_VALORIZADO])</f>
        <v>8.446230118303792E-4</v>
      </c>
      <c r="P730" s="1" t="str">
        <f>VLOOKUP(Tabla_STOCKENALMACEN[[#This Row],[ID_PRODUCTO]],'ABC VENTAS'!$B$2:$F$564,5,FALSE)</f>
        <v>A</v>
      </c>
      <c r="Q730" s="1" t="str">
        <f>VLOOKUP(Tabla_STOCKENALMACEN[[#This Row],[ID_PRODUCTO]],'ABC STOCK'!$B$3:$F$565,5,FALSE)</f>
        <v>A</v>
      </c>
      <c r="R73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31" spans="1:18" x14ac:dyDescent="0.25">
      <c r="A731">
        <v>3</v>
      </c>
      <c r="B731">
        <v>1122</v>
      </c>
      <c r="C731">
        <v>5</v>
      </c>
      <c r="D731">
        <v>3</v>
      </c>
      <c r="E731">
        <v>202003</v>
      </c>
      <c r="F731">
        <v>1332</v>
      </c>
      <c r="G731">
        <v>54</v>
      </c>
      <c r="H731">
        <v>71928</v>
      </c>
      <c r="I731">
        <v>39897.360000000001</v>
      </c>
      <c r="J731">
        <v>786</v>
      </c>
      <c r="K731">
        <v>70457.039999999994</v>
      </c>
      <c r="L731">
        <f>Tabla_STOCKENALMACEN[[#This Row],[CANT_STOCK]]*Tabla_STOCKENALMACEN[[#This Row],[COSTO_UNIT]]</f>
        <v>71928</v>
      </c>
      <c r="M731">
        <f>IFERROR(Tabla_STOCKENALMACEN[[#This Row],[CANT_STOCK]]/Tabla_STOCKENALMACEN[[#This Row],[VENTA_PROM12MESES_UN]],0)</f>
        <v>1.6946564885496183</v>
      </c>
      <c r="N731">
        <f>IFERROR(12/Tabla_STOCKENALMACEN[[#This Row],[MESES DE INVENTARIO]],0)</f>
        <v>7.0810810810810816</v>
      </c>
      <c r="O731" s="3">
        <f>Tabla_STOCKENALMACEN[[#This Row],[STOCK_VALORIZADO]]/SUM(Tabla_STOCKENALMACEN[STOCK_VALORIZADO])</f>
        <v>2.7077930110062181E-3</v>
      </c>
      <c r="P731" s="1" t="str">
        <f>VLOOKUP(Tabla_STOCKENALMACEN[[#This Row],[ID_PRODUCTO]],'ABC VENTAS'!$B$2:$F$564,5,FALSE)</f>
        <v>A</v>
      </c>
      <c r="Q731" s="1" t="str">
        <f>VLOOKUP(Tabla_STOCKENALMACEN[[#This Row],[ID_PRODUCTO]],'ABC STOCK'!$B$3:$F$565,5,FALSE)</f>
        <v>A</v>
      </c>
      <c r="R73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32" spans="1:18" x14ac:dyDescent="0.25">
      <c r="A732">
        <v>3</v>
      </c>
      <c r="B732">
        <v>1122</v>
      </c>
      <c r="C732">
        <v>5</v>
      </c>
      <c r="D732">
        <v>3</v>
      </c>
      <c r="E732">
        <v>201902</v>
      </c>
      <c r="F732">
        <v>1276</v>
      </c>
      <c r="G732">
        <v>76</v>
      </c>
      <c r="H732">
        <v>96976</v>
      </c>
      <c r="I732">
        <v>30000.240000000002</v>
      </c>
      <c r="J732">
        <v>459</v>
      </c>
      <c r="K732">
        <v>50930.64</v>
      </c>
      <c r="L732">
        <f>Tabla_STOCKENALMACEN[[#This Row],[CANT_STOCK]]*Tabla_STOCKENALMACEN[[#This Row],[COSTO_UNIT]]</f>
        <v>96976</v>
      </c>
      <c r="M732">
        <f>IFERROR(Tabla_STOCKENALMACEN[[#This Row],[CANT_STOCK]]/Tabla_STOCKENALMACEN[[#This Row],[VENTA_PROM12MESES_UN]],0)</f>
        <v>2.7799564270152506</v>
      </c>
      <c r="N732">
        <f>IFERROR(12/Tabla_STOCKENALMACEN[[#This Row],[MESES DE INVENTARIO]],0)</f>
        <v>4.3166144200626961</v>
      </c>
      <c r="O732" s="3">
        <f>Tabla_STOCKENALMACEN[[#This Row],[STOCK_VALORIZADO]]/SUM(Tabla_STOCKENALMACEN[STOCK_VALORIZADO])</f>
        <v>3.6507470670022663E-3</v>
      </c>
      <c r="P732" s="1" t="str">
        <f>VLOOKUP(Tabla_STOCKENALMACEN[[#This Row],[ID_PRODUCTO]],'ABC VENTAS'!$B$2:$F$564,5,FALSE)</f>
        <v>A</v>
      </c>
      <c r="Q732" s="1" t="str">
        <f>VLOOKUP(Tabla_STOCKENALMACEN[[#This Row],[ID_PRODUCTO]],'ABC STOCK'!$B$3:$F$565,5,FALSE)</f>
        <v>A</v>
      </c>
      <c r="R73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33" spans="1:18" x14ac:dyDescent="0.25">
      <c r="A733">
        <v>1</v>
      </c>
      <c r="B733">
        <v>1122</v>
      </c>
      <c r="C733">
        <v>5</v>
      </c>
      <c r="D733">
        <v>3</v>
      </c>
      <c r="E733">
        <v>201902</v>
      </c>
      <c r="F733">
        <v>83</v>
      </c>
      <c r="G733">
        <v>31</v>
      </c>
      <c r="H733">
        <v>2573</v>
      </c>
      <c r="I733">
        <v>28142.73</v>
      </c>
      <c r="J733">
        <v>917</v>
      </c>
      <c r="K733">
        <v>49462.98</v>
      </c>
      <c r="L733">
        <f>Tabla_STOCKENALMACEN[[#This Row],[CANT_STOCK]]*Tabla_STOCKENALMACEN[[#This Row],[COSTO_UNIT]]</f>
        <v>2573</v>
      </c>
      <c r="M733">
        <f>IFERROR(Tabla_STOCKENALMACEN[[#This Row],[CANT_STOCK]]/Tabla_STOCKENALMACEN[[#This Row],[VENTA_PROM12MESES_UN]],0)</f>
        <v>9.0512540894220284E-2</v>
      </c>
      <c r="N733">
        <f>IFERROR(12/Tabla_STOCKENALMACEN[[#This Row],[MESES DE INVENTARIO]],0)</f>
        <v>132.57831325301206</v>
      </c>
      <c r="O733" s="3">
        <f>Tabla_STOCKENALMACEN[[#This Row],[STOCK_VALORIZADO]]/SUM(Tabla_STOCKENALMACEN[STOCK_VALORIZADO])</f>
        <v>9.6862854761970292E-5</v>
      </c>
      <c r="P733" s="1" t="str">
        <f>VLOOKUP(Tabla_STOCKENALMACEN[[#This Row],[ID_PRODUCTO]],'ABC VENTAS'!$B$2:$F$564,5,FALSE)</f>
        <v>A</v>
      </c>
      <c r="Q733" s="1" t="str">
        <f>VLOOKUP(Tabla_STOCKENALMACEN[[#This Row],[ID_PRODUCTO]],'ABC STOCK'!$B$3:$F$565,5,FALSE)</f>
        <v>A</v>
      </c>
      <c r="R73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34" spans="1:18" x14ac:dyDescent="0.25">
      <c r="A734">
        <v>2</v>
      </c>
      <c r="B734">
        <v>1123</v>
      </c>
      <c r="C734">
        <v>5</v>
      </c>
      <c r="D734">
        <v>3</v>
      </c>
      <c r="E734">
        <v>201911</v>
      </c>
      <c r="F734">
        <v>91</v>
      </c>
      <c r="G734">
        <v>7.49</v>
      </c>
      <c r="H734">
        <v>681.59</v>
      </c>
      <c r="I734">
        <v>588.48929999999996</v>
      </c>
      <c r="J734">
        <v>81</v>
      </c>
      <c r="K734">
        <v>1001.0385</v>
      </c>
      <c r="L734">
        <f>Tabla_STOCKENALMACEN[[#This Row],[CANT_STOCK]]*Tabla_STOCKENALMACEN[[#This Row],[COSTO_UNIT]]</f>
        <v>681.59</v>
      </c>
      <c r="M734">
        <f>IFERROR(Tabla_STOCKENALMACEN[[#This Row],[CANT_STOCK]]/Tabla_STOCKENALMACEN[[#This Row],[VENTA_PROM12MESES_UN]],0)</f>
        <v>1.1234567901234569</v>
      </c>
      <c r="N734">
        <f>IFERROR(12/Tabla_STOCKENALMACEN[[#This Row],[MESES DE INVENTARIO]],0)</f>
        <v>10.681318681318681</v>
      </c>
      <c r="O734" s="3">
        <f>Tabla_STOCKENALMACEN[[#This Row],[STOCK_VALORIZADO]]/SUM(Tabla_STOCKENALMACEN[STOCK_VALORIZADO])</f>
        <v>2.565905681197487E-5</v>
      </c>
      <c r="P734" s="1" t="str">
        <f>VLOOKUP(Tabla_STOCKENALMACEN[[#This Row],[ID_PRODUCTO]],'ABC VENTAS'!$B$2:$F$564,5,FALSE)</f>
        <v>C</v>
      </c>
      <c r="Q734" s="1" t="str">
        <f>VLOOKUP(Tabla_STOCKENALMACEN[[#This Row],[ID_PRODUCTO]],'ABC STOCK'!$B$3:$F$565,5,FALSE)</f>
        <v>C</v>
      </c>
      <c r="R73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35" spans="1:18" x14ac:dyDescent="0.25">
      <c r="A735">
        <v>2</v>
      </c>
      <c r="B735">
        <v>1123</v>
      </c>
      <c r="C735">
        <v>5</v>
      </c>
      <c r="D735">
        <v>3</v>
      </c>
      <c r="E735">
        <v>202001</v>
      </c>
      <c r="F735">
        <v>539</v>
      </c>
      <c r="G735">
        <v>4.76</v>
      </c>
      <c r="H735">
        <v>2565.64</v>
      </c>
      <c r="I735">
        <v>345.84732000000002</v>
      </c>
      <c r="J735">
        <v>89.7</v>
      </c>
      <c r="K735">
        <v>806.97708</v>
      </c>
      <c r="L735">
        <f>Tabla_STOCKENALMACEN[[#This Row],[CANT_STOCK]]*Tabla_STOCKENALMACEN[[#This Row],[COSTO_UNIT]]</f>
        <v>2565.64</v>
      </c>
      <c r="M735">
        <f>IFERROR(Tabla_STOCKENALMACEN[[#This Row],[CANT_STOCK]]/Tabla_STOCKENALMACEN[[#This Row],[VENTA_PROM12MESES_UN]],0)</f>
        <v>6.0089186176142695</v>
      </c>
      <c r="N735">
        <f>IFERROR(12/Tabla_STOCKENALMACEN[[#This Row],[MESES DE INVENTARIO]],0)</f>
        <v>1.9970315398886829</v>
      </c>
      <c r="O735" s="3">
        <f>Tabla_STOCKENALMACEN[[#This Row],[STOCK_VALORIZADO]]/SUM(Tabla_STOCKENALMACEN[STOCK_VALORIZADO])</f>
        <v>9.6585781069374838E-5</v>
      </c>
      <c r="P735" s="1" t="str">
        <f>VLOOKUP(Tabla_STOCKENALMACEN[[#This Row],[ID_PRODUCTO]],'ABC VENTAS'!$B$2:$F$564,5,FALSE)</f>
        <v>C</v>
      </c>
      <c r="Q735" s="1" t="str">
        <f>VLOOKUP(Tabla_STOCKENALMACEN[[#This Row],[ID_PRODUCTO]],'ABC STOCK'!$B$3:$F$565,5,FALSE)</f>
        <v>C</v>
      </c>
      <c r="R73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736" spans="1:18" x14ac:dyDescent="0.25">
      <c r="A736">
        <v>2</v>
      </c>
      <c r="B736">
        <v>1123</v>
      </c>
      <c r="C736">
        <v>5</v>
      </c>
      <c r="D736">
        <v>3</v>
      </c>
      <c r="E736">
        <v>201906</v>
      </c>
      <c r="F736">
        <v>279</v>
      </c>
      <c r="G736">
        <v>4.05</v>
      </c>
      <c r="H736">
        <v>1129.95</v>
      </c>
      <c r="I736">
        <v>271.30950000000001</v>
      </c>
      <c r="J736">
        <v>77</v>
      </c>
      <c r="K736">
        <v>455.30099999999999</v>
      </c>
      <c r="L736">
        <f>Tabla_STOCKENALMACEN[[#This Row],[CANT_STOCK]]*Tabla_STOCKENALMACEN[[#This Row],[COSTO_UNIT]]</f>
        <v>1129.95</v>
      </c>
      <c r="M736">
        <f>IFERROR(Tabla_STOCKENALMACEN[[#This Row],[CANT_STOCK]]/Tabla_STOCKENALMACEN[[#This Row],[VENTA_PROM12MESES_UN]],0)</f>
        <v>3.6233766233766236</v>
      </c>
      <c r="N736">
        <f>IFERROR(12/Tabla_STOCKENALMACEN[[#This Row],[MESES DE INVENTARIO]],0)</f>
        <v>3.311827956989247</v>
      </c>
      <c r="O736" s="3">
        <f>Tabla_STOCKENALMACEN[[#This Row],[STOCK_VALORIZADO]]/SUM(Tabla_STOCKENALMACEN[STOCK_VALORIZADO])</f>
        <v>4.2537964531009847E-5</v>
      </c>
      <c r="P736" s="1" t="str">
        <f>VLOOKUP(Tabla_STOCKENALMACEN[[#This Row],[ID_PRODUCTO]],'ABC VENTAS'!$B$2:$F$564,5,FALSE)</f>
        <v>C</v>
      </c>
      <c r="Q736" s="1" t="str">
        <f>VLOOKUP(Tabla_STOCKENALMACEN[[#This Row],[ID_PRODUCTO]],'ABC STOCK'!$B$3:$F$565,5,FALSE)</f>
        <v>C</v>
      </c>
      <c r="R73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737" spans="1:18" x14ac:dyDescent="0.25">
      <c r="A737">
        <v>1</v>
      </c>
      <c r="B737">
        <v>1123</v>
      </c>
      <c r="C737">
        <v>5</v>
      </c>
      <c r="D737">
        <v>3</v>
      </c>
      <c r="E737">
        <v>202003</v>
      </c>
      <c r="F737">
        <v>478</v>
      </c>
      <c r="G737">
        <v>7.49</v>
      </c>
      <c r="H737">
        <v>3580.22</v>
      </c>
      <c r="I737">
        <v>250.14353</v>
      </c>
      <c r="J737">
        <v>36.700000000000003</v>
      </c>
      <c r="K737">
        <v>404.07801000000001</v>
      </c>
      <c r="L737">
        <f>Tabla_STOCKENALMACEN[[#This Row],[CANT_STOCK]]*Tabla_STOCKENALMACEN[[#This Row],[COSTO_UNIT]]</f>
        <v>3580.2200000000003</v>
      </c>
      <c r="M737">
        <f>IFERROR(Tabla_STOCKENALMACEN[[#This Row],[CANT_STOCK]]/Tabla_STOCKENALMACEN[[#This Row],[VENTA_PROM12MESES_UN]],0)</f>
        <v>13.024523160762941</v>
      </c>
      <c r="N737">
        <f>IFERROR(12/Tabla_STOCKENALMACEN[[#This Row],[MESES DE INVENTARIO]],0)</f>
        <v>0.9213389121338913</v>
      </c>
      <c r="O737" s="3">
        <f>Tabla_STOCKENALMACEN[[#This Row],[STOCK_VALORIZADO]]/SUM(Tabla_STOCKENALMACEN[STOCK_VALORIZADO])</f>
        <v>1.3478054017718668E-4</v>
      </c>
      <c r="P737" s="1" t="str">
        <f>VLOOKUP(Tabla_STOCKENALMACEN[[#This Row],[ID_PRODUCTO]],'ABC VENTAS'!$B$2:$F$564,5,FALSE)</f>
        <v>C</v>
      </c>
      <c r="Q737" s="1" t="str">
        <f>VLOOKUP(Tabla_STOCKENALMACEN[[#This Row],[ID_PRODUCTO]],'ABC STOCK'!$B$3:$F$565,5,FALSE)</f>
        <v>C</v>
      </c>
      <c r="R73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738" spans="1:18" x14ac:dyDescent="0.25">
      <c r="A738">
        <v>3</v>
      </c>
      <c r="B738">
        <v>1123</v>
      </c>
      <c r="C738">
        <v>5</v>
      </c>
      <c r="D738">
        <v>3</v>
      </c>
      <c r="E738">
        <v>201905</v>
      </c>
      <c r="F738">
        <v>125</v>
      </c>
      <c r="G738">
        <v>1.1599999999999999</v>
      </c>
      <c r="H738">
        <v>145</v>
      </c>
      <c r="I738">
        <v>150.80000000000001</v>
      </c>
      <c r="J738">
        <v>125</v>
      </c>
      <c r="K738">
        <v>189.95</v>
      </c>
      <c r="L738">
        <f>Tabla_STOCKENALMACEN[[#This Row],[CANT_STOCK]]*Tabla_STOCKENALMACEN[[#This Row],[COSTO_UNIT]]</f>
        <v>145</v>
      </c>
      <c r="M738">
        <f>IFERROR(Tabla_STOCKENALMACEN[[#This Row],[CANT_STOCK]]/Tabla_STOCKENALMACEN[[#This Row],[VENTA_PROM12MESES_UN]],0)</f>
        <v>1</v>
      </c>
      <c r="N738">
        <f>IFERROR(12/Tabla_STOCKENALMACEN[[#This Row],[MESES DE INVENTARIO]],0)</f>
        <v>12</v>
      </c>
      <c r="O738" s="3">
        <f>Tabla_STOCKENALMACEN[[#This Row],[STOCK_VALORIZADO]]/SUM(Tabla_STOCKENALMACEN[STOCK_VALORIZADO])</f>
        <v>5.4586529111875991E-6</v>
      </c>
      <c r="P738" s="1" t="str">
        <f>VLOOKUP(Tabla_STOCKENALMACEN[[#This Row],[ID_PRODUCTO]],'ABC VENTAS'!$B$2:$F$564,5,FALSE)</f>
        <v>C</v>
      </c>
      <c r="Q738" s="1" t="str">
        <f>VLOOKUP(Tabla_STOCKENALMACEN[[#This Row],[ID_PRODUCTO]],'ABC STOCK'!$B$3:$F$565,5,FALSE)</f>
        <v>C</v>
      </c>
      <c r="R73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39" spans="1:18" x14ac:dyDescent="0.25">
      <c r="A739">
        <v>1</v>
      </c>
      <c r="B739">
        <v>1123</v>
      </c>
      <c r="C739">
        <v>5</v>
      </c>
      <c r="D739">
        <v>3</v>
      </c>
      <c r="E739">
        <v>202001</v>
      </c>
      <c r="F739">
        <v>632</v>
      </c>
      <c r="G739">
        <v>1.18</v>
      </c>
      <c r="H739">
        <v>745.76</v>
      </c>
      <c r="I739">
        <v>115.0736</v>
      </c>
      <c r="J739">
        <v>92</v>
      </c>
      <c r="K739">
        <v>143.29920000000001</v>
      </c>
      <c r="L739">
        <f>Tabla_STOCKENALMACEN[[#This Row],[CANT_STOCK]]*Tabla_STOCKENALMACEN[[#This Row],[COSTO_UNIT]]</f>
        <v>745.76</v>
      </c>
      <c r="M739">
        <f>IFERROR(Tabla_STOCKENALMACEN[[#This Row],[CANT_STOCK]]/Tabla_STOCKENALMACEN[[#This Row],[VENTA_PROM12MESES_UN]],0)</f>
        <v>6.8695652173913047</v>
      </c>
      <c r="N739">
        <f>IFERROR(12/Tabla_STOCKENALMACEN[[#This Row],[MESES DE INVENTARIO]],0)</f>
        <v>1.7468354430379747</v>
      </c>
      <c r="O739" s="3">
        <f>Tabla_STOCKENALMACEN[[#This Row],[STOCK_VALORIZADO]]/SUM(Tabla_STOCKENALMACEN[STOCK_VALORIZADO])</f>
        <v>2.8074793069291478E-5</v>
      </c>
      <c r="P739" s="1" t="str">
        <f>VLOOKUP(Tabla_STOCKENALMACEN[[#This Row],[ID_PRODUCTO]],'ABC VENTAS'!$B$2:$F$564,5,FALSE)</f>
        <v>C</v>
      </c>
      <c r="Q739" s="1" t="str">
        <f>VLOOKUP(Tabla_STOCKENALMACEN[[#This Row],[ID_PRODUCTO]],'ABC STOCK'!$B$3:$F$565,5,FALSE)</f>
        <v>C</v>
      </c>
      <c r="R73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740" spans="1:18" x14ac:dyDescent="0.25">
      <c r="A740">
        <v>3</v>
      </c>
      <c r="B740">
        <v>1124</v>
      </c>
      <c r="C740">
        <v>5</v>
      </c>
      <c r="D740">
        <v>3</v>
      </c>
      <c r="E740">
        <v>202003</v>
      </c>
      <c r="F740">
        <v>105</v>
      </c>
      <c r="G740">
        <v>5.46</v>
      </c>
      <c r="H740">
        <v>573.29999999999995</v>
      </c>
      <c r="I740">
        <v>471.74400000000003</v>
      </c>
      <c r="J740">
        <v>90</v>
      </c>
      <c r="K740">
        <v>658.476</v>
      </c>
      <c r="L740">
        <f>Tabla_STOCKENALMACEN[[#This Row],[CANT_STOCK]]*Tabla_STOCKENALMACEN[[#This Row],[COSTO_UNIT]]</f>
        <v>573.29999999999995</v>
      </c>
      <c r="M740">
        <f>IFERROR(Tabla_STOCKENALMACEN[[#This Row],[CANT_STOCK]]/Tabla_STOCKENALMACEN[[#This Row],[VENTA_PROM12MESES_UN]],0)</f>
        <v>1.1666666666666667</v>
      </c>
      <c r="N740">
        <f>IFERROR(12/Tabla_STOCKENALMACEN[[#This Row],[MESES DE INVENTARIO]],0)</f>
        <v>10.285714285714285</v>
      </c>
      <c r="O740" s="3">
        <f>Tabla_STOCKENALMACEN[[#This Row],[STOCK_VALORIZADO]]/SUM(Tabla_STOCKENALMACEN[STOCK_VALORIZADO])</f>
        <v>2.1582384234371382E-5</v>
      </c>
      <c r="P740" s="1" t="str">
        <f>VLOOKUP(Tabla_STOCKENALMACEN[[#This Row],[ID_PRODUCTO]],'ABC VENTAS'!$B$2:$F$564,5,FALSE)</f>
        <v>C</v>
      </c>
      <c r="Q740" s="1" t="str">
        <f>VLOOKUP(Tabla_STOCKENALMACEN[[#This Row],[ID_PRODUCTO]],'ABC STOCK'!$B$3:$F$565,5,FALSE)</f>
        <v>C</v>
      </c>
      <c r="R74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41" spans="1:18" x14ac:dyDescent="0.25">
      <c r="A741">
        <v>3</v>
      </c>
      <c r="B741">
        <v>1124</v>
      </c>
      <c r="C741">
        <v>5</v>
      </c>
      <c r="D741">
        <v>3</v>
      </c>
      <c r="E741">
        <v>201906</v>
      </c>
      <c r="F741">
        <v>318</v>
      </c>
      <c r="G741">
        <v>6.49</v>
      </c>
      <c r="H741">
        <v>2063.8200000000002</v>
      </c>
      <c r="I741">
        <v>364.60820000000001</v>
      </c>
      <c r="J741">
        <v>53</v>
      </c>
      <c r="K741">
        <v>595.06809999999996</v>
      </c>
      <c r="L741">
        <f>Tabla_STOCKENALMACEN[[#This Row],[CANT_STOCK]]*Tabla_STOCKENALMACEN[[#This Row],[COSTO_UNIT]]</f>
        <v>2063.8200000000002</v>
      </c>
      <c r="M741">
        <f>IFERROR(Tabla_STOCKENALMACEN[[#This Row],[CANT_STOCK]]/Tabla_STOCKENALMACEN[[#This Row],[VENTA_PROM12MESES_UN]],0)</f>
        <v>6</v>
      </c>
      <c r="N741">
        <f>IFERROR(12/Tabla_STOCKENALMACEN[[#This Row],[MESES DE INVENTARIO]],0)</f>
        <v>2</v>
      </c>
      <c r="O741" s="3">
        <f>Tabla_STOCKENALMACEN[[#This Row],[STOCK_VALORIZADO]]/SUM(Tabla_STOCKENALMACEN[STOCK_VALORIZADO])</f>
        <v>7.7694324490808225E-5</v>
      </c>
      <c r="P741" s="1" t="str">
        <f>VLOOKUP(Tabla_STOCKENALMACEN[[#This Row],[ID_PRODUCTO]],'ABC VENTAS'!$B$2:$F$564,5,FALSE)</f>
        <v>C</v>
      </c>
      <c r="Q741" s="1" t="str">
        <f>VLOOKUP(Tabla_STOCKENALMACEN[[#This Row],[ID_PRODUCTO]],'ABC STOCK'!$B$3:$F$565,5,FALSE)</f>
        <v>C</v>
      </c>
      <c r="R74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742" spans="1:18" x14ac:dyDescent="0.25">
      <c r="A742">
        <v>3</v>
      </c>
      <c r="B742">
        <v>1124</v>
      </c>
      <c r="C742">
        <v>5</v>
      </c>
      <c r="D742">
        <v>3</v>
      </c>
      <c r="E742">
        <v>202003</v>
      </c>
      <c r="F742">
        <v>777</v>
      </c>
      <c r="G742">
        <v>3.29</v>
      </c>
      <c r="H742">
        <v>2556.33</v>
      </c>
      <c r="I742">
        <v>258.37356999999997</v>
      </c>
      <c r="J742">
        <v>86.3</v>
      </c>
      <c r="K742">
        <v>411.69414999999998</v>
      </c>
      <c r="L742">
        <f>Tabla_STOCKENALMACEN[[#This Row],[CANT_STOCK]]*Tabla_STOCKENALMACEN[[#This Row],[COSTO_UNIT]]</f>
        <v>2556.33</v>
      </c>
      <c r="M742">
        <f>IFERROR(Tabla_STOCKENALMACEN[[#This Row],[CANT_STOCK]]/Tabla_STOCKENALMACEN[[#This Row],[VENTA_PROM12MESES_UN]],0)</f>
        <v>9.003476245654694</v>
      </c>
      <c r="N742">
        <f>IFERROR(12/Tabla_STOCKENALMACEN[[#This Row],[MESES DE INVENTARIO]],0)</f>
        <v>1.3328185328185327</v>
      </c>
      <c r="O742" s="3">
        <f>Tabla_STOCKENALMACEN[[#This Row],[STOCK_VALORIZADO]]/SUM(Tabla_STOCKENALMACEN[STOCK_VALORIZADO])</f>
        <v>9.6235297906594456E-5</v>
      </c>
      <c r="P742" s="1" t="str">
        <f>VLOOKUP(Tabla_STOCKENALMACEN[[#This Row],[ID_PRODUCTO]],'ABC VENTAS'!$B$2:$F$564,5,FALSE)</f>
        <v>C</v>
      </c>
      <c r="Q742" s="1" t="str">
        <f>VLOOKUP(Tabla_STOCKENALMACEN[[#This Row],[ID_PRODUCTO]],'ABC STOCK'!$B$3:$F$565,5,FALSE)</f>
        <v>C</v>
      </c>
      <c r="R74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743" spans="1:18" x14ac:dyDescent="0.25">
      <c r="A743">
        <v>1</v>
      </c>
      <c r="B743">
        <v>1124</v>
      </c>
      <c r="C743">
        <v>5</v>
      </c>
      <c r="D743">
        <v>3</v>
      </c>
      <c r="E743">
        <v>201906</v>
      </c>
      <c r="F743">
        <v>0</v>
      </c>
      <c r="G743">
        <v>4.54</v>
      </c>
      <c r="H743">
        <v>0</v>
      </c>
      <c r="I743">
        <v>196.61832000000001</v>
      </c>
      <c r="J743">
        <v>40.1</v>
      </c>
      <c r="K743">
        <v>327.69720000000001</v>
      </c>
      <c r="L743">
        <f>Tabla_STOCKENALMACEN[[#This Row],[CANT_STOCK]]*Tabla_STOCKENALMACEN[[#This Row],[COSTO_UNIT]]</f>
        <v>0</v>
      </c>
      <c r="M743">
        <f>IFERROR(Tabla_STOCKENALMACEN[[#This Row],[CANT_STOCK]]/Tabla_STOCKENALMACEN[[#This Row],[VENTA_PROM12MESES_UN]],0)</f>
        <v>0</v>
      </c>
      <c r="N743">
        <f>IFERROR(12/Tabla_STOCKENALMACEN[[#This Row],[MESES DE INVENTARIO]],0)</f>
        <v>0</v>
      </c>
      <c r="O743" s="3">
        <f>Tabla_STOCKENALMACEN[[#This Row],[STOCK_VALORIZADO]]/SUM(Tabla_STOCKENALMACEN[STOCK_VALORIZADO])</f>
        <v>0</v>
      </c>
      <c r="P743" s="1" t="str">
        <f>VLOOKUP(Tabla_STOCKENALMACEN[[#This Row],[ID_PRODUCTO]],'ABC VENTAS'!$B$2:$F$564,5,FALSE)</f>
        <v>C</v>
      </c>
      <c r="Q743" s="1" t="str">
        <f>VLOOKUP(Tabla_STOCKENALMACEN[[#This Row],[ID_PRODUCTO]],'ABC STOCK'!$B$3:$F$565,5,FALSE)</f>
        <v>C</v>
      </c>
      <c r="R74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44" spans="1:18" x14ac:dyDescent="0.25">
      <c r="A744">
        <v>2</v>
      </c>
      <c r="B744">
        <v>1124</v>
      </c>
      <c r="C744">
        <v>5</v>
      </c>
      <c r="D744">
        <v>3</v>
      </c>
      <c r="E744">
        <v>202002</v>
      </c>
      <c r="F744">
        <v>71</v>
      </c>
      <c r="G744">
        <v>2.78</v>
      </c>
      <c r="H744">
        <v>197.38</v>
      </c>
      <c r="I744">
        <v>151.67679999999999</v>
      </c>
      <c r="J744">
        <v>62</v>
      </c>
      <c r="K744">
        <v>306.80079999999998</v>
      </c>
      <c r="L744">
        <f>Tabla_STOCKENALMACEN[[#This Row],[CANT_STOCK]]*Tabla_STOCKENALMACEN[[#This Row],[COSTO_UNIT]]</f>
        <v>197.38</v>
      </c>
      <c r="M744">
        <f>IFERROR(Tabla_STOCKENALMACEN[[#This Row],[CANT_STOCK]]/Tabla_STOCKENALMACEN[[#This Row],[VENTA_PROM12MESES_UN]],0)</f>
        <v>1.1451612903225807</v>
      </c>
      <c r="N744">
        <f>IFERROR(12/Tabla_STOCKENALMACEN[[#This Row],[MESES DE INVENTARIO]],0)</f>
        <v>10.478873239436618</v>
      </c>
      <c r="O744" s="3">
        <f>Tabla_STOCKENALMACEN[[#This Row],[STOCK_VALORIZADO]]/SUM(Tabla_STOCKENALMACEN[STOCK_VALORIZADO])</f>
        <v>7.4305442180014369E-6</v>
      </c>
      <c r="P744" s="1" t="str">
        <f>VLOOKUP(Tabla_STOCKENALMACEN[[#This Row],[ID_PRODUCTO]],'ABC VENTAS'!$B$2:$F$564,5,FALSE)</f>
        <v>C</v>
      </c>
      <c r="Q744" s="1" t="str">
        <f>VLOOKUP(Tabla_STOCKENALMACEN[[#This Row],[ID_PRODUCTO]],'ABC STOCK'!$B$3:$F$565,5,FALSE)</f>
        <v>C</v>
      </c>
      <c r="R74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45" spans="1:18" x14ac:dyDescent="0.25">
      <c r="A745">
        <v>2</v>
      </c>
      <c r="B745">
        <v>1124</v>
      </c>
      <c r="C745">
        <v>5</v>
      </c>
      <c r="D745">
        <v>3</v>
      </c>
      <c r="E745">
        <v>202002</v>
      </c>
      <c r="F745">
        <v>134</v>
      </c>
      <c r="G745">
        <v>1.51</v>
      </c>
      <c r="H745">
        <v>202.34</v>
      </c>
      <c r="I745">
        <v>124.4995</v>
      </c>
      <c r="J745">
        <v>97</v>
      </c>
      <c r="K745">
        <v>197.7345</v>
      </c>
      <c r="L745">
        <f>Tabla_STOCKENALMACEN[[#This Row],[CANT_STOCK]]*Tabla_STOCKENALMACEN[[#This Row],[COSTO_UNIT]]</f>
        <v>202.34</v>
      </c>
      <c r="M745">
        <f>IFERROR(Tabla_STOCKENALMACEN[[#This Row],[CANT_STOCK]]/Tabla_STOCKENALMACEN[[#This Row],[VENTA_PROM12MESES_UN]],0)</f>
        <v>1.3814432989690721</v>
      </c>
      <c r="N745">
        <f>IFERROR(12/Tabla_STOCKENALMACEN[[#This Row],[MESES DE INVENTARIO]],0)</f>
        <v>8.6865671641791042</v>
      </c>
      <c r="O745" s="3">
        <f>Tabla_STOCKENALMACEN[[#This Row],[STOCK_VALORIZADO]]/SUM(Tabla_STOCKENALMACEN[STOCK_VALORIZADO])</f>
        <v>7.6172677934461994E-6</v>
      </c>
      <c r="P745" s="1" t="str">
        <f>VLOOKUP(Tabla_STOCKENALMACEN[[#This Row],[ID_PRODUCTO]],'ABC VENTAS'!$B$2:$F$564,5,FALSE)</f>
        <v>C</v>
      </c>
      <c r="Q745" s="1" t="str">
        <f>VLOOKUP(Tabla_STOCKENALMACEN[[#This Row],[ID_PRODUCTO]],'ABC STOCK'!$B$3:$F$565,5,FALSE)</f>
        <v>C</v>
      </c>
      <c r="R74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46" spans="1:18" x14ac:dyDescent="0.25">
      <c r="A746">
        <v>1</v>
      </c>
      <c r="B746">
        <v>1125</v>
      </c>
      <c r="C746">
        <v>5</v>
      </c>
      <c r="D746">
        <v>3</v>
      </c>
      <c r="E746">
        <v>202003</v>
      </c>
      <c r="F746">
        <v>2</v>
      </c>
      <c r="G746">
        <v>6.8</v>
      </c>
      <c r="H746">
        <v>13.6</v>
      </c>
      <c r="I746">
        <v>957.16800000000001</v>
      </c>
      <c r="J746">
        <v>138</v>
      </c>
      <c r="K746">
        <v>1135.4639999999999</v>
      </c>
      <c r="L746">
        <f>Tabla_STOCKENALMACEN[[#This Row],[CANT_STOCK]]*Tabla_STOCKENALMACEN[[#This Row],[COSTO_UNIT]]</f>
        <v>13.6</v>
      </c>
      <c r="M746">
        <f>IFERROR(Tabla_STOCKENALMACEN[[#This Row],[CANT_STOCK]]/Tabla_STOCKENALMACEN[[#This Row],[VENTA_PROM12MESES_UN]],0)</f>
        <v>1.4492753623188406E-2</v>
      </c>
      <c r="N746">
        <f>IFERROR(12/Tabla_STOCKENALMACEN[[#This Row],[MESES DE INVENTARIO]],0)</f>
        <v>828</v>
      </c>
      <c r="O746" s="3">
        <f>Tabla_STOCKENALMACEN[[#This Row],[STOCK_VALORIZADO]]/SUM(Tabla_STOCKENALMACEN[STOCK_VALORIZADO])</f>
        <v>5.1198399718725072E-7</v>
      </c>
      <c r="P746" s="1" t="str">
        <f>VLOOKUP(Tabla_STOCKENALMACEN[[#This Row],[ID_PRODUCTO]],'ABC VENTAS'!$B$2:$F$564,5,FALSE)</f>
        <v>C</v>
      </c>
      <c r="Q746" s="1" t="str">
        <f>VLOOKUP(Tabla_STOCKENALMACEN[[#This Row],[ID_PRODUCTO]],'ABC STOCK'!$B$3:$F$565,5,FALSE)</f>
        <v>C</v>
      </c>
      <c r="R74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47" spans="1:18" x14ac:dyDescent="0.25">
      <c r="A747">
        <v>2</v>
      </c>
      <c r="B747">
        <v>1125</v>
      </c>
      <c r="C747">
        <v>5</v>
      </c>
      <c r="D747">
        <v>3</v>
      </c>
      <c r="E747">
        <v>201908</v>
      </c>
      <c r="F747">
        <v>143</v>
      </c>
      <c r="G747">
        <v>5.27</v>
      </c>
      <c r="H747">
        <v>753.61</v>
      </c>
      <c r="I747">
        <v>701.54240000000004</v>
      </c>
      <c r="J747">
        <v>128</v>
      </c>
      <c r="K747">
        <v>1038.8224</v>
      </c>
      <c r="L747">
        <f>Tabla_STOCKENALMACEN[[#This Row],[CANT_STOCK]]*Tabla_STOCKENALMACEN[[#This Row],[COSTO_UNIT]]</f>
        <v>753.6099999999999</v>
      </c>
      <c r="M747">
        <f>IFERROR(Tabla_STOCKENALMACEN[[#This Row],[CANT_STOCK]]/Tabla_STOCKENALMACEN[[#This Row],[VENTA_PROM12MESES_UN]],0)</f>
        <v>1.1171875</v>
      </c>
      <c r="N747">
        <f>IFERROR(12/Tabla_STOCKENALMACEN[[#This Row],[MESES DE INVENTARIO]],0)</f>
        <v>10.741258741258742</v>
      </c>
      <c r="O747" s="3">
        <f>Tabla_STOCKENALMACEN[[#This Row],[STOCK_VALORIZADO]]/SUM(Tabla_STOCKENALMACEN[STOCK_VALORIZADO])</f>
        <v>2.8370313244138525E-5</v>
      </c>
      <c r="P747" s="1" t="str">
        <f>VLOOKUP(Tabla_STOCKENALMACEN[[#This Row],[ID_PRODUCTO]],'ABC VENTAS'!$B$2:$F$564,5,FALSE)</f>
        <v>C</v>
      </c>
      <c r="Q747" s="1" t="str">
        <f>VLOOKUP(Tabla_STOCKENALMACEN[[#This Row],[ID_PRODUCTO]],'ABC STOCK'!$B$3:$F$565,5,FALSE)</f>
        <v>C</v>
      </c>
      <c r="R74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48" spans="1:18" x14ac:dyDescent="0.25">
      <c r="A748">
        <v>2</v>
      </c>
      <c r="B748">
        <v>1125</v>
      </c>
      <c r="C748">
        <v>5</v>
      </c>
      <c r="D748">
        <v>3</v>
      </c>
      <c r="E748">
        <v>201904</v>
      </c>
      <c r="F748">
        <v>167</v>
      </c>
      <c r="G748">
        <v>4.37</v>
      </c>
      <c r="H748">
        <v>729.79</v>
      </c>
      <c r="I748">
        <v>343.00130000000001</v>
      </c>
      <c r="J748">
        <v>83.5</v>
      </c>
      <c r="K748">
        <v>602.07674999999995</v>
      </c>
      <c r="L748">
        <f>Tabla_STOCKENALMACEN[[#This Row],[CANT_STOCK]]*Tabla_STOCKENALMACEN[[#This Row],[COSTO_UNIT]]</f>
        <v>729.79</v>
      </c>
      <c r="M748">
        <f>IFERROR(Tabla_STOCKENALMACEN[[#This Row],[CANT_STOCK]]/Tabla_STOCKENALMACEN[[#This Row],[VENTA_PROM12MESES_UN]],0)</f>
        <v>2</v>
      </c>
      <c r="N748">
        <f>IFERROR(12/Tabla_STOCKENALMACEN[[#This Row],[MESES DE INVENTARIO]],0)</f>
        <v>6</v>
      </c>
      <c r="O748" s="3">
        <f>Tabla_STOCKENALMACEN[[#This Row],[STOCK_VALORIZADO]]/SUM(Tabla_STOCKENALMACEN[STOCK_VALORIZADO])</f>
        <v>2.7473588331417918E-5</v>
      </c>
      <c r="P748" s="1" t="str">
        <f>VLOOKUP(Tabla_STOCKENALMACEN[[#This Row],[ID_PRODUCTO]],'ABC VENTAS'!$B$2:$F$564,5,FALSE)</f>
        <v>C</v>
      </c>
      <c r="Q748" s="1" t="str">
        <f>VLOOKUP(Tabla_STOCKENALMACEN[[#This Row],[ID_PRODUCTO]],'ABC STOCK'!$B$3:$F$565,5,FALSE)</f>
        <v>C</v>
      </c>
      <c r="R74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49" spans="1:18" x14ac:dyDescent="0.25">
      <c r="A749">
        <v>2</v>
      </c>
      <c r="B749">
        <v>1125</v>
      </c>
      <c r="C749">
        <v>5</v>
      </c>
      <c r="D749">
        <v>3</v>
      </c>
      <c r="E749">
        <v>201909</v>
      </c>
      <c r="F749">
        <v>1588</v>
      </c>
      <c r="G749">
        <v>4.6399999999999997</v>
      </c>
      <c r="H749">
        <v>7368.32</v>
      </c>
      <c r="I749">
        <v>380.60064</v>
      </c>
      <c r="J749">
        <v>88.2</v>
      </c>
      <c r="K749">
        <v>495.19008000000002</v>
      </c>
      <c r="L749">
        <f>Tabla_STOCKENALMACEN[[#This Row],[CANT_STOCK]]*Tabla_STOCKENALMACEN[[#This Row],[COSTO_UNIT]]</f>
        <v>7368.32</v>
      </c>
      <c r="M749">
        <f>IFERROR(Tabla_STOCKENALMACEN[[#This Row],[CANT_STOCK]]/Tabla_STOCKENALMACEN[[#This Row],[VENTA_PROM12MESES_UN]],0)</f>
        <v>18.004535147392289</v>
      </c>
      <c r="N749">
        <f>IFERROR(12/Tabla_STOCKENALMACEN[[#This Row],[MESES DE INVENTARIO]],0)</f>
        <v>0.66649874055415625</v>
      </c>
      <c r="O749" s="3">
        <f>Tabla_STOCKENALMACEN[[#This Row],[STOCK_VALORIZADO]]/SUM(Tabla_STOCKENALMACEN[STOCK_VALORIZADO])</f>
        <v>2.7738690633490905E-4</v>
      </c>
      <c r="P749" s="1" t="str">
        <f>VLOOKUP(Tabla_STOCKENALMACEN[[#This Row],[ID_PRODUCTO]],'ABC VENTAS'!$B$2:$F$564,5,FALSE)</f>
        <v>C</v>
      </c>
      <c r="Q749" s="1" t="str">
        <f>VLOOKUP(Tabla_STOCKENALMACEN[[#This Row],[ID_PRODUCTO]],'ABC STOCK'!$B$3:$F$565,5,FALSE)</f>
        <v>C</v>
      </c>
      <c r="R74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750" spans="1:18" x14ac:dyDescent="0.25">
      <c r="A750">
        <v>3</v>
      </c>
      <c r="B750">
        <v>1125</v>
      </c>
      <c r="C750">
        <v>5</v>
      </c>
      <c r="D750">
        <v>3</v>
      </c>
      <c r="E750">
        <v>202003</v>
      </c>
      <c r="F750">
        <v>0</v>
      </c>
      <c r="G750">
        <v>2.31</v>
      </c>
      <c r="H750">
        <v>0</v>
      </c>
      <c r="I750">
        <v>198.89099999999999</v>
      </c>
      <c r="J750">
        <v>82</v>
      </c>
      <c r="K750">
        <v>276.5532</v>
      </c>
      <c r="L750">
        <f>Tabla_STOCKENALMACEN[[#This Row],[CANT_STOCK]]*Tabla_STOCKENALMACEN[[#This Row],[COSTO_UNIT]]</f>
        <v>0</v>
      </c>
      <c r="M750">
        <f>IFERROR(Tabla_STOCKENALMACEN[[#This Row],[CANT_STOCK]]/Tabla_STOCKENALMACEN[[#This Row],[VENTA_PROM12MESES_UN]],0)</f>
        <v>0</v>
      </c>
      <c r="N750">
        <f>IFERROR(12/Tabla_STOCKENALMACEN[[#This Row],[MESES DE INVENTARIO]],0)</f>
        <v>0</v>
      </c>
      <c r="O750" s="3">
        <f>Tabla_STOCKENALMACEN[[#This Row],[STOCK_VALORIZADO]]/SUM(Tabla_STOCKENALMACEN[STOCK_VALORIZADO])</f>
        <v>0</v>
      </c>
      <c r="P750" s="1" t="str">
        <f>VLOOKUP(Tabla_STOCKENALMACEN[[#This Row],[ID_PRODUCTO]],'ABC VENTAS'!$B$2:$F$564,5,FALSE)</f>
        <v>C</v>
      </c>
      <c r="Q750" s="1" t="str">
        <f>VLOOKUP(Tabla_STOCKENALMACEN[[#This Row],[ID_PRODUCTO]],'ABC STOCK'!$B$3:$F$565,5,FALSE)</f>
        <v>C</v>
      </c>
      <c r="R75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51" spans="1:18" x14ac:dyDescent="0.25">
      <c r="A751">
        <v>2</v>
      </c>
      <c r="B751">
        <v>1125</v>
      </c>
      <c r="C751">
        <v>5</v>
      </c>
      <c r="D751">
        <v>3</v>
      </c>
      <c r="E751">
        <v>202001</v>
      </c>
      <c r="F751">
        <v>165</v>
      </c>
      <c r="G751">
        <v>2.12</v>
      </c>
      <c r="H751">
        <v>349.8</v>
      </c>
      <c r="I751">
        <v>179.71028000000001</v>
      </c>
      <c r="J751">
        <v>82.3</v>
      </c>
      <c r="K751">
        <v>244.2664</v>
      </c>
      <c r="L751">
        <f>Tabla_STOCKENALMACEN[[#This Row],[CANT_STOCK]]*Tabla_STOCKENALMACEN[[#This Row],[COSTO_UNIT]]</f>
        <v>349.8</v>
      </c>
      <c r="M751">
        <f>IFERROR(Tabla_STOCKENALMACEN[[#This Row],[CANT_STOCK]]/Tabla_STOCKENALMACEN[[#This Row],[VENTA_PROM12MESES_UN]],0)</f>
        <v>2.0048602673147022</v>
      </c>
      <c r="N751">
        <f>IFERROR(12/Tabla_STOCKENALMACEN[[#This Row],[MESES DE INVENTARIO]],0)</f>
        <v>5.9854545454545454</v>
      </c>
      <c r="O751" s="3">
        <f>Tabla_STOCKENALMACEN[[#This Row],[STOCK_VALORIZADO]]/SUM(Tabla_STOCKENALMACEN[STOCK_VALORIZADO])</f>
        <v>1.3168529574713258E-5</v>
      </c>
      <c r="P751" s="1" t="str">
        <f>VLOOKUP(Tabla_STOCKENALMACEN[[#This Row],[ID_PRODUCTO]],'ABC VENTAS'!$B$2:$F$564,5,FALSE)</f>
        <v>C</v>
      </c>
      <c r="Q751" s="1" t="str">
        <f>VLOOKUP(Tabla_STOCKENALMACEN[[#This Row],[ID_PRODUCTO]],'ABC STOCK'!$B$3:$F$565,5,FALSE)</f>
        <v>C</v>
      </c>
      <c r="R75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52" spans="1:18" x14ac:dyDescent="0.25">
      <c r="A752">
        <v>3</v>
      </c>
      <c r="B752">
        <v>1126</v>
      </c>
      <c r="C752">
        <v>5</v>
      </c>
      <c r="D752">
        <v>3</v>
      </c>
      <c r="E752">
        <v>201904</v>
      </c>
      <c r="F752">
        <v>200</v>
      </c>
      <c r="G752">
        <v>6.16</v>
      </c>
      <c r="H752">
        <v>1232</v>
      </c>
      <c r="I752">
        <v>541.53791999999999</v>
      </c>
      <c r="J752">
        <v>99.9</v>
      </c>
      <c r="K752">
        <v>818.46072000000004</v>
      </c>
      <c r="L752">
        <f>Tabla_STOCKENALMACEN[[#This Row],[CANT_STOCK]]*Tabla_STOCKENALMACEN[[#This Row],[COSTO_UNIT]]</f>
        <v>1232</v>
      </c>
      <c r="M752">
        <f>IFERROR(Tabla_STOCKENALMACEN[[#This Row],[CANT_STOCK]]/Tabla_STOCKENALMACEN[[#This Row],[VENTA_PROM12MESES_UN]],0)</f>
        <v>2.0020020020020017</v>
      </c>
      <c r="N752">
        <f>IFERROR(12/Tabla_STOCKENALMACEN[[#This Row],[MESES DE INVENTARIO]],0)</f>
        <v>5.9940000000000007</v>
      </c>
      <c r="O752" s="3">
        <f>Tabla_STOCKENALMACEN[[#This Row],[STOCK_VALORIZADO]]/SUM(Tabla_STOCKENALMACEN[STOCK_VALORIZADO])</f>
        <v>4.6379726804021533E-5</v>
      </c>
      <c r="P752" s="1" t="str">
        <f>VLOOKUP(Tabla_STOCKENALMACEN[[#This Row],[ID_PRODUCTO]],'ABC VENTAS'!$B$2:$F$564,5,FALSE)</f>
        <v>C</v>
      </c>
      <c r="Q752" s="1" t="str">
        <f>VLOOKUP(Tabla_STOCKENALMACEN[[#This Row],[ID_PRODUCTO]],'ABC STOCK'!$B$3:$F$565,5,FALSE)</f>
        <v>C</v>
      </c>
      <c r="R75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53" spans="1:18" x14ac:dyDescent="0.25">
      <c r="A753">
        <v>3</v>
      </c>
      <c r="B753">
        <v>1126</v>
      </c>
      <c r="C753">
        <v>5</v>
      </c>
      <c r="D753">
        <v>3</v>
      </c>
      <c r="E753">
        <v>202002</v>
      </c>
      <c r="F753">
        <v>443</v>
      </c>
      <c r="G753">
        <v>7.55</v>
      </c>
      <c r="H753">
        <v>3344.65</v>
      </c>
      <c r="I753">
        <v>381.72800000000001</v>
      </c>
      <c r="J753">
        <v>63.2</v>
      </c>
      <c r="K753">
        <v>591.67840000000001</v>
      </c>
      <c r="L753">
        <f>Tabla_STOCKENALMACEN[[#This Row],[CANT_STOCK]]*Tabla_STOCKENALMACEN[[#This Row],[COSTO_UNIT]]</f>
        <v>3344.65</v>
      </c>
      <c r="M753">
        <f>IFERROR(Tabla_STOCKENALMACEN[[#This Row],[CANT_STOCK]]/Tabla_STOCKENALMACEN[[#This Row],[VENTA_PROM12MESES_UN]],0)</f>
        <v>7.0094936708860756</v>
      </c>
      <c r="N753">
        <f>IFERROR(12/Tabla_STOCKENALMACEN[[#This Row],[MESES DE INVENTARIO]],0)</f>
        <v>1.7119638826185102</v>
      </c>
      <c r="O753" s="3">
        <f>Tabla_STOCKENALMACEN[[#This Row],[STOCK_VALORIZADO]]/SUM(Tabla_STOCKENALMACEN[STOCK_VALORIZADO])</f>
        <v>1.2591229972002486E-4</v>
      </c>
      <c r="P753" s="1" t="str">
        <f>VLOOKUP(Tabla_STOCKENALMACEN[[#This Row],[ID_PRODUCTO]],'ABC VENTAS'!$B$2:$F$564,5,FALSE)</f>
        <v>C</v>
      </c>
      <c r="Q753" s="1" t="str">
        <f>VLOOKUP(Tabla_STOCKENALMACEN[[#This Row],[ID_PRODUCTO]],'ABC STOCK'!$B$3:$F$565,5,FALSE)</f>
        <v>C</v>
      </c>
      <c r="R75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754" spans="1:18" x14ac:dyDescent="0.25">
      <c r="A754">
        <v>1</v>
      </c>
      <c r="B754">
        <v>1126</v>
      </c>
      <c r="C754">
        <v>5</v>
      </c>
      <c r="D754">
        <v>3</v>
      </c>
      <c r="E754">
        <v>201908</v>
      </c>
      <c r="F754">
        <v>1156</v>
      </c>
      <c r="G754">
        <v>2.74</v>
      </c>
      <c r="H754">
        <v>3167.44</v>
      </c>
      <c r="I754">
        <v>230.16</v>
      </c>
      <c r="J754">
        <v>80</v>
      </c>
      <c r="K754">
        <v>341.952</v>
      </c>
      <c r="L754">
        <f>Tabla_STOCKENALMACEN[[#This Row],[CANT_STOCK]]*Tabla_STOCKENALMACEN[[#This Row],[COSTO_UNIT]]</f>
        <v>3167.44</v>
      </c>
      <c r="M754">
        <f>IFERROR(Tabla_STOCKENALMACEN[[#This Row],[CANT_STOCK]]/Tabla_STOCKENALMACEN[[#This Row],[VENTA_PROM12MESES_UN]],0)</f>
        <v>14.45</v>
      </c>
      <c r="N754">
        <f>IFERROR(12/Tabla_STOCKENALMACEN[[#This Row],[MESES DE INVENTARIO]],0)</f>
        <v>0.83044982698961944</v>
      </c>
      <c r="O754" s="3">
        <f>Tabla_STOCKENALMACEN[[#This Row],[STOCK_VALORIZADO]]/SUM(Tabla_STOCKENALMACEN[STOCK_VALORIZADO])</f>
        <v>1.192410729449107E-4</v>
      </c>
      <c r="P754" s="1" t="str">
        <f>VLOOKUP(Tabla_STOCKENALMACEN[[#This Row],[ID_PRODUCTO]],'ABC VENTAS'!$B$2:$F$564,5,FALSE)</f>
        <v>C</v>
      </c>
      <c r="Q754" s="1" t="str">
        <f>VLOOKUP(Tabla_STOCKENALMACEN[[#This Row],[ID_PRODUCTO]],'ABC STOCK'!$B$3:$F$565,5,FALSE)</f>
        <v>C</v>
      </c>
      <c r="R75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755" spans="1:18" x14ac:dyDescent="0.25">
      <c r="A755">
        <v>2</v>
      </c>
      <c r="B755">
        <v>1126</v>
      </c>
      <c r="C755">
        <v>5</v>
      </c>
      <c r="D755">
        <v>3</v>
      </c>
      <c r="E755">
        <v>201908</v>
      </c>
      <c r="F755">
        <v>0</v>
      </c>
      <c r="G755">
        <v>4.1399999999999997</v>
      </c>
      <c r="H755">
        <v>0</v>
      </c>
      <c r="I755">
        <v>224.76888</v>
      </c>
      <c r="J755">
        <v>55.4</v>
      </c>
      <c r="K755">
        <v>341.74043999999998</v>
      </c>
      <c r="L755">
        <f>Tabla_STOCKENALMACEN[[#This Row],[CANT_STOCK]]*Tabla_STOCKENALMACEN[[#This Row],[COSTO_UNIT]]</f>
        <v>0</v>
      </c>
      <c r="M755">
        <f>IFERROR(Tabla_STOCKENALMACEN[[#This Row],[CANT_STOCK]]/Tabla_STOCKENALMACEN[[#This Row],[VENTA_PROM12MESES_UN]],0)</f>
        <v>0</v>
      </c>
      <c r="N755">
        <f>IFERROR(12/Tabla_STOCKENALMACEN[[#This Row],[MESES DE INVENTARIO]],0)</f>
        <v>0</v>
      </c>
      <c r="O755" s="3">
        <f>Tabla_STOCKENALMACEN[[#This Row],[STOCK_VALORIZADO]]/SUM(Tabla_STOCKENALMACEN[STOCK_VALORIZADO])</f>
        <v>0</v>
      </c>
      <c r="P755" s="1" t="str">
        <f>VLOOKUP(Tabla_STOCKENALMACEN[[#This Row],[ID_PRODUCTO]],'ABC VENTAS'!$B$2:$F$564,5,FALSE)</f>
        <v>C</v>
      </c>
      <c r="Q755" s="1" t="str">
        <f>VLOOKUP(Tabla_STOCKENALMACEN[[#This Row],[ID_PRODUCTO]],'ABC STOCK'!$B$3:$F$565,5,FALSE)</f>
        <v>C</v>
      </c>
      <c r="R75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56" spans="1:18" x14ac:dyDescent="0.25">
      <c r="A756">
        <v>1</v>
      </c>
      <c r="B756">
        <v>1126</v>
      </c>
      <c r="C756">
        <v>5</v>
      </c>
      <c r="D756">
        <v>3</v>
      </c>
      <c r="E756">
        <v>201907</v>
      </c>
      <c r="F756">
        <v>8</v>
      </c>
      <c r="G756">
        <v>1.31</v>
      </c>
      <c r="H756">
        <v>10.48</v>
      </c>
      <c r="I756">
        <v>97.935599999999994</v>
      </c>
      <c r="J756">
        <v>84</v>
      </c>
      <c r="K756">
        <v>147.45359999999999</v>
      </c>
      <c r="L756">
        <f>Tabla_STOCKENALMACEN[[#This Row],[CANT_STOCK]]*Tabla_STOCKENALMACEN[[#This Row],[COSTO_UNIT]]</f>
        <v>10.48</v>
      </c>
      <c r="M756">
        <f>IFERROR(Tabla_STOCKENALMACEN[[#This Row],[CANT_STOCK]]/Tabla_STOCKENALMACEN[[#This Row],[VENTA_PROM12MESES_UN]],0)</f>
        <v>9.5238095238095233E-2</v>
      </c>
      <c r="N756">
        <f>IFERROR(12/Tabla_STOCKENALMACEN[[#This Row],[MESES DE INVENTARIO]],0)</f>
        <v>126</v>
      </c>
      <c r="O756" s="3">
        <f>Tabla_STOCKENALMACEN[[#This Row],[STOCK_VALORIZADO]]/SUM(Tabla_STOCKENALMACEN[STOCK_VALORIZADO])</f>
        <v>3.94528844891352E-7</v>
      </c>
      <c r="P756" s="1" t="str">
        <f>VLOOKUP(Tabla_STOCKENALMACEN[[#This Row],[ID_PRODUCTO]],'ABC VENTAS'!$B$2:$F$564,5,FALSE)</f>
        <v>C</v>
      </c>
      <c r="Q756" s="1" t="str">
        <f>VLOOKUP(Tabla_STOCKENALMACEN[[#This Row],[ID_PRODUCTO]],'ABC STOCK'!$B$3:$F$565,5,FALSE)</f>
        <v>C</v>
      </c>
      <c r="R75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57" spans="1:18" x14ac:dyDescent="0.25">
      <c r="A757">
        <v>1</v>
      </c>
      <c r="B757">
        <v>1126</v>
      </c>
      <c r="C757">
        <v>5</v>
      </c>
      <c r="D757">
        <v>3</v>
      </c>
      <c r="E757">
        <v>202002</v>
      </c>
      <c r="F757">
        <v>693</v>
      </c>
      <c r="G757">
        <v>1.32</v>
      </c>
      <c r="H757">
        <v>914.76</v>
      </c>
      <c r="I757">
        <v>99.99</v>
      </c>
      <c r="J757">
        <v>75</v>
      </c>
      <c r="K757">
        <v>128.69999999999999</v>
      </c>
      <c r="L757">
        <f>Tabla_STOCKENALMACEN[[#This Row],[CANT_STOCK]]*Tabla_STOCKENALMACEN[[#This Row],[COSTO_UNIT]]</f>
        <v>914.76</v>
      </c>
      <c r="M757">
        <f>IFERROR(Tabla_STOCKENALMACEN[[#This Row],[CANT_STOCK]]/Tabla_STOCKENALMACEN[[#This Row],[VENTA_PROM12MESES_UN]],0)</f>
        <v>9.24</v>
      </c>
      <c r="N757">
        <f>IFERROR(12/Tabla_STOCKENALMACEN[[#This Row],[MESES DE INVENTARIO]],0)</f>
        <v>1.2987012987012987</v>
      </c>
      <c r="O757" s="3">
        <f>Tabla_STOCKENALMACEN[[#This Row],[STOCK_VALORIZADO]]/SUM(Tabla_STOCKENALMACEN[STOCK_VALORIZADO])</f>
        <v>3.4436947151985986E-5</v>
      </c>
      <c r="P757" s="1" t="str">
        <f>VLOOKUP(Tabla_STOCKENALMACEN[[#This Row],[ID_PRODUCTO]],'ABC VENTAS'!$B$2:$F$564,5,FALSE)</f>
        <v>C</v>
      </c>
      <c r="Q757" s="1" t="str">
        <f>VLOOKUP(Tabla_STOCKENALMACEN[[#This Row],[ID_PRODUCTO]],'ABC STOCK'!$B$3:$F$565,5,FALSE)</f>
        <v>C</v>
      </c>
      <c r="R75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758" spans="1:18" x14ac:dyDescent="0.25">
      <c r="A758">
        <v>1</v>
      </c>
      <c r="B758">
        <v>1127</v>
      </c>
      <c r="C758">
        <v>5</v>
      </c>
      <c r="D758">
        <v>3</v>
      </c>
      <c r="E758">
        <v>201906</v>
      </c>
      <c r="F758">
        <v>112</v>
      </c>
      <c r="G758">
        <v>7.57</v>
      </c>
      <c r="H758">
        <v>847.84</v>
      </c>
      <c r="I758">
        <v>915.97</v>
      </c>
      <c r="J758">
        <v>110</v>
      </c>
      <c r="K758">
        <v>1540.4949999999999</v>
      </c>
      <c r="L758">
        <f>Tabla_STOCKENALMACEN[[#This Row],[CANT_STOCK]]*Tabla_STOCKENALMACEN[[#This Row],[COSTO_UNIT]]</f>
        <v>847.84</v>
      </c>
      <c r="M758">
        <f>IFERROR(Tabla_STOCKENALMACEN[[#This Row],[CANT_STOCK]]/Tabla_STOCKENALMACEN[[#This Row],[VENTA_PROM12MESES_UN]],0)</f>
        <v>1.0181818181818181</v>
      </c>
      <c r="N758">
        <f>IFERROR(12/Tabla_STOCKENALMACEN[[#This Row],[MESES DE INVENTARIO]],0)</f>
        <v>11.785714285714286</v>
      </c>
      <c r="O758" s="3">
        <f>Tabla_STOCKENALMACEN[[#This Row],[STOCK_VALORIZADO]]/SUM(Tabla_STOCKENALMACEN[STOCK_VALORIZADO])</f>
        <v>3.1917684718767545E-5</v>
      </c>
      <c r="P758" s="1" t="str">
        <f>VLOOKUP(Tabla_STOCKENALMACEN[[#This Row],[ID_PRODUCTO]],'ABC VENTAS'!$B$2:$F$564,5,FALSE)</f>
        <v>C</v>
      </c>
      <c r="Q758" s="1" t="str">
        <f>VLOOKUP(Tabla_STOCKENALMACEN[[#This Row],[ID_PRODUCTO]],'ABC STOCK'!$B$3:$F$565,5,FALSE)</f>
        <v>C</v>
      </c>
      <c r="R7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59" spans="1:18" x14ac:dyDescent="0.25">
      <c r="A759">
        <v>3</v>
      </c>
      <c r="B759">
        <v>1127</v>
      </c>
      <c r="C759">
        <v>5</v>
      </c>
      <c r="D759">
        <v>3</v>
      </c>
      <c r="E759">
        <v>202002</v>
      </c>
      <c r="F759">
        <v>59</v>
      </c>
      <c r="G759">
        <v>5.21</v>
      </c>
      <c r="H759">
        <v>307.39</v>
      </c>
      <c r="I759">
        <v>595.65930000000003</v>
      </c>
      <c r="J759">
        <v>111</v>
      </c>
      <c r="K759">
        <v>1075.6566</v>
      </c>
      <c r="L759">
        <f>Tabla_STOCKENALMACEN[[#This Row],[CANT_STOCK]]*Tabla_STOCKENALMACEN[[#This Row],[COSTO_UNIT]]</f>
        <v>307.39</v>
      </c>
      <c r="M759">
        <f>IFERROR(Tabla_STOCKENALMACEN[[#This Row],[CANT_STOCK]]/Tabla_STOCKENALMACEN[[#This Row],[VENTA_PROM12MESES_UN]],0)</f>
        <v>0.53153153153153154</v>
      </c>
      <c r="N759">
        <f>IFERROR(12/Tabla_STOCKENALMACEN[[#This Row],[MESES DE INVENTARIO]],0)</f>
        <v>22.576271186440678</v>
      </c>
      <c r="O759" s="3">
        <f>Tabla_STOCKENALMACEN[[#This Row],[STOCK_VALORIZADO]]/SUM(Tabla_STOCKENALMACEN[STOCK_VALORIZADO])</f>
        <v>1.1571967712896249E-5</v>
      </c>
      <c r="P759" s="1" t="str">
        <f>VLOOKUP(Tabla_STOCKENALMACEN[[#This Row],[ID_PRODUCTO]],'ABC VENTAS'!$B$2:$F$564,5,FALSE)</f>
        <v>C</v>
      </c>
      <c r="Q759" s="1" t="str">
        <f>VLOOKUP(Tabla_STOCKENALMACEN[[#This Row],[ID_PRODUCTO]],'ABC STOCK'!$B$3:$F$565,5,FALSE)</f>
        <v>C</v>
      </c>
      <c r="R75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60" spans="1:18" x14ac:dyDescent="0.25">
      <c r="A760">
        <v>3</v>
      </c>
      <c r="B760">
        <v>1127</v>
      </c>
      <c r="C760">
        <v>5</v>
      </c>
      <c r="D760">
        <v>3</v>
      </c>
      <c r="E760">
        <v>202001</v>
      </c>
      <c r="F760">
        <v>312</v>
      </c>
      <c r="G760">
        <v>6.74</v>
      </c>
      <c r="H760">
        <v>2102.88</v>
      </c>
      <c r="I760">
        <v>562.5204</v>
      </c>
      <c r="J760">
        <v>78</v>
      </c>
      <c r="K760">
        <v>877.95240000000001</v>
      </c>
      <c r="L760">
        <f>Tabla_STOCKENALMACEN[[#This Row],[CANT_STOCK]]*Tabla_STOCKENALMACEN[[#This Row],[COSTO_UNIT]]</f>
        <v>2102.88</v>
      </c>
      <c r="M760">
        <f>IFERROR(Tabla_STOCKENALMACEN[[#This Row],[CANT_STOCK]]/Tabla_STOCKENALMACEN[[#This Row],[VENTA_PROM12MESES_UN]],0)</f>
        <v>4</v>
      </c>
      <c r="N760">
        <f>IFERROR(12/Tabla_STOCKENALMACEN[[#This Row],[MESES DE INVENTARIO]],0)</f>
        <v>3</v>
      </c>
      <c r="O760" s="3">
        <f>Tabla_STOCKENALMACEN[[#This Row],[STOCK_VALORIZADO]]/SUM(Tabla_STOCKENALMACEN[STOCK_VALORIZADO])</f>
        <v>7.9164772647435727E-5</v>
      </c>
      <c r="P760" s="1" t="str">
        <f>VLOOKUP(Tabla_STOCKENALMACEN[[#This Row],[ID_PRODUCTO]],'ABC VENTAS'!$B$2:$F$564,5,FALSE)</f>
        <v>C</v>
      </c>
      <c r="Q760" s="1" t="str">
        <f>VLOOKUP(Tabla_STOCKENALMACEN[[#This Row],[ID_PRODUCTO]],'ABC STOCK'!$B$3:$F$565,5,FALSE)</f>
        <v>C</v>
      </c>
      <c r="R76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761" spans="1:18" x14ac:dyDescent="0.25">
      <c r="A761">
        <v>3</v>
      </c>
      <c r="B761">
        <v>1127</v>
      </c>
      <c r="C761">
        <v>5</v>
      </c>
      <c r="D761">
        <v>3</v>
      </c>
      <c r="E761">
        <v>202001</v>
      </c>
      <c r="F761">
        <v>1331</v>
      </c>
      <c r="G761">
        <v>3.1</v>
      </c>
      <c r="H761">
        <v>4126.1000000000004</v>
      </c>
      <c r="I761">
        <v>252.97239999999999</v>
      </c>
      <c r="J761">
        <v>88.7</v>
      </c>
      <c r="K761">
        <v>470.19869999999997</v>
      </c>
      <c r="L761">
        <f>Tabla_STOCKENALMACEN[[#This Row],[CANT_STOCK]]*Tabla_STOCKENALMACEN[[#This Row],[COSTO_UNIT]]</f>
        <v>4126.1000000000004</v>
      </c>
      <c r="M761">
        <f>IFERROR(Tabla_STOCKENALMACEN[[#This Row],[CANT_STOCK]]/Tabla_STOCKENALMACEN[[#This Row],[VENTA_PROM12MESES_UN]],0)</f>
        <v>15.005636978579481</v>
      </c>
      <c r="N761">
        <f>IFERROR(12/Tabla_STOCKENALMACEN[[#This Row],[MESES DE INVENTARIO]],0)</f>
        <v>0.79969947407963937</v>
      </c>
      <c r="O761" s="3">
        <f>Tabla_STOCKENALMACEN[[#This Row],[STOCK_VALORIZADO]]/SUM(Tabla_STOCKENALMACEN[STOCK_VALORIZADO])</f>
        <v>1.5533067432311142E-4</v>
      </c>
      <c r="P761" s="1" t="str">
        <f>VLOOKUP(Tabla_STOCKENALMACEN[[#This Row],[ID_PRODUCTO]],'ABC VENTAS'!$B$2:$F$564,5,FALSE)</f>
        <v>C</v>
      </c>
      <c r="Q761" s="1" t="str">
        <f>VLOOKUP(Tabla_STOCKENALMACEN[[#This Row],[ID_PRODUCTO]],'ABC STOCK'!$B$3:$F$565,5,FALSE)</f>
        <v>C</v>
      </c>
      <c r="R76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762" spans="1:18" x14ac:dyDescent="0.25">
      <c r="A762">
        <v>1</v>
      </c>
      <c r="B762">
        <v>1127</v>
      </c>
      <c r="C762">
        <v>5</v>
      </c>
      <c r="D762">
        <v>3</v>
      </c>
      <c r="E762">
        <v>202001</v>
      </c>
      <c r="F762">
        <v>996</v>
      </c>
      <c r="G762">
        <v>1.95</v>
      </c>
      <c r="H762">
        <v>1942.2</v>
      </c>
      <c r="I762">
        <v>220.077</v>
      </c>
      <c r="J762">
        <v>114</v>
      </c>
      <c r="K762">
        <v>308.99700000000001</v>
      </c>
      <c r="L762">
        <f>Tabla_STOCKENALMACEN[[#This Row],[CANT_STOCK]]*Tabla_STOCKENALMACEN[[#This Row],[COSTO_UNIT]]</f>
        <v>1942.2</v>
      </c>
      <c r="M762">
        <f>IFERROR(Tabla_STOCKENALMACEN[[#This Row],[CANT_STOCK]]/Tabla_STOCKENALMACEN[[#This Row],[VENTA_PROM12MESES_UN]],0)</f>
        <v>8.7368421052631575</v>
      </c>
      <c r="N762">
        <f>IFERROR(12/Tabla_STOCKENALMACEN[[#This Row],[MESES DE INVENTARIO]],0)</f>
        <v>1.3734939759036144</v>
      </c>
      <c r="O762" s="3">
        <f>Tabla_STOCKENALMACEN[[#This Row],[STOCK_VALORIZADO]]/SUM(Tabla_STOCKENALMACEN[STOCK_VALORIZADO])</f>
        <v>7.3115832304196938E-5</v>
      </c>
      <c r="P762" s="1" t="str">
        <f>VLOOKUP(Tabla_STOCKENALMACEN[[#This Row],[ID_PRODUCTO]],'ABC VENTAS'!$B$2:$F$564,5,FALSE)</f>
        <v>C</v>
      </c>
      <c r="Q762" s="1" t="str">
        <f>VLOOKUP(Tabla_STOCKENALMACEN[[#This Row],[ID_PRODUCTO]],'ABC STOCK'!$B$3:$F$565,5,FALSE)</f>
        <v>C</v>
      </c>
      <c r="R76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763" spans="1:18" x14ac:dyDescent="0.25">
      <c r="A763">
        <v>3</v>
      </c>
      <c r="B763">
        <v>1127</v>
      </c>
      <c r="C763">
        <v>5</v>
      </c>
      <c r="D763">
        <v>3</v>
      </c>
      <c r="E763">
        <v>202002</v>
      </c>
      <c r="F763">
        <v>753</v>
      </c>
      <c r="G763">
        <v>35.799999999999997</v>
      </c>
      <c r="H763">
        <v>26957.4</v>
      </c>
      <c r="I763">
        <v>0</v>
      </c>
      <c r="J763">
        <v>0</v>
      </c>
      <c r="K763">
        <v>0</v>
      </c>
      <c r="L763">
        <f>Tabla_STOCKENALMACEN[[#This Row],[CANT_STOCK]]*Tabla_STOCKENALMACEN[[#This Row],[COSTO_UNIT]]</f>
        <v>26957.399999999998</v>
      </c>
      <c r="M763">
        <f>IFERROR(Tabla_STOCKENALMACEN[[#This Row],[CANT_STOCK]]/Tabla_STOCKENALMACEN[[#This Row],[VENTA_PROM12MESES_UN]],0)</f>
        <v>0</v>
      </c>
      <c r="N763">
        <f>IFERROR(12/Tabla_STOCKENALMACEN[[#This Row],[MESES DE INVENTARIO]],0)</f>
        <v>0</v>
      </c>
      <c r="O763" s="3">
        <f>Tabla_STOCKENALMACEN[[#This Row],[STOCK_VALORIZADO]]/SUM(Tabla_STOCKENALMACEN[STOCK_VALORIZADO])</f>
        <v>1.0148351033658523E-3</v>
      </c>
      <c r="P763" s="1" t="str">
        <f>VLOOKUP(Tabla_STOCKENALMACEN[[#This Row],[ID_PRODUCTO]],'ABC VENTAS'!$B$2:$F$564,5,FALSE)</f>
        <v>C</v>
      </c>
      <c r="Q763" s="1" t="str">
        <f>VLOOKUP(Tabla_STOCKENALMACEN[[#This Row],[ID_PRODUCTO]],'ABC STOCK'!$B$3:$F$565,5,FALSE)</f>
        <v>C</v>
      </c>
      <c r="R763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764" spans="1:18" x14ac:dyDescent="0.25">
      <c r="A764">
        <v>1</v>
      </c>
      <c r="B764">
        <v>1128</v>
      </c>
      <c r="C764">
        <v>5</v>
      </c>
      <c r="D764">
        <v>3</v>
      </c>
      <c r="E764">
        <v>202002</v>
      </c>
      <c r="F764">
        <v>101</v>
      </c>
      <c r="G764">
        <v>73</v>
      </c>
      <c r="H764">
        <v>7373</v>
      </c>
      <c r="I764">
        <v>45254.16</v>
      </c>
      <c r="J764">
        <v>756</v>
      </c>
      <c r="K764">
        <v>77263.199999999997</v>
      </c>
      <c r="L764">
        <f>Tabla_STOCKENALMACEN[[#This Row],[CANT_STOCK]]*Tabla_STOCKENALMACEN[[#This Row],[COSTO_UNIT]]</f>
        <v>7373</v>
      </c>
      <c r="M764">
        <f>IFERROR(Tabla_STOCKENALMACEN[[#This Row],[CANT_STOCK]]/Tabla_STOCKENALMACEN[[#This Row],[VENTA_PROM12MESES_UN]],0)</f>
        <v>0.1335978835978836</v>
      </c>
      <c r="N764">
        <f>IFERROR(12/Tabla_STOCKENALMACEN[[#This Row],[MESES DE INVENTARIO]],0)</f>
        <v>89.821782178217816</v>
      </c>
      <c r="O764" s="3">
        <f>Tabla_STOCKENALMACEN[[#This Row],[STOCK_VALORIZADO]]/SUM(Tabla_STOCKENALMACEN[STOCK_VALORIZADO])</f>
        <v>2.7756308906335292E-4</v>
      </c>
      <c r="P764" s="1" t="str">
        <f>VLOOKUP(Tabla_STOCKENALMACEN[[#This Row],[ID_PRODUCTO]],'ABC VENTAS'!$B$2:$F$564,5,FALSE)</f>
        <v>A</v>
      </c>
      <c r="Q764" s="1" t="str">
        <f>VLOOKUP(Tabla_STOCKENALMACEN[[#This Row],[ID_PRODUCTO]],'ABC STOCK'!$B$3:$F$565,5,FALSE)</f>
        <v>B</v>
      </c>
      <c r="R7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65" spans="1:18" x14ac:dyDescent="0.25">
      <c r="A765">
        <v>3</v>
      </c>
      <c r="B765">
        <v>1128</v>
      </c>
      <c r="C765">
        <v>5</v>
      </c>
      <c r="D765">
        <v>3</v>
      </c>
      <c r="E765">
        <v>201910</v>
      </c>
      <c r="F765">
        <v>0</v>
      </c>
      <c r="G765">
        <v>67</v>
      </c>
      <c r="H765">
        <v>0</v>
      </c>
      <c r="I765">
        <v>42926.9</v>
      </c>
      <c r="J765">
        <v>745</v>
      </c>
      <c r="K765">
        <v>72376.75</v>
      </c>
      <c r="L765">
        <f>Tabla_STOCKENALMACEN[[#This Row],[CANT_STOCK]]*Tabla_STOCKENALMACEN[[#This Row],[COSTO_UNIT]]</f>
        <v>0</v>
      </c>
      <c r="M765">
        <f>IFERROR(Tabla_STOCKENALMACEN[[#This Row],[CANT_STOCK]]/Tabla_STOCKENALMACEN[[#This Row],[VENTA_PROM12MESES_UN]],0)</f>
        <v>0</v>
      </c>
      <c r="N765">
        <f>IFERROR(12/Tabla_STOCKENALMACEN[[#This Row],[MESES DE INVENTARIO]],0)</f>
        <v>0</v>
      </c>
      <c r="O765" s="3">
        <f>Tabla_STOCKENALMACEN[[#This Row],[STOCK_VALORIZADO]]/SUM(Tabla_STOCKENALMACEN[STOCK_VALORIZADO])</f>
        <v>0</v>
      </c>
      <c r="P765" s="1" t="str">
        <f>VLOOKUP(Tabla_STOCKENALMACEN[[#This Row],[ID_PRODUCTO]],'ABC VENTAS'!$B$2:$F$564,5,FALSE)</f>
        <v>A</v>
      </c>
      <c r="Q765" s="1" t="str">
        <f>VLOOKUP(Tabla_STOCKENALMACEN[[#This Row],[ID_PRODUCTO]],'ABC STOCK'!$B$3:$F$565,5,FALSE)</f>
        <v>B</v>
      </c>
      <c r="R76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66" spans="1:18" x14ac:dyDescent="0.25">
      <c r="A766">
        <v>1</v>
      </c>
      <c r="B766">
        <v>1128</v>
      </c>
      <c r="C766">
        <v>5</v>
      </c>
      <c r="D766">
        <v>3</v>
      </c>
      <c r="E766">
        <v>201905</v>
      </c>
      <c r="F766">
        <v>1234</v>
      </c>
      <c r="G766">
        <v>74</v>
      </c>
      <c r="H766">
        <v>91316</v>
      </c>
      <c r="I766">
        <v>52285.440000000002</v>
      </c>
      <c r="J766">
        <v>736</v>
      </c>
      <c r="K766">
        <v>65901.440000000002</v>
      </c>
      <c r="L766">
        <f>Tabla_STOCKENALMACEN[[#This Row],[CANT_STOCK]]*Tabla_STOCKENALMACEN[[#This Row],[COSTO_UNIT]]</f>
        <v>91316</v>
      </c>
      <c r="M766">
        <f>IFERROR(Tabla_STOCKENALMACEN[[#This Row],[CANT_STOCK]]/Tabla_STOCKENALMACEN[[#This Row],[VENTA_PROM12MESES_UN]],0)</f>
        <v>1.6766304347826086</v>
      </c>
      <c r="N766">
        <f>IFERROR(12/Tabla_STOCKENALMACEN[[#This Row],[MESES DE INVENTARIO]],0)</f>
        <v>7.1572123176661266</v>
      </c>
      <c r="O766" s="3">
        <f>Tabla_STOCKENALMACEN[[#This Row],[STOCK_VALORIZADO]]/SUM(Tabla_STOCKENALMACEN[STOCK_VALORIZADO])</f>
        <v>3.4376713740552193E-3</v>
      </c>
      <c r="P766" s="1" t="str">
        <f>VLOOKUP(Tabla_STOCKENALMACEN[[#This Row],[ID_PRODUCTO]],'ABC VENTAS'!$B$2:$F$564,5,FALSE)</f>
        <v>A</v>
      </c>
      <c r="Q766" s="1" t="str">
        <f>VLOOKUP(Tabla_STOCKENALMACEN[[#This Row],[ID_PRODUCTO]],'ABC STOCK'!$B$3:$F$565,5,FALSE)</f>
        <v>B</v>
      </c>
      <c r="R76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67" spans="1:18" x14ac:dyDescent="0.25">
      <c r="A767">
        <v>2</v>
      </c>
      <c r="B767">
        <v>1128</v>
      </c>
      <c r="C767">
        <v>5</v>
      </c>
      <c r="D767">
        <v>3</v>
      </c>
      <c r="E767">
        <v>202003</v>
      </c>
      <c r="F767">
        <v>436</v>
      </c>
      <c r="G767">
        <v>51</v>
      </c>
      <c r="H767">
        <v>22236</v>
      </c>
      <c r="I767">
        <v>46675.199999999997</v>
      </c>
      <c r="J767">
        <v>832</v>
      </c>
      <c r="K767">
        <v>64496.639999999999</v>
      </c>
      <c r="L767">
        <f>Tabla_STOCKENALMACEN[[#This Row],[CANT_STOCK]]*Tabla_STOCKENALMACEN[[#This Row],[COSTO_UNIT]]</f>
        <v>22236</v>
      </c>
      <c r="M767">
        <f>IFERROR(Tabla_STOCKENALMACEN[[#This Row],[CANT_STOCK]]/Tabla_STOCKENALMACEN[[#This Row],[VENTA_PROM12MESES_UN]],0)</f>
        <v>0.52403846153846156</v>
      </c>
      <c r="N767">
        <f>IFERROR(12/Tabla_STOCKENALMACEN[[#This Row],[MESES DE INVENTARIO]],0)</f>
        <v>22.899082568807337</v>
      </c>
      <c r="O767" s="3">
        <f>Tabla_STOCKENALMACEN[[#This Row],[STOCK_VALORIZADO]]/SUM(Tabla_STOCKENALMACEN[STOCK_VALORIZADO])</f>
        <v>8.3709383540115485E-4</v>
      </c>
      <c r="P767" s="1" t="str">
        <f>VLOOKUP(Tabla_STOCKENALMACEN[[#This Row],[ID_PRODUCTO]],'ABC VENTAS'!$B$2:$F$564,5,FALSE)</f>
        <v>A</v>
      </c>
      <c r="Q767" s="1" t="str">
        <f>VLOOKUP(Tabla_STOCKENALMACEN[[#This Row],[ID_PRODUCTO]],'ABC STOCK'!$B$3:$F$565,5,FALSE)</f>
        <v>B</v>
      </c>
      <c r="R76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68" spans="1:18" x14ac:dyDescent="0.25">
      <c r="A768">
        <v>1</v>
      </c>
      <c r="B768">
        <v>1128</v>
      </c>
      <c r="C768">
        <v>5</v>
      </c>
      <c r="D768">
        <v>3</v>
      </c>
      <c r="E768">
        <v>202002</v>
      </c>
      <c r="F768">
        <v>813</v>
      </c>
      <c r="G768">
        <v>35</v>
      </c>
      <c r="H768">
        <v>28455</v>
      </c>
      <c r="I768">
        <v>35509.25</v>
      </c>
      <c r="J768">
        <v>985</v>
      </c>
      <c r="K768">
        <v>45851.75</v>
      </c>
      <c r="L768">
        <f>Tabla_STOCKENALMACEN[[#This Row],[CANT_STOCK]]*Tabla_STOCKENALMACEN[[#This Row],[COSTO_UNIT]]</f>
        <v>28455</v>
      </c>
      <c r="M768">
        <f>IFERROR(Tabla_STOCKENALMACEN[[#This Row],[CANT_STOCK]]/Tabla_STOCKENALMACEN[[#This Row],[VENTA_PROM12MESES_UN]],0)</f>
        <v>0.82538071065989849</v>
      </c>
      <c r="N768">
        <f>IFERROR(12/Tabla_STOCKENALMACEN[[#This Row],[MESES DE INVENTARIO]],0)</f>
        <v>14.538745387453874</v>
      </c>
      <c r="O768" s="3">
        <f>Tabla_STOCKENALMACEN[[#This Row],[STOCK_VALORIZADO]]/SUM(Tabla_STOCKENALMACEN[STOCK_VALORIZADO])</f>
        <v>1.0712135764678837E-3</v>
      </c>
      <c r="P768" s="1" t="str">
        <f>VLOOKUP(Tabla_STOCKENALMACEN[[#This Row],[ID_PRODUCTO]],'ABC VENTAS'!$B$2:$F$564,5,FALSE)</f>
        <v>A</v>
      </c>
      <c r="Q768" s="1" t="str">
        <f>VLOOKUP(Tabla_STOCKENALMACEN[[#This Row],[ID_PRODUCTO]],'ABC STOCK'!$B$3:$F$565,5,FALSE)</f>
        <v>B</v>
      </c>
      <c r="R76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69" spans="1:18" x14ac:dyDescent="0.25">
      <c r="A769">
        <v>3</v>
      </c>
      <c r="B769">
        <v>1128</v>
      </c>
      <c r="C769">
        <v>5</v>
      </c>
      <c r="D769">
        <v>3</v>
      </c>
      <c r="E769">
        <v>201906</v>
      </c>
      <c r="F769">
        <v>713</v>
      </c>
      <c r="G769">
        <v>38</v>
      </c>
      <c r="H769">
        <v>27094</v>
      </c>
      <c r="I769">
        <v>11886.4</v>
      </c>
      <c r="J769">
        <v>391</v>
      </c>
      <c r="K769">
        <v>18275.34</v>
      </c>
      <c r="L769">
        <f>Tabla_STOCKENALMACEN[[#This Row],[CANT_STOCK]]*Tabla_STOCKENALMACEN[[#This Row],[COSTO_UNIT]]</f>
        <v>27094</v>
      </c>
      <c r="M769">
        <f>IFERROR(Tabla_STOCKENALMACEN[[#This Row],[CANT_STOCK]]/Tabla_STOCKENALMACEN[[#This Row],[VENTA_PROM12MESES_UN]],0)</f>
        <v>1.8235294117647058</v>
      </c>
      <c r="N769">
        <f>IFERROR(12/Tabla_STOCKENALMACEN[[#This Row],[MESES DE INVENTARIO]],0)</f>
        <v>6.580645161290323</v>
      </c>
      <c r="O769" s="3">
        <f>Tabla_STOCKENALMACEN[[#This Row],[STOCK_VALORIZADO]]/SUM(Tabla_STOCKENALMACEN[STOCK_VALORIZADO])</f>
        <v>1.0199775308670125E-3</v>
      </c>
      <c r="P769" s="1" t="str">
        <f>VLOOKUP(Tabla_STOCKENALMACEN[[#This Row],[ID_PRODUCTO]],'ABC VENTAS'!$B$2:$F$564,5,FALSE)</f>
        <v>A</v>
      </c>
      <c r="Q769" s="1" t="str">
        <f>VLOOKUP(Tabla_STOCKENALMACEN[[#This Row],[ID_PRODUCTO]],'ABC STOCK'!$B$3:$F$565,5,FALSE)</f>
        <v>B</v>
      </c>
      <c r="R76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70" spans="1:18" x14ac:dyDescent="0.25">
      <c r="A770">
        <v>3</v>
      </c>
      <c r="B770">
        <v>1129</v>
      </c>
      <c r="C770">
        <v>5</v>
      </c>
      <c r="D770">
        <v>3</v>
      </c>
      <c r="E770">
        <v>201906</v>
      </c>
      <c r="F770">
        <v>70</v>
      </c>
      <c r="G770">
        <v>6.54</v>
      </c>
      <c r="H770">
        <v>457.8</v>
      </c>
      <c r="I770">
        <v>666.09900000000005</v>
      </c>
      <c r="J770">
        <v>97</v>
      </c>
      <c r="K770">
        <v>1198.9782</v>
      </c>
      <c r="L770">
        <f>Tabla_STOCKENALMACEN[[#This Row],[CANT_STOCK]]*Tabla_STOCKENALMACEN[[#This Row],[COSTO_UNIT]]</f>
        <v>457.8</v>
      </c>
      <c r="M770">
        <f>IFERROR(Tabla_STOCKENALMACEN[[#This Row],[CANT_STOCK]]/Tabla_STOCKENALMACEN[[#This Row],[VENTA_PROM12MESES_UN]],0)</f>
        <v>0.72164948453608246</v>
      </c>
      <c r="N770">
        <f>IFERROR(12/Tabla_STOCKENALMACEN[[#This Row],[MESES DE INVENTARIO]],0)</f>
        <v>16.62857142857143</v>
      </c>
      <c r="O770" s="3">
        <f>Tabla_STOCKENALMACEN[[#This Row],[STOCK_VALORIZADO]]/SUM(Tabla_STOCKENALMACEN[STOCK_VALORIZADO])</f>
        <v>1.7234284846494365E-5</v>
      </c>
      <c r="P770" s="1" t="str">
        <f>VLOOKUP(Tabla_STOCKENALMACEN[[#This Row],[ID_PRODUCTO]],'ABC VENTAS'!$B$2:$F$564,5,FALSE)</f>
        <v>C</v>
      </c>
      <c r="Q770" s="1" t="str">
        <f>VLOOKUP(Tabla_STOCKENALMACEN[[#This Row],[ID_PRODUCTO]],'ABC STOCK'!$B$3:$F$565,5,FALSE)</f>
        <v>C</v>
      </c>
      <c r="R77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71" spans="1:18" x14ac:dyDescent="0.25">
      <c r="A771">
        <v>1</v>
      </c>
      <c r="B771">
        <v>1129</v>
      </c>
      <c r="C771">
        <v>5</v>
      </c>
      <c r="D771">
        <v>3</v>
      </c>
      <c r="E771">
        <v>201909</v>
      </c>
      <c r="F771">
        <v>775</v>
      </c>
      <c r="G771">
        <v>4.59</v>
      </c>
      <c r="H771">
        <v>3557.25</v>
      </c>
      <c r="I771">
        <v>347.77512000000002</v>
      </c>
      <c r="J771">
        <v>86.1</v>
      </c>
      <c r="K771">
        <v>750.87810000000002</v>
      </c>
      <c r="L771">
        <f>Tabla_STOCKENALMACEN[[#This Row],[CANT_STOCK]]*Tabla_STOCKENALMACEN[[#This Row],[COSTO_UNIT]]</f>
        <v>3557.25</v>
      </c>
      <c r="M771">
        <f>IFERROR(Tabla_STOCKENALMACEN[[#This Row],[CANT_STOCK]]/Tabla_STOCKENALMACEN[[#This Row],[VENTA_PROM12MESES_UN]],0)</f>
        <v>9.0011614401858306</v>
      </c>
      <c r="N771">
        <f>IFERROR(12/Tabla_STOCKENALMACEN[[#This Row],[MESES DE INVENTARIO]],0)</f>
        <v>1.3331612903225807</v>
      </c>
      <c r="O771" s="3">
        <f>Tabla_STOCKENALMACEN[[#This Row],[STOCK_VALORIZADO]]/SUM(Tabla_STOCKENALMACEN[STOCK_VALORIZADO])</f>
        <v>1.3391581426429027E-4</v>
      </c>
      <c r="P771" s="1" t="str">
        <f>VLOOKUP(Tabla_STOCKENALMACEN[[#This Row],[ID_PRODUCTO]],'ABC VENTAS'!$B$2:$F$564,5,FALSE)</f>
        <v>C</v>
      </c>
      <c r="Q771" s="1" t="str">
        <f>VLOOKUP(Tabla_STOCKENALMACEN[[#This Row],[ID_PRODUCTO]],'ABC STOCK'!$B$3:$F$565,5,FALSE)</f>
        <v>C</v>
      </c>
      <c r="R77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772" spans="1:18" x14ac:dyDescent="0.25">
      <c r="A772">
        <v>1</v>
      </c>
      <c r="B772">
        <v>1129</v>
      </c>
      <c r="C772">
        <v>5</v>
      </c>
      <c r="D772">
        <v>3</v>
      </c>
      <c r="E772">
        <v>201912</v>
      </c>
      <c r="F772">
        <v>89</v>
      </c>
      <c r="G772">
        <v>4.71</v>
      </c>
      <c r="H772">
        <v>419.19</v>
      </c>
      <c r="I772">
        <v>377.60541000000001</v>
      </c>
      <c r="J772">
        <v>88.1</v>
      </c>
      <c r="K772">
        <v>547.73532</v>
      </c>
      <c r="L772">
        <f>Tabla_STOCKENALMACEN[[#This Row],[CANT_STOCK]]*Tabla_STOCKENALMACEN[[#This Row],[COSTO_UNIT]]</f>
        <v>419.19</v>
      </c>
      <c r="M772">
        <f>IFERROR(Tabla_STOCKENALMACEN[[#This Row],[CANT_STOCK]]/Tabla_STOCKENALMACEN[[#This Row],[VENTA_PROM12MESES_UN]],0)</f>
        <v>1.0102156640181612</v>
      </c>
      <c r="N772">
        <f>IFERROR(12/Tabla_STOCKENALMACEN[[#This Row],[MESES DE INVENTARIO]],0)</f>
        <v>11.878651685393258</v>
      </c>
      <c r="O772" s="3">
        <f>Tabla_STOCKENALMACEN[[#This Row],[STOCK_VALORIZADO]]/SUM(Tabla_STOCKENALMACEN[STOCK_VALORIZADO])</f>
        <v>1.578077733683262E-5</v>
      </c>
      <c r="P772" s="1" t="str">
        <f>VLOOKUP(Tabla_STOCKENALMACEN[[#This Row],[ID_PRODUCTO]],'ABC VENTAS'!$B$2:$F$564,5,FALSE)</f>
        <v>C</v>
      </c>
      <c r="Q772" s="1" t="str">
        <f>VLOOKUP(Tabla_STOCKENALMACEN[[#This Row],[ID_PRODUCTO]],'ABC STOCK'!$B$3:$F$565,5,FALSE)</f>
        <v>C</v>
      </c>
      <c r="R77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73" spans="1:18" x14ac:dyDescent="0.25">
      <c r="A773">
        <v>2</v>
      </c>
      <c r="B773">
        <v>1129</v>
      </c>
      <c r="C773">
        <v>5</v>
      </c>
      <c r="D773">
        <v>3</v>
      </c>
      <c r="E773">
        <v>201908</v>
      </c>
      <c r="F773">
        <v>929</v>
      </c>
      <c r="G773">
        <v>4.29</v>
      </c>
      <c r="H773">
        <v>3985.41</v>
      </c>
      <c r="I773">
        <v>318.76416</v>
      </c>
      <c r="J773">
        <v>77.400000000000006</v>
      </c>
      <c r="K773">
        <v>527.95313999999996</v>
      </c>
      <c r="L773">
        <f>Tabla_STOCKENALMACEN[[#This Row],[CANT_STOCK]]*Tabla_STOCKENALMACEN[[#This Row],[COSTO_UNIT]]</f>
        <v>3985.41</v>
      </c>
      <c r="M773">
        <f>IFERROR(Tabla_STOCKENALMACEN[[#This Row],[CANT_STOCK]]/Tabla_STOCKENALMACEN[[#This Row],[VENTA_PROM12MESES_UN]],0)</f>
        <v>12.002583979328165</v>
      </c>
      <c r="N773">
        <f>IFERROR(12/Tabla_STOCKENALMACEN[[#This Row],[MESES DE INVENTARIO]],0)</f>
        <v>0.99978471474703989</v>
      </c>
      <c r="O773" s="3">
        <f>Tabla_STOCKENALMACEN[[#This Row],[STOCK_VALORIZADO]]/SUM(Tabla_STOCKENALMACEN[STOCK_VALORIZADO])</f>
        <v>1.5003427516397359E-4</v>
      </c>
      <c r="P773" s="1" t="str">
        <f>VLOOKUP(Tabla_STOCKENALMACEN[[#This Row],[ID_PRODUCTO]],'ABC VENTAS'!$B$2:$F$564,5,FALSE)</f>
        <v>C</v>
      </c>
      <c r="Q773" s="1" t="str">
        <f>VLOOKUP(Tabla_STOCKENALMACEN[[#This Row],[ID_PRODUCTO]],'ABC STOCK'!$B$3:$F$565,5,FALSE)</f>
        <v>C</v>
      </c>
      <c r="R77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774" spans="1:18" x14ac:dyDescent="0.25">
      <c r="A774">
        <v>2</v>
      </c>
      <c r="B774">
        <v>1129</v>
      </c>
      <c r="C774">
        <v>5</v>
      </c>
      <c r="D774">
        <v>3</v>
      </c>
      <c r="E774">
        <v>201912</v>
      </c>
      <c r="F774">
        <v>94</v>
      </c>
      <c r="G774">
        <v>3.64</v>
      </c>
      <c r="H774">
        <v>342.16</v>
      </c>
      <c r="I774">
        <v>366.78095999999999</v>
      </c>
      <c r="J774">
        <v>93.3</v>
      </c>
      <c r="K774">
        <v>431.30723999999998</v>
      </c>
      <c r="L774">
        <f>Tabla_STOCKENALMACEN[[#This Row],[CANT_STOCK]]*Tabla_STOCKENALMACEN[[#This Row],[COSTO_UNIT]]</f>
        <v>342.16</v>
      </c>
      <c r="M774">
        <f>IFERROR(Tabla_STOCKENALMACEN[[#This Row],[CANT_STOCK]]/Tabla_STOCKENALMACEN[[#This Row],[VENTA_PROM12MESES_UN]],0)</f>
        <v>1.007502679528403</v>
      </c>
      <c r="N774">
        <f>IFERROR(12/Tabla_STOCKENALMACEN[[#This Row],[MESES DE INVENTARIO]],0)</f>
        <v>11.910638297872341</v>
      </c>
      <c r="O774" s="3">
        <f>Tabla_STOCKENALMACEN[[#This Row],[STOCK_VALORIZADO]]/SUM(Tabla_STOCKENALMACEN[STOCK_VALORIZADO])</f>
        <v>1.288091503511689E-5</v>
      </c>
      <c r="P774" s="1" t="str">
        <f>VLOOKUP(Tabla_STOCKENALMACEN[[#This Row],[ID_PRODUCTO]],'ABC VENTAS'!$B$2:$F$564,5,FALSE)</f>
        <v>C</v>
      </c>
      <c r="Q774" s="1" t="str">
        <f>VLOOKUP(Tabla_STOCKENALMACEN[[#This Row],[ID_PRODUCTO]],'ABC STOCK'!$B$3:$F$565,5,FALSE)</f>
        <v>C</v>
      </c>
      <c r="R77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75" spans="1:18" x14ac:dyDescent="0.25">
      <c r="A775">
        <v>2</v>
      </c>
      <c r="B775">
        <v>1129</v>
      </c>
      <c r="C775">
        <v>5</v>
      </c>
      <c r="D775">
        <v>3</v>
      </c>
      <c r="E775">
        <v>202003</v>
      </c>
      <c r="F775">
        <v>621</v>
      </c>
      <c r="G775">
        <v>2.04</v>
      </c>
      <c r="H775">
        <v>1266.8399999999999</v>
      </c>
      <c r="I775">
        <v>232.8252</v>
      </c>
      <c r="J775">
        <v>113</v>
      </c>
      <c r="K775">
        <v>384.96839999999997</v>
      </c>
      <c r="L775">
        <f>Tabla_STOCKENALMACEN[[#This Row],[CANT_STOCK]]*Tabla_STOCKENALMACEN[[#This Row],[COSTO_UNIT]]</f>
        <v>1266.8399999999999</v>
      </c>
      <c r="M775">
        <f>IFERROR(Tabla_STOCKENALMACEN[[#This Row],[CANT_STOCK]]/Tabla_STOCKENALMACEN[[#This Row],[VENTA_PROM12MESES_UN]],0)</f>
        <v>5.4955752212389379</v>
      </c>
      <c r="N775">
        <f>IFERROR(12/Tabla_STOCKENALMACEN[[#This Row],[MESES DE INVENTARIO]],0)</f>
        <v>2.1835748792270531</v>
      </c>
      <c r="O775" s="3">
        <f>Tabla_STOCKENALMACEN[[#This Row],[STOCK_VALORIZADO]]/SUM(Tabla_STOCKENALMACEN[STOCK_VALORIZADO])</f>
        <v>4.7691309337992397E-5</v>
      </c>
      <c r="P775" s="1" t="str">
        <f>VLOOKUP(Tabla_STOCKENALMACEN[[#This Row],[ID_PRODUCTO]],'ABC VENTAS'!$B$2:$F$564,5,FALSE)</f>
        <v>C</v>
      </c>
      <c r="Q775" s="1" t="str">
        <f>VLOOKUP(Tabla_STOCKENALMACEN[[#This Row],[ID_PRODUCTO]],'ABC STOCK'!$B$3:$F$565,5,FALSE)</f>
        <v>C</v>
      </c>
      <c r="R77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776" spans="1:18" x14ac:dyDescent="0.25">
      <c r="A776">
        <v>2</v>
      </c>
      <c r="B776">
        <v>1130</v>
      </c>
      <c r="C776">
        <v>5</v>
      </c>
      <c r="D776">
        <v>3</v>
      </c>
      <c r="E776">
        <v>201903</v>
      </c>
      <c r="F776">
        <v>832</v>
      </c>
      <c r="G776">
        <v>76</v>
      </c>
      <c r="H776">
        <v>63232</v>
      </c>
      <c r="I776">
        <v>75383.64</v>
      </c>
      <c r="J776">
        <v>927</v>
      </c>
      <c r="K776">
        <v>129631.67999999999</v>
      </c>
      <c r="L776">
        <f>Tabla_STOCKENALMACEN[[#This Row],[CANT_STOCK]]*Tabla_STOCKENALMACEN[[#This Row],[COSTO_UNIT]]</f>
        <v>63232</v>
      </c>
      <c r="M776">
        <f>IFERROR(Tabla_STOCKENALMACEN[[#This Row],[CANT_STOCK]]/Tabla_STOCKENALMACEN[[#This Row],[VENTA_PROM12MESES_UN]],0)</f>
        <v>0.89751887810140241</v>
      </c>
      <c r="N776">
        <f>IFERROR(12/Tabla_STOCKENALMACEN[[#This Row],[MESES DE INVENTARIO]],0)</f>
        <v>13.370192307692307</v>
      </c>
      <c r="O776" s="3">
        <f>Tabla_STOCKENALMACEN[[#This Row],[STOCK_VALORIZADO]]/SUM(Tabla_STOCKENALMACEN[STOCK_VALORIZADO])</f>
        <v>2.3804244198635466E-3</v>
      </c>
      <c r="P776" s="1" t="str">
        <f>VLOOKUP(Tabla_STOCKENALMACEN[[#This Row],[ID_PRODUCTO]],'ABC VENTAS'!$B$2:$F$564,5,FALSE)</f>
        <v>A</v>
      </c>
      <c r="Q776" s="1" t="str">
        <f>VLOOKUP(Tabla_STOCKENALMACEN[[#This Row],[ID_PRODUCTO]],'ABC STOCK'!$B$3:$F$565,5,FALSE)</f>
        <v>A</v>
      </c>
      <c r="R77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77" spans="1:18" x14ac:dyDescent="0.25">
      <c r="A777">
        <v>3</v>
      </c>
      <c r="B777">
        <v>1130</v>
      </c>
      <c r="C777">
        <v>5</v>
      </c>
      <c r="D777">
        <v>3</v>
      </c>
      <c r="E777">
        <v>202002</v>
      </c>
      <c r="F777">
        <v>1002</v>
      </c>
      <c r="G777">
        <v>56</v>
      </c>
      <c r="H777">
        <v>56112</v>
      </c>
      <c r="I777">
        <v>39024.720000000001</v>
      </c>
      <c r="J777">
        <v>783</v>
      </c>
      <c r="K777">
        <v>74541.600000000006</v>
      </c>
      <c r="L777">
        <f>Tabla_STOCKENALMACEN[[#This Row],[CANT_STOCK]]*Tabla_STOCKENALMACEN[[#This Row],[COSTO_UNIT]]</f>
        <v>56112</v>
      </c>
      <c r="M777">
        <f>IFERROR(Tabla_STOCKENALMACEN[[#This Row],[CANT_STOCK]]/Tabla_STOCKENALMACEN[[#This Row],[VENTA_PROM12MESES_UN]],0)</f>
        <v>1.2796934865900382</v>
      </c>
      <c r="N777">
        <f>IFERROR(12/Tabla_STOCKENALMACEN[[#This Row],[MESES DE INVENTARIO]],0)</f>
        <v>9.3772455089820372</v>
      </c>
      <c r="O777" s="3">
        <f>Tabla_STOCKENALMACEN[[#This Row],[STOCK_VALORIZADO]]/SUM(Tabla_STOCKENALMACEN[STOCK_VALORIZADO])</f>
        <v>2.1123857389831625E-3</v>
      </c>
      <c r="P777" s="1" t="str">
        <f>VLOOKUP(Tabla_STOCKENALMACEN[[#This Row],[ID_PRODUCTO]],'ABC VENTAS'!$B$2:$F$564,5,FALSE)</f>
        <v>A</v>
      </c>
      <c r="Q777" s="1" t="str">
        <f>VLOOKUP(Tabla_STOCKENALMACEN[[#This Row],[ID_PRODUCTO]],'ABC STOCK'!$B$3:$F$565,5,FALSE)</f>
        <v>A</v>
      </c>
      <c r="R77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78" spans="1:18" x14ac:dyDescent="0.25">
      <c r="A778">
        <v>1</v>
      </c>
      <c r="B778">
        <v>1130</v>
      </c>
      <c r="C778">
        <v>5</v>
      </c>
      <c r="D778">
        <v>3</v>
      </c>
      <c r="E778">
        <v>201902</v>
      </c>
      <c r="F778">
        <v>12</v>
      </c>
      <c r="G778">
        <v>64</v>
      </c>
      <c r="H778">
        <v>768</v>
      </c>
      <c r="I778">
        <v>35201.279999999999</v>
      </c>
      <c r="J778">
        <v>618</v>
      </c>
      <c r="K778">
        <v>55768.32</v>
      </c>
      <c r="L778">
        <f>Tabla_STOCKENALMACEN[[#This Row],[CANT_STOCK]]*Tabla_STOCKENALMACEN[[#This Row],[COSTO_UNIT]]</f>
        <v>768</v>
      </c>
      <c r="M778">
        <f>IFERROR(Tabla_STOCKENALMACEN[[#This Row],[CANT_STOCK]]/Tabla_STOCKENALMACEN[[#This Row],[VENTA_PROM12MESES_UN]],0)</f>
        <v>1.9417475728155338E-2</v>
      </c>
      <c r="N778">
        <f>IFERROR(12/Tabla_STOCKENALMACEN[[#This Row],[MESES DE INVENTARIO]],0)</f>
        <v>618</v>
      </c>
      <c r="O778" s="3">
        <f>Tabla_STOCKENALMACEN[[#This Row],[STOCK_VALORIZADO]]/SUM(Tabla_STOCKENALMACEN[STOCK_VALORIZADO])</f>
        <v>2.8912037488221217E-5</v>
      </c>
      <c r="P778" s="1" t="str">
        <f>VLOOKUP(Tabla_STOCKENALMACEN[[#This Row],[ID_PRODUCTO]],'ABC VENTAS'!$B$2:$F$564,5,FALSE)</f>
        <v>A</v>
      </c>
      <c r="Q778" s="1" t="str">
        <f>VLOOKUP(Tabla_STOCKENALMACEN[[#This Row],[ID_PRODUCTO]],'ABC STOCK'!$B$3:$F$565,5,FALSE)</f>
        <v>A</v>
      </c>
      <c r="R77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79" spans="1:18" x14ac:dyDescent="0.25">
      <c r="A779">
        <v>1</v>
      </c>
      <c r="B779">
        <v>1130</v>
      </c>
      <c r="C779">
        <v>5</v>
      </c>
      <c r="D779">
        <v>3</v>
      </c>
      <c r="E779">
        <v>202002</v>
      </c>
      <c r="F779">
        <v>335</v>
      </c>
      <c r="G779">
        <v>38</v>
      </c>
      <c r="H779">
        <v>12730</v>
      </c>
      <c r="I779">
        <v>22315.5</v>
      </c>
      <c r="J779">
        <v>675</v>
      </c>
      <c r="K779">
        <v>47709</v>
      </c>
      <c r="L779">
        <f>Tabla_STOCKENALMACEN[[#This Row],[CANT_STOCK]]*Tabla_STOCKENALMACEN[[#This Row],[COSTO_UNIT]]</f>
        <v>12730</v>
      </c>
      <c r="M779">
        <f>IFERROR(Tabla_STOCKENALMACEN[[#This Row],[CANT_STOCK]]/Tabla_STOCKENALMACEN[[#This Row],[VENTA_PROM12MESES_UN]],0)</f>
        <v>0.49629629629629629</v>
      </c>
      <c r="N779">
        <f>IFERROR(12/Tabla_STOCKENALMACEN[[#This Row],[MESES DE INVENTARIO]],0)</f>
        <v>24.17910447761194</v>
      </c>
      <c r="O779" s="3">
        <f>Tabla_STOCKENALMACEN[[#This Row],[STOCK_VALORIZADO]]/SUM(Tabla_STOCKENALMACEN[STOCK_VALORIZADO])</f>
        <v>4.792320797201251E-4</v>
      </c>
      <c r="P779" s="1" t="str">
        <f>VLOOKUP(Tabla_STOCKENALMACEN[[#This Row],[ID_PRODUCTO]],'ABC VENTAS'!$B$2:$F$564,5,FALSE)</f>
        <v>A</v>
      </c>
      <c r="Q779" s="1" t="str">
        <f>VLOOKUP(Tabla_STOCKENALMACEN[[#This Row],[ID_PRODUCTO]],'ABC STOCK'!$B$3:$F$565,5,FALSE)</f>
        <v>A</v>
      </c>
      <c r="R77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80" spans="1:18" x14ac:dyDescent="0.25">
      <c r="A780">
        <v>2</v>
      </c>
      <c r="B780">
        <v>1130</v>
      </c>
      <c r="C780">
        <v>5</v>
      </c>
      <c r="D780">
        <v>3</v>
      </c>
      <c r="E780">
        <v>201908</v>
      </c>
      <c r="F780">
        <v>523</v>
      </c>
      <c r="G780">
        <v>72</v>
      </c>
      <c r="H780">
        <v>37656</v>
      </c>
      <c r="I780">
        <v>29156.400000000001</v>
      </c>
      <c r="J780">
        <v>455</v>
      </c>
      <c r="K780">
        <v>45864</v>
      </c>
      <c r="L780">
        <f>Tabla_STOCKENALMACEN[[#This Row],[CANT_STOCK]]*Tabla_STOCKENALMACEN[[#This Row],[COSTO_UNIT]]</f>
        <v>37656</v>
      </c>
      <c r="M780">
        <f>IFERROR(Tabla_STOCKENALMACEN[[#This Row],[CANT_STOCK]]/Tabla_STOCKENALMACEN[[#This Row],[VENTA_PROM12MESES_UN]],0)</f>
        <v>1.1494505494505494</v>
      </c>
      <c r="N780">
        <f>IFERROR(12/Tabla_STOCKENALMACEN[[#This Row],[MESES DE INVENTARIO]],0)</f>
        <v>10.439770554493309</v>
      </c>
      <c r="O780" s="3">
        <f>Tabla_STOCKENALMACEN[[#This Row],[STOCK_VALORIZADO]]/SUM(Tabla_STOCKENALMACEN[STOCK_VALORIZADO])</f>
        <v>1.4175933380943466E-3</v>
      </c>
      <c r="P780" s="1" t="str">
        <f>VLOOKUP(Tabla_STOCKENALMACEN[[#This Row],[ID_PRODUCTO]],'ABC VENTAS'!$B$2:$F$564,5,FALSE)</f>
        <v>A</v>
      </c>
      <c r="Q780" s="1" t="str">
        <f>VLOOKUP(Tabla_STOCKENALMACEN[[#This Row],[ID_PRODUCTO]],'ABC STOCK'!$B$3:$F$565,5,FALSE)</f>
        <v>A</v>
      </c>
      <c r="R78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81" spans="1:18" x14ac:dyDescent="0.25">
      <c r="A781">
        <v>2</v>
      </c>
      <c r="B781">
        <v>1130</v>
      </c>
      <c r="C781">
        <v>5</v>
      </c>
      <c r="D781">
        <v>3</v>
      </c>
      <c r="E781">
        <v>202001</v>
      </c>
      <c r="F781">
        <v>976</v>
      </c>
      <c r="G781">
        <v>50</v>
      </c>
      <c r="H781">
        <v>48800</v>
      </c>
      <c r="I781">
        <v>30506.5</v>
      </c>
      <c r="J781">
        <v>629</v>
      </c>
      <c r="K781">
        <v>45602.5</v>
      </c>
      <c r="L781">
        <f>Tabla_STOCKENALMACEN[[#This Row],[CANT_STOCK]]*Tabla_STOCKENALMACEN[[#This Row],[COSTO_UNIT]]</f>
        <v>48800</v>
      </c>
      <c r="M781">
        <f>IFERROR(Tabla_STOCKENALMACEN[[#This Row],[CANT_STOCK]]/Tabla_STOCKENALMACEN[[#This Row],[VENTA_PROM12MESES_UN]],0)</f>
        <v>1.5516693163751987</v>
      </c>
      <c r="N781">
        <f>IFERROR(12/Tabla_STOCKENALMACEN[[#This Row],[MESES DE INVENTARIO]],0)</f>
        <v>7.7336065573770494</v>
      </c>
      <c r="O781" s="3">
        <f>Tabla_STOCKENALMACEN[[#This Row],[STOCK_VALORIZADO]]/SUM(Tabla_STOCKENALMACEN[STOCK_VALORIZADO])</f>
        <v>1.8371190487307231E-3</v>
      </c>
      <c r="P781" s="1" t="str">
        <f>VLOOKUP(Tabla_STOCKENALMACEN[[#This Row],[ID_PRODUCTO]],'ABC VENTAS'!$B$2:$F$564,5,FALSE)</f>
        <v>A</v>
      </c>
      <c r="Q781" s="1" t="str">
        <f>VLOOKUP(Tabla_STOCKENALMACEN[[#This Row],[ID_PRODUCTO]],'ABC STOCK'!$B$3:$F$565,5,FALSE)</f>
        <v>A</v>
      </c>
      <c r="R78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82" spans="1:18" x14ac:dyDescent="0.25">
      <c r="A782">
        <v>3</v>
      </c>
      <c r="B782">
        <v>1131</v>
      </c>
      <c r="C782">
        <v>5</v>
      </c>
      <c r="D782">
        <v>3</v>
      </c>
      <c r="E782">
        <v>201908</v>
      </c>
      <c r="F782">
        <v>47</v>
      </c>
      <c r="G782">
        <v>6.25</v>
      </c>
      <c r="H782">
        <v>293.75</v>
      </c>
      <c r="I782">
        <v>992.25</v>
      </c>
      <c r="J782">
        <v>147</v>
      </c>
      <c r="K782">
        <v>1341.375</v>
      </c>
      <c r="L782">
        <f>Tabla_STOCKENALMACEN[[#This Row],[CANT_STOCK]]*Tabla_STOCKENALMACEN[[#This Row],[COSTO_UNIT]]</f>
        <v>293.75</v>
      </c>
      <c r="M782">
        <f>IFERROR(Tabla_STOCKENALMACEN[[#This Row],[CANT_STOCK]]/Tabla_STOCKENALMACEN[[#This Row],[VENTA_PROM12MESES_UN]],0)</f>
        <v>0.31972789115646261</v>
      </c>
      <c r="N782">
        <f>IFERROR(12/Tabla_STOCKENALMACEN[[#This Row],[MESES DE INVENTARIO]],0)</f>
        <v>37.531914893617021</v>
      </c>
      <c r="O782" s="3">
        <f>Tabla_STOCKENALMACEN[[#This Row],[STOCK_VALORIZADO]]/SUM(Tabla_STOCKENALMACEN[STOCK_VALORIZADO])</f>
        <v>1.1058477880423153E-5</v>
      </c>
      <c r="P782" s="1" t="str">
        <f>VLOOKUP(Tabla_STOCKENALMACEN[[#This Row],[ID_PRODUCTO]],'ABC VENTAS'!$B$2:$F$564,5,FALSE)</f>
        <v>C</v>
      </c>
      <c r="Q782" s="1" t="str">
        <f>VLOOKUP(Tabla_STOCKENALMACEN[[#This Row],[ID_PRODUCTO]],'ABC STOCK'!$B$3:$F$565,5,FALSE)</f>
        <v>C</v>
      </c>
      <c r="R78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83" spans="1:18" x14ac:dyDescent="0.25">
      <c r="A783">
        <v>2</v>
      </c>
      <c r="B783">
        <v>1131</v>
      </c>
      <c r="C783">
        <v>5</v>
      </c>
      <c r="D783">
        <v>3</v>
      </c>
      <c r="E783">
        <v>202001</v>
      </c>
      <c r="F783">
        <v>696</v>
      </c>
      <c r="G783">
        <v>5.42</v>
      </c>
      <c r="H783">
        <v>3772.32</v>
      </c>
      <c r="I783">
        <v>398.01769999999999</v>
      </c>
      <c r="J783">
        <v>77.3</v>
      </c>
      <c r="K783">
        <v>628.44899999999996</v>
      </c>
      <c r="L783">
        <f>Tabla_STOCKENALMACEN[[#This Row],[CANT_STOCK]]*Tabla_STOCKENALMACEN[[#This Row],[COSTO_UNIT]]</f>
        <v>3772.32</v>
      </c>
      <c r="M783">
        <f>IFERROR(Tabla_STOCKENALMACEN[[#This Row],[CANT_STOCK]]/Tabla_STOCKENALMACEN[[#This Row],[VENTA_PROM12MESES_UN]],0)</f>
        <v>9.0038809831824071</v>
      </c>
      <c r="N783">
        <f>IFERROR(12/Tabla_STOCKENALMACEN[[#This Row],[MESES DE INVENTARIO]],0)</f>
        <v>1.3327586206896551</v>
      </c>
      <c r="O783" s="3">
        <f>Tabla_STOCKENALMACEN[[#This Row],[STOCK_VALORIZADO]]/SUM(Tabla_STOCKENALMACEN[STOCK_VALORIZADO])</f>
        <v>1.4201231413745659E-4</v>
      </c>
      <c r="P783" s="1" t="str">
        <f>VLOOKUP(Tabla_STOCKENALMACEN[[#This Row],[ID_PRODUCTO]],'ABC VENTAS'!$B$2:$F$564,5,FALSE)</f>
        <v>C</v>
      </c>
      <c r="Q783" s="1" t="str">
        <f>VLOOKUP(Tabla_STOCKENALMACEN[[#This Row],[ID_PRODUCTO]],'ABC STOCK'!$B$3:$F$565,5,FALSE)</f>
        <v>C</v>
      </c>
      <c r="R78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784" spans="1:18" x14ac:dyDescent="0.25">
      <c r="A784">
        <v>3</v>
      </c>
      <c r="B784">
        <v>1131</v>
      </c>
      <c r="C784">
        <v>5</v>
      </c>
      <c r="D784">
        <v>3</v>
      </c>
      <c r="E784">
        <v>201912</v>
      </c>
      <c r="F784">
        <v>0</v>
      </c>
      <c r="G784">
        <v>4.08</v>
      </c>
      <c r="H784">
        <v>0</v>
      </c>
      <c r="I784">
        <v>335.988</v>
      </c>
      <c r="J784">
        <v>91.5</v>
      </c>
      <c r="K784">
        <v>507.71519999999998</v>
      </c>
      <c r="L784">
        <f>Tabla_STOCKENALMACEN[[#This Row],[CANT_STOCK]]*Tabla_STOCKENALMACEN[[#This Row],[COSTO_UNIT]]</f>
        <v>0</v>
      </c>
      <c r="M784">
        <f>IFERROR(Tabla_STOCKENALMACEN[[#This Row],[CANT_STOCK]]/Tabla_STOCKENALMACEN[[#This Row],[VENTA_PROM12MESES_UN]],0)</f>
        <v>0</v>
      </c>
      <c r="N784">
        <f>IFERROR(12/Tabla_STOCKENALMACEN[[#This Row],[MESES DE INVENTARIO]],0)</f>
        <v>0</v>
      </c>
      <c r="O784" s="3">
        <f>Tabla_STOCKENALMACEN[[#This Row],[STOCK_VALORIZADO]]/SUM(Tabla_STOCKENALMACEN[STOCK_VALORIZADO])</f>
        <v>0</v>
      </c>
      <c r="P784" s="1" t="str">
        <f>VLOOKUP(Tabla_STOCKENALMACEN[[#This Row],[ID_PRODUCTO]],'ABC VENTAS'!$B$2:$F$564,5,FALSE)</f>
        <v>C</v>
      </c>
      <c r="Q784" s="1" t="str">
        <f>VLOOKUP(Tabla_STOCKENALMACEN[[#This Row],[ID_PRODUCTO]],'ABC STOCK'!$B$3:$F$565,5,FALSE)</f>
        <v>C</v>
      </c>
      <c r="R78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85" spans="1:18" x14ac:dyDescent="0.25">
      <c r="A785">
        <v>1</v>
      </c>
      <c r="B785">
        <v>1131</v>
      </c>
      <c r="C785">
        <v>5</v>
      </c>
      <c r="D785">
        <v>3</v>
      </c>
      <c r="E785">
        <v>201902</v>
      </c>
      <c r="F785">
        <v>183</v>
      </c>
      <c r="G785">
        <v>2.6</v>
      </c>
      <c r="H785">
        <v>475.8</v>
      </c>
      <c r="I785">
        <v>312.49400000000003</v>
      </c>
      <c r="J785">
        <v>119</v>
      </c>
      <c r="K785">
        <v>479.57</v>
      </c>
      <c r="L785">
        <f>Tabla_STOCKENALMACEN[[#This Row],[CANT_STOCK]]*Tabla_STOCKENALMACEN[[#This Row],[COSTO_UNIT]]</f>
        <v>475.8</v>
      </c>
      <c r="M785">
        <f>IFERROR(Tabla_STOCKENALMACEN[[#This Row],[CANT_STOCK]]/Tabla_STOCKENALMACEN[[#This Row],[VENTA_PROM12MESES_UN]],0)</f>
        <v>1.5378151260504203</v>
      </c>
      <c r="N785">
        <f>IFERROR(12/Tabla_STOCKENALMACEN[[#This Row],[MESES DE INVENTARIO]],0)</f>
        <v>7.8032786885245899</v>
      </c>
      <c r="O785" s="3">
        <f>Tabla_STOCKENALMACEN[[#This Row],[STOCK_VALORIZADO]]/SUM(Tabla_STOCKENALMACEN[STOCK_VALORIZADO])</f>
        <v>1.7911910725124551E-5</v>
      </c>
      <c r="P785" s="1" t="str">
        <f>VLOOKUP(Tabla_STOCKENALMACEN[[#This Row],[ID_PRODUCTO]],'ABC VENTAS'!$B$2:$F$564,5,FALSE)</f>
        <v>C</v>
      </c>
      <c r="Q785" s="1" t="str">
        <f>VLOOKUP(Tabla_STOCKENALMACEN[[#This Row],[ID_PRODUCTO]],'ABC STOCK'!$B$3:$F$565,5,FALSE)</f>
        <v>C</v>
      </c>
      <c r="R78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86" spans="1:18" x14ac:dyDescent="0.25">
      <c r="A786">
        <v>2</v>
      </c>
      <c r="B786">
        <v>1131</v>
      </c>
      <c r="C786">
        <v>5</v>
      </c>
      <c r="D786">
        <v>3</v>
      </c>
      <c r="E786">
        <v>202003</v>
      </c>
      <c r="F786">
        <v>156</v>
      </c>
      <c r="G786">
        <v>3.78</v>
      </c>
      <c r="H786">
        <v>589.67999999999995</v>
      </c>
      <c r="I786">
        <v>258.79392000000001</v>
      </c>
      <c r="J786">
        <v>77.8</v>
      </c>
      <c r="K786">
        <v>367.60500000000002</v>
      </c>
      <c r="L786">
        <f>Tabla_STOCKENALMACEN[[#This Row],[CANT_STOCK]]*Tabla_STOCKENALMACEN[[#This Row],[COSTO_UNIT]]</f>
        <v>589.67999999999995</v>
      </c>
      <c r="M786">
        <f>IFERROR(Tabla_STOCKENALMACEN[[#This Row],[CANT_STOCK]]/Tabla_STOCKENALMACEN[[#This Row],[VENTA_PROM12MESES_UN]],0)</f>
        <v>2.0051413881748075</v>
      </c>
      <c r="N786">
        <f>IFERROR(12/Tabla_STOCKENALMACEN[[#This Row],[MESES DE INVENTARIO]],0)</f>
        <v>5.9846153846153838</v>
      </c>
      <c r="O786" s="3">
        <f>Tabla_STOCKENALMACEN[[#This Row],[STOCK_VALORIZADO]]/SUM(Tabla_STOCKENALMACEN[STOCK_VALORIZADO])</f>
        <v>2.2199023783924851E-5</v>
      </c>
      <c r="P786" s="1" t="str">
        <f>VLOOKUP(Tabla_STOCKENALMACEN[[#This Row],[ID_PRODUCTO]],'ABC VENTAS'!$B$2:$F$564,5,FALSE)</f>
        <v>C</v>
      </c>
      <c r="Q786" s="1" t="str">
        <f>VLOOKUP(Tabla_STOCKENALMACEN[[#This Row],[ID_PRODUCTO]],'ABC STOCK'!$B$3:$F$565,5,FALSE)</f>
        <v>C</v>
      </c>
      <c r="R78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87" spans="1:18" x14ac:dyDescent="0.25">
      <c r="A787">
        <v>3</v>
      </c>
      <c r="B787">
        <v>1131</v>
      </c>
      <c r="C787">
        <v>5</v>
      </c>
      <c r="D787">
        <v>3</v>
      </c>
      <c r="E787">
        <v>202003</v>
      </c>
      <c r="F787">
        <v>1646</v>
      </c>
      <c r="G787">
        <v>2.14</v>
      </c>
      <c r="H787">
        <v>3522.44</v>
      </c>
      <c r="I787">
        <v>161.2062</v>
      </c>
      <c r="J787">
        <v>93</v>
      </c>
      <c r="K787">
        <v>338.334</v>
      </c>
      <c r="L787">
        <f>Tabla_STOCKENALMACEN[[#This Row],[CANT_STOCK]]*Tabla_STOCKENALMACEN[[#This Row],[COSTO_UNIT]]</f>
        <v>3522.44</v>
      </c>
      <c r="M787">
        <f>IFERROR(Tabla_STOCKENALMACEN[[#This Row],[CANT_STOCK]]/Tabla_STOCKENALMACEN[[#This Row],[VENTA_PROM12MESES_UN]],0)</f>
        <v>17.698924731182796</v>
      </c>
      <c r="N787">
        <f>IFERROR(12/Tabla_STOCKENALMACEN[[#This Row],[MESES DE INVENTARIO]],0)</f>
        <v>0.67800729040097207</v>
      </c>
      <c r="O787" s="3">
        <f>Tabla_STOCKENALMACEN[[#This Row],[STOCK_VALORIZADO]]/SUM(Tabla_STOCKENALMACEN[STOCK_VALORIZADO])</f>
        <v>1.3260536110678377E-4</v>
      </c>
      <c r="P787" s="1" t="str">
        <f>VLOOKUP(Tabla_STOCKENALMACEN[[#This Row],[ID_PRODUCTO]],'ABC VENTAS'!$B$2:$F$564,5,FALSE)</f>
        <v>C</v>
      </c>
      <c r="Q787" s="1" t="str">
        <f>VLOOKUP(Tabla_STOCKENALMACEN[[#This Row],[ID_PRODUCTO]],'ABC STOCK'!$B$3:$F$565,5,FALSE)</f>
        <v>C</v>
      </c>
      <c r="R78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788" spans="1:18" x14ac:dyDescent="0.25">
      <c r="A788">
        <v>1</v>
      </c>
      <c r="B788">
        <v>1132</v>
      </c>
      <c r="C788">
        <v>5</v>
      </c>
      <c r="D788">
        <v>3</v>
      </c>
      <c r="E788">
        <v>202001</v>
      </c>
      <c r="F788">
        <v>1619</v>
      </c>
      <c r="G788">
        <v>6.59</v>
      </c>
      <c r="H788">
        <v>10669.21</v>
      </c>
      <c r="I788">
        <v>503.57485000000003</v>
      </c>
      <c r="J788">
        <v>89.9</v>
      </c>
      <c r="K788">
        <v>1060.46939</v>
      </c>
      <c r="L788">
        <f>Tabla_STOCKENALMACEN[[#This Row],[CANT_STOCK]]*Tabla_STOCKENALMACEN[[#This Row],[COSTO_UNIT]]</f>
        <v>10669.21</v>
      </c>
      <c r="M788">
        <f>IFERROR(Tabla_STOCKENALMACEN[[#This Row],[CANT_STOCK]]/Tabla_STOCKENALMACEN[[#This Row],[VENTA_PROM12MESES_UN]],0)</f>
        <v>18.008898776418242</v>
      </c>
      <c r="N788">
        <f>IFERROR(12/Tabla_STOCKENALMACEN[[#This Row],[MESES DE INVENTARIO]],0)</f>
        <v>0.66633724521309456</v>
      </c>
      <c r="O788" s="3">
        <f>Tabla_STOCKENALMACEN[[#This Row],[STOCK_VALORIZADO]]/SUM(Tabla_STOCKENALMACEN[STOCK_VALORIZADO])</f>
        <v>4.0165182225221959E-4</v>
      </c>
      <c r="P788" s="1" t="str">
        <f>VLOOKUP(Tabla_STOCKENALMACEN[[#This Row],[ID_PRODUCTO]],'ABC VENTAS'!$B$2:$F$564,5,FALSE)</f>
        <v>C</v>
      </c>
      <c r="Q788" s="1" t="str">
        <f>VLOOKUP(Tabla_STOCKENALMACEN[[#This Row],[ID_PRODUCTO]],'ABC STOCK'!$B$3:$F$565,5,FALSE)</f>
        <v>C</v>
      </c>
      <c r="R78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789" spans="1:18" x14ac:dyDescent="0.25">
      <c r="A789">
        <v>2</v>
      </c>
      <c r="B789">
        <v>1132</v>
      </c>
      <c r="C789">
        <v>5</v>
      </c>
      <c r="D789">
        <v>3</v>
      </c>
      <c r="E789">
        <v>202001</v>
      </c>
      <c r="F789">
        <v>569</v>
      </c>
      <c r="G789">
        <v>2.78</v>
      </c>
      <c r="H789">
        <v>1581.82</v>
      </c>
      <c r="I789">
        <v>418.0564</v>
      </c>
      <c r="J789">
        <v>146</v>
      </c>
      <c r="K789">
        <v>637.23159999999996</v>
      </c>
      <c r="L789">
        <f>Tabla_STOCKENALMACEN[[#This Row],[CANT_STOCK]]*Tabla_STOCKENALMACEN[[#This Row],[COSTO_UNIT]]</f>
        <v>1581.82</v>
      </c>
      <c r="M789">
        <f>IFERROR(Tabla_STOCKENALMACEN[[#This Row],[CANT_STOCK]]/Tabla_STOCKENALMACEN[[#This Row],[VENTA_PROM12MESES_UN]],0)</f>
        <v>3.8972602739726026</v>
      </c>
      <c r="N789">
        <f>IFERROR(12/Tabla_STOCKENALMACEN[[#This Row],[MESES DE INVENTARIO]],0)</f>
        <v>3.0790861159929701</v>
      </c>
      <c r="O789" s="3">
        <f>Tabla_STOCKENALMACEN[[#This Row],[STOCK_VALORIZADO]]/SUM(Tabla_STOCKENALMACEN[STOCK_VALORIZADO])</f>
        <v>5.9549009296377709E-5</v>
      </c>
      <c r="P789" s="1" t="str">
        <f>VLOOKUP(Tabla_STOCKENALMACEN[[#This Row],[ID_PRODUCTO]],'ABC VENTAS'!$B$2:$F$564,5,FALSE)</f>
        <v>C</v>
      </c>
      <c r="Q789" s="1" t="str">
        <f>VLOOKUP(Tabla_STOCKENALMACEN[[#This Row],[ID_PRODUCTO]],'ABC STOCK'!$B$3:$F$565,5,FALSE)</f>
        <v>C</v>
      </c>
      <c r="R78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790" spans="1:18" x14ac:dyDescent="0.25">
      <c r="A790">
        <v>1</v>
      </c>
      <c r="B790">
        <v>1132</v>
      </c>
      <c r="C790">
        <v>5</v>
      </c>
      <c r="D790">
        <v>3</v>
      </c>
      <c r="E790">
        <v>201901</v>
      </c>
      <c r="F790">
        <v>0</v>
      </c>
      <c r="G790">
        <v>4.08</v>
      </c>
      <c r="H790">
        <v>0</v>
      </c>
      <c r="I790">
        <v>330.3168</v>
      </c>
      <c r="J790">
        <v>88</v>
      </c>
      <c r="K790">
        <v>588.82560000000001</v>
      </c>
      <c r="L790">
        <f>Tabla_STOCKENALMACEN[[#This Row],[CANT_STOCK]]*Tabla_STOCKENALMACEN[[#This Row],[COSTO_UNIT]]</f>
        <v>0</v>
      </c>
      <c r="M790">
        <f>IFERROR(Tabla_STOCKENALMACEN[[#This Row],[CANT_STOCK]]/Tabla_STOCKENALMACEN[[#This Row],[VENTA_PROM12MESES_UN]],0)</f>
        <v>0</v>
      </c>
      <c r="N790">
        <f>IFERROR(12/Tabla_STOCKENALMACEN[[#This Row],[MESES DE INVENTARIO]],0)</f>
        <v>0</v>
      </c>
      <c r="O790" s="3">
        <f>Tabla_STOCKENALMACEN[[#This Row],[STOCK_VALORIZADO]]/SUM(Tabla_STOCKENALMACEN[STOCK_VALORIZADO])</f>
        <v>0</v>
      </c>
      <c r="P790" s="1" t="str">
        <f>VLOOKUP(Tabla_STOCKENALMACEN[[#This Row],[ID_PRODUCTO]],'ABC VENTAS'!$B$2:$F$564,5,FALSE)</f>
        <v>C</v>
      </c>
      <c r="Q790" s="1" t="str">
        <f>VLOOKUP(Tabla_STOCKENALMACEN[[#This Row],[ID_PRODUCTO]],'ABC STOCK'!$B$3:$F$565,5,FALSE)</f>
        <v>C</v>
      </c>
      <c r="R79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91" spans="1:18" x14ac:dyDescent="0.25">
      <c r="A791">
        <v>1</v>
      </c>
      <c r="B791">
        <v>1132</v>
      </c>
      <c r="C791">
        <v>5</v>
      </c>
      <c r="D791">
        <v>3</v>
      </c>
      <c r="E791">
        <v>202003</v>
      </c>
      <c r="F791">
        <v>1162</v>
      </c>
      <c r="G791">
        <v>4.78</v>
      </c>
      <c r="H791">
        <v>5554.36</v>
      </c>
      <c r="I791">
        <v>315.79548</v>
      </c>
      <c r="J791">
        <v>72.599999999999994</v>
      </c>
      <c r="K791">
        <v>562.18535999999995</v>
      </c>
      <c r="L791">
        <f>Tabla_STOCKENALMACEN[[#This Row],[CANT_STOCK]]*Tabla_STOCKENALMACEN[[#This Row],[COSTO_UNIT]]</f>
        <v>5554.3600000000006</v>
      </c>
      <c r="M791">
        <f>IFERROR(Tabla_STOCKENALMACEN[[#This Row],[CANT_STOCK]]/Tabla_STOCKENALMACEN[[#This Row],[VENTA_PROM12MESES_UN]],0)</f>
        <v>16.005509641873278</v>
      </c>
      <c r="N791">
        <f>IFERROR(12/Tabla_STOCKENALMACEN[[#This Row],[MESES DE INVENTARIO]],0)</f>
        <v>0.74974182444061965</v>
      </c>
      <c r="O791" s="3">
        <f>Tabla_STOCKENALMACEN[[#This Row],[STOCK_VALORIZADO]]/SUM(Tabla_STOCKENALMACEN[STOCK_VALORIZADO])</f>
        <v>2.0909878195713073E-4</v>
      </c>
      <c r="P791" s="1" t="str">
        <f>VLOOKUP(Tabla_STOCKENALMACEN[[#This Row],[ID_PRODUCTO]],'ABC VENTAS'!$B$2:$F$564,5,FALSE)</f>
        <v>C</v>
      </c>
      <c r="Q791" s="1" t="str">
        <f>VLOOKUP(Tabla_STOCKENALMACEN[[#This Row],[ID_PRODUCTO]],'ABC STOCK'!$B$3:$F$565,5,FALSE)</f>
        <v>C</v>
      </c>
      <c r="R79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792" spans="1:18" x14ac:dyDescent="0.25">
      <c r="A792">
        <v>1</v>
      </c>
      <c r="B792">
        <v>1132</v>
      </c>
      <c r="C792">
        <v>5</v>
      </c>
      <c r="D792">
        <v>3</v>
      </c>
      <c r="E792">
        <v>202001</v>
      </c>
      <c r="F792">
        <v>1000</v>
      </c>
      <c r="G792">
        <v>4.01</v>
      </c>
      <c r="H792">
        <v>4010</v>
      </c>
      <c r="I792">
        <v>250.625</v>
      </c>
      <c r="J792">
        <v>62.5</v>
      </c>
      <c r="K792">
        <v>380.95</v>
      </c>
      <c r="L792">
        <f>Tabla_STOCKENALMACEN[[#This Row],[CANT_STOCK]]*Tabla_STOCKENALMACEN[[#This Row],[COSTO_UNIT]]</f>
        <v>4010</v>
      </c>
      <c r="M792">
        <f>IFERROR(Tabla_STOCKENALMACEN[[#This Row],[CANT_STOCK]]/Tabla_STOCKENALMACEN[[#This Row],[VENTA_PROM12MESES_UN]],0)</f>
        <v>16</v>
      </c>
      <c r="N792">
        <f>IFERROR(12/Tabla_STOCKENALMACEN[[#This Row],[MESES DE INVENTARIO]],0)</f>
        <v>0.75</v>
      </c>
      <c r="O792" s="3">
        <f>Tabla_STOCKENALMACEN[[#This Row],[STOCK_VALORIZADO]]/SUM(Tabla_STOCKENALMACEN[STOCK_VALORIZADO])</f>
        <v>1.5095998740594671E-4</v>
      </c>
      <c r="P792" s="1" t="str">
        <f>VLOOKUP(Tabla_STOCKENALMACEN[[#This Row],[ID_PRODUCTO]],'ABC VENTAS'!$B$2:$F$564,5,FALSE)</f>
        <v>C</v>
      </c>
      <c r="Q792" s="1" t="str">
        <f>VLOOKUP(Tabla_STOCKENALMACEN[[#This Row],[ID_PRODUCTO]],'ABC STOCK'!$B$3:$F$565,5,FALSE)</f>
        <v>C</v>
      </c>
      <c r="R79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793" spans="1:18" x14ac:dyDescent="0.25">
      <c r="A793">
        <v>3</v>
      </c>
      <c r="B793">
        <v>1132</v>
      </c>
      <c r="C793">
        <v>5</v>
      </c>
      <c r="D793">
        <v>3</v>
      </c>
      <c r="E793">
        <v>201904</v>
      </c>
      <c r="F793">
        <v>831</v>
      </c>
      <c r="G793">
        <v>1.35</v>
      </c>
      <c r="H793">
        <v>1121.8499999999999</v>
      </c>
      <c r="I793">
        <v>133.62299999999999</v>
      </c>
      <c r="J793">
        <v>101</v>
      </c>
      <c r="K793">
        <v>173.1645</v>
      </c>
      <c r="L793">
        <f>Tabla_STOCKENALMACEN[[#This Row],[CANT_STOCK]]*Tabla_STOCKENALMACEN[[#This Row],[COSTO_UNIT]]</f>
        <v>1121.8500000000001</v>
      </c>
      <c r="M793">
        <f>IFERROR(Tabla_STOCKENALMACEN[[#This Row],[CANT_STOCK]]/Tabla_STOCKENALMACEN[[#This Row],[VENTA_PROM12MESES_UN]],0)</f>
        <v>8.227722772277227</v>
      </c>
      <c r="N793">
        <f>IFERROR(12/Tabla_STOCKENALMACEN[[#This Row],[MESES DE INVENTARIO]],0)</f>
        <v>1.4584837545126355</v>
      </c>
      <c r="O793" s="3">
        <f>Tabla_STOCKENALMACEN[[#This Row],[STOCK_VALORIZADO]]/SUM(Tabla_STOCKENALMACEN[STOCK_VALORIZADO])</f>
        <v>4.223303288562627E-5</v>
      </c>
      <c r="P793" s="1" t="str">
        <f>VLOOKUP(Tabla_STOCKENALMACEN[[#This Row],[ID_PRODUCTO]],'ABC VENTAS'!$B$2:$F$564,5,FALSE)</f>
        <v>C</v>
      </c>
      <c r="Q793" s="1" t="str">
        <f>VLOOKUP(Tabla_STOCKENALMACEN[[#This Row],[ID_PRODUCTO]],'ABC STOCK'!$B$3:$F$565,5,FALSE)</f>
        <v>C</v>
      </c>
      <c r="R79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794" spans="1:18" x14ac:dyDescent="0.25">
      <c r="A794">
        <v>2</v>
      </c>
      <c r="B794">
        <v>1133</v>
      </c>
      <c r="C794">
        <v>5</v>
      </c>
      <c r="D794">
        <v>3</v>
      </c>
      <c r="E794">
        <v>202002</v>
      </c>
      <c r="F794">
        <v>945</v>
      </c>
      <c r="G794">
        <v>67</v>
      </c>
      <c r="H794">
        <v>63315</v>
      </c>
      <c r="I794">
        <v>65268.72</v>
      </c>
      <c r="J794">
        <v>902</v>
      </c>
      <c r="K794">
        <v>74333.820000000007</v>
      </c>
      <c r="L794">
        <f>Tabla_STOCKENALMACEN[[#This Row],[CANT_STOCK]]*Tabla_STOCKENALMACEN[[#This Row],[COSTO_UNIT]]</f>
        <v>63315</v>
      </c>
      <c r="M794">
        <f>IFERROR(Tabla_STOCKENALMACEN[[#This Row],[CANT_STOCK]]/Tabla_STOCKENALMACEN[[#This Row],[VENTA_PROM12MESES_UN]],0)</f>
        <v>1.0476718403547671</v>
      </c>
      <c r="N794">
        <f>IFERROR(12/Tabla_STOCKENALMACEN[[#This Row],[MESES DE INVENTARIO]],0)</f>
        <v>11.453968253968254</v>
      </c>
      <c r="O794" s="3">
        <f>Tabla_STOCKENALMACEN[[#This Row],[STOCK_VALORIZADO]]/SUM(Tabla_STOCKENALMACEN[STOCK_VALORIZADO])</f>
        <v>2.383549028081675E-3</v>
      </c>
      <c r="P794" s="1" t="str">
        <f>VLOOKUP(Tabla_STOCKENALMACEN[[#This Row],[ID_PRODUCTO]],'ABC VENTAS'!$B$2:$F$564,5,FALSE)</f>
        <v>C</v>
      </c>
      <c r="Q794" s="1" t="str">
        <f>VLOOKUP(Tabla_STOCKENALMACEN[[#This Row],[ID_PRODUCTO]],'ABC STOCK'!$B$3:$F$565,5,FALSE)</f>
        <v>A</v>
      </c>
      <c r="R79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95" spans="1:18" x14ac:dyDescent="0.25">
      <c r="A795">
        <v>3</v>
      </c>
      <c r="B795">
        <v>1133</v>
      </c>
      <c r="C795">
        <v>5</v>
      </c>
      <c r="D795">
        <v>3</v>
      </c>
      <c r="E795">
        <v>201906</v>
      </c>
      <c r="F795">
        <v>928</v>
      </c>
      <c r="G795">
        <v>53</v>
      </c>
      <c r="H795">
        <v>49184</v>
      </c>
      <c r="I795">
        <v>36050.6</v>
      </c>
      <c r="J795">
        <v>716</v>
      </c>
      <c r="K795">
        <v>59957.84</v>
      </c>
      <c r="L795">
        <f>Tabla_STOCKENALMACEN[[#This Row],[CANT_STOCK]]*Tabla_STOCKENALMACEN[[#This Row],[COSTO_UNIT]]</f>
        <v>49184</v>
      </c>
      <c r="M795">
        <f>IFERROR(Tabla_STOCKENALMACEN[[#This Row],[CANT_STOCK]]/Tabla_STOCKENALMACEN[[#This Row],[VENTA_PROM12MESES_UN]],0)</f>
        <v>1.2960893854748603</v>
      </c>
      <c r="N795">
        <f>IFERROR(12/Tabla_STOCKENALMACEN[[#This Row],[MESES DE INVENTARIO]],0)</f>
        <v>9.2586206896551726</v>
      </c>
      <c r="O795" s="3">
        <f>Tabla_STOCKENALMACEN[[#This Row],[STOCK_VALORIZADO]]/SUM(Tabla_STOCKENALMACEN[STOCK_VALORIZADO])</f>
        <v>1.8515750674748337E-3</v>
      </c>
      <c r="P795" s="1" t="str">
        <f>VLOOKUP(Tabla_STOCKENALMACEN[[#This Row],[ID_PRODUCTO]],'ABC VENTAS'!$B$2:$F$564,5,FALSE)</f>
        <v>C</v>
      </c>
      <c r="Q795" s="1" t="str">
        <f>VLOOKUP(Tabla_STOCKENALMACEN[[#This Row],[ID_PRODUCTO]],'ABC STOCK'!$B$3:$F$565,5,FALSE)</f>
        <v>A</v>
      </c>
      <c r="R79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96" spans="1:18" x14ac:dyDescent="0.25">
      <c r="A796">
        <v>2</v>
      </c>
      <c r="B796">
        <v>1133</v>
      </c>
      <c r="C796">
        <v>5</v>
      </c>
      <c r="D796">
        <v>3</v>
      </c>
      <c r="E796">
        <v>201908</v>
      </c>
      <c r="F796">
        <v>1727</v>
      </c>
      <c r="G796">
        <v>61</v>
      </c>
      <c r="H796">
        <v>105347</v>
      </c>
      <c r="I796">
        <v>33362.730000000003</v>
      </c>
      <c r="J796">
        <v>531</v>
      </c>
      <c r="K796">
        <v>58303.8</v>
      </c>
      <c r="L796">
        <f>Tabla_STOCKENALMACEN[[#This Row],[CANT_STOCK]]*Tabla_STOCKENALMACEN[[#This Row],[COSTO_UNIT]]</f>
        <v>105347</v>
      </c>
      <c r="M796">
        <f>IFERROR(Tabla_STOCKENALMACEN[[#This Row],[CANT_STOCK]]/Tabla_STOCKENALMACEN[[#This Row],[VENTA_PROM12MESES_UN]],0)</f>
        <v>3.2523540489642184</v>
      </c>
      <c r="N796">
        <f>IFERROR(12/Tabla_STOCKENALMACEN[[#This Row],[MESES DE INVENTARIO]],0)</f>
        <v>3.6896352055587727</v>
      </c>
      <c r="O796" s="3">
        <f>Tabla_STOCKENALMACEN[[#This Row],[STOCK_VALORIZADO]]/SUM(Tabla_STOCKENALMACEN[STOCK_VALORIZADO])</f>
        <v>3.9658807464474487E-3</v>
      </c>
      <c r="P796" s="1" t="str">
        <f>VLOOKUP(Tabla_STOCKENALMACEN[[#This Row],[ID_PRODUCTO]],'ABC VENTAS'!$B$2:$F$564,5,FALSE)</f>
        <v>C</v>
      </c>
      <c r="Q796" s="1" t="str">
        <f>VLOOKUP(Tabla_STOCKENALMACEN[[#This Row],[ID_PRODUCTO]],'ABC STOCK'!$B$3:$F$565,5,FALSE)</f>
        <v>A</v>
      </c>
      <c r="R79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797" spans="1:18" x14ac:dyDescent="0.25">
      <c r="A797">
        <v>1</v>
      </c>
      <c r="B797">
        <v>1133</v>
      </c>
      <c r="C797">
        <v>5</v>
      </c>
      <c r="D797">
        <v>3</v>
      </c>
      <c r="E797">
        <v>201909</v>
      </c>
      <c r="F797">
        <v>934</v>
      </c>
      <c r="G797">
        <v>32</v>
      </c>
      <c r="H797">
        <v>29888</v>
      </c>
      <c r="I797">
        <v>19020.8</v>
      </c>
      <c r="J797">
        <v>743</v>
      </c>
      <c r="K797">
        <v>40894.720000000001</v>
      </c>
      <c r="L797">
        <f>Tabla_STOCKENALMACEN[[#This Row],[CANT_STOCK]]*Tabla_STOCKENALMACEN[[#This Row],[COSTO_UNIT]]</f>
        <v>29888</v>
      </c>
      <c r="M797">
        <f>IFERROR(Tabla_STOCKENALMACEN[[#This Row],[CANT_STOCK]]/Tabla_STOCKENALMACEN[[#This Row],[VENTA_PROM12MESES_UN]],0)</f>
        <v>1.2570659488559892</v>
      </c>
      <c r="N797">
        <f>IFERROR(12/Tabla_STOCKENALMACEN[[#This Row],[MESES DE INVENTARIO]],0)</f>
        <v>9.5460385438972164</v>
      </c>
      <c r="O797" s="3">
        <f>Tabla_STOCKENALMACEN[[#This Row],[STOCK_VALORIZADO]]/SUM(Tabla_STOCKENALMACEN[STOCK_VALORIZADO])</f>
        <v>1.1251601255832756E-3</v>
      </c>
      <c r="P797" s="1" t="str">
        <f>VLOOKUP(Tabla_STOCKENALMACEN[[#This Row],[ID_PRODUCTO]],'ABC VENTAS'!$B$2:$F$564,5,FALSE)</f>
        <v>C</v>
      </c>
      <c r="Q797" s="1" t="str">
        <f>VLOOKUP(Tabla_STOCKENALMACEN[[#This Row],[ID_PRODUCTO]],'ABC STOCK'!$B$3:$F$565,5,FALSE)</f>
        <v>A</v>
      </c>
      <c r="R79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98" spans="1:18" x14ac:dyDescent="0.25">
      <c r="A798">
        <v>1</v>
      </c>
      <c r="B798">
        <v>1133</v>
      </c>
      <c r="C798">
        <v>5</v>
      </c>
      <c r="D798">
        <v>3</v>
      </c>
      <c r="E798">
        <v>202001</v>
      </c>
      <c r="F798">
        <v>119</v>
      </c>
      <c r="G798">
        <v>52</v>
      </c>
      <c r="H798">
        <v>6188</v>
      </c>
      <c r="I798">
        <v>14788.8</v>
      </c>
      <c r="J798">
        <v>316</v>
      </c>
      <c r="K798">
        <v>21690.240000000002</v>
      </c>
      <c r="L798">
        <f>Tabla_STOCKENALMACEN[[#This Row],[CANT_STOCK]]*Tabla_STOCKENALMACEN[[#This Row],[COSTO_UNIT]]</f>
        <v>6188</v>
      </c>
      <c r="M798">
        <f>IFERROR(Tabla_STOCKENALMACEN[[#This Row],[CANT_STOCK]]/Tabla_STOCKENALMACEN[[#This Row],[VENTA_PROM12MESES_UN]],0)</f>
        <v>0.37658227848101267</v>
      </c>
      <c r="N798">
        <f>IFERROR(12/Tabla_STOCKENALMACEN[[#This Row],[MESES DE INVENTARIO]],0)</f>
        <v>31.865546218487395</v>
      </c>
      <c r="O798" s="3">
        <f>Tabla_STOCKENALMACEN[[#This Row],[STOCK_VALORIZADO]]/SUM(Tabla_STOCKENALMACEN[STOCK_VALORIZADO])</f>
        <v>2.3295271872019908E-4</v>
      </c>
      <c r="P798" s="1" t="str">
        <f>VLOOKUP(Tabla_STOCKENALMACEN[[#This Row],[ID_PRODUCTO]],'ABC VENTAS'!$B$2:$F$564,5,FALSE)</f>
        <v>C</v>
      </c>
      <c r="Q798" s="1" t="str">
        <f>VLOOKUP(Tabla_STOCKENALMACEN[[#This Row],[ID_PRODUCTO]],'ABC STOCK'!$B$3:$F$565,5,FALSE)</f>
        <v>A</v>
      </c>
      <c r="R79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799" spans="1:18" x14ac:dyDescent="0.25">
      <c r="A799">
        <v>1</v>
      </c>
      <c r="B799">
        <v>1133</v>
      </c>
      <c r="C799">
        <v>5</v>
      </c>
      <c r="D799">
        <v>3</v>
      </c>
      <c r="E799">
        <v>201902</v>
      </c>
      <c r="F799">
        <v>396</v>
      </c>
      <c r="G799">
        <v>39</v>
      </c>
      <c r="H799">
        <v>15444</v>
      </c>
      <c r="I799">
        <v>12572.82</v>
      </c>
      <c r="J799">
        <v>398</v>
      </c>
      <c r="K799">
        <v>19092.060000000001</v>
      </c>
      <c r="L799">
        <f>Tabla_STOCKENALMACEN[[#This Row],[CANT_STOCK]]*Tabla_STOCKENALMACEN[[#This Row],[COSTO_UNIT]]</f>
        <v>15444</v>
      </c>
      <c r="M799">
        <f>IFERROR(Tabla_STOCKENALMACEN[[#This Row],[CANT_STOCK]]/Tabla_STOCKENALMACEN[[#This Row],[VENTA_PROM12MESES_UN]],0)</f>
        <v>0.99497487437185927</v>
      </c>
      <c r="N799">
        <f>IFERROR(12/Tabla_STOCKENALMACEN[[#This Row],[MESES DE INVENTARIO]],0)</f>
        <v>12.060606060606061</v>
      </c>
      <c r="O799" s="3">
        <f>Tabla_STOCKENALMACEN[[#This Row],[STOCK_VALORIZADO]]/SUM(Tabla_STOCKENALMACEN[STOCK_VALORIZADO])</f>
        <v>5.8140300386469847E-4</v>
      </c>
      <c r="P799" s="1" t="str">
        <f>VLOOKUP(Tabla_STOCKENALMACEN[[#This Row],[ID_PRODUCTO]],'ABC VENTAS'!$B$2:$F$564,5,FALSE)</f>
        <v>C</v>
      </c>
      <c r="Q799" s="1" t="str">
        <f>VLOOKUP(Tabla_STOCKENALMACEN[[#This Row],[ID_PRODUCTO]],'ABC STOCK'!$B$3:$F$565,5,FALSE)</f>
        <v>A</v>
      </c>
      <c r="R79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00" spans="1:18" x14ac:dyDescent="0.25">
      <c r="A800">
        <v>3</v>
      </c>
      <c r="B800">
        <v>1134</v>
      </c>
      <c r="C800">
        <v>5</v>
      </c>
      <c r="D800">
        <v>3</v>
      </c>
      <c r="E800">
        <v>201910</v>
      </c>
      <c r="F800">
        <v>54</v>
      </c>
      <c r="G800">
        <v>6.91</v>
      </c>
      <c r="H800">
        <v>373.14</v>
      </c>
      <c r="I800">
        <v>659.21400000000006</v>
      </c>
      <c r="J800">
        <v>90</v>
      </c>
      <c r="K800">
        <v>1051.011</v>
      </c>
      <c r="L800">
        <f>Tabla_STOCKENALMACEN[[#This Row],[CANT_STOCK]]*Tabla_STOCKENALMACEN[[#This Row],[COSTO_UNIT]]</f>
        <v>373.14</v>
      </c>
      <c r="M800">
        <f>IFERROR(Tabla_STOCKENALMACEN[[#This Row],[CANT_STOCK]]/Tabla_STOCKENALMACEN[[#This Row],[VENTA_PROM12MESES_UN]],0)</f>
        <v>0.6</v>
      </c>
      <c r="N800">
        <f>IFERROR(12/Tabla_STOCKENALMACEN[[#This Row],[MESES DE INVENTARIO]],0)</f>
        <v>20</v>
      </c>
      <c r="O800" s="3">
        <f>Tabla_STOCKENALMACEN[[#This Row],[STOCK_VALORIZADO]]/SUM(Tabla_STOCKENALMACEN[STOCK_VALORIZADO])</f>
        <v>1.404718446400373E-5</v>
      </c>
      <c r="P800" s="1" t="str">
        <f>VLOOKUP(Tabla_STOCKENALMACEN[[#This Row],[ID_PRODUCTO]],'ABC VENTAS'!$B$2:$F$564,5,FALSE)</f>
        <v>C</v>
      </c>
      <c r="Q800" s="1" t="str">
        <f>VLOOKUP(Tabla_STOCKENALMACEN[[#This Row],[ID_PRODUCTO]],'ABC STOCK'!$B$3:$F$565,5,FALSE)</f>
        <v>C</v>
      </c>
      <c r="R8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01" spans="1:18" x14ac:dyDescent="0.25">
      <c r="A801">
        <v>1</v>
      </c>
      <c r="B801">
        <v>1134</v>
      </c>
      <c r="C801">
        <v>5</v>
      </c>
      <c r="D801">
        <v>3</v>
      </c>
      <c r="E801">
        <v>201910</v>
      </c>
      <c r="F801">
        <v>112</v>
      </c>
      <c r="G801">
        <v>7.23</v>
      </c>
      <c r="H801">
        <v>809.76</v>
      </c>
      <c r="I801">
        <v>375.86601000000002</v>
      </c>
      <c r="J801">
        <v>55.9</v>
      </c>
      <c r="K801">
        <v>569.86136999999997</v>
      </c>
      <c r="L801">
        <f>Tabla_STOCKENALMACEN[[#This Row],[CANT_STOCK]]*Tabla_STOCKENALMACEN[[#This Row],[COSTO_UNIT]]</f>
        <v>809.76</v>
      </c>
      <c r="M801">
        <f>IFERROR(Tabla_STOCKENALMACEN[[#This Row],[CANT_STOCK]]/Tabla_STOCKENALMACEN[[#This Row],[VENTA_PROM12MESES_UN]],0)</f>
        <v>2.0035778175313061</v>
      </c>
      <c r="N801">
        <f>IFERROR(12/Tabla_STOCKENALMACEN[[#This Row],[MESES DE INVENTARIO]],0)</f>
        <v>5.9892857142857139</v>
      </c>
      <c r="O801" s="3">
        <f>Tabla_STOCKENALMACEN[[#This Row],[STOCK_VALORIZADO]]/SUM(Tabla_STOCKENALMACEN[STOCK_VALORIZADO])</f>
        <v>3.0484129526643244E-5</v>
      </c>
      <c r="P801" s="1" t="str">
        <f>VLOOKUP(Tabla_STOCKENALMACEN[[#This Row],[ID_PRODUCTO]],'ABC VENTAS'!$B$2:$F$564,5,FALSE)</f>
        <v>C</v>
      </c>
      <c r="Q801" s="1" t="str">
        <f>VLOOKUP(Tabla_STOCKENALMACEN[[#This Row],[ID_PRODUCTO]],'ABC STOCK'!$B$3:$F$565,5,FALSE)</f>
        <v>C</v>
      </c>
      <c r="R80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02" spans="1:18" x14ac:dyDescent="0.25">
      <c r="A802">
        <v>3</v>
      </c>
      <c r="B802">
        <v>1134</v>
      </c>
      <c r="C802">
        <v>5</v>
      </c>
      <c r="D802">
        <v>3</v>
      </c>
      <c r="E802">
        <v>201905</v>
      </c>
      <c r="F802">
        <v>0</v>
      </c>
      <c r="G802">
        <v>4.58</v>
      </c>
      <c r="H802">
        <v>0</v>
      </c>
      <c r="I802">
        <v>426.39800000000002</v>
      </c>
      <c r="J802">
        <v>95</v>
      </c>
      <c r="K802">
        <v>535.173</v>
      </c>
      <c r="L802">
        <f>Tabla_STOCKENALMACEN[[#This Row],[CANT_STOCK]]*Tabla_STOCKENALMACEN[[#This Row],[COSTO_UNIT]]</f>
        <v>0</v>
      </c>
      <c r="M802">
        <f>IFERROR(Tabla_STOCKENALMACEN[[#This Row],[CANT_STOCK]]/Tabla_STOCKENALMACEN[[#This Row],[VENTA_PROM12MESES_UN]],0)</f>
        <v>0</v>
      </c>
      <c r="N802">
        <f>IFERROR(12/Tabla_STOCKENALMACEN[[#This Row],[MESES DE INVENTARIO]],0)</f>
        <v>0</v>
      </c>
      <c r="O802" s="3">
        <f>Tabla_STOCKENALMACEN[[#This Row],[STOCK_VALORIZADO]]/SUM(Tabla_STOCKENALMACEN[STOCK_VALORIZADO])</f>
        <v>0</v>
      </c>
      <c r="P802" s="1" t="str">
        <f>VLOOKUP(Tabla_STOCKENALMACEN[[#This Row],[ID_PRODUCTO]],'ABC VENTAS'!$B$2:$F$564,5,FALSE)</f>
        <v>C</v>
      </c>
      <c r="Q802" s="1" t="str">
        <f>VLOOKUP(Tabla_STOCKENALMACEN[[#This Row],[ID_PRODUCTO]],'ABC STOCK'!$B$3:$F$565,5,FALSE)</f>
        <v>C</v>
      </c>
      <c r="R80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03" spans="1:18" x14ac:dyDescent="0.25">
      <c r="A803">
        <v>3</v>
      </c>
      <c r="B803">
        <v>1134</v>
      </c>
      <c r="C803">
        <v>5</v>
      </c>
      <c r="D803">
        <v>3</v>
      </c>
      <c r="E803">
        <v>201905</v>
      </c>
      <c r="F803">
        <v>43</v>
      </c>
      <c r="G803">
        <v>6.34</v>
      </c>
      <c r="H803">
        <v>272.62</v>
      </c>
      <c r="I803">
        <v>293.74488000000002</v>
      </c>
      <c r="J803">
        <v>42.9</v>
      </c>
      <c r="K803">
        <v>454.21661999999998</v>
      </c>
      <c r="L803">
        <f>Tabla_STOCKENALMACEN[[#This Row],[CANT_STOCK]]*Tabla_STOCKENALMACEN[[#This Row],[COSTO_UNIT]]</f>
        <v>272.62</v>
      </c>
      <c r="M803">
        <f>IFERROR(Tabla_STOCKENALMACEN[[#This Row],[CANT_STOCK]]/Tabla_STOCKENALMACEN[[#This Row],[VENTA_PROM12MESES_UN]],0)</f>
        <v>1.0023310023310024</v>
      </c>
      <c r="N803">
        <f>IFERROR(12/Tabla_STOCKENALMACEN[[#This Row],[MESES DE INVENTARIO]],0)</f>
        <v>11.972093023255814</v>
      </c>
      <c r="O803" s="3">
        <f>Tabla_STOCKENALMACEN[[#This Row],[STOCK_VALORIZADO]]/SUM(Tabla_STOCKENALMACEN[STOCK_VALORIZADO])</f>
        <v>1.026302039067561E-5</v>
      </c>
      <c r="P803" s="1" t="str">
        <f>VLOOKUP(Tabla_STOCKENALMACEN[[#This Row],[ID_PRODUCTO]],'ABC VENTAS'!$B$2:$F$564,5,FALSE)</f>
        <v>C</v>
      </c>
      <c r="Q803" s="1" t="str">
        <f>VLOOKUP(Tabla_STOCKENALMACEN[[#This Row],[ID_PRODUCTO]],'ABC STOCK'!$B$3:$F$565,5,FALSE)</f>
        <v>C</v>
      </c>
      <c r="R8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04" spans="1:18" x14ac:dyDescent="0.25">
      <c r="A804">
        <v>2</v>
      </c>
      <c r="B804">
        <v>1134</v>
      </c>
      <c r="C804">
        <v>5</v>
      </c>
      <c r="D804">
        <v>3</v>
      </c>
      <c r="E804">
        <v>202001</v>
      </c>
      <c r="F804">
        <v>526</v>
      </c>
      <c r="G804">
        <v>4.96</v>
      </c>
      <c r="H804">
        <v>2608.96</v>
      </c>
      <c r="I804">
        <v>182.34943999999999</v>
      </c>
      <c r="J804">
        <v>40.4</v>
      </c>
      <c r="K804">
        <v>312.59904</v>
      </c>
      <c r="L804">
        <f>Tabla_STOCKENALMACEN[[#This Row],[CANT_STOCK]]*Tabla_STOCKENALMACEN[[#This Row],[COSTO_UNIT]]</f>
        <v>2608.96</v>
      </c>
      <c r="M804">
        <f>IFERROR(Tabla_STOCKENALMACEN[[#This Row],[CANT_STOCK]]/Tabla_STOCKENALMACEN[[#This Row],[VENTA_PROM12MESES_UN]],0)</f>
        <v>13.01980198019802</v>
      </c>
      <c r="N804">
        <f>IFERROR(12/Tabla_STOCKENALMACEN[[#This Row],[MESES DE INVENTARIO]],0)</f>
        <v>0.92167300380228134</v>
      </c>
      <c r="O804" s="3">
        <f>Tabla_STOCKENALMACEN[[#This Row],[STOCK_VALORIZADO]]/SUM(Tabla_STOCKENALMACEN[STOCK_VALORIZADO])</f>
        <v>9.8216600683944828E-5</v>
      </c>
      <c r="P804" s="1" t="str">
        <f>VLOOKUP(Tabla_STOCKENALMACEN[[#This Row],[ID_PRODUCTO]],'ABC VENTAS'!$B$2:$F$564,5,FALSE)</f>
        <v>C</v>
      </c>
      <c r="Q804" s="1" t="str">
        <f>VLOOKUP(Tabla_STOCKENALMACEN[[#This Row],[ID_PRODUCTO]],'ABC STOCK'!$B$3:$F$565,5,FALSE)</f>
        <v>C</v>
      </c>
      <c r="R80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805" spans="1:18" x14ac:dyDescent="0.25">
      <c r="A805">
        <v>3</v>
      </c>
      <c r="B805">
        <v>1134</v>
      </c>
      <c r="C805">
        <v>5</v>
      </c>
      <c r="D805">
        <v>3</v>
      </c>
      <c r="E805">
        <v>202003</v>
      </c>
      <c r="F805">
        <v>743</v>
      </c>
      <c r="G805">
        <v>1.33</v>
      </c>
      <c r="H805">
        <v>988.19</v>
      </c>
      <c r="I805">
        <v>104.11239999999999</v>
      </c>
      <c r="J805">
        <v>76</v>
      </c>
      <c r="K805">
        <v>126.35</v>
      </c>
      <c r="L805">
        <f>Tabla_STOCKENALMACEN[[#This Row],[CANT_STOCK]]*Tabla_STOCKENALMACEN[[#This Row],[COSTO_UNIT]]</f>
        <v>988.19</v>
      </c>
      <c r="M805">
        <f>IFERROR(Tabla_STOCKENALMACEN[[#This Row],[CANT_STOCK]]/Tabla_STOCKENALMACEN[[#This Row],[VENTA_PROM12MESES_UN]],0)</f>
        <v>9.776315789473685</v>
      </c>
      <c r="N805">
        <f>IFERROR(12/Tabla_STOCKENALMACEN[[#This Row],[MESES DE INVENTARIO]],0)</f>
        <v>1.2274562584118438</v>
      </c>
      <c r="O805" s="3">
        <f>Tabla_STOCKENALMACEN[[#This Row],[STOCK_VALORIZADO]]/SUM(Tabla_STOCKENALMACEN[STOCK_VALORIZADO])</f>
        <v>3.7201284277975683E-5</v>
      </c>
      <c r="P805" s="1" t="str">
        <f>VLOOKUP(Tabla_STOCKENALMACEN[[#This Row],[ID_PRODUCTO]],'ABC VENTAS'!$B$2:$F$564,5,FALSE)</f>
        <v>C</v>
      </c>
      <c r="Q805" s="1" t="str">
        <f>VLOOKUP(Tabla_STOCKENALMACEN[[#This Row],[ID_PRODUCTO]],'ABC STOCK'!$B$3:$F$565,5,FALSE)</f>
        <v>C</v>
      </c>
      <c r="R80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806" spans="1:18" x14ac:dyDescent="0.25">
      <c r="A806">
        <v>1</v>
      </c>
      <c r="B806">
        <v>1135</v>
      </c>
      <c r="C806">
        <v>5</v>
      </c>
      <c r="D806">
        <v>3</v>
      </c>
      <c r="E806">
        <v>202003</v>
      </c>
      <c r="F806">
        <v>72</v>
      </c>
      <c r="G806">
        <v>7.57</v>
      </c>
      <c r="H806">
        <v>545.04</v>
      </c>
      <c r="I806">
        <v>891.1404</v>
      </c>
      <c r="J806">
        <v>108</v>
      </c>
      <c r="K806">
        <v>1373.5008</v>
      </c>
      <c r="L806">
        <f>Tabla_STOCKENALMACEN[[#This Row],[CANT_STOCK]]*Tabla_STOCKENALMACEN[[#This Row],[COSTO_UNIT]]</f>
        <v>545.04</v>
      </c>
      <c r="M806">
        <f>IFERROR(Tabla_STOCKENALMACEN[[#This Row],[CANT_STOCK]]/Tabla_STOCKENALMACEN[[#This Row],[VENTA_PROM12MESES_UN]],0)</f>
        <v>0.66666666666666663</v>
      </c>
      <c r="N806">
        <f>IFERROR(12/Tabla_STOCKENALMACEN[[#This Row],[MESES DE INVENTARIO]],0)</f>
        <v>18</v>
      </c>
      <c r="O806" s="3">
        <f>Tabla_STOCKENALMACEN[[#This Row],[STOCK_VALORIZADO]]/SUM(Tabla_STOCKENALMACEN[STOCK_VALORIZADO])</f>
        <v>2.0518511604921993E-5</v>
      </c>
      <c r="P806" s="1" t="str">
        <f>VLOOKUP(Tabla_STOCKENALMACEN[[#This Row],[ID_PRODUCTO]],'ABC VENTAS'!$B$2:$F$564,5,FALSE)</f>
        <v>C</v>
      </c>
      <c r="Q806" s="1" t="str">
        <f>VLOOKUP(Tabla_STOCKENALMACEN[[#This Row],[ID_PRODUCTO]],'ABC STOCK'!$B$3:$F$565,5,FALSE)</f>
        <v>C</v>
      </c>
      <c r="R80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07" spans="1:18" x14ac:dyDescent="0.25">
      <c r="A807">
        <v>1</v>
      </c>
      <c r="B807">
        <v>1135</v>
      </c>
      <c r="C807">
        <v>5</v>
      </c>
      <c r="D807">
        <v>3</v>
      </c>
      <c r="E807">
        <v>202001</v>
      </c>
      <c r="F807">
        <v>1020</v>
      </c>
      <c r="G807">
        <v>8</v>
      </c>
      <c r="H807">
        <v>8160</v>
      </c>
      <c r="I807">
        <v>578</v>
      </c>
      <c r="J807">
        <v>85</v>
      </c>
      <c r="K807">
        <v>1013.2</v>
      </c>
      <c r="L807">
        <f>Tabla_STOCKENALMACEN[[#This Row],[CANT_STOCK]]*Tabla_STOCKENALMACEN[[#This Row],[COSTO_UNIT]]</f>
        <v>8160</v>
      </c>
      <c r="M807">
        <f>IFERROR(Tabla_STOCKENALMACEN[[#This Row],[CANT_STOCK]]/Tabla_STOCKENALMACEN[[#This Row],[VENTA_PROM12MESES_UN]],0)</f>
        <v>12</v>
      </c>
      <c r="N807">
        <f>IFERROR(12/Tabla_STOCKENALMACEN[[#This Row],[MESES DE INVENTARIO]],0)</f>
        <v>1</v>
      </c>
      <c r="O807" s="3">
        <f>Tabla_STOCKENALMACEN[[#This Row],[STOCK_VALORIZADO]]/SUM(Tabla_STOCKENALMACEN[STOCK_VALORIZADO])</f>
        <v>3.0719039831235043E-4</v>
      </c>
      <c r="P807" s="1" t="str">
        <f>VLOOKUP(Tabla_STOCKENALMACEN[[#This Row],[ID_PRODUCTO]],'ABC VENTAS'!$B$2:$F$564,5,FALSE)</f>
        <v>C</v>
      </c>
      <c r="Q807" s="1" t="str">
        <f>VLOOKUP(Tabla_STOCKENALMACEN[[#This Row],[ID_PRODUCTO]],'ABC STOCK'!$B$3:$F$565,5,FALSE)</f>
        <v>C</v>
      </c>
      <c r="R80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808" spans="1:18" x14ac:dyDescent="0.25">
      <c r="A808">
        <v>3</v>
      </c>
      <c r="B808">
        <v>1135</v>
      </c>
      <c r="C808">
        <v>5</v>
      </c>
      <c r="D808">
        <v>3</v>
      </c>
      <c r="E808">
        <v>202002</v>
      </c>
      <c r="F808">
        <v>1540</v>
      </c>
      <c r="G808">
        <v>4.68</v>
      </c>
      <c r="H808">
        <v>7207.2</v>
      </c>
      <c r="I808">
        <v>495.23759999999999</v>
      </c>
      <c r="J808">
        <v>96.2</v>
      </c>
      <c r="K808">
        <v>661.81751999999994</v>
      </c>
      <c r="L808">
        <f>Tabla_STOCKENALMACEN[[#This Row],[CANT_STOCK]]*Tabla_STOCKENALMACEN[[#This Row],[COSTO_UNIT]]</f>
        <v>7207.2</v>
      </c>
      <c r="M808">
        <f>IFERROR(Tabla_STOCKENALMACEN[[#This Row],[CANT_STOCK]]/Tabla_STOCKENALMACEN[[#This Row],[VENTA_PROM12MESES_UN]],0)</f>
        <v>16.008316008316008</v>
      </c>
      <c r="N808">
        <f>IFERROR(12/Tabla_STOCKENALMACEN[[#This Row],[MESES DE INVENTARIO]],0)</f>
        <v>0.74961038961038962</v>
      </c>
      <c r="O808" s="3">
        <f>Tabla_STOCKENALMACEN[[#This Row],[STOCK_VALORIZADO]]/SUM(Tabla_STOCKENALMACEN[STOCK_VALORIZADO])</f>
        <v>2.7132140180352598E-4</v>
      </c>
      <c r="P808" s="1" t="str">
        <f>VLOOKUP(Tabla_STOCKENALMACEN[[#This Row],[ID_PRODUCTO]],'ABC VENTAS'!$B$2:$F$564,5,FALSE)</f>
        <v>C</v>
      </c>
      <c r="Q808" s="1" t="str">
        <f>VLOOKUP(Tabla_STOCKENALMACEN[[#This Row],[ID_PRODUCTO]],'ABC STOCK'!$B$3:$F$565,5,FALSE)</f>
        <v>C</v>
      </c>
      <c r="R80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809" spans="1:18" x14ac:dyDescent="0.25">
      <c r="A809">
        <v>3</v>
      </c>
      <c r="B809">
        <v>1135</v>
      </c>
      <c r="C809">
        <v>5</v>
      </c>
      <c r="D809">
        <v>3</v>
      </c>
      <c r="E809">
        <v>202001</v>
      </c>
      <c r="F809">
        <v>496</v>
      </c>
      <c r="G809">
        <v>3.7</v>
      </c>
      <c r="H809">
        <v>1835.2</v>
      </c>
      <c r="I809">
        <v>211.899</v>
      </c>
      <c r="J809">
        <v>69</v>
      </c>
      <c r="K809">
        <v>467.19900000000001</v>
      </c>
      <c r="L809">
        <f>Tabla_STOCKENALMACEN[[#This Row],[CANT_STOCK]]*Tabla_STOCKENALMACEN[[#This Row],[COSTO_UNIT]]</f>
        <v>1835.2</v>
      </c>
      <c r="M809">
        <f>IFERROR(Tabla_STOCKENALMACEN[[#This Row],[CANT_STOCK]]/Tabla_STOCKENALMACEN[[#This Row],[VENTA_PROM12MESES_UN]],0)</f>
        <v>7.1884057971014492</v>
      </c>
      <c r="N809">
        <f>IFERROR(12/Tabla_STOCKENALMACEN[[#This Row],[MESES DE INVENTARIO]],0)</f>
        <v>1.6693548387096775</v>
      </c>
      <c r="O809" s="3">
        <f>Tabla_STOCKENALMACEN[[#This Row],[STOCK_VALORIZADO]]/SUM(Tabla_STOCKENALMACEN[STOCK_VALORIZADO])</f>
        <v>6.908772291456195E-5</v>
      </c>
      <c r="P809" s="1" t="str">
        <f>VLOOKUP(Tabla_STOCKENALMACEN[[#This Row],[ID_PRODUCTO]],'ABC VENTAS'!$B$2:$F$564,5,FALSE)</f>
        <v>C</v>
      </c>
      <c r="Q809" s="1" t="str">
        <f>VLOOKUP(Tabla_STOCKENALMACEN[[#This Row],[ID_PRODUCTO]],'ABC STOCK'!$B$3:$F$565,5,FALSE)</f>
        <v>C</v>
      </c>
      <c r="R80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810" spans="1:18" x14ac:dyDescent="0.25">
      <c r="A810">
        <v>2</v>
      </c>
      <c r="B810">
        <v>1135</v>
      </c>
      <c r="C810">
        <v>5</v>
      </c>
      <c r="D810">
        <v>3</v>
      </c>
      <c r="E810">
        <v>201905</v>
      </c>
      <c r="F810">
        <v>149</v>
      </c>
      <c r="G810">
        <v>2.95</v>
      </c>
      <c r="H810">
        <v>439.55</v>
      </c>
      <c r="I810">
        <v>235.05600000000001</v>
      </c>
      <c r="J810">
        <v>83</v>
      </c>
      <c r="K810">
        <v>406.45100000000002</v>
      </c>
      <c r="L810">
        <f>Tabla_STOCKENALMACEN[[#This Row],[CANT_STOCK]]*Tabla_STOCKENALMACEN[[#This Row],[COSTO_UNIT]]</f>
        <v>439.55</v>
      </c>
      <c r="M810">
        <f>IFERROR(Tabla_STOCKENALMACEN[[#This Row],[CANT_STOCK]]/Tabla_STOCKENALMACEN[[#This Row],[VENTA_PROM12MESES_UN]],0)</f>
        <v>1.7951807228915662</v>
      </c>
      <c r="N810">
        <f>IFERROR(12/Tabla_STOCKENALMACEN[[#This Row],[MESES DE INVENTARIO]],0)</f>
        <v>6.6845637583892623</v>
      </c>
      <c r="O810" s="3">
        <f>Tabla_STOCKENALMACEN[[#This Row],[STOCK_VALORIZADO]]/SUM(Tabla_STOCKENALMACEN[STOCK_VALORIZADO])</f>
        <v>1.6547247497327651E-5</v>
      </c>
      <c r="P810" s="1" t="str">
        <f>VLOOKUP(Tabla_STOCKENALMACEN[[#This Row],[ID_PRODUCTO]],'ABC VENTAS'!$B$2:$F$564,5,FALSE)</f>
        <v>C</v>
      </c>
      <c r="Q810" s="1" t="str">
        <f>VLOOKUP(Tabla_STOCKENALMACEN[[#This Row],[ID_PRODUCTO]],'ABC STOCK'!$B$3:$F$565,5,FALSE)</f>
        <v>C</v>
      </c>
      <c r="R81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11" spans="1:18" x14ac:dyDescent="0.25">
      <c r="A811">
        <v>2</v>
      </c>
      <c r="B811">
        <v>1135</v>
      </c>
      <c r="C811">
        <v>5</v>
      </c>
      <c r="D811">
        <v>3</v>
      </c>
      <c r="E811">
        <v>201907</v>
      </c>
      <c r="F811">
        <v>429</v>
      </c>
      <c r="G811">
        <v>2.73</v>
      </c>
      <c r="H811">
        <v>1171.17</v>
      </c>
      <c r="I811">
        <v>169.58214000000001</v>
      </c>
      <c r="J811">
        <v>71.400000000000006</v>
      </c>
      <c r="K811">
        <v>294.33222000000001</v>
      </c>
      <c r="L811">
        <f>Tabla_STOCKENALMACEN[[#This Row],[CANT_STOCK]]*Tabla_STOCKENALMACEN[[#This Row],[COSTO_UNIT]]</f>
        <v>1171.17</v>
      </c>
      <c r="M811">
        <f>IFERROR(Tabla_STOCKENALMACEN[[#This Row],[CANT_STOCK]]/Tabla_STOCKENALMACEN[[#This Row],[VENTA_PROM12MESES_UN]],0)</f>
        <v>6.0084033613445369</v>
      </c>
      <c r="N811">
        <f>IFERROR(12/Tabla_STOCKENALMACEN[[#This Row],[MESES DE INVENTARIO]],0)</f>
        <v>1.9972027972027975</v>
      </c>
      <c r="O811" s="3">
        <f>Tabla_STOCKENALMACEN[[#This Row],[STOCK_VALORIZADO]]/SUM(Tabla_STOCKENALMACEN[STOCK_VALORIZADO])</f>
        <v>4.408972779307297E-5</v>
      </c>
      <c r="P811" s="1" t="str">
        <f>VLOOKUP(Tabla_STOCKENALMACEN[[#This Row],[ID_PRODUCTO]],'ABC VENTAS'!$B$2:$F$564,5,FALSE)</f>
        <v>C</v>
      </c>
      <c r="Q811" s="1" t="str">
        <f>VLOOKUP(Tabla_STOCKENALMACEN[[#This Row],[ID_PRODUCTO]],'ABC STOCK'!$B$3:$F$565,5,FALSE)</f>
        <v>C</v>
      </c>
      <c r="R81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812" spans="1:18" x14ac:dyDescent="0.25">
      <c r="A812">
        <v>3</v>
      </c>
      <c r="B812">
        <v>1136</v>
      </c>
      <c r="C812">
        <v>5</v>
      </c>
      <c r="D812">
        <v>3</v>
      </c>
      <c r="E812">
        <v>202003</v>
      </c>
      <c r="F812">
        <v>1230</v>
      </c>
      <c r="G812">
        <v>5.49</v>
      </c>
      <c r="H812">
        <v>6752.7</v>
      </c>
      <c r="I812">
        <v>472.38155999999998</v>
      </c>
      <c r="J812">
        <v>87.8</v>
      </c>
      <c r="K812">
        <v>694.11167999999998</v>
      </c>
      <c r="L812">
        <f>Tabla_STOCKENALMACEN[[#This Row],[CANT_STOCK]]*Tabla_STOCKENALMACEN[[#This Row],[COSTO_UNIT]]</f>
        <v>6752.7</v>
      </c>
      <c r="M812">
        <f>IFERROR(Tabla_STOCKENALMACEN[[#This Row],[CANT_STOCK]]/Tabla_STOCKENALMACEN[[#This Row],[VENTA_PROM12MESES_UN]],0)</f>
        <v>14.009111617312074</v>
      </c>
      <c r="N812">
        <f>IFERROR(12/Tabla_STOCKENALMACEN[[#This Row],[MESES DE INVENTARIO]],0)</f>
        <v>0.85658536585365841</v>
      </c>
      <c r="O812" s="3">
        <f>Tabla_STOCKENALMACEN[[#This Row],[STOCK_VALORIZADO]]/SUM(Tabla_STOCKENALMACEN[STOCK_VALORIZADO])</f>
        <v>2.5421134836811383E-4</v>
      </c>
      <c r="P812" s="1" t="str">
        <f>VLOOKUP(Tabla_STOCKENALMACEN[[#This Row],[ID_PRODUCTO]],'ABC VENTAS'!$B$2:$F$564,5,FALSE)</f>
        <v>C</v>
      </c>
      <c r="Q812" s="1" t="str">
        <f>VLOOKUP(Tabla_STOCKENALMACEN[[#This Row],[ID_PRODUCTO]],'ABC STOCK'!$B$3:$F$565,5,FALSE)</f>
        <v>C</v>
      </c>
      <c r="R81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813" spans="1:18" x14ac:dyDescent="0.25">
      <c r="A813">
        <v>3</v>
      </c>
      <c r="B813">
        <v>1136</v>
      </c>
      <c r="C813">
        <v>5</v>
      </c>
      <c r="D813">
        <v>3</v>
      </c>
      <c r="E813">
        <v>202002</v>
      </c>
      <c r="F813">
        <v>161</v>
      </c>
      <c r="G813">
        <v>5.07</v>
      </c>
      <c r="H813">
        <v>816.27</v>
      </c>
      <c r="I813">
        <v>328.23180000000002</v>
      </c>
      <c r="J813">
        <v>78</v>
      </c>
      <c r="K813">
        <v>482.46120000000002</v>
      </c>
      <c r="L813">
        <f>Tabla_STOCKENALMACEN[[#This Row],[CANT_STOCK]]*Tabla_STOCKENALMACEN[[#This Row],[COSTO_UNIT]]</f>
        <v>816.2700000000001</v>
      </c>
      <c r="M813">
        <f>IFERROR(Tabla_STOCKENALMACEN[[#This Row],[CANT_STOCK]]/Tabla_STOCKENALMACEN[[#This Row],[VENTA_PROM12MESES_UN]],0)</f>
        <v>2.0641025641025643</v>
      </c>
      <c r="N813">
        <f>IFERROR(12/Tabla_STOCKENALMACEN[[#This Row],[MESES DE INVENTARIO]],0)</f>
        <v>5.8136645962732914</v>
      </c>
      <c r="O813" s="3">
        <f>Tabla_STOCKENALMACEN[[#This Row],[STOCK_VALORIZADO]]/SUM(Tabla_STOCKENALMACEN[STOCK_VALORIZADO])</f>
        <v>3.0729204219414501E-5</v>
      </c>
      <c r="P813" s="1" t="str">
        <f>VLOOKUP(Tabla_STOCKENALMACEN[[#This Row],[ID_PRODUCTO]],'ABC VENTAS'!$B$2:$F$564,5,FALSE)</f>
        <v>C</v>
      </c>
      <c r="Q813" s="1" t="str">
        <f>VLOOKUP(Tabla_STOCKENALMACEN[[#This Row],[ID_PRODUCTO]],'ABC STOCK'!$B$3:$F$565,5,FALSE)</f>
        <v>C</v>
      </c>
      <c r="R81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14" spans="1:18" x14ac:dyDescent="0.25">
      <c r="A814">
        <v>3</v>
      </c>
      <c r="B814">
        <v>1136</v>
      </c>
      <c r="C814">
        <v>5</v>
      </c>
      <c r="D814">
        <v>3</v>
      </c>
      <c r="E814">
        <v>202002</v>
      </c>
      <c r="F814">
        <v>495</v>
      </c>
      <c r="G814">
        <v>1.88</v>
      </c>
      <c r="H814">
        <v>930.6</v>
      </c>
      <c r="I814">
        <v>210.93600000000001</v>
      </c>
      <c r="J814">
        <v>132</v>
      </c>
      <c r="K814">
        <v>454.13279999999997</v>
      </c>
      <c r="L814">
        <f>Tabla_STOCKENALMACEN[[#This Row],[CANT_STOCK]]*Tabla_STOCKENALMACEN[[#This Row],[COSTO_UNIT]]</f>
        <v>930.59999999999991</v>
      </c>
      <c r="M814">
        <f>IFERROR(Tabla_STOCKENALMACEN[[#This Row],[CANT_STOCK]]/Tabla_STOCKENALMACEN[[#This Row],[VENTA_PROM12MESES_UN]],0)</f>
        <v>3.75</v>
      </c>
      <c r="N814">
        <f>IFERROR(12/Tabla_STOCKENALMACEN[[#This Row],[MESES DE INVENTARIO]],0)</f>
        <v>3.2</v>
      </c>
      <c r="O814" s="3">
        <f>Tabla_STOCKENALMACEN[[#This Row],[STOCK_VALORIZADO]]/SUM(Tabla_STOCKENALMACEN[STOCK_VALORIZADO])</f>
        <v>3.503325792518055E-5</v>
      </c>
      <c r="P814" s="1" t="str">
        <f>VLOOKUP(Tabla_STOCKENALMACEN[[#This Row],[ID_PRODUCTO]],'ABC VENTAS'!$B$2:$F$564,5,FALSE)</f>
        <v>C</v>
      </c>
      <c r="Q814" s="1" t="str">
        <f>VLOOKUP(Tabla_STOCKENALMACEN[[#This Row],[ID_PRODUCTO]],'ABC STOCK'!$B$3:$F$565,5,FALSE)</f>
        <v>C</v>
      </c>
      <c r="R81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815" spans="1:18" x14ac:dyDescent="0.25">
      <c r="A815">
        <v>3</v>
      </c>
      <c r="B815">
        <v>1136</v>
      </c>
      <c r="C815">
        <v>5</v>
      </c>
      <c r="D815">
        <v>3</v>
      </c>
      <c r="E815">
        <v>202001</v>
      </c>
      <c r="F815">
        <v>504</v>
      </c>
      <c r="G815">
        <v>1.85</v>
      </c>
      <c r="H815">
        <v>932.4</v>
      </c>
      <c r="I815">
        <v>185.55500000000001</v>
      </c>
      <c r="J815">
        <v>118</v>
      </c>
      <c r="K815">
        <v>379.84199999999998</v>
      </c>
      <c r="L815">
        <f>Tabla_STOCKENALMACEN[[#This Row],[CANT_STOCK]]*Tabla_STOCKENALMACEN[[#This Row],[COSTO_UNIT]]</f>
        <v>932.40000000000009</v>
      </c>
      <c r="M815">
        <f>IFERROR(Tabla_STOCKENALMACEN[[#This Row],[CANT_STOCK]]/Tabla_STOCKENALMACEN[[#This Row],[VENTA_PROM12MESES_UN]],0)</f>
        <v>4.2711864406779663</v>
      </c>
      <c r="N815">
        <f>IFERROR(12/Tabla_STOCKENALMACEN[[#This Row],[MESES DE INVENTARIO]],0)</f>
        <v>2.8095238095238093</v>
      </c>
      <c r="O815" s="3">
        <f>Tabla_STOCKENALMACEN[[#This Row],[STOCK_VALORIZADO]]/SUM(Tabla_STOCKENALMACEN[STOCK_VALORIZADO])</f>
        <v>3.5101020513043577E-5</v>
      </c>
      <c r="P815" s="1" t="str">
        <f>VLOOKUP(Tabla_STOCKENALMACEN[[#This Row],[ID_PRODUCTO]],'ABC VENTAS'!$B$2:$F$564,5,FALSE)</f>
        <v>C</v>
      </c>
      <c r="Q815" s="1" t="str">
        <f>VLOOKUP(Tabla_STOCKENALMACEN[[#This Row],[ID_PRODUCTO]],'ABC STOCK'!$B$3:$F$565,5,FALSE)</f>
        <v>C</v>
      </c>
      <c r="R81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816" spans="1:18" x14ac:dyDescent="0.25">
      <c r="A816">
        <v>2</v>
      </c>
      <c r="B816">
        <v>1136</v>
      </c>
      <c r="C816">
        <v>5</v>
      </c>
      <c r="D816">
        <v>3</v>
      </c>
      <c r="E816">
        <v>201908</v>
      </c>
      <c r="F816">
        <v>1741</v>
      </c>
      <c r="G816">
        <v>2.21</v>
      </c>
      <c r="H816">
        <v>3847.61</v>
      </c>
      <c r="I816">
        <v>230.80356</v>
      </c>
      <c r="J816">
        <v>96.7</v>
      </c>
      <c r="K816">
        <v>363.30189999999999</v>
      </c>
      <c r="L816">
        <f>Tabla_STOCKENALMACEN[[#This Row],[CANT_STOCK]]*Tabla_STOCKENALMACEN[[#This Row],[COSTO_UNIT]]</f>
        <v>3847.61</v>
      </c>
      <c r="M816">
        <f>IFERROR(Tabla_STOCKENALMACEN[[#This Row],[CANT_STOCK]]/Tabla_STOCKENALMACEN[[#This Row],[VENTA_PROM12MESES_UN]],0)</f>
        <v>18.004136504653566</v>
      </c>
      <c r="N816">
        <f>IFERROR(12/Tabla_STOCKENALMACEN[[#This Row],[MESES DE INVENTARIO]],0)</f>
        <v>0.6665134979896612</v>
      </c>
      <c r="O816" s="3">
        <f>Tabla_STOCKENALMACEN[[#This Row],[STOCK_VALORIZADO]]/SUM(Tabla_STOCKENALMACEN[STOCK_VALORIZADO])</f>
        <v>1.4484667260423808E-4</v>
      </c>
      <c r="P816" s="1" t="str">
        <f>VLOOKUP(Tabla_STOCKENALMACEN[[#This Row],[ID_PRODUCTO]],'ABC VENTAS'!$B$2:$F$564,5,FALSE)</f>
        <v>C</v>
      </c>
      <c r="Q816" s="1" t="str">
        <f>VLOOKUP(Tabla_STOCKENALMACEN[[#This Row],[ID_PRODUCTO]],'ABC STOCK'!$B$3:$F$565,5,FALSE)</f>
        <v>C</v>
      </c>
      <c r="R81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817" spans="1:18" x14ac:dyDescent="0.25">
      <c r="A817">
        <v>3</v>
      </c>
      <c r="B817">
        <v>1136</v>
      </c>
      <c r="C817">
        <v>5</v>
      </c>
      <c r="D817">
        <v>3</v>
      </c>
      <c r="E817">
        <v>201906</v>
      </c>
      <c r="F817">
        <v>680</v>
      </c>
      <c r="G817">
        <v>1.87</v>
      </c>
      <c r="H817">
        <v>1271.5999999999999</v>
      </c>
      <c r="I817">
        <v>171.666</v>
      </c>
      <c r="J817">
        <v>85</v>
      </c>
      <c r="K817">
        <v>227.29849999999999</v>
      </c>
      <c r="L817">
        <f>Tabla_STOCKENALMACEN[[#This Row],[CANT_STOCK]]*Tabla_STOCKENALMACEN[[#This Row],[COSTO_UNIT]]</f>
        <v>1271.6000000000001</v>
      </c>
      <c r="M817">
        <f>IFERROR(Tabla_STOCKENALMACEN[[#This Row],[CANT_STOCK]]/Tabla_STOCKENALMACEN[[#This Row],[VENTA_PROM12MESES_UN]],0)</f>
        <v>8</v>
      </c>
      <c r="N817">
        <f>IFERROR(12/Tabla_STOCKENALMACEN[[#This Row],[MESES DE INVENTARIO]],0)</f>
        <v>1.5</v>
      </c>
      <c r="O817" s="3">
        <f>Tabla_STOCKENALMACEN[[#This Row],[STOCK_VALORIZADO]]/SUM(Tabla_STOCKENALMACEN[STOCK_VALORIZADO])</f>
        <v>4.7870503737007945E-5</v>
      </c>
      <c r="P817" s="1" t="str">
        <f>VLOOKUP(Tabla_STOCKENALMACEN[[#This Row],[ID_PRODUCTO]],'ABC VENTAS'!$B$2:$F$564,5,FALSE)</f>
        <v>C</v>
      </c>
      <c r="Q817" s="1" t="str">
        <f>VLOOKUP(Tabla_STOCKENALMACEN[[#This Row],[ID_PRODUCTO]],'ABC STOCK'!$B$3:$F$565,5,FALSE)</f>
        <v>C</v>
      </c>
      <c r="R81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818" spans="1:18" x14ac:dyDescent="0.25">
      <c r="A818">
        <v>1</v>
      </c>
      <c r="B818">
        <v>1137</v>
      </c>
      <c r="C818">
        <v>5</v>
      </c>
      <c r="D818">
        <v>3</v>
      </c>
      <c r="E818">
        <v>202003</v>
      </c>
      <c r="F818">
        <v>20</v>
      </c>
      <c r="G818">
        <v>7.04</v>
      </c>
      <c r="H818">
        <v>140.80000000000001</v>
      </c>
      <c r="I818">
        <v>538.13760000000002</v>
      </c>
      <c r="J818">
        <v>84</v>
      </c>
      <c r="K818">
        <v>940.26239999999996</v>
      </c>
      <c r="L818">
        <f>Tabla_STOCKENALMACEN[[#This Row],[CANT_STOCK]]*Tabla_STOCKENALMACEN[[#This Row],[COSTO_UNIT]]</f>
        <v>140.80000000000001</v>
      </c>
      <c r="M818">
        <f>IFERROR(Tabla_STOCKENALMACEN[[#This Row],[CANT_STOCK]]/Tabla_STOCKENALMACEN[[#This Row],[VENTA_PROM12MESES_UN]],0)</f>
        <v>0.23809523809523808</v>
      </c>
      <c r="N818">
        <f>IFERROR(12/Tabla_STOCKENALMACEN[[#This Row],[MESES DE INVENTARIO]],0)</f>
        <v>50.400000000000006</v>
      </c>
      <c r="O818" s="3">
        <f>Tabla_STOCKENALMACEN[[#This Row],[STOCK_VALORIZADO]]/SUM(Tabla_STOCKENALMACEN[STOCK_VALORIZADO])</f>
        <v>5.3005402061738898E-6</v>
      </c>
      <c r="P818" s="1" t="str">
        <f>VLOOKUP(Tabla_STOCKENALMACEN[[#This Row],[ID_PRODUCTO]],'ABC VENTAS'!$B$2:$F$564,5,FALSE)</f>
        <v>C</v>
      </c>
      <c r="Q818" s="1" t="str">
        <f>VLOOKUP(Tabla_STOCKENALMACEN[[#This Row],[ID_PRODUCTO]],'ABC STOCK'!$B$3:$F$565,5,FALSE)</f>
        <v>C</v>
      </c>
      <c r="R81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19" spans="1:18" x14ac:dyDescent="0.25">
      <c r="A819">
        <v>1</v>
      </c>
      <c r="B819">
        <v>1137</v>
      </c>
      <c r="C819">
        <v>5</v>
      </c>
      <c r="D819">
        <v>3</v>
      </c>
      <c r="E819">
        <v>202001</v>
      </c>
      <c r="F819">
        <v>450</v>
      </c>
      <c r="G819">
        <v>7.09</v>
      </c>
      <c r="H819">
        <v>3190.5</v>
      </c>
      <c r="I819">
        <v>555.14700000000005</v>
      </c>
      <c r="J819">
        <v>90</v>
      </c>
      <c r="K819">
        <v>797.625</v>
      </c>
      <c r="L819">
        <f>Tabla_STOCKENALMACEN[[#This Row],[CANT_STOCK]]*Tabla_STOCKENALMACEN[[#This Row],[COSTO_UNIT]]</f>
        <v>3190.5</v>
      </c>
      <c r="M819">
        <f>IFERROR(Tabla_STOCKENALMACEN[[#This Row],[CANT_STOCK]]/Tabla_STOCKENALMACEN[[#This Row],[VENTA_PROM12MESES_UN]],0)</f>
        <v>5</v>
      </c>
      <c r="N819">
        <f>IFERROR(12/Tabla_STOCKENALMACEN[[#This Row],[MESES DE INVENTARIO]],0)</f>
        <v>2.4</v>
      </c>
      <c r="O819" s="3">
        <f>Tabla_STOCKENALMACEN[[#This Row],[STOCK_VALORIZADO]]/SUM(Tabla_STOCKENALMACEN[STOCK_VALORIZADO])</f>
        <v>1.2010918698720024E-4</v>
      </c>
      <c r="P819" s="1" t="str">
        <f>VLOOKUP(Tabla_STOCKENALMACEN[[#This Row],[ID_PRODUCTO]],'ABC VENTAS'!$B$2:$F$564,5,FALSE)</f>
        <v>C</v>
      </c>
      <c r="Q819" s="1" t="str">
        <f>VLOOKUP(Tabla_STOCKENALMACEN[[#This Row],[ID_PRODUCTO]],'ABC STOCK'!$B$3:$F$565,5,FALSE)</f>
        <v>C</v>
      </c>
      <c r="R81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820" spans="1:18" x14ac:dyDescent="0.25">
      <c r="A820">
        <v>1</v>
      </c>
      <c r="B820">
        <v>1137</v>
      </c>
      <c r="C820">
        <v>5</v>
      </c>
      <c r="D820">
        <v>3</v>
      </c>
      <c r="E820">
        <v>201907</v>
      </c>
      <c r="F820">
        <v>240</v>
      </c>
      <c r="G820">
        <v>6.18</v>
      </c>
      <c r="H820">
        <v>1483.2</v>
      </c>
      <c r="I820">
        <v>315.18</v>
      </c>
      <c r="J820">
        <v>60</v>
      </c>
      <c r="K820">
        <v>667.44</v>
      </c>
      <c r="L820">
        <f>Tabla_STOCKENALMACEN[[#This Row],[CANT_STOCK]]*Tabla_STOCKENALMACEN[[#This Row],[COSTO_UNIT]]</f>
        <v>1483.1999999999998</v>
      </c>
      <c r="M820">
        <f>IFERROR(Tabla_STOCKENALMACEN[[#This Row],[CANT_STOCK]]/Tabla_STOCKENALMACEN[[#This Row],[VENTA_PROM12MESES_UN]],0)</f>
        <v>4</v>
      </c>
      <c r="N820">
        <f>IFERROR(12/Tabla_STOCKENALMACEN[[#This Row],[MESES DE INVENTARIO]],0)</f>
        <v>3</v>
      </c>
      <c r="O820" s="3">
        <f>Tabla_STOCKENALMACEN[[#This Row],[STOCK_VALORIZADO]]/SUM(Tabla_STOCKENALMACEN[STOCK_VALORIZADO])</f>
        <v>5.5836372399127213E-5</v>
      </c>
      <c r="P820" s="1" t="str">
        <f>VLOOKUP(Tabla_STOCKENALMACEN[[#This Row],[ID_PRODUCTO]],'ABC VENTAS'!$B$2:$F$564,5,FALSE)</f>
        <v>C</v>
      </c>
      <c r="Q820" s="1" t="str">
        <f>VLOOKUP(Tabla_STOCKENALMACEN[[#This Row],[ID_PRODUCTO]],'ABC STOCK'!$B$3:$F$565,5,FALSE)</f>
        <v>C</v>
      </c>
      <c r="R82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821" spans="1:18" x14ac:dyDescent="0.25">
      <c r="A821">
        <v>1</v>
      </c>
      <c r="B821">
        <v>1137</v>
      </c>
      <c r="C821">
        <v>5</v>
      </c>
      <c r="D821">
        <v>3</v>
      </c>
      <c r="E821">
        <v>202001</v>
      </c>
      <c r="F821">
        <v>6</v>
      </c>
      <c r="G821">
        <v>2.58</v>
      </c>
      <c r="H821">
        <v>15.48</v>
      </c>
      <c r="I821">
        <v>317.98500000000001</v>
      </c>
      <c r="J821">
        <v>145</v>
      </c>
      <c r="K821">
        <v>639.71100000000001</v>
      </c>
      <c r="L821">
        <f>Tabla_STOCKENALMACEN[[#This Row],[CANT_STOCK]]*Tabla_STOCKENALMACEN[[#This Row],[COSTO_UNIT]]</f>
        <v>15.48</v>
      </c>
      <c r="M821">
        <f>IFERROR(Tabla_STOCKENALMACEN[[#This Row],[CANT_STOCK]]/Tabla_STOCKENALMACEN[[#This Row],[VENTA_PROM12MESES_UN]],0)</f>
        <v>4.1379310344827586E-2</v>
      </c>
      <c r="N821">
        <f>IFERROR(12/Tabla_STOCKENALMACEN[[#This Row],[MESES DE INVENTARIO]],0)</f>
        <v>290</v>
      </c>
      <c r="O821" s="3">
        <f>Tabla_STOCKENALMACEN[[#This Row],[STOCK_VALORIZADO]]/SUM(Tabla_STOCKENALMACEN[STOCK_VALORIZADO])</f>
        <v>5.8275825562195886E-7</v>
      </c>
      <c r="P821" s="1" t="str">
        <f>VLOOKUP(Tabla_STOCKENALMACEN[[#This Row],[ID_PRODUCTO]],'ABC VENTAS'!$B$2:$F$564,5,FALSE)</f>
        <v>C</v>
      </c>
      <c r="Q821" s="1" t="str">
        <f>VLOOKUP(Tabla_STOCKENALMACEN[[#This Row],[ID_PRODUCTO]],'ABC STOCK'!$B$3:$F$565,5,FALSE)</f>
        <v>C</v>
      </c>
      <c r="R82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22" spans="1:18" x14ac:dyDescent="0.25">
      <c r="A822">
        <v>3</v>
      </c>
      <c r="B822">
        <v>1137</v>
      </c>
      <c r="C822">
        <v>5</v>
      </c>
      <c r="D822">
        <v>3</v>
      </c>
      <c r="E822">
        <v>202003</v>
      </c>
      <c r="F822">
        <v>146</v>
      </c>
      <c r="G822">
        <v>3.71</v>
      </c>
      <c r="H822">
        <v>541.66</v>
      </c>
      <c r="I822">
        <v>381.4622</v>
      </c>
      <c r="J822">
        <v>106</v>
      </c>
      <c r="K822">
        <v>578.09220000000005</v>
      </c>
      <c r="L822">
        <f>Tabla_STOCKENALMACEN[[#This Row],[CANT_STOCK]]*Tabla_STOCKENALMACEN[[#This Row],[COSTO_UNIT]]</f>
        <v>541.66</v>
      </c>
      <c r="M822">
        <f>IFERROR(Tabla_STOCKENALMACEN[[#This Row],[CANT_STOCK]]/Tabla_STOCKENALMACEN[[#This Row],[VENTA_PROM12MESES_UN]],0)</f>
        <v>1.3773584905660377</v>
      </c>
      <c r="N822">
        <f>IFERROR(12/Tabla_STOCKENALMACEN[[#This Row],[MESES DE INVENTARIO]],0)</f>
        <v>8.7123287671232887</v>
      </c>
      <c r="O822" s="3">
        <f>Tabla_STOCKENALMACEN[[#This Row],[STOCK_VALORIZADO]]/SUM(Tabla_STOCKENALMACEN[STOCK_VALORIZADO])</f>
        <v>2.0391268523268103E-5</v>
      </c>
      <c r="P822" s="1" t="str">
        <f>VLOOKUP(Tabla_STOCKENALMACEN[[#This Row],[ID_PRODUCTO]],'ABC VENTAS'!$B$2:$F$564,5,FALSE)</f>
        <v>C</v>
      </c>
      <c r="Q822" s="1" t="str">
        <f>VLOOKUP(Tabla_STOCKENALMACEN[[#This Row],[ID_PRODUCTO]],'ABC STOCK'!$B$3:$F$565,5,FALSE)</f>
        <v>C</v>
      </c>
      <c r="R82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23" spans="1:18" x14ac:dyDescent="0.25">
      <c r="A823">
        <v>3</v>
      </c>
      <c r="B823">
        <v>1137</v>
      </c>
      <c r="C823">
        <v>5</v>
      </c>
      <c r="D823">
        <v>3</v>
      </c>
      <c r="E823">
        <v>202001</v>
      </c>
      <c r="F823">
        <v>534</v>
      </c>
      <c r="G823">
        <v>4.74</v>
      </c>
      <c r="H823">
        <v>2531.16</v>
      </c>
      <c r="I823">
        <v>248.28120000000001</v>
      </c>
      <c r="J823">
        <v>48.5</v>
      </c>
      <c r="K823">
        <v>388.51409999999998</v>
      </c>
      <c r="L823">
        <f>Tabla_STOCKENALMACEN[[#This Row],[CANT_STOCK]]*Tabla_STOCKENALMACEN[[#This Row],[COSTO_UNIT]]</f>
        <v>2531.1600000000003</v>
      </c>
      <c r="M823">
        <f>IFERROR(Tabla_STOCKENALMACEN[[#This Row],[CANT_STOCK]]/Tabla_STOCKENALMACEN[[#This Row],[VENTA_PROM12MESES_UN]],0)</f>
        <v>11.010309278350515</v>
      </c>
      <c r="N823">
        <f>IFERROR(12/Tabla_STOCKENALMACEN[[#This Row],[MESES DE INVENTARIO]],0)</f>
        <v>1.0898876404494382</v>
      </c>
      <c r="O823" s="3">
        <f>Tabla_STOCKENALMACEN[[#This Row],[STOCK_VALORIZADO]]/SUM(Tabla_STOCKENALMACEN[STOCK_VALORIZADO])</f>
        <v>9.528775105297659E-5</v>
      </c>
      <c r="P823" s="1" t="str">
        <f>VLOOKUP(Tabla_STOCKENALMACEN[[#This Row],[ID_PRODUCTO]],'ABC VENTAS'!$B$2:$F$564,5,FALSE)</f>
        <v>C</v>
      </c>
      <c r="Q823" s="1" t="str">
        <f>VLOOKUP(Tabla_STOCKENALMACEN[[#This Row],[ID_PRODUCTO]],'ABC STOCK'!$B$3:$F$565,5,FALSE)</f>
        <v>C</v>
      </c>
      <c r="R82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824" spans="1:18" x14ac:dyDescent="0.25">
      <c r="A824">
        <v>3</v>
      </c>
      <c r="B824">
        <v>1138</v>
      </c>
      <c r="C824">
        <v>5</v>
      </c>
      <c r="D824">
        <v>3</v>
      </c>
      <c r="E824">
        <v>201908</v>
      </c>
      <c r="F824">
        <v>142</v>
      </c>
      <c r="G824">
        <v>3.79</v>
      </c>
      <c r="H824">
        <v>538.17999999999995</v>
      </c>
      <c r="I824">
        <v>460.86399999999998</v>
      </c>
      <c r="J824">
        <v>128</v>
      </c>
      <c r="K824">
        <v>776.19200000000001</v>
      </c>
      <c r="L824">
        <f>Tabla_STOCKENALMACEN[[#This Row],[CANT_STOCK]]*Tabla_STOCKENALMACEN[[#This Row],[COSTO_UNIT]]</f>
        <v>538.17999999999995</v>
      </c>
      <c r="M824">
        <f>IFERROR(Tabla_STOCKENALMACEN[[#This Row],[CANT_STOCK]]/Tabla_STOCKENALMACEN[[#This Row],[VENTA_PROM12MESES_UN]],0)</f>
        <v>1.109375</v>
      </c>
      <c r="N824">
        <f>IFERROR(12/Tabla_STOCKENALMACEN[[#This Row],[MESES DE INVENTARIO]],0)</f>
        <v>10.816901408450704</v>
      </c>
      <c r="O824" s="3">
        <f>Tabla_STOCKENALMACEN[[#This Row],[STOCK_VALORIZADO]]/SUM(Tabla_STOCKENALMACEN[STOCK_VALORIZADO])</f>
        <v>2.02602608533996E-5</v>
      </c>
      <c r="P824" s="1" t="str">
        <f>VLOOKUP(Tabla_STOCKENALMACEN[[#This Row],[ID_PRODUCTO]],'ABC VENTAS'!$B$2:$F$564,5,FALSE)</f>
        <v>C</v>
      </c>
      <c r="Q824" s="1" t="str">
        <f>VLOOKUP(Tabla_STOCKENALMACEN[[#This Row],[ID_PRODUCTO]],'ABC STOCK'!$B$3:$F$565,5,FALSE)</f>
        <v>B</v>
      </c>
      <c r="R82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25" spans="1:18" x14ac:dyDescent="0.25">
      <c r="A825">
        <v>1</v>
      </c>
      <c r="B825">
        <v>1138</v>
      </c>
      <c r="C825">
        <v>5</v>
      </c>
      <c r="D825">
        <v>3</v>
      </c>
      <c r="E825">
        <v>201901</v>
      </c>
      <c r="F825">
        <v>108</v>
      </c>
      <c r="G825">
        <v>3.58</v>
      </c>
      <c r="H825">
        <v>386.64</v>
      </c>
      <c r="I825">
        <v>317.04480000000001</v>
      </c>
      <c r="J825">
        <v>108</v>
      </c>
      <c r="K825">
        <v>552.89520000000005</v>
      </c>
      <c r="L825">
        <f>Tabla_STOCKENALMACEN[[#This Row],[CANT_STOCK]]*Tabla_STOCKENALMACEN[[#This Row],[COSTO_UNIT]]</f>
        <v>386.64</v>
      </c>
      <c r="M825">
        <f>IFERROR(Tabla_STOCKENALMACEN[[#This Row],[CANT_STOCK]]/Tabla_STOCKENALMACEN[[#This Row],[VENTA_PROM12MESES_UN]],0)</f>
        <v>1</v>
      </c>
      <c r="N825">
        <f>IFERROR(12/Tabla_STOCKENALMACEN[[#This Row],[MESES DE INVENTARIO]],0)</f>
        <v>12</v>
      </c>
      <c r="O825" s="3">
        <f>Tabla_STOCKENALMACEN[[#This Row],[STOCK_VALORIZADO]]/SUM(Tabla_STOCKENALMACEN[STOCK_VALORIZADO])</f>
        <v>1.4555403872976368E-5</v>
      </c>
      <c r="P825" s="1" t="str">
        <f>VLOOKUP(Tabla_STOCKENALMACEN[[#This Row],[ID_PRODUCTO]],'ABC VENTAS'!$B$2:$F$564,5,FALSE)</f>
        <v>C</v>
      </c>
      <c r="Q825" s="1" t="str">
        <f>VLOOKUP(Tabla_STOCKENALMACEN[[#This Row],[ID_PRODUCTO]],'ABC STOCK'!$B$3:$F$565,5,FALSE)</f>
        <v>B</v>
      </c>
      <c r="R82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26" spans="1:18" x14ac:dyDescent="0.25">
      <c r="A826">
        <v>3</v>
      </c>
      <c r="B826">
        <v>1138</v>
      </c>
      <c r="C826">
        <v>5</v>
      </c>
      <c r="D826">
        <v>3</v>
      </c>
      <c r="E826">
        <v>201909</v>
      </c>
      <c r="F826">
        <v>289</v>
      </c>
      <c r="G826">
        <v>5.6</v>
      </c>
      <c r="H826">
        <v>1618.4</v>
      </c>
      <c r="I826">
        <v>282.82799999999997</v>
      </c>
      <c r="J826">
        <v>48.1</v>
      </c>
      <c r="K826">
        <v>468.68639999999999</v>
      </c>
      <c r="L826">
        <f>Tabla_STOCKENALMACEN[[#This Row],[CANT_STOCK]]*Tabla_STOCKENALMACEN[[#This Row],[COSTO_UNIT]]</f>
        <v>1618.3999999999999</v>
      </c>
      <c r="M826">
        <f>IFERROR(Tabla_STOCKENALMACEN[[#This Row],[CANT_STOCK]]/Tabla_STOCKENALMACEN[[#This Row],[VENTA_PROM12MESES_UN]],0)</f>
        <v>6.0083160083160081</v>
      </c>
      <c r="N826">
        <f>IFERROR(12/Tabla_STOCKENALMACEN[[#This Row],[MESES DE INVENTARIO]],0)</f>
        <v>1.9972318339100348</v>
      </c>
      <c r="O826" s="3">
        <f>Tabla_STOCKENALMACEN[[#This Row],[STOCK_VALORIZADO]]/SUM(Tabla_STOCKENALMACEN[STOCK_VALORIZADO])</f>
        <v>6.092609566528283E-5</v>
      </c>
      <c r="P826" s="1" t="str">
        <f>VLOOKUP(Tabla_STOCKENALMACEN[[#This Row],[ID_PRODUCTO]],'ABC VENTAS'!$B$2:$F$564,5,FALSE)</f>
        <v>C</v>
      </c>
      <c r="Q826" s="1" t="str">
        <f>VLOOKUP(Tabla_STOCKENALMACEN[[#This Row],[ID_PRODUCTO]],'ABC STOCK'!$B$3:$F$565,5,FALSE)</f>
        <v>B</v>
      </c>
      <c r="R82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827" spans="1:18" x14ac:dyDescent="0.25">
      <c r="A827">
        <v>1</v>
      </c>
      <c r="B827">
        <v>1138</v>
      </c>
      <c r="C827">
        <v>5</v>
      </c>
      <c r="D827">
        <v>3</v>
      </c>
      <c r="E827">
        <v>201908</v>
      </c>
      <c r="F827">
        <v>109</v>
      </c>
      <c r="G827">
        <v>4.45</v>
      </c>
      <c r="H827">
        <v>485.05</v>
      </c>
      <c r="I827">
        <v>310.16500000000002</v>
      </c>
      <c r="J827">
        <v>85</v>
      </c>
      <c r="K827">
        <v>457.6825</v>
      </c>
      <c r="L827">
        <f>Tabla_STOCKENALMACEN[[#This Row],[CANT_STOCK]]*Tabla_STOCKENALMACEN[[#This Row],[COSTO_UNIT]]</f>
        <v>485.05</v>
      </c>
      <c r="M827">
        <f>IFERROR(Tabla_STOCKENALMACEN[[#This Row],[CANT_STOCK]]/Tabla_STOCKENALMACEN[[#This Row],[VENTA_PROM12MESES_UN]],0)</f>
        <v>1.2823529411764707</v>
      </c>
      <c r="N827">
        <f>IFERROR(12/Tabla_STOCKENALMACEN[[#This Row],[MESES DE INVENTARIO]],0)</f>
        <v>9.3577981651376145</v>
      </c>
      <c r="O827" s="3">
        <f>Tabla_STOCKENALMACEN[[#This Row],[STOCK_VALORIZADO]]/SUM(Tabla_STOCKENALMACEN[STOCK_VALORIZADO])</f>
        <v>1.8260135134976175E-5</v>
      </c>
      <c r="P827" s="1" t="str">
        <f>VLOOKUP(Tabla_STOCKENALMACEN[[#This Row],[ID_PRODUCTO]],'ABC VENTAS'!$B$2:$F$564,5,FALSE)</f>
        <v>C</v>
      </c>
      <c r="Q827" s="1" t="str">
        <f>VLOOKUP(Tabla_STOCKENALMACEN[[#This Row],[ID_PRODUCTO]],'ABC STOCK'!$B$3:$F$565,5,FALSE)</f>
        <v>B</v>
      </c>
      <c r="R82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28" spans="1:18" x14ac:dyDescent="0.25">
      <c r="A828">
        <v>1</v>
      </c>
      <c r="B828">
        <v>1138</v>
      </c>
      <c r="C828">
        <v>5</v>
      </c>
      <c r="D828">
        <v>3</v>
      </c>
      <c r="E828">
        <v>201911</v>
      </c>
      <c r="F828">
        <v>883</v>
      </c>
      <c r="G828">
        <v>3.73</v>
      </c>
      <c r="H828">
        <v>3293.59</v>
      </c>
      <c r="I828">
        <v>233.00564</v>
      </c>
      <c r="J828">
        <v>67.900000000000006</v>
      </c>
      <c r="K828">
        <v>374.83515999999997</v>
      </c>
      <c r="L828">
        <f>Tabla_STOCKENALMACEN[[#This Row],[CANT_STOCK]]*Tabla_STOCKENALMACEN[[#This Row],[COSTO_UNIT]]</f>
        <v>3293.59</v>
      </c>
      <c r="M828">
        <f>IFERROR(Tabla_STOCKENALMACEN[[#This Row],[CANT_STOCK]]/Tabla_STOCKENALMACEN[[#This Row],[VENTA_PROM12MESES_UN]],0)</f>
        <v>13.004418262150219</v>
      </c>
      <c r="N828">
        <f>IFERROR(12/Tabla_STOCKENALMACEN[[#This Row],[MESES DE INVENTARIO]],0)</f>
        <v>0.92276330690826736</v>
      </c>
      <c r="O828" s="3">
        <f>Tabla_STOCKENALMACEN[[#This Row],[STOCK_VALORIZADO]]/SUM(Tabla_STOCKENALMACEN[STOCK_VALORIZADO])</f>
        <v>1.239901009776439E-4</v>
      </c>
      <c r="P828" s="1" t="str">
        <f>VLOOKUP(Tabla_STOCKENALMACEN[[#This Row],[ID_PRODUCTO]],'ABC VENTAS'!$B$2:$F$564,5,FALSE)</f>
        <v>C</v>
      </c>
      <c r="Q828" s="1" t="str">
        <f>VLOOKUP(Tabla_STOCKENALMACEN[[#This Row],[ID_PRODUCTO]],'ABC STOCK'!$B$3:$F$565,5,FALSE)</f>
        <v>B</v>
      </c>
      <c r="R82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829" spans="1:18" x14ac:dyDescent="0.25">
      <c r="A829">
        <v>2</v>
      </c>
      <c r="B829">
        <v>1138</v>
      </c>
      <c r="C829">
        <v>5</v>
      </c>
      <c r="D829">
        <v>3</v>
      </c>
      <c r="E829">
        <v>202003</v>
      </c>
      <c r="F829">
        <v>746</v>
      </c>
      <c r="G829">
        <v>47.1</v>
      </c>
      <c r="H829">
        <v>35136.6</v>
      </c>
      <c r="I829">
        <v>0</v>
      </c>
      <c r="J829">
        <v>0</v>
      </c>
      <c r="K829">
        <v>0</v>
      </c>
      <c r="L829">
        <f>Tabla_STOCKENALMACEN[[#This Row],[CANT_STOCK]]*Tabla_STOCKENALMACEN[[#This Row],[COSTO_UNIT]]</f>
        <v>35136.6</v>
      </c>
      <c r="M829">
        <f>IFERROR(Tabla_STOCKENALMACEN[[#This Row],[CANT_STOCK]]/Tabla_STOCKENALMACEN[[#This Row],[VENTA_PROM12MESES_UN]],0)</f>
        <v>0</v>
      </c>
      <c r="N829">
        <f>IFERROR(12/Tabla_STOCKENALMACEN[[#This Row],[MESES DE INVENTARIO]],0)</f>
        <v>0</v>
      </c>
      <c r="O829" s="3">
        <f>Tabla_STOCKENALMACEN[[#This Row],[STOCK_VALORIZADO]]/SUM(Tabla_STOCKENALMACEN[STOCK_VALORIZADO])</f>
        <v>1.3227483026154083E-3</v>
      </c>
      <c r="P829" s="1" t="str">
        <f>VLOOKUP(Tabla_STOCKENALMACEN[[#This Row],[ID_PRODUCTO]],'ABC VENTAS'!$B$2:$F$564,5,FALSE)</f>
        <v>C</v>
      </c>
      <c r="Q829" s="1" t="str">
        <f>VLOOKUP(Tabla_STOCKENALMACEN[[#This Row],[ID_PRODUCTO]],'ABC STOCK'!$B$3:$F$565,5,FALSE)</f>
        <v>B</v>
      </c>
      <c r="R829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830" spans="1:18" x14ac:dyDescent="0.25">
      <c r="A830">
        <v>3</v>
      </c>
      <c r="B830">
        <v>1139</v>
      </c>
      <c r="C830">
        <v>5</v>
      </c>
      <c r="D830">
        <v>3</v>
      </c>
      <c r="E830">
        <v>201903</v>
      </c>
      <c r="F830">
        <v>2</v>
      </c>
      <c r="G830">
        <v>6.51</v>
      </c>
      <c r="H830">
        <v>13.02</v>
      </c>
      <c r="I830">
        <v>813.4896</v>
      </c>
      <c r="J830">
        <v>142</v>
      </c>
      <c r="K830">
        <v>1229.4785999999999</v>
      </c>
      <c r="L830">
        <f>Tabla_STOCKENALMACEN[[#This Row],[CANT_STOCK]]*Tabla_STOCKENALMACEN[[#This Row],[COSTO_UNIT]]</f>
        <v>13.02</v>
      </c>
      <c r="M830">
        <f>IFERROR(Tabla_STOCKENALMACEN[[#This Row],[CANT_STOCK]]/Tabla_STOCKENALMACEN[[#This Row],[VENTA_PROM12MESES_UN]],0)</f>
        <v>1.4084507042253521E-2</v>
      </c>
      <c r="N830">
        <f>IFERROR(12/Tabla_STOCKENALMACEN[[#This Row],[MESES DE INVENTARIO]],0)</f>
        <v>852</v>
      </c>
      <c r="O830" s="3">
        <f>Tabla_STOCKENALMACEN[[#This Row],[STOCK_VALORIZADO]]/SUM(Tabla_STOCKENALMACEN[STOCK_VALORIZADO])</f>
        <v>4.9014938554250033E-7</v>
      </c>
      <c r="P830" s="1" t="str">
        <f>VLOOKUP(Tabla_STOCKENALMACEN[[#This Row],[ID_PRODUCTO]],'ABC VENTAS'!$B$2:$F$564,5,FALSE)</f>
        <v>C</v>
      </c>
      <c r="Q830" s="1" t="str">
        <f>VLOOKUP(Tabla_STOCKENALMACEN[[#This Row],[ID_PRODUCTO]],'ABC STOCK'!$B$3:$F$565,5,FALSE)</f>
        <v>C</v>
      </c>
      <c r="R83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31" spans="1:18" x14ac:dyDescent="0.25">
      <c r="A831">
        <v>2</v>
      </c>
      <c r="B831">
        <v>1139</v>
      </c>
      <c r="C831">
        <v>5</v>
      </c>
      <c r="D831">
        <v>3</v>
      </c>
      <c r="E831">
        <v>201903</v>
      </c>
      <c r="F831">
        <v>134</v>
      </c>
      <c r="G831">
        <v>5.83</v>
      </c>
      <c r="H831">
        <v>781.22</v>
      </c>
      <c r="I831">
        <v>373.86624</v>
      </c>
      <c r="J831">
        <v>66.8</v>
      </c>
      <c r="K831">
        <v>720.47140000000002</v>
      </c>
      <c r="L831">
        <f>Tabla_STOCKENALMACEN[[#This Row],[CANT_STOCK]]*Tabla_STOCKENALMACEN[[#This Row],[COSTO_UNIT]]</f>
        <v>781.22</v>
      </c>
      <c r="M831">
        <f>IFERROR(Tabla_STOCKENALMACEN[[#This Row],[CANT_STOCK]]/Tabla_STOCKENALMACEN[[#This Row],[VENTA_PROM12MESES_UN]],0)</f>
        <v>2.0059880239520957</v>
      </c>
      <c r="N831">
        <f>IFERROR(12/Tabla_STOCKENALMACEN[[#This Row],[MESES DE INVENTARIO]],0)</f>
        <v>5.982089552238806</v>
      </c>
      <c r="O831" s="3">
        <f>Tabla_STOCKENALMACEN[[#This Row],[STOCK_VALORIZADO]]/SUM(Tabla_STOCKENALMACEN[STOCK_VALORIZADO])</f>
        <v>2.9409716050192941E-5</v>
      </c>
      <c r="P831" s="1" t="str">
        <f>VLOOKUP(Tabla_STOCKENALMACEN[[#This Row],[ID_PRODUCTO]],'ABC VENTAS'!$B$2:$F$564,5,FALSE)</f>
        <v>C</v>
      </c>
      <c r="Q831" s="1" t="str">
        <f>VLOOKUP(Tabla_STOCKENALMACEN[[#This Row],[ID_PRODUCTO]],'ABC STOCK'!$B$3:$F$565,5,FALSE)</f>
        <v>C</v>
      </c>
      <c r="R83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32" spans="1:18" x14ac:dyDescent="0.25">
      <c r="A832">
        <v>1</v>
      </c>
      <c r="B832">
        <v>1139</v>
      </c>
      <c r="C832">
        <v>5</v>
      </c>
      <c r="D832">
        <v>3</v>
      </c>
      <c r="E832">
        <v>201909</v>
      </c>
      <c r="F832">
        <v>274</v>
      </c>
      <c r="G832">
        <v>6.27</v>
      </c>
      <c r="H832">
        <v>1717.98</v>
      </c>
      <c r="I832">
        <v>428.24099999999999</v>
      </c>
      <c r="J832">
        <v>68.3</v>
      </c>
      <c r="K832">
        <v>668.05596000000003</v>
      </c>
      <c r="L832">
        <f>Tabla_STOCKENALMACEN[[#This Row],[CANT_STOCK]]*Tabla_STOCKENALMACEN[[#This Row],[COSTO_UNIT]]</f>
        <v>1717.9799999999998</v>
      </c>
      <c r="M832">
        <f>IFERROR(Tabla_STOCKENALMACEN[[#This Row],[CANT_STOCK]]/Tabla_STOCKENALMACEN[[#This Row],[VENTA_PROM12MESES_UN]],0)</f>
        <v>4.0117130307467059</v>
      </c>
      <c r="N832">
        <f>IFERROR(12/Tabla_STOCKENALMACEN[[#This Row],[MESES DE INVENTARIO]],0)</f>
        <v>2.9912408759124087</v>
      </c>
      <c r="O832" s="3">
        <f>Tabla_STOCKENALMACEN[[#This Row],[STOCK_VALORIZADO]]/SUM(Tabla_STOCKENALMACEN[STOCK_VALORIZADO])</f>
        <v>6.4674872609393595E-5</v>
      </c>
      <c r="P832" s="1" t="str">
        <f>VLOOKUP(Tabla_STOCKENALMACEN[[#This Row],[ID_PRODUCTO]],'ABC VENTAS'!$B$2:$F$564,5,FALSE)</f>
        <v>C</v>
      </c>
      <c r="Q832" s="1" t="str">
        <f>VLOOKUP(Tabla_STOCKENALMACEN[[#This Row],[ID_PRODUCTO]],'ABC STOCK'!$B$3:$F$565,5,FALSE)</f>
        <v>C</v>
      </c>
      <c r="R83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833" spans="1:18" x14ac:dyDescent="0.25">
      <c r="A833">
        <v>3</v>
      </c>
      <c r="B833">
        <v>1139</v>
      </c>
      <c r="C833">
        <v>5</v>
      </c>
      <c r="D833">
        <v>3</v>
      </c>
      <c r="E833">
        <v>201902</v>
      </c>
      <c r="F833">
        <v>434</v>
      </c>
      <c r="G833">
        <v>7.84</v>
      </c>
      <c r="H833">
        <v>3402.56</v>
      </c>
      <c r="I833">
        <v>374.28160000000003</v>
      </c>
      <c r="J833">
        <v>43.4</v>
      </c>
      <c r="K833">
        <v>493.37119999999999</v>
      </c>
      <c r="L833">
        <f>Tabla_STOCKENALMACEN[[#This Row],[CANT_STOCK]]*Tabla_STOCKENALMACEN[[#This Row],[COSTO_UNIT]]</f>
        <v>3402.56</v>
      </c>
      <c r="M833">
        <f>IFERROR(Tabla_STOCKENALMACEN[[#This Row],[CANT_STOCK]]/Tabla_STOCKENALMACEN[[#This Row],[VENTA_PROM12MESES_UN]],0)</f>
        <v>10</v>
      </c>
      <c r="N833">
        <f>IFERROR(12/Tabla_STOCKENALMACEN[[#This Row],[MESES DE INVENTARIO]],0)</f>
        <v>1.2</v>
      </c>
      <c r="O833" s="3">
        <f>Tabla_STOCKENALMACEN[[#This Row],[STOCK_VALORIZADO]]/SUM(Tabla_STOCKENALMACEN[STOCK_VALORIZADO])</f>
        <v>1.2809237275510674E-4</v>
      </c>
      <c r="P833" s="1" t="str">
        <f>VLOOKUP(Tabla_STOCKENALMACEN[[#This Row],[ID_PRODUCTO]],'ABC VENTAS'!$B$2:$F$564,5,FALSE)</f>
        <v>C</v>
      </c>
      <c r="Q833" s="1" t="str">
        <f>VLOOKUP(Tabla_STOCKENALMACEN[[#This Row],[ID_PRODUCTO]],'ABC STOCK'!$B$3:$F$565,5,FALSE)</f>
        <v>C</v>
      </c>
      <c r="R83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834" spans="1:18" x14ac:dyDescent="0.25">
      <c r="A834">
        <v>1</v>
      </c>
      <c r="B834">
        <v>1139</v>
      </c>
      <c r="C834">
        <v>5</v>
      </c>
      <c r="D834">
        <v>3</v>
      </c>
      <c r="E834">
        <v>202003</v>
      </c>
      <c r="F834">
        <v>8</v>
      </c>
      <c r="G834">
        <v>4.3499999999999996</v>
      </c>
      <c r="H834">
        <v>34.799999999999997</v>
      </c>
      <c r="I834">
        <v>298.10550000000001</v>
      </c>
      <c r="J834">
        <v>77</v>
      </c>
      <c r="K834">
        <v>411.98849999999999</v>
      </c>
      <c r="L834">
        <f>Tabla_STOCKENALMACEN[[#This Row],[CANT_STOCK]]*Tabla_STOCKENALMACEN[[#This Row],[COSTO_UNIT]]</f>
        <v>34.799999999999997</v>
      </c>
      <c r="M834">
        <f>IFERROR(Tabla_STOCKENALMACEN[[#This Row],[CANT_STOCK]]/Tabla_STOCKENALMACEN[[#This Row],[VENTA_PROM12MESES_UN]],0)</f>
        <v>0.1038961038961039</v>
      </c>
      <c r="N834">
        <f>IFERROR(12/Tabla_STOCKENALMACEN[[#This Row],[MESES DE INVENTARIO]],0)</f>
        <v>115.49999999999999</v>
      </c>
      <c r="O834" s="3">
        <f>Tabla_STOCKENALMACEN[[#This Row],[STOCK_VALORIZADO]]/SUM(Tabla_STOCKENALMACEN[STOCK_VALORIZADO])</f>
        <v>1.3100766986850238E-6</v>
      </c>
      <c r="P834" s="1" t="str">
        <f>VLOOKUP(Tabla_STOCKENALMACEN[[#This Row],[ID_PRODUCTO]],'ABC VENTAS'!$B$2:$F$564,5,FALSE)</f>
        <v>C</v>
      </c>
      <c r="Q834" s="1" t="str">
        <f>VLOOKUP(Tabla_STOCKENALMACEN[[#This Row],[ID_PRODUCTO]],'ABC STOCK'!$B$3:$F$565,5,FALSE)</f>
        <v>C</v>
      </c>
      <c r="R83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35" spans="1:18" x14ac:dyDescent="0.25">
      <c r="A835">
        <v>3</v>
      </c>
      <c r="B835">
        <v>1139</v>
      </c>
      <c r="C835">
        <v>5</v>
      </c>
      <c r="D835">
        <v>3</v>
      </c>
      <c r="E835">
        <v>201909</v>
      </c>
      <c r="F835">
        <v>0</v>
      </c>
      <c r="G835">
        <v>1.58</v>
      </c>
      <c r="H835">
        <v>0</v>
      </c>
      <c r="I835">
        <v>221.0736</v>
      </c>
      <c r="J835">
        <v>132</v>
      </c>
      <c r="K835">
        <v>291.98399999999998</v>
      </c>
      <c r="L835">
        <f>Tabla_STOCKENALMACEN[[#This Row],[CANT_STOCK]]*Tabla_STOCKENALMACEN[[#This Row],[COSTO_UNIT]]</f>
        <v>0</v>
      </c>
      <c r="M835">
        <f>IFERROR(Tabla_STOCKENALMACEN[[#This Row],[CANT_STOCK]]/Tabla_STOCKENALMACEN[[#This Row],[VENTA_PROM12MESES_UN]],0)</f>
        <v>0</v>
      </c>
      <c r="N835">
        <f>IFERROR(12/Tabla_STOCKENALMACEN[[#This Row],[MESES DE INVENTARIO]],0)</f>
        <v>0</v>
      </c>
      <c r="O835" s="3">
        <f>Tabla_STOCKENALMACEN[[#This Row],[STOCK_VALORIZADO]]/SUM(Tabla_STOCKENALMACEN[STOCK_VALORIZADO])</f>
        <v>0</v>
      </c>
      <c r="P835" s="1" t="str">
        <f>VLOOKUP(Tabla_STOCKENALMACEN[[#This Row],[ID_PRODUCTO]],'ABC VENTAS'!$B$2:$F$564,5,FALSE)</f>
        <v>C</v>
      </c>
      <c r="Q835" s="1" t="str">
        <f>VLOOKUP(Tabla_STOCKENALMACEN[[#This Row],[ID_PRODUCTO]],'ABC STOCK'!$B$3:$F$565,5,FALSE)</f>
        <v>C</v>
      </c>
      <c r="R83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36" spans="1:18" x14ac:dyDescent="0.25">
      <c r="A836">
        <v>2</v>
      </c>
      <c r="B836">
        <v>1140</v>
      </c>
      <c r="C836">
        <v>5</v>
      </c>
      <c r="D836">
        <v>3</v>
      </c>
      <c r="E836">
        <v>201905</v>
      </c>
      <c r="F836">
        <v>862</v>
      </c>
      <c r="G836">
        <v>7.24</v>
      </c>
      <c r="H836">
        <v>6240.88</v>
      </c>
      <c r="I836">
        <v>755.22612000000004</v>
      </c>
      <c r="J836">
        <v>95.7</v>
      </c>
      <c r="K836">
        <v>921.51444000000004</v>
      </c>
      <c r="L836">
        <f>Tabla_STOCKENALMACEN[[#This Row],[CANT_STOCK]]*Tabla_STOCKENALMACEN[[#This Row],[COSTO_UNIT]]</f>
        <v>6240.88</v>
      </c>
      <c r="M836">
        <f>IFERROR(Tabla_STOCKENALMACEN[[#This Row],[CANT_STOCK]]/Tabla_STOCKENALMACEN[[#This Row],[VENTA_PROM12MESES_UN]],0)</f>
        <v>9.0073145245559036</v>
      </c>
      <c r="N836">
        <f>IFERROR(12/Tabla_STOCKENALMACEN[[#This Row],[MESES DE INVENTARIO]],0)</f>
        <v>1.3322505800464037</v>
      </c>
      <c r="O836" s="3">
        <f>Tabla_STOCKENALMACEN[[#This Row],[STOCK_VALORIZADO]]/SUM(Tabla_STOCKENALMACEN[STOCK_VALORIZADO])</f>
        <v>2.3494343296808596E-4</v>
      </c>
      <c r="P836" s="1" t="str">
        <f>VLOOKUP(Tabla_STOCKENALMACEN[[#This Row],[ID_PRODUCTO]],'ABC VENTAS'!$B$2:$F$564,5,FALSE)</f>
        <v>C</v>
      </c>
      <c r="Q836" s="1" t="str">
        <f>VLOOKUP(Tabla_STOCKENALMACEN[[#This Row],[ID_PRODUCTO]],'ABC STOCK'!$B$3:$F$565,5,FALSE)</f>
        <v>C</v>
      </c>
      <c r="R83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837" spans="1:18" x14ac:dyDescent="0.25">
      <c r="A837">
        <v>1</v>
      </c>
      <c r="B837">
        <v>1140</v>
      </c>
      <c r="C837">
        <v>5</v>
      </c>
      <c r="D837">
        <v>3</v>
      </c>
      <c r="E837">
        <v>202001</v>
      </c>
      <c r="F837">
        <v>1138</v>
      </c>
      <c r="G837">
        <v>5.15</v>
      </c>
      <c r="H837">
        <v>5860.7</v>
      </c>
      <c r="I837">
        <v>410.06875000000002</v>
      </c>
      <c r="J837">
        <v>87.5</v>
      </c>
      <c r="K837">
        <v>590.31875000000002</v>
      </c>
      <c r="L837">
        <f>Tabla_STOCKENALMACEN[[#This Row],[CANT_STOCK]]*Tabla_STOCKENALMACEN[[#This Row],[COSTO_UNIT]]</f>
        <v>5860.7000000000007</v>
      </c>
      <c r="M837">
        <f>IFERROR(Tabla_STOCKENALMACEN[[#This Row],[CANT_STOCK]]/Tabla_STOCKENALMACEN[[#This Row],[VENTA_PROM12MESES_UN]],0)</f>
        <v>13.005714285714285</v>
      </c>
      <c r="N837">
        <f>IFERROR(12/Tabla_STOCKENALMACEN[[#This Row],[MESES DE INVENTARIO]],0)</f>
        <v>0.9226713532513181</v>
      </c>
      <c r="O837" s="3">
        <f>Tabla_STOCKENALMACEN[[#This Row],[STOCK_VALORIZADO]]/SUM(Tabla_STOCKENALMACEN[STOCK_VALORIZADO])</f>
        <v>2.2063122149377357E-4</v>
      </c>
      <c r="P837" s="1" t="str">
        <f>VLOOKUP(Tabla_STOCKENALMACEN[[#This Row],[ID_PRODUCTO]],'ABC VENTAS'!$B$2:$F$564,5,FALSE)</f>
        <v>C</v>
      </c>
      <c r="Q837" s="1" t="str">
        <f>VLOOKUP(Tabla_STOCKENALMACEN[[#This Row],[ID_PRODUCTO]],'ABC STOCK'!$B$3:$F$565,5,FALSE)</f>
        <v>C</v>
      </c>
      <c r="R83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838" spans="1:18" x14ac:dyDescent="0.25">
      <c r="A838">
        <v>3</v>
      </c>
      <c r="B838">
        <v>1140</v>
      </c>
      <c r="C838">
        <v>5</v>
      </c>
      <c r="D838">
        <v>3</v>
      </c>
      <c r="E838">
        <v>201907</v>
      </c>
      <c r="F838">
        <v>168</v>
      </c>
      <c r="G838">
        <v>5.56</v>
      </c>
      <c r="H838">
        <v>934.08</v>
      </c>
      <c r="I838">
        <v>327.6508</v>
      </c>
      <c r="J838">
        <v>71</v>
      </c>
      <c r="K838">
        <v>588.19240000000002</v>
      </c>
      <c r="L838">
        <f>Tabla_STOCKENALMACEN[[#This Row],[CANT_STOCK]]*Tabla_STOCKENALMACEN[[#This Row],[COSTO_UNIT]]</f>
        <v>934.07999999999993</v>
      </c>
      <c r="M838">
        <f>IFERROR(Tabla_STOCKENALMACEN[[#This Row],[CANT_STOCK]]/Tabla_STOCKENALMACEN[[#This Row],[VENTA_PROM12MESES_UN]],0)</f>
        <v>2.3661971830985915</v>
      </c>
      <c r="N838">
        <f>IFERROR(12/Tabla_STOCKENALMACEN[[#This Row],[MESES DE INVENTARIO]],0)</f>
        <v>5.0714285714285712</v>
      </c>
      <c r="O838" s="3">
        <f>Tabla_STOCKENALMACEN[[#This Row],[STOCK_VALORIZADO]]/SUM(Tabla_STOCKENALMACEN[STOCK_VALORIZADO])</f>
        <v>3.516426559504905E-5</v>
      </c>
      <c r="P838" s="1" t="str">
        <f>VLOOKUP(Tabla_STOCKENALMACEN[[#This Row],[ID_PRODUCTO]],'ABC VENTAS'!$B$2:$F$564,5,FALSE)</f>
        <v>C</v>
      </c>
      <c r="Q838" s="1" t="str">
        <f>VLOOKUP(Tabla_STOCKENALMACEN[[#This Row],[ID_PRODUCTO]],'ABC STOCK'!$B$3:$F$565,5,FALSE)</f>
        <v>C</v>
      </c>
      <c r="R83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39" spans="1:18" x14ac:dyDescent="0.25">
      <c r="A839">
        <v>3</v>
      </c>
      <c r="B839">
        <v>1140</v>
      </c>
      <c r="C839">
        <v>5</v>
      </c>
      <c r="D839">
        <v>3</v>
      </c>
      <c r="E839">
        <v>201910</v>
      </c>
      <c r="F839">
        <v>141</v>
      </c>
      <c r="G839">
        <v>7.01</v>
      </c>
      <c r="H839">
        <v>988.41</v>
      </c>
      <c r="I839">
        <v>348.2568</v>
      </c>
      <c r="J839">
        <v>54</v>
      </c>
      <c r="K839">
        <v>541.31219999999996</v>
      </c>
      <c r="L839">
        <f>Tabla_STOCKENALMACEN[[#This Row],[CANT_STOCK]]*Tabla_STOCKENALMACEN[[#This Row],[COSTO_UNIT]]</f>
        <v>988.41</v>
      </c>
      <c r="M839">
        <f>IFERROR(Tabla_STOCKENALMACEN[[#This Row],[CANT_STOCK]]/Tabla_STOCKENALMACEN[[#This Row],[VENTA_PROM12MESES_UN]],0)</f>
        <v>2.6111111111111112</v>
      </c>
      <c r="N839">
        <f>IFERROR(12/Tabla_STOCKENALMACEN[[#This Row],[MESES DE INVENTARIO]],0)</f>
        <v>4.5957446808510634</v>
      </c>
      <c r="O839" s="3">
        <f>Tabla_STOCKENALMACEN[[#This Row],[STOCK_VALORIZADO]]/SUM(Tabla_STOCKENALMACEN[STOCK_VALORIZADO])</f>
        <v>3.7209566372047828E-5</v>
      </c>
      <c r="P839" s="1" t="str">
        <f>VLOOKUP(Tabla_STOCKENALMACEN[[#This Row],[ID_PRODUCTO]],'ABC VENTAS'!$B$2:$F$564,5,FALSE)</f>
        <v>C</v>
      </c>
      <c r="Q839" s="1" t="str">
        <f>VLOOKUP(Tabla_STOCKENALMACEN[[#This Row],[ID_PRODUCTO]],'ABC STOCK'!$B$3:$F$565,5,FALSE)</f>
        <v>C</v>
      </c>
      <c r="R83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40" spans="1:18" x14ac:dyDescent="0.25">
      <c r="A840">
        <v>1</v>
      </c>
      <c r="B840">
        <v>1140</v>
      </c>
      <c r="C840">
        <v>5</v>
      </c>
      <c r="D840">
        <v>3</v>
      </c>
      <c r="E840">
        <v>202003</v>
      </c>
      <c r="F840">
        <v>533</v>
      </c>
      <c r="G840">
        <v>5.49</v>
      </c>
      <c r="H840">
        <v>2926.17</v>
      </c>
      <c r="I840">
        <v>164.53530000000001</v>
      </c>
      <c r="J840">
        <v>33.299999999999997</v>
      </c>
      <c r="K840">
        <v>327.24243000000001</v>
      </c>
      <c r="L840">
        <f>Tabla_STOCKENALMACEN[[#This Row],[CANT_STOCK]]*Tabla_STOCKENALMACEN[[#This Row],[COSTO_UNIT]]</f>
        <v>2926.17</v>
      </c>
      <c r="M840">
        <f>IFERROR(Tabla_STOCKENALMACEN[[#This Row],[CANT_STOCK]]/Tabla_STOCKENALMACEN[[#This Row],[VENTA_PROM12MESES_UN]],0)</f>
        <v>16.006006006006007</v>
      </c>
      <c r="N840">
        <f>IFERROR(12/Tabla_STOCKENALMACEN[[#This Row],[MESES DE INVENTARIO]],0)</f>
        <v>0.74971857410881793</v>
      </c>
      <c r="O840" s="3">
        <f>Tabla_STOCKENALMACEN[[#This Row],[STOCK_VALORIZADO]]/SUM(Tabla_STOCKENALMACEN[STOCK_VALORIZADO])</f>
        <v>1.1015825095951598E-4</v>
      </c>
      <c r="P840" s="1" t="str">
        <f>VLOOKUP(Tabla_STOCKENALMACEN[[#This Row],[ID_PRODUCTO]],'ABC VENTAS'!$B$2:$F$564,5,FALSE)</f>
        <v>C</v>
      </c>
      <c r="Q840" s="1" t="str">
        <f>VLOOKUP(Tabla_STOCKENALMACEN[[#This Row],[ID_PRODUCTO]],'ABC STOCK'!$B$3:$F$565,5,FALSE)</f>
        <v>C</v>
      </c>
      <c r="R84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841" spans="1:18" x14ac:dyDescent="0.25">
      <c r="A841">
        <v>1</v>
      </c>
      <c r="B841">
        <v>1140</v>
      </c>
      <c r="C841">
        <v>5</v>
      </c>
      <c r="D841">
        <v>3</v>
      </c>
      <c r="E841">
        <v>202002</v>
      </c>
      <c r="F841">
        <v>266</v>
      </c>
      <c r="G841">
        <v>2.69</v>
      </c>
      <c r="H841">
        <v>715.54</v>
      </c>
      <c r="I841">
        <v>151.07040000000001</v>
      </c>
      <c r="J841">
        <v>54</v>
      </c>
      <c r="K841">
        <v>210.62700000000001</v>
      </c>
      <c r="L841">
        <f>Tabla_STOCKENALMACEN[[#This Row],[CANT_STOCK]]*Tabla_STOCKENALMACEN[[#This Row],[COSTO_UNIT]]</f>
        <v>715.54</v>
      </c>
      <c r="M841">
        <f>IFERROR(Tabla_STOCKENALMACEN[[#This Row],[CANT_STOCK]]/Tabla_STOCKENALMACEN[[#This Row],[VENTA_PROM12MESES_UN]],0)</f>
        <v>4.9259259259259256</v>
      </c>
      <c r="N841">
        <f>IFERROR(12/Tabla_STOCKENALMACEN[[#This Row],[MESES DE INVENTARIO]],0)</f>
        <v>2.4360902255639099</v>
      </c>
      <c r="O841" s="3">
        <f>Tabla_STOCKENALMACEN[[#This Row],[STOCK_VALORIZADO]]/SUM(Tabla_STOCKENALMACEN[STOCK_VALORIZADO])</f>
        <v>2.6937134510835687E-5</v>
      </c>
      <c r="P841" s="1" t="str">
        <f>VLOOKUP(Tabla_STOCKENALMACEN[[#This Row],[ID_PRODUCTO]],'ABC VENTAS'!$B$2:$F$564,5,FALSE)</f>
        <v>C</v>
      </c>
      <c r="Q841" s="1" t="str">
        <f>VLOOKUP(Tabla_STOCKENALMACEN[[#This Row],[ID_PRODUCTO]],'ABC STOCK'!$B$3:$F$565,5,FALSE)</f>
        <v>C</v>
      </c>
      <c r="R84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842" spans="1:18" x14ac:dyDescent="0.25">
      <c r="A842">
        <v>3</v>
      </c>
      <c r="B842">
        <v>1141</v>
      </c>
      <c r="C842">
        <v>5</v>
      </c>
      <c r="D842">
        <v>3</v>
      </c>
      <c r="E842">
        <v>202001</v>
      </c>
      <c r="F842">
        <v>787</v>
      </c>
      <c r="G842">
        <v>66</v>
      </c>
      <c r="H842">
        <v>51942</v>
      </c>
      <c r="I842">
        <v>32582.880000000001</v>
      </c>
      <c r="J842">
        <v>484</v>
      </c>
      <c r="K842">
        <v>52388.160000000003</v>
      </c>
      <c r="L842">
        <f>Tabla_STOCKENALMACEN[[#This Row],[CANT_STOCK]]*Tabla_STOCKENALMACEN[[#This Row],[COSTO_UNIT]]</f>
        <v>51942</v>
      </c>
      <c r="M842">
        <f>IFERROR(Tabla_STOCKENALMACEN[[#This Row],[CANT_STOCK]]/Tabla_STOCKENALMACEN[[#This Row],[VENTA_PROM12MESES_UN]],0)</f>
        <v>1.6260330578512396</v>
      </c>
      <c r="N842">
        <f>IFERROR(12/Tabla_STOCKENALMACEN[[#This Row],[MESES DE INVENTARIO]],0)</f>
        <v>7.3799237611181701</v>
      </c>
      <c r="O842" s="3">
        <f>Tabla_STOCKENALMACEN[[#This Row],[STOCK_VALORIZADO]]/SUM(Tabla_STOCKENALMACEN[STOCK_VALORIZADO])</f>
        <v>1.9554024104338364E-3</v>
      </c>
      <c r="P842" s="1" t="str">
        <f>VLOOKUP(Tabla_STOCKENALMACEN[[#This Row],[ID_PRODUCTO]],'ABC VENTAS'!$B$2:$F$564,5,FALSE)</f>
        <v>C</v>
      </c>
      <c r="Q842" s="1" t="str">
        <f>VLOOKUP(Tabla_STOCKENALMACEN[[#This Row],[ID_PRODUCTO]],'ABC STOCK'!$B$3:$F$565,5,FALSE)</f>
        <v>B</v>
      </c>
      <c r="R84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43" spans="1:18" x14ac:dyDescent="0.25">
      <c r="A843">
        <v>3</v>
      </c>
      <c r="B843">
        <v>1141</v>
      </c>
      <c r="C843">
        <v>5</v>
      </c>
      <c r="D843">
        <v>3</v>
      </c>
      <c r="E843">
        <v>202001</v>
      </c>
      <c r="F843">
        <v>547</v>
      </c>
      <c r="G843">
        <v>45</v>
      </c>
      <c r="H843">
        <v>24615</v>
      </c>
      <c r="I843">
        <v>29087.1</v>
      </c>
      <c r="J843">
        <v>798</v>
      </c>
      <c r="K843">
        <v>45605.7</v>
      </c>
      <c r="L843">
        <f>Tabla_STOCKENALMACEN[[#This Row],[CANT_STOCK]]*Tabla_STOCKENALMACEN[[#This Row],[COSTO_UNIT]]</f>
        <v>24615</v>
      </c>
      <c r="M843">
        <f>IFERROR(Tabla_STOCKENALMACEN[[#This Row],[CANT_STOCK]]/Tabla_STOCKENALMACEN[[#This Row],[VENTA_PROM12MESES_UN]],0)</f>
        <v>0.68546365914786966</v>
      </c>
      <c r="N843">
        <f>IFERROR(12/Tabla_STOCKENALMACEN[[#This Row],[MESES DE INVENTARIO]],0)</f>
        <v>17.50639853747715</v>
      </c>
      <c r="O843" s="3">
        <f>Tabla_STOCKENALMACEN[[#This Row],[STOCK_VALORIZADO]]/SUM(Tabla_STOCKENALMACEN[STOCK_VALORIZADO])</f>
        <v>9.2665338902677764E-4</v>
      </c>
      <c r="P843" s="1" t="str">
        <f>VLOOKUP(Tabla_STOCKENALMACEN[[#This Row],[ID_PRODUCTO]],'ABC VENTAS'!$B$2:$F$564,5,FALSE)</f>
        <v>C</v>
      </c>
      <c r="Q843" s="1" t="str">
        <f>VLOOKUP(Tabla_STOCKENALMACEN[[#This Row],[ID_PRODUCTO]],'ABC STOCK'!$B$3:$F$565,5,FALSE)</f>
        <v>B</v>
      </c>
      <c r="R84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44" spans="1:18" x14ac:dyDescent="0.25">
      <c r="A844">
        <v>1</v>
      </c>
      <c r="B844">
        <v>1141</v>
      </c>
      <c r="C844">
        <v>5</v>
      </c>
      <c r="D844">
        <v>3</v>
      </c>
      <c r="E844">
        <v>202003</v>
      </c>
      <c r="F844">
        <v>90</v>
      </c>
      <c r="G844">
        <v>37</v>
      </c>
      <c r="H844">
        <v>3330</v>
      </c>
      <c r="I844">
        <v>32190</v>
      </c>
      <c r="J844">
        <v>870</v>
      </c>
      <c r="K844">
        <v>44744.1</v>
      </c>
      <c r="L844">
        <f>Tabla_STOCKENALMACEN[[#This Row],[CANT_STOCK]]*Tabla_STOCKENALMACEN[[#This Row],[COSTO_UNIT]]</f>
        <v>3330</v>
      </c>
      <c r="M844">
        <f>IFERROR(Tabla_STOCKENALMACEN[[#This Row],[CANT_STOCK]]/Tabla_STOCKENALMACEN[[#This Row],[VENTA_PROM12MESES_UN]],0)</f>
        <v>0.10344827586206896</v>
      </c>
      <c r="N844">
        <f>IFERROR(12/Tabla_STOCKENALMACEN[[#This Row],[MESES DE INVENTARIO]],0)</f>
        <v>116</v>
      </c>
      <c r="O844" s="3">
        <f>Tabla_STOCKENALMACEN[[#This Row],[STOCK_VALORIZADO]]/SUM(Tabla_STOCKENALMACEN[STOCK_VALORIZADO])</f>
        <v>1.2536078754658419E-4</v>
      </c>
      <c r="P844" s="1" t="str">
        <f>VLOOKUP(Tabla_STOCKENALMACEN[[#This Row],[ID_PRODUCTO]],'ABC VENTAS'!$B$2:$F$564,5,FALSE)</f>
        <v>C</v>
      </c>
      <c r="Q844" s="1" t="str">
        <f>VLOOKUP(Tabla_STOCKENALMACEN[[#This Row],[ID_PRODUCTO]],'ABC STOCK'!$B$3:$F$565,5,FALSE)</f>
        <v>B</v>
      </c>
      <c r="R84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45" spans="1:18" x14ac:dyDescent="0.25">
      <c r="A845">
        <v>3</v>
      </c>
      <c r="B845">
        <v>1141</v>
      </c>
      <c r="C845">
        <v>5</v>
      </c>
      <c r="D845">
        <v>3</v>
      </c>
      <c r="E845">
        <v>201910</v>
      </c>
      <c r="F845">
        <v>580</v>
      </c>
      <c r="G845">
        <v>50</v>
      </c>
      <c r="H845">
        <v>29000</v>
      </c>
      <c r="I845">
        <v>28560</v>
      </c>
      <c r="J845">
        <v>544</v>
      </c>
      <c r="K845">
        <v>43520</v>
      </c>
      <c r="L845">
        <f>Tabla_STOCKENALMACEN[[#This Row],[CANT_STOCK]]*Tabla_STOCKENALMACEN[[#This Row],[COSTO_UNIT]]</f>
        <v>29000</v>
      </c>
      <c r="M845">
        <f>IFERROR(Tabla_STOCKENALMACEN[[#This Row],[CANT_STOCK]]/Tabla_STOCKENALMACEN[[#This Row],[VENTA_PROM12MESES_UN]],0)</f>
        <v>1.0661764705882353</v>
      </c>
      <c r="N845">
        <f>IFERROR(12/Tabla_STOCKENALMACEN[[#This Row],[MESES DE INVENTARIO]],0)</f>
        <v>11.255172413793103</v>
      </c>
      <c r="O845" s="3">
        <f>Tabla_STOCKENALMACEN[[#This Row],[STOCK_VALORIZADO]]/SUM(Tabla_STOCKENALMACEN[STOCK_VALORIZADO])</f>
        <v>1.0917305822375199E-3</v>
      </c>
      <c r="P845" s="1" t="str">
        <f>VLOOKUP(Tabla_STOCKENALMACEN[[#This Row],[ID_PRODUCTO]],'ABC VENTAS'!$B$2:$F$564,5,FALSE)</f>
        <v>C</v>
      </c>
      <c r="Q845" s="1" t="str">
        <f>VLOOKUP(Tabla_STOCKENALMACEN[[#This Row],[ID_PRODUCTO]],'ABC STOCK'!$B$3:$F$565,5,FALSE)</f>
        <v>B</v>
      </c>
      <c r="R84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46" spans="1:18" x14ac:dyDescent="0.25">
      <c r="A846">
        <v>3</v>
      </c>
      <c r="B846">
        <v>1141</v>
      </c>
      <c r="C846">
        <v>5</v>
      </c>
      <c r="D846">
        <v>3</v>
      </c>
      <c r="E846">
        <v>201912</v>
      </c>
      <c r="F846">
        <v>200</v>
      </c>
      <c r="G846">
        <v>30</v>
      </c>
      <c r="H846">
        <v>6000</v>
      </c>
      <c r="I846">
        <v>11507.7</v>
      </c>
      <c r="J846">
        <v>431</v>
      </c>
      <c r="K846">
        <v>20946.599999999999</v>
      </c>
      <c r="L846">
        <f>Tabla_STOCKENALMACEN[[#This Row],[CANT_STOCK]]*Tabla_STOCKENALMACEN[[#This Row],[COSTO_UNIT]]</f>
        <v>6000</v>
      </c>
      <c r="M846">
        <f>IFERROR(Tabla_STOCKENALMACEN[[#This Row],[CANT_STOCK]]/Tabla_STOCKENALMACEN[[#This Row],[VENTA_PROM12MESES_UN]],0)</f>
        <v>0.46403712296983757</v>
      </c>
      <c r="N846">
        <f>IFERROR(12/Tabla_STOCKENALMACEN[[#This Row],[MESES DE INVENTARIO]],0)</f>
        <v>25.86</v>
      </c>
      <c r="O846" s="3">
        <f>Tabla_STOCKENALMACEN[[#This Row],[STOCK_VALORIZADO]]/SUM(Tabla_STOCKENALMACEN[STOCK_VALORIZADO])</f>
        <v>2.2587529287672824E-4</v>
      </c>
      <c r="P846" s="1" t="str">
        <f>VLOOKUP(Tabla_STOCKENALMACEN[[#This Row],[ID_PRODUCTO]],'ABC VENTAS'!$B$2:$F$564,5,FALSE)</f>
        <v>C</v>
      </c>
      <c r="Q846" s="1" t="str">
        <f>VLOOKUP(Tabla_STOCKENALMACEN[[#This Row],[ID_PRODUCTO]],'ABC STOCK'!$B$3:$F$565,5,FALSE)</f>
        <v>B</v>
      </c>
      <c r="R84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47" spans="1:18" x14ac:dyDescent="0.25">
      <c r="A847">
        <v>3</v>
      </c>
      <c r="B847">
        <v>1141</v>
      </c>
      <c r="C847">
        <v>5</v>
      </c>
      <c r="D847">
        <v>3</v>
      </c>
      <c r="E847">
        <v>201908</v>
      </c>
      <c r="F847">
        <v>418</v>
      </c>
      <c r="G847">
        <v>37</v>
      </c>
      <c r="H847">
        <v>15466</v>
      </c>
      <c r="I847">
        <v>15661.36</v>
      </c>
      <c r="J847">
        <v>407</v>
      </c>
      <c r="K847">
        <v>19727.29</v>
      </c>
      <c r="L847">
        <f>Tabla_STOCKENALMACEN[[#This Row],[CANT_STOCK]]*Tabla_STOCKENALMACEN[[#This Row],[COSTO_UNIT]]</f>
        <v>15466</v>
      </c>
      <c r="M847">
        <f>IFERROR(Tabla_STOCKENALMACEN[[#This Row],[CANT_STOCK]]/Tabla_STOCKENALMACEN[[#This Row],[VENTA_PROM12MESES_UN]],0)</f>
        <v>1.027027027027027</v>
      </c>
      <c r="N847">
        <f>IFERROR(12/Tabla_STOCKENALMACEN[[#This Row],[MESES DE INVENTARIO]],0)</f>
        <v>11.684210526315789</v>
      </c>
      <c r="O847" s="3">
        <f>Tabla_STOCKENALMACEN[[#This Row],[STOCK_VALORIZADO]]/SUM(Tabla_STOCKENALMACEN[STOCK_VALORIZADO])</f>
        <v>5.8223121327191315E-4</v>
      </c>
      <c r="P847" s="1" t="str">
        <f>VLOOKUP(Tabla_STOCKENALMACEN[[#This Row],[ID_PRODUCTO]],'ABC VENTAS'!$B$2:$F$564,5,FALSE)</f>
        <v>C</v>
      </c>
      <c r="Q847" s="1" t="str">
        <f>VLOOKUP(Tabla_STOCKENALMACEN[[#This Row],[ID_PRODUCTO]],'ABC STOCK'!$B$3:$F$565,5,FALSE)</f>
        <v>B</v>
      </c>
      <c r="R84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48" spans="1:18" x14ac:dyDescent="0.25">
      <c r="A848">
        <v>2</v>
      </c>
      <c r="B848">
        <v>1142</v>
      </c>
      <c r="C848">
        <v>5</v>
      </c>
      <c r="D848">
        <v>3</v>
      </c>
      <c r="E848">
        <v>202003</v>
      </c>
      <c r="F848">
        <v>1010</v>
      </c>
      <c r="G848">
        <v>77</v>
      </c>
      <c r="H848">
        <v>77770</v>
      </c>
      <c r="I848">
        <v>68998.16</v>
      </c>
      <c r="J848">
        <v>974</v>
      </c>
      <c r="K848">
        <v>110247.06</v>
      </c>
      <c r="L848">
        <f>Tabla_STOCKENALMACEN[[#This Row],[CANT_STOCK]]*Tabla_STOCKENALMACEN[[#This Row],[COSTO_UNIT]]</f>
        <v>77770</v>
      </c>
      <c r="M848">
        <f>IFERROR(Tabla_STOCKENALMACEN[[#This Row],[CANT_STOCK]]/Tabla_STOCKENALMACEN[[#This Row],[VENTA_PROM12MESES_UN]],0)</f>
        <v>1.0369609856262834</v>
      </c>
      <c r="N848">
        <f>IFERROR(12/Tabla_STOCKENALMACEN[[#This Row],[MESES DE INVENTARIO]],0)</f>
        <v>11.572277227722772</v>
      </c>
      <c r="O848" s="3">
        <f>Tabla_STOCKENALMACEN[[#This Row],[STOCK_VALORIZADO]]/SUM(Tabla_STOCKENALMACEN[STOCK_VALORIZADO])</f>
        <v>2.9277202545038594E-3</v>
      </c>
      <c r="P848" s="1" t="str">
        <f>VLOOKUP(Tabla_STOCKENALMACEN[[#This Row],[ID_PRODUCTO]],'ABC VENTAS'!$B$2:$F$564,5,FALSE)</f>
        <v>B</v>
      </c>
      <c r="Q848" s="1" t="str">
        <f>VLOOKUP(Tabla_STOCKENALMACEN[[#This Row],[ID_PRODUCTO]],'ABC STOCK'!$B$3:$F$565,5,FALSE)</f>
        <v>A</v>
      </c>
      <c r="R84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49" spans="1:18" x14ac:dyDescent="0.25">
      <c r="A849">
        <v>1</v>
      </c>
      <c r="B849">
        <v>1142</v>
      </c>
      <c r="C849">
        <v>5</v>
      </c>
      <c r="D849">
        <v>3</v>
      </c>
      <c r="E849">
        <v>201908</v>
      </c>
      <c r="F849">
        <v>30</v>
      </c>
      <c r="G849">
        <v>43</v>
      </c>
      <c r="H849">
        <v>1290</v>
      </c>
      <c r="I849">
        <v>31199.08</v>
      </c>
      <c r="J849">
        <v>748</v>
      </c>
      <c r="K849">
        <v>51784.04</v>
      </c>
      <c r="L849">
        <f>Tabla_STOCKENALMACEN[[#This Row],[CANT_STOCK]]*Tabla_STOCKENALMACEN[[#This Row],[COSTO_UNIT]]</f>
        <v>1290</v>
      </c>
      <c r="M849">
        <f>IFERROR(Tabla_STOCKENALMACEN[[#This Row],[CANT_STOCK]]/Tabla_STOCKENALMACEN[[#This Row],[VENTA_PROM12MESES_UN]],0)</f>
        <v>4.0106951871657755E-2</v>
      </c>
      <c r="N849">
        <f>IFERROR(12/Tabla_STOCKENALMACEN[[#This Row],[MESES DE INVENTARIO]],0)</f>
        <v>299.2</v>
      </c>
      <c r="O849" s="3">
        <f>Tabla_STOCKENALMACEN[[#This Row],[STOCK_VALORIZADO]]/SUM(Tabla_STOCKENALMACEN[STOCK_VALORIZADO])</f>
        <v>4.8563187968496571E-5</v>
      </c>
      <c r="P849" s="1" t="str">
        <f>VLOOKUP(Tabla_STOCKENALMACEN[[#This Row],[ID_PRODUCTO]],'ABC VENTAS'!$B$2:$F$564,5,FALSE)</f>
        <v>B</v>
      </c>
      <c r="Q849" s="1" t="str">
        <f>VLOOKUP(Tabla_STOCKENALMACEN[[#This Row],[ID_PRODUCTO]],'ABC STOCK'!$B$3:$F$565,5,FALSE)</f>
        <v>A</v>
      </c>
      <c r="R84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50" spans="1:18" x14ac:dyDescent="0.25">
      <c r="A850">
        <v>2</v>
      </c>
      <c r="B850">
        <v>1142</v>
      </c>
      <c r="C850">
        <v>5</v>
      </c>
      <c r="D850">
        <v>3</v>
      </c>
      <c r="E850">
        <v>202002</v>
      </c>
      <c r="F850">
        <v>181</v>
      </c>
      <c r="G850">
        <v>80</v>
      </c>
      <c r="H850">
        <v>14480</v>
      </c>
      <c r="I850">
        <v>40480.800000000003</v>
      </c>
      <c r="J850">
        <v>501</v>
      </c>
      <c r="K850">
        <v>51302.400000000001</v>
      </c>
      <c r="L850">
        <f>Tabla_STOCKENALMACEN[[#This Row],[CANT_STOCK]]*Tabla_STOCKENALMACEN[[#This Row],[COSTO_UNIT]]</f>
        <v>14480</v>
      </c>
      <c r="M850">
        <f>IFERROR(Tabla_STOCKENALMACEN[[#This Row],[CANT_STOCK]]/Tabla_STOCKENALMACEN[[#This Row],[VENTA_PROM12MESES_UN]],0)</f>
        <v>0.36127744510978044</v>
      </c>
      <c r="N850">
        <f>IFERROR(12/Tabla_STOCKENALMACEN[[#This Row],[MESES DE INVENTARIO]],0)</f>
        <v>33.215469613259671</v>
      </c>
      <c r="O850" s="3">
        <f>Tabla_STOCKENALMACEN[[#This Row],[STOCK_VALORIZADO]]/SUM(Tabla_STOCKENALMACEN[STOCK_VALORIZADO])</f>
        <v>5.4511237347583754E-4</v>
      </c>
      <c r="P850" s="1" t="str">
        <f>VLOOKUP(Tabla_STOCKENALMACEN[[#This Row],[ID_PRODUCTO]],'ABC VENTAS'!$B$2:$F$564,5,FALSE)</f>
        <v>B</v>
      </c>
      <c r="Q850" s="1" t="str">
        <f>VLOOKUP(Tabla_STOCKENALMACEN[[#This Row],[ID_PRODUCTO]],'ABC STOCK'!$B$3:$F$565,5,FALSE)</f>
        <v>A</v>
      </c>
      <c r="R85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51" spans="1:18" x14ac:dyDescent="0.25">
      <c r="A851">
        <v>3</v>
      </c>
      <c r="B851">
        <v>1142</v>
      </c>
      <c r="C851">
        <v>5</v>
      </c>
      <c r="D851">
        <v>3</v>
      </c>
      <c r="E851">
        <v>202002</v>
      </c>
      <c r="F851">
        <v>687</v>
      </c>
      <c r="G851">
        <v>30</v>
      </c>
      <c r="H851">
        <v>20610</v>
      </c>
      <c r="I851">
        <v>23786.1</v>
      </c>
      <c r="J851">
        <v>741</v>
      </c>
      <c r="K851">
        <v>30899.7</v>
      </c>
      <c r="L851">
        <f>Tabla_STOCKENALMACEN[[#This Row],[CANT_STOCK]]*Tabla_STOCKENALMACEN[[#This Row],[COSTO_UNIT]]</f>
        <v>20610</v>
      </c>
      <c r="M851">
        <f>IFERROR(Tabla_STOCKENALMACEN[[#This Row],[CANT_STOCK]]/Tabla_STOCKENALMACEN[[#This Row],[VENTA_PROM12MESES_UN]],0)</f>
        <v>0.92712550607287447</v>
      </c>
      <c r="N851">
        <f>IFERROR(12/Tabla_STOCKENALMACEN[[#This Row],[MESES DE INVENTARIO]],0)</f>
        <v>12.943231441048034</v>
      </c>
      <c r="O851" s="3">
        <f>Tabla_STOCKENALMACEN[[#This Row],[STOCK_VALORIZADO]]/SUM(Tabla_STOCKENALMACEN[STOCK_VALORIZADO])</f>
        <v>7.758816310315615E-4</v>
      </c>
      <c r="P851" s="1" t="str">
        <f>VLOOKUP(Tabla_STOCKENALMACEN[[#This Row],[ID_PRODUCTO]],'ABC VENTAS'!$B$2:$F$564,5,FALSE)</f>
        <v>B</v>
      </c>
      <c r="Q851" s="1" t="str">
        <f>VLOOKUP(Tabla_STOCKENALMACEN[[#This Row],[ID_PRODUCTO]],'ABC STOCK'!$B$3:$F$565,5,FALSE)</f>
        <v>A</v>
      </c>
      <c r="R85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52" spans="1:18" x14ac:dyDescent="0.25">
      <c r="A852">
        <v>2</v>
      </c>
      <c r="B852">
        <v>1142</v>
      </c>
      <c r="C852">
        <v>5</v>
      </c>
      <c r="D852">
        <v>3</v>
      </c>
      <c r="E852">
        <v>202001</v>
      </c>
      <c r="F852">
        <v>748</v>
      </c>
      <c r="G852">
        <v>32</v>
      </c>
      <c r="H852">
        <v>23936</v>
      </c>
      <c r="I852">
        <v>20021.759999999998</v>
      </c>
      <c r="J852">
        <v>711</v>
      </c>
      <c r="K852">
        <v>27984.959999999999</v>
      </c>
      <c r="L852">
        <f>Tabla_STOCKENALMACEN[[#This Row],[CANT_STOCK]]*Tabla_STOCKENALMACEN[[#This Row],[COSTO_UNIT]]</f>
        <v>23936</v>
      </c>
      <c r="M852">
        <f>IFERROR(Tabla_STOCKENALMACEN[[#This Row],[CANT_STOCK]]/Tabla_STOCKENALMACEN[[#This Row],[VENTA_PROM12MESES_UN]],0)</f>
        <v>1.0520393811533053</v>
      </c>
      <c r="N852">
        <f>IFERROR(12/Tabla_STOCKENALMACEN[[#This Row],[MESES DE INVENTARIO]],0)</f>
        <v>11.406417112299463</v>
      </c>
      <c r="O852" s="3">
        <f>Tabla_STOCKENALMACEN[[#This Row],[STOCK_VALORIZADO]]/SUM(Tabla_STOCKENALMACEN[STOCK_VALORIZADO])</f>
        <v>9.0109183504956121E-4</v>
      </c>
      <c r="P852" s="1" t="str">
        <f>VLOOKUP(Tabla_STOCKENALMACEN[[#This Row],[ID_PRODUCTO]],'ABC VENTAS'!$B$2:$F$564,5,FALSE)</f>
        <v>B</v>
      </c>
      <c r="Q852" s="1" t="str">
        <f>VLOOKUP(Tabla_STOCKENALMACEN[[#This Row],[ID_PRODUCTO]],'ABC STOCK'!$B$3:$F$565,5,FALSE)</f>
        <v>A</v>
      </c>
      <c r="R85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53" spans="1:18" x14ac:dyDescent="0.25">
      <c r="A853">
        <v>3</v>
      </c>
      <c r="B853">
        <v>1142</v>
      </c>
      <c r="C853">
        <v>5</v>
      </c>
      <c r="D853">
        <v>3</v>
      </c>
      <c r="E853">
        <v>202003</v>
      </c>
      <c r="F853">
        <v>1073</v>
      </c>
      <c r="G853">
        <v>62</v>
      </c>
      <c r="H853">
        <v>66526</v>
      </c>
      <c r="I853">
        <v>20951.04</v>
      </c>
      <c r="J853">
        <v>352</v>
      </c>
      <c r="K853">
        <v>26188.799999999999</v>
      </c>
      <c r="L853">
        <f>Tabla_STOCKENALMACEN[[#This Row],[CANT_STOCK]]*Tabla_STOCKENALMACEN[[#This Row],[COSTO_UNIT]]</f>
        <v>66526</v>
      </c>
      <c r="M853">
        <f>IFERROR(Tabla_STOCKENALMACEN[[#This Row],[CANT_STOCK]]/Tabla_STOCKENALMACEN[[#This Row],[VENTA_PROM12MESES_UN]],0)</f>
        <v>3.0482954545454546</v>
      </c>
      <c r="N853">
        <f>IFERROR(12/Tabla_STOCKENALMACEN[[#This Row],[MESES DE INVENTARIO]],0)</f>
        <v>3.9366262814538677</v>
      </c>
      <c r="O853" s="3">
        <f>Tabla_STOCKENALMACEN[[#This Row],[STOCK_VALORIZADO]]/SUM(Tabla_STOCKENALMACEN[STOCK_VALORIZADO])</f>
        <v>2.5044299556528705E-3</v>
      </c>
      <c r="P853" s="1" t="str">
        <f>VLOOKUP(Tabla_STOCKENALMACEN[[#This Row],[ID_PRODUCTO]],'ABC VENTAS'!$B$2:$F$564,5,FALSE)</f>
        <v>B</v>
      </c>
      <c r="Q853" s="1" t="str">
        <f>VLOOKUP(Tabla_STOCKENALMACEN[[#This Row],[ID_PRODUCTO]],'ABC STOCK'!$B$3:$F$565,5,FALSE)</f>
        <v>A</v>
      </c>
      <c r="R85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854" spans="1:18" x14ac:dyDescent="0.25">
      <c r="A854">
        <v>2</v>
      </c>
      <c r="B854">
        <v>1143</v>
      </c>
      <c r="C854">
        <v>5</v>
      </c>
      <c r="D854">
        <v>3</v>
      </c>
      <c r="E854">
        <v>201907</v>
      </c>
      <c r="F854">
        <v>17</v>
      </c>
      <c r="G854">
        <v>4.9400000000000004</v>
      </c>
      <c r="H854">
        <v>83.98</v>
      </c>
      <c r="I854">
        <v>361.11399999999998</v>
      </c>
      <c r="J854">
        <v>86</v>
      </c>
      <c r="K854">
        <v>700.98599999999999</v>
      </c>
      <c r="L854">
        <f>Tabla_STOCKENALMACEN[[#This Row],[CANT_STOCK]]*Tabla_STOCKENALMACEN[[#This Row],[COSTO_UNIT]]</f>
        <v>83.98</v>
      </c>
      <c r="M854">
        <f>IFERROR(Tabla_STOCKENALMACEN[[#This Row],[CANT_STOCK]]/Tabla_STOCKENALMACEN[[#This Row],[VENTA_PROM12MESES_UN]],0)</f>
        <v>0.19767441860465115</v>
      </c>
      <c r="N854">
        <f>IFERROR(12/Tabla_STOCKENALMACEN[[#This Row],[MESES DE INVENTARIO]],0)</f>
        <v>60.705882352941181</v>
      </c>
      <c r="O854" s="3">
        <f>Tabla_STOCKENALMACEN[[#This Row],[STOCK_VALORIZADO]]/SUM(Tabla_STOCKENALMACEN[STOCK_VALORIZADO])</f>
        <v>3.1615011826312733E-6</v>
      </c>
      <c r="P854" s="1" t="str">
        <f>VLOOKUP(Tabla_STOCKENALMACEN[[#This Row],[ID_PRODUCTO]],'ABC VENTAS'!$B$2:$F$564,5,FALSE)</f>
        <v>C</v>
      </c>
      <c r="Q854" s="1" t="str">
        <f>VLOOKUP(Tabla_STOCKENALMACEN[[#This Row],[ID_PRODUCTO]],'ABC STOCK'!$B$3:$F$565,5,FALSE)</f>
        <v>C</v>
      </c>
      <c r="R85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55" spans="1:18" x14ac:dyDescent="0.25">
      <c r="A855">
        <v>2</v>
      </c>
      <c r="B855">
        <v>1143</v>
      </c>
      <c r="C855">
        <v>5</v>
      </c>
      <c r="D855">
        <v>3</v>
      </c>
      <c r="E855">
        <v>202002</v>
      </c>
      <c r="F855">
        <v>1256</v>
      </c>
      <c r="G855">
        <v>4.5599999999999996</v>
      </c>
      <c r="H855">
        <v>5727.36</v>
      </c>
      <c r="I855">
        <v>357.96</v>
      </c>
      <c r="J855">
        <v>78.5</v>
      </c>
      <c r="K855">
        <v>493.98480000000001</v>
      </c>
      <c r="L855">
        <f>Tabla_STOCKENALMACEN[[#This Row],[CANT_STOCK]]*Tabla_STOCKENALMACEN[[#This Row],[COSTO_UNIT]]</f>
        <v>5727.36</v>
      </c>
      <c r="M855">
        <f>IFERROR(Tabla_STOCKENALMACEN[[#This Row],[CANT_STOCK]]/Tabla_STOCKENALMACEN[[#This Row],[VENTA_PROM12MESES_UN]],0)</f>
        <v>16</v>
      </c>
      <c r="N855">
        <f>IFERROR(12/Tabla_STOCKENALMACEN[[#This Row],[MESES DE INVENTARIO]],0)</f>
        <v>0.75</v>
      </c>
      <c r="O855" s="3">
        <f>Tabla_STOCKENALMACEN[[#This Row],[STOCK_VALORIZADO]]/SUM(Tabla_STOCKENALMACEN[STOCK_VALORIZADO])</f>
        <v>2.1561151956840972E-4</v>
      </c>
      <c r="P855" s="1" t="str">
        <f>VLOOKUP(Tabla_STOCKENALMACEN[[#This Row],[ID_PRODUCTO]],'ABC VENTAS'!$B$2:$F$564,5,FALSE)</f>
        <v>C</v>
      </c>
      <c r="Q855" s="1" t="str">
        <f>VLOOKUP(Tabla_STOCKENALMACEN[[#This Row],[ID_PRODUCTO]],'ABC STOCK'!$B$3:$F$565,5,FALSE)</f>
        <v>C</v>
      </c>
      <c r="R85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856" spans="1:18" x14ac:dyDescent="0.25">
      <c r="A856">
        <v>3</v>
      </c>
      <c r="B856">
        <v>1143</v>
      </c>
      <c r="C856">
        <v>5</v>
      </c>
      <c r="D856">
        <v>3</v>
      </c>
      <c r="E856">
        <v>202001</v>
      </c>
      <c r="F856">
        <v>33</v>
      </c>
      <c r="G856">
        <v>3.22</v>
      </c>
      <c r="H856">
        <v>106.26</v>
      </c>
      <c r="I856">
        <v>208.2696</v>
      </c>
      <c r="J856">
        <v>77</v>
      </c>
      <c r="K856">
        <v>314.88380000000001</v>
      </c>
      <c r="L856">
        <f>Tabla_STOCKENALMACEN[[#This Row],[CANT_STOCK]]*Tabla_STOCKENALMACEN[[#This Row],[COSTO_UNIT]]</f>
        <v>106.26</v>
      </c>
      <c r="M856">
        <f>IFERROR(Tabla_STOCKENALMACEN[[#This Row],[CANT_STOCK]]/Tabla_STOCKENALMACEN[[#This Row],[VENTA_PROM12MESES_UN]],0)</f>
        <v>0.42857142857142855</v>
      </c>
      <c r="N856">
        <f>IFERROR(12/Tabla_STOCKENALMACEN[[#This Row],[MESES DE INVENTARIO]],0)</f>
        <v>28</v>
      </c>
      <c r="O856" s="3">
        <f>Tabla_STOCKENALMACEN[[#This Row],[STOCK_VALORIZADO]]/SUM(Tabla_STOCKENALMACEN[STOCK_VALORIZADO])</f>
        <v>4.0002514368468577E-6</v>
      </c>
      <c r="P856" s="1" t="str">
        <f>VLOOKUP(Tabla_STOCKENALMACEN[[#This Row],[ID_PRODUCTO]],'ABC VENTAS'!$B$2:$F$564,5,FALSE)</f>
        <v>C</v>
      </c>
      <c r="Q856" s="1" t="str">
        <f>VLOOKUP(Tabla_STOCKENALMACEN[[#This Row],[ID_PRODUCTO]],'ABC STOCK'!$B$3:$F$565,5,FALSE)</f>
        <v>C</v>
      </c>
      <c r="R85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57" spans="1:18" x14ac:dyDescent="0.25">
      <c r="A857">
        <v>1</v>
      </c>
      <c r="B857">
        <v>1143</v>
      </c>
      <c r="C857">
        <v>5</v>
      </c>
      <c r="D857">
        <v>3</v>
      </c>
      <c r="E857">
        <v>202001</v>
      </c>
      <c r="F857">
        <v>796</v>
      </c>
      <c r="G857">
        <v>1.76</v>
      </c>
      <c r="H857">
        <v>1400.96</v>
      </c>
      <c r="I857">
        <v>201.34399999999999</v>
      </c>
      <c r="J857">
        <v>110</v>
      </c>
      <c r="K857">
        <v>251.68</v>
      </c>
      <c r="L857">
        <f>Tabla_STOCKENALMACEN[[#This Row],[CANT_STOCK]]*Tabla_STOCKENALMACEN[[#This Row],[COSTO_UNIT]]</f>
        <v>1400.96</v>
      </c>
      <c r="M857">
        <f>IFERROR(Tabla_STOCKENALMACEN[[#This Row],[CANT_STOCK]]/Tabla_STOCKENALMACEN[[#This Row],[VENTA_PROM12MESES_UN]],0)</f>
        <v>7.2363636363636363</v>
      </c>
      <c r="N857">
        <f>IFERROR(12/Tabla_STOCKENALMACEN[[#This Row],[MESES DE INVENTARIO]],0)</f>
        <v>1.6582914572864322</v>
      </c>
      <c r="O857" s="3">
        <f>Tabla_STOCKENALMACEN[[#This Row],[STOCK_VALORIZADO]]/SUM(Tabla_STOCKENALMACEN[STOCK_VALORIZADO])</f>
        <v>5.27403750514302E-5</v>
      </c>
      <c r="P857" s="1" t="str">
        <f>VLOOKUP(Tabla_STOCKENALMACEN[[#This Row],[ID_PRODUCTO]],'ABC VENTAS'!$B$2:$F$564,5,FALSE)</f>
        <v>C</v>
      </c>
      <c r="Q857" s="1" t="str">
        <f>VLOOKUP(Tabla_STOCKENALMACEN[[#This Row],[ID_PRODUCTO]],'ABC STOCK'!$B$3:$F$565,5,FALSE)</f>
        <v>C</v>
      </c>
      <c r="R85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858" spans="1:18" x14ac:dyDescent="0.25">
      <c r="A858">
        <v>2</v>
      </c>
      <c r="B858">
        <v>1143</v>
      </c>
      <c r="C858">
        <v>5</v>
      </c>
      <c r="D858">
        <v>3</v>
      </c>
      <c r="E858">
        <v>202002</v>
      </c>
      <c r="F858">
        <v>203</v>
      </c>
      <c r="G858">
        <v>2.15</v>
      </c>
      <c r="H858">
        <v>436.45</v>
      </c>
      <c r="I858">
        <v>122.636</v>
      </c>
      <c r="J858">
        <v>62</v>
      </c>
      <c r="K858">
        <v>229.27600000000001</v>
      </c>
      <c r="L858">
        <f>Tabla_STOCKENALMACEN[[#This Row],[CANT_STOCK]]*Tabla_STOCKENALMACEN[[#This Row],[COSTO_UNIT]]</f>
        <v>436.45</v>
      </c>
      <c r="M858">
        <f>IFERROR(Tabla_STOCKENALMACEN[[#This Row],[CANT_STOCK]]/Tabla_STOCKENALMACEN[[#This Row],[VENTA_PROM12MESES_UN]],0)</f>
        <v>3.274193548387097</v>
      </c>
      <c r="N858">
        <f>IFERROR(12/Tabla_STOCKENALMACEN[[#This Row],[MESES DE INVENTARIO]],0)</f>
        <v>3.6650246305418719</v>
      </c>
      <c r="O858" s="3">
        <f>Tabla_STOCKENALMACEN[[#This Row],[STOCK_VALORIZADO]]/SUM(Tabla_STOCKENALMACEN[STOCK_VALORIZADO])</f>
        <v>1.6430545262674672E-5</v>
      </c>
      <c r="P858" s="1" t="str">
        <f>VLOOKUP(Tabla_STOCKENALMACEN[[#This Row],[ID_PRODUCTO]],'ABC VENTAS'!$B$2:$F$564,5,FALSE)</f>
        <v>C</v>
      </c>
      <c r="Q858" s="1" t="str">
        <f>VLOOKUP(Tabla_STOCKENALMACEN[[#This Row],[ID_PRODUCTO]],'ABC STOCK'!$B$3:$F$565,5,FALSE)</f>
        <v>C</v>
      </c>
      <c r="R85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859" spans="1:18" x14ac:dyDescent="0.25">
      <c r="A859">
        <v>3</v>
      </c>
      <c r="B859">
        <v>1143</v>
      </c>
      <c r="C859">
        <v>5</v>
      </c>
      <c r="D859">
        <v>3</v>
      </c>
      <c r="E859">
        <v>201905</v>
      </c>
      <c r="F859">
        <v>682</v>
      </c>
      <c r="G859">
        <v>1.51</v>
      </c>
      <c r="H859">
        <v>1029.82</v>
      </c>
      <c r="I859">
        <v>153.97470000000001</v>
      </c>
      <c r="J859">
        <v>99</v>
      </c>
      <c r="K859">
        <v>197.32679999999999</v>
      </c>
      <c r="L859">
        <f>Tabla_STOCKENALMACEN[[#This Row],[CANT_STOCK]]*Tabla_STOCKENALMACEN[[#This Row],[COSTO_UNIT]]</f>
        <v>1029.82</v>
      </c>
      <c r="M859">
        <f>IFERROR(Tabla_STOCKENALMACEN[[#This Row],[CANT_STOCK]]/Tabla_STOCKENALMACEN[[#This Row],[VENTA_PROM12MESES_UN]],0)</f>
        <v>6.8888888888888893</v>
      </c>
      <c r="N859">
        <f>IFERROR(12/Tabla_STOCKENALMACEN[[#This Row],[MESES DE INVENTARIO]],0)</f>
        <v>1.7419354838709677</v>
      </c>
      <c r="O859" s="3">
        <f>Tabla_STOCKENALMACEN[[#This Row],[STOCK_VALORIZADO]]/SUM(Tabla_STOCKENALMACEN[STOCK_VALORIZADO])</f>
        <v>3.8768482351718712E-5</v>
      </c>
      <c r="P859" s="1" t="str">
        <f>VLOOKUP(Tabla_STOCKENALMACEN[[#This Row],[ID_PRODUCTO]],'ABC VENTAS'!$B$2:$F$564,5,FALSE)</f>
        <v>C</v>
      </c>
      <c r="Q859" s="1" t="str">
        <f>VLOOKUP(Tabla_STOCKENALMACEN[[#This Row],[ID_PRODUCTO]],'ABC STOCK'!$B$3:$F$565,5,FALSE)</f>
        <v>C</v>
      </c>
      <c r="R85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860" spans="1:18" x14ac:dyDescent="0.25">
      <c r="A860">
        <v>2</v>
      </c>
      <c r="B860">
        <v>1144</v>
      </c>
      <c r="C860">
        <v>5</v>
      </c>
      <c r="D860">
        <v>3</v>
      </c>
      <c r="E860">
        <v>201908</v>
      </c>
      <c r="F860">
        <v>74</v>
      </c>
      <c r="G860">
        <v>6.43</v>
      </c>
      <c r="H860">
        <v>475.82</v>
      </c>
      <c r="I860">
        <v>567.89760000000001</v>
      </c>
      <c r="J860">
        <v>96</v>
      </c>
      <c r="K860">
        <v>1098.7583999999999</v>
      </c>
      <c r="L860">
        <f>Tabla_STOCKENALMACEN[[#This Row],[CANT_STOCK]]*Tabla_STOCKENALMACEN[[#This Row],[COSTO_UNIT]]</f>
        <v>475.82</v>
      </c>
      <c r="M860">
        <f>IFERROR(Tabla_STOCKENALMACEN[[#This Row],[CANT_STOCK]]/Tabla_STOCKENALMACEN[[#This Row],[VENTA_PROM12MESES_UN]],0)</f>
        <v>0.77083333333333337</v>
      </c>
      <c r="N860">
        <f>IFERROR(12/Tabla_STOCKENALMACEN[[#This Row],[MESES DE INVENTARIO]],0)</f>
        <v>15.567567567567567</v>
      </c>
      <c r="O860" s="3">
        <f>Tabla_STOCKENALMACEN[[#This Row],[STOCK_VALORIZADO]]/SUM(Tabla_STOCKENALMACEN[STOCK_VALORIZADO])</f>
        <v>1.7912663642767473E-5</v>
      </c>
      <c r="P860" s="1" t="str">
        <f>VLOOKUP(Tabla_STOCKENALMACEN[[#This Row],[ID_PRODUCTO]],'ABC VENTAS'!$B$2:$F$564,5,FALSE)</f>
        <v>C</v>
      </c>
      <c r="Q860" s="1" t="str">
        <f>VLOOKUP(Tabla_STOCKENALMACEN[[#This Row],[ID_PRODUCTO]],'ABC STOCK'!$B$3:$F$565,5,FALSE)</f>
        <v>C</v>
      </c>
      <c r="R86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61" spans="1:18" x14ac:dyDescent="0.25">
      <c r="A861">
        <v>1</v>
      </c>
      <c r="B861">
        <v>1144</v>
      </c>
      <c r="C861">
        <v>5</v>
      </c>
      <c r="D861">
        <v>3</v>
      </c>
      <c r="E861">
        <v>201909</v>
      </c>
      <c r="F861">
        <v>285</v>
      </c>
      <c r="G861">
        <v>7.89</v>
      </c>
      <c r="H861">
        <v>2248.65</v>
      </c>
      <c r="I861">
        <v>556.15031999999997</v>
      </c>
      <c r="J861">
        <v>71.2</v>
      </c>
      <c r="K861">
        <v>1056.12384</v>
      </c>
      <c r="L861">
        <f>Tabla_STOCKENALMACEN[[#This Row],[CANT_STOCK]]*Tabla_STOCKENALMACEN[[#This Row],[COSTO_UNIT]]</f>
        <v>2248.65</v>
      </c>
      <c r="M861">
        <f>IFERROR(Tabla_STOCKENALMACEN[[#This Row],[CANT_STOCK]]/Tabla_STOCKENALMACEN[[#This Row],[VENTA_PROM12MESES_UN]],0)</f>
        <v>4.0028089887640448</v>
      </c>
      <c r="N861">
        <f>IFERROR(12/Tabla_STOCKENALMACEN[[#This Row],[MESES DE INVENTARIO]],0)</f>
        <v>2.9978947368421052</v>
      </c>
      <c r="O861" s="3">
        <f>Tabla_STOCKENALMACEN[[#This Row],[STOCK_VALORIZADO]]/SUM(Tabla_STOCKENALMACEN[STOCK_VALORIZADO])</f>
        <v>8.4652412887875828E-5</v>
      </c>
      <c r="P861" s="1" t="str">
        <f>VLOOKUP(Tabla_STOCKENALMACEN[[#This Row],[ID_PRODUCTO]],'ABC VENTAS'!$B$2:$F$564,5,FALSE)</f>
        <v>C</v>
      </c>
      <c r="Q861" s="1" t="str">
        <f>VLOOKUP(Tabla_STOCKENALMACEN[[#This Row],[ID_PRODUCTO]],'ABC STOCK'!$B$3:$F$565,5,FALSE)</f>
        <v>C</v>
      </c>
      <c r="R86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862" spans="1:18" x14ac:dyDescent="0.25">
      <c r="A862">
        <v>1</v>
      </c>
      <c r="B862">
        <v>1144</v>
      </c>
      <c r="C862">
        <v>5</v>
      </c>
      <c r="D862">
        <v>3</v>
      </c>
      <c r="E862">
        <v>201911</v>
      </c>
      <c r="F862">
        <v>524</v>
      </c>
      <c r="G862">
        <v>2.2799999999999998</v>
      </c>
      <c r="H862">
        <v>1194.72</v>
      </c>
      <c r="I862">
        <v>294.94080000000002</v>
      </c>
      <c r="J862">
        <v>147</v>
      </c>
      <c r="K862">
        <v>492.68520000000001</v>
      </c>
      <c r="L862">
        <f>Tabla_STOCKENALMACEN[[#This Row],[CANT_STOCK]]*Tabla_STOCKENALMACEN[[#This Row],[COSTO_UNIT]]</f>
        <v>1194.7199999999998</v>
      </c>
      <c r="M862">
        <f>IFERROR(Tabla_STOCKENALMACEN[[#This Row],[CANT_STOCK]]/Tabla_STOCKENALMACEN[[#This Row],[VENTA_PROM12MESES_UN]],0)</f>
        <v>3.564625850340136</v>
      </c>
      <c r="N862">
        <f>IFERROR(12/Tabla_STOCKENALMACEN[[#This Row],[MESES DE INVENTARIO]],0)</f>
        <v>3.3664122137404582</v>
      </c>
      <c r="O862" s="3">
        <f>Tabla_STOCKENALMACEN[[#This Row],[STOCK_VALORIZADO]]/SUM(Tabla_STOCKENALMACEN[STOCK_VALORIZADO])</f>
        <v>4.4976288317614125E-5</v>
      </c>
      <c r="P862" s="1" t="str">
        <f>VLOOKUP(Tabla_STOCKENALMACEN[[#This Row],[ID_PRODUCTO]],'ABC VENTAS'!$B$2:$F$564,5,FALSE)</f>
        <v>C</v>
      </c>
      <c r="Q862" s="1" t="str">
        <f>VLOOKUP(Tabla_STOCKENALMACEN[[#This Row],[ID_PRODUCTO]],'ABC STOCK'!$B$3:$F$565,5,FALSE)</f>
        <v>C</v>
      </c>
      <c r="R86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863" spans="1:18" x14ac:dyDescent="0.25">
      <c r="A863">
        <v>1</v>
      </c>
      <c r="B863">
        <v>1144</v>
      </c>
      <c r="C863">
        <v>5</v>
      </c>
      <c r="D863">
        <v>3</v>
      </c>
      <c r="E863">
        <v>202001</v>
      </c>
      <c r="F863">
        <v>125</v>
      </c>
      <c r="G863">
        <v>3.78</v>
      </c>
      <c r="H863">
        <v>472.5</v>
      </c>
      <c r="I863">
        <v>247.0608</v>
      </c>
      <c r="J863">
        <v>76</v>
      </c>
      <c r="K863">
        <v>416.55599999999998</v>
      </c>
      <c r="L863">
        <f>Tabla_STOCKENALMACEN[[#This Row],[CANT_STOCK]]*Tabla_STOCKENALMACEN[[#This Row],[COSTO_UNIT]]</f>
        <v>472.5</v>
      </c>
      <c r="M863">
        <f>IFERROR(Tabla_STOCKENALMACEN[[#This Row],[CANT_STOCK]]/Tabla_STOCKENALMACEN[[#This Row],[VENTA_PROM12MESES_UN]],0)</f>
        <v>1.6447368421052631</v>
      </c>
      <c r="N863">
        <f>IFERROR(12/Tabla_STOCKENALMACEN[[#This Row],[MESES DE INVENTARIO]],0)</f>
        <v>7.2960000000000003</v>
      </c>
      <c r="O863" s="3">
        <f>Tabla_STOCKENALMACEN[[#This Row],[STOCK_VALORIZADO]]/SUM(Tabla_STOCKENALMACEN[STOCK_VALORIZADO])</f>
        <v>1.7787679314042349E-5</v>
      </c>
      <c r="P863" s="1" t="str">
        <f>VLOOKUP(Tabla_STOCKENALMACEN[[#This Row],[ID_PRODUCTO]],'ABC VENTAS'!$B$2:$F$564,5,FALSE)</f>
        <v>C</v>
      </c>
      <c r="Q863" s="1" t="str">
        <f>VLOOKUP(Tabla_STOCKENALMACEN[[#This Row],[ID_PRODUCTO]],'ABC STOCK'!$B$3:$F$565,5,FALSE)</f>
        <v>C</v>
      </c>
      <c r="R86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64" spans="1:18" x14ac:dyDescent="0.25">
      <c r="A864">
        <v>2</v>
      </c>
      <c r="B864">
        <v>1144</v>
      </c>
      <c r="C864">
        <v>5</v>
      </c>
      <c r="D864">
        <v>3</v>
      </c>
      <c r="E864">
        <v>202001</v>
      </c>
      <c r="F864">
        <v>209</v>
      </c>
      <c r="G864">
        <v>2.16</v>
      </c>
      <c r="H864">
        <v>451.44</v>
      </c>
      <c r="I864">
        <v>258.33600000000001</v>
      </c>
      <c r="J864">
        <v>115</v>
      </c>
      <c r="K864">
        <v>298.08</v>
      </c>
      <c r="L864">
        <f>Tabla_STOCKENALMACEN[[#This Row],[CANT_STOCK]]*Tabla_STOCKENALMACEN[[#This Row],[COSTO_UNIT]]</f>
        <v>451.44000000000005</v>
      </c>
      <c r="M864">
        <f>IFERROR(Tabla_STOCKENALMACEN[[#This Row],[CANT_STOCK]]/Tabla_STOCKENALMACEN[[#This Row],[VENTA_PROM12MESES_UN]],0)</f>
        <v>1.817391304347826</v>
      </c>
      <c r="N864">
        <f>IFERROR(12/Tabla_STOCKENALMACEN[[#This Row],[MESES DE INVENTARIO]],0)</f>
        <v>6.6028708133971294</v>
      </c>
      <c r="O864" s="3">
        <f>Tabla_STOCKENALMACEN[[#This Row],[STOCK_VALORIZADO]]/SUM(Tabla_STOCKENALMACEN[STOCK_VALORIZADO])</f>
        <v>1.6994857036045034E-5</v>
      </c>
      <c r="P864" s="1" t="str">
        <f>VLOOKUP(Tabla_STOCKENALMACEN[[#This Row],[ID_PRODUCTO]],'ABC VENTAS'!$B$2:$F$564,5,FALSE)</f>
        <v>C</v>
      </c>
      <c r="Q864" s="1" t="str">
        <f>VLOOKUP(Tabla_STOCKENALMACEN[[#This Row],[ID_PRODUCTO]],'ABC STOCK'!$B$3:$F$565,5,FALSE)</f>
        <v>C</v>
      </c>
      <c r="R8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65" spans="1:18" x14ac:dyDescent="0.25">
      <c r="A865">
        <v>3</v>
      </c>
      <c r="B865">
        <v>1144</v>
      </c>
      <c r="C865">
        <v>5</v>
      </c>
      <c r="D865">
        <v>3</v>
      </c>
      <c r="E865">
        <v>201905</v>
      </c>
      <c r="F865">
        <v>35</v>
      </c>
      <c r="G865">
        <v>5.27</v>
      </c>
      <c r="H865">
        <v>184.45</v>
      </c>
      <c r="I865">
        <v>196.79760999999999</v>
      </c>
      <c r="J865">
        <v>34.9</v>
      </c>
      <c r="K865">
        <v>281.40219000000002</v>
      </c>
      <c r="L865">
        <f>Tabla_STOCKENALMACEN[[#This Row],[CANT_STOCK]]*Tabla_STOCKENALMACEN[[#This Row],[COSTO_UNIT]]</f>
        <v>184.45</v>
      </c>
      <c r="M865">
        <f>IFERROR(Tabla_STOCKENALMACEN[[#This Row],[CANT_STOCK]]/Tabla_STOCKENALMACEN[[#This Row],[VENTA_PROM12MESES_UN]],0)</f>
        <v>1.002865329512894</v>
      </c>
      <c r="N865">
        <f>IFERROR(12/Tabla_STOCKENALMACEN[[#This Row],[MESES DE INVENTARIO]],0)</f>
        <v>11.965714285714286</v>
      </c>
      <c r="O865" s="3">
        <f>Tabla_STOCKENALMACEN[[#This Row],[STOCK_VALORIZADO]]/SUM(Tabla_STOCKENALMACEN[STOCK_VALORIZADO])</f>
        <v>6.943782961852087E-6</v>
      </c>
      <c r="P865" s="1" t="str">
        <f>VLOOKUP(Tabla_STOCKENALMACEN[[#This Row],[ID_PRODUCTO]],'ABC VENTAS'!$B$2:$F$564,5,FALSE)</f>
        <v>C</v>
      </c>
      <c r="Q865" s="1" t="str">
        <f>VLOOKUP(Tabla_STOCKENALMACEN[[#This Row],[ID_PRODUCTO]],'ABC STOCK'!$B$3:$F$565,5,FALSE)</f>
        <v>C</v>
      </c>
      <c r="R86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66" spans="1:18" x14ac:dyDescent="0.25">
      <c r="A866">
        <v>2</v>
      </c>
      <c r="B866">
        <v>1145</v>
      </c>
      <c r="C866">
        <v>5</v>
      </c>
      <c r="D866">
        <v>3</v>
      </c>
      <c r="E866">
        <v>201911</v>
      </c>
      <c r="F866">
        <v>34</v>
      </c>
      <c r="G866">
        <v>6.76</v>
      </c>
      <c r="H866">
        <v>229.84</v>
      </c>
      <c r="I866">
        <v>654.36800000000005</v>
      </c>
      <c r="J866">
        <v>121</v>
      </c>
      <c r="K866">
        <v>1112.4256</v>
      </c>
      <c r="L866">
        <f>Tabla_STOCKENALMACEN[[#This Row],[CANT_STOCK]]*Tabla_STOCKENALMACEN[[#This Row],[COSTO_UNIT]]</f>
        <v>229.84</v>
      </c>
      <c r="M866">
        <f>IFERROR(Tabla_STOCKENALMACEN[[#This Row],[CANT_STOCK]]/Tabla_STOCKENALMACEN[[#This Row],[VENTA_PROM12MESES_UN]],0)</f>
        <v>0.28099173553719009</v>
      </c>
      <c r="N866">
        <f>IFERROR(12/Tabla_STOCKENALMACEN[[#This Row],[MESES DE INVENTARIO]],0)</f>
        <v>42.705882352941174</v>
      </c>
      <c r="O866" s="3">
        <f>Tabla_STOCKENALMACEN[[#This Row],[STOCK_VALORIZADO]]/SUM(Tabla_STOCKENALMACEN[STOCK_VALORIZADO])</f>
        <v>8.6525295524645376E-6</v>
      </c>
      <c r="P866" s="1" t="str">
        <f>VLOOKUP(Tabla_STOCKENALMACEN[[#This Row],[ID_PRODUCTO]],'ABC VENTAS'!$B$2:$F$564,5,FALSE)</f>
        <v>C</v>
      </c>
      <c r="Q866" s="1" t="str">
        <f>VLOOKUP(Tabla_STOCKENALMACEN[[#This Row],[ID_PRODUCTO]],'ABC STOCK'!$B$3:$F$565,5,FALSE)</f>
        <v>C</v>
      </c>
      <c r="R86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67" spans="1:18" x14ac:dyDescent="0.25">
      <c r="A867">
        <v>1</v>
      </c>
      <c r="B867">
        <v>1145</v>
      </c>
      <c r="C867">
        <v>5</v>
      </c>
      <c r="D867">
        <v>3</v>
      </c>
      <c r="E867">
        <v>202003</v>
      </c>
      <c r="F867">
        <v>116</v>
      </c>
      <c r="G867">
        <v>4.4000000000000004</v>
      </c>
      <c r="H867">
        <v>510.4</v>
      </c>
      <c r="I867">
        <v>0</v>
      </c>
      <c r="J867">
        <v>0</v>
      </c>
      <c r="K867">
        <v>0</v>
      </c>
      <c r="L867">
        <f>Tabla_STOCKENALMACEN[[#This Row],[CANT_STOCK]]*Tabla_STOCKENALMACEN[[#This Row],[COSTO_UNIT]]</f>
        <v>510.40000000000003</v>
      </c>
      <c r="M867">
        <f>IFERROR(Tabla_STOCKENALMACEN[[#This Row],[CANT_STOCK]]/Tabla_STOCKENALMACEN[[#This Row],[VENTA_PROM12MESES_UN]],0)</f>
        <v>0</v>
      </c>
      <c r="N867">
        <f>IFERROR(12/Tabla_STOCKENALMACEN[[#This Row],[MESES DE INVENTARIO]],0)</f>
        <v>0</v>
      </c>
      <c r="O867" s="3">
        <f>Tabla_STOCKENALMACEN[[#This Row],[STOCK_VALORIZADO]]/SUM(Tabla_STOCKENALMACEN[STOCK_VALORIZADO])</f>
        <v>1.9214458247380352E-5</v>
      </c>
      <c r="P867" s="1" t="str">
        <f>VLOOKUP(Tabla_STOCKENALMACEN[[#This Row],[ID_PRODUCTO]],'ABC VENTAS'!$B$2:$F$564,5,FALSE)</f>
        <v>C</v>
      </c>
      <c r="Q867" s="1" t="str">
        <f>VLOOKUP(Tabla_STOCKENALMACEN[[#This Row],[ID_PRODUCTO]],'ABC STOCK'!$B$3:$F$565,5,FALSE)</f>
        <v>C</v>
      </c>
      <c r="R867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868" spans="1:18" x14ac:dyDescent="0.25">
      <c r="A868">
        <v>2</v>
      </c>
      <c r="B868">
        <v>1145</v>
      </c>
      <c r="C868">
        <v>5</v>
      </c>
      <c r="D868">
        <v>3</v>
      </c>
      <c r="E868">
        <v>202003</v>
      </c>
      <c r="F868">
        <v>147</v>
      </c>
      <c r="G868">
        <v>5.86</v>
      </c>
      <c r="H868">
        <v>861.42</v>
      </c>
      <c r="I868">
        <v>357.69439999999997</v>
      </c>
      <c r="J868">
        <v>56</v>
      </c>
      <c r="K868">
        <v>541.46400000000006</v>
      </c>
      <c r="L868">
        <f>Tabla_STOCKENALMACEN[[#This Row],[CANT_STOCK]]*Tabla_STOCKENALMACEN[[#This Row],[COSTO_UNIT]]</f>
        <v>861.42000000000007</v>
      </c>
      <c r="M868">
        <f>IFERROR(Tabla_STOCKENALMACEN[[#This Row],[CANT_STOCK]]/Tabla_STOCKENALMACEN[[#This Row],[VENTA_PROM12MESES_UN]],0)</f>
        <v>2.625</v>
      </c>
      <c r="N868">
        <f>IFERROR(12/Tabla_STOCKENALMACEN[[#This Row],[MESES DE INVENTARIO]],0)</f>
        <v>4.5714285714285712</v>
      </c>
      <c r="O868" s="3">
        <f>Tabla_STOCKENALMACEN[[#This Row],[STOCK_VALORIZADO]]/SUM(Tabla_STOCKENALMACEN[STOCK_VALORIZADO])</f>
        <v>3.2428915798311875E-5</v>
      </c>
      <c r="P868" s="1" t="str">
        <f>VLOOKUP(Tabla_STOCKENALMACEN[[#This Row],[ID_PRODUCTO]],'ABC VENTAS'!$B$2:$F$564,5,FALSE)</f>
        <v>C</v>
      </c>
      <c r="Q868" s="1" t="str">
        <f>VLOOKUP(Tabla_STOCKENALMACEN[[#This Row],[ID_PRODUCTO]],'ABC STOCK'!$B$3:$F$565,5,FALSE)</f>
        <v>C</v>
      </c>
      <c r="R86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69" spans="1:18" x14ac:dyDescent="0.25">
      <c r="A869">
        <v>3</v>
      </c>
      <c r="B869">
        <v>1145</v>
      </c>
      <c r="C869">
        <v>5</v>
      </c>
      <c r="D869">
        <v>3</v>
      </c>
      <c r="E869">
        <v>201906</v>
      </c>
      <c r="F869">
        <v>478</v>
      </c>
      <c r="G869">
        <v>1.26</v>
      </c>
      <c r="H869">
        <v>602.28</v>
      </c>
      <c r="I869">
        <v>161.3304</v>
      </c>
      <c r="J869">
        <v>132</v>
      </c>
      <c r="K869">
        <v>302.70240000000001</v>
      </c>
      <c r="L869">
        <f>Tabla_STOCKENALMACEN[[#This Row],[CANT_STOCK]]*Tabla_STOCKENALMACEN[[#This Row],[COSTO_UNIT]]</f>
        <v>602.28</v>
      </c>
      <c r="M869">
        <f>IFERROR(Tabla_STOCKENALMACEN[[#This Row],[CANT_STOCK]]/Tabla_STOCKENALMACEN[[#This Row],[VENTA_PROM12MESES_UN]],0)</f>
        <v>3.6212121212121211</v>
      </c>
      <c r="N869">
        <f>IFERROR(12/Tabla_STOCKENALMACEN[[#This Row],[MESES DE INVENTARIO]],0)</f>
        <v>3.3138075313807533</v>
      </c>
      <c r="O869" s="3">
        <f>Tabla_STOCKENALMACEN[[#This Row],[STOCK_VALORIZADO]]/SUM(Tabla_STOCKENALMACEN[STOCK_VALORIZADO])</f>
        <v>2.2673361898965979E-5</v>
      </c>
      <c r="P869" s="1" t="str">
        <f>VLOOKUP(Tabla_STOCKENALMACEN[[#This Row],[ID_PRODUCTO]],'ABC VENTAS'!$B$2:$F$564,5,FALSE)</f>
        <v>C</v>
      </c>
      <c r="Q869" s="1" t="str">
        <f>VLOOKUP(Tabla_STOCKENALMACEN[[#This Row],[ID_PRODUCTO]],'ABC STOCK'!$B$3:$F$565,5,FALSE)</f>
        <v>C</v>
      </c>
      <c r="R86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870" spans="1:18" x14ac:dyDescent="0.25">
      <c r="A870">
        <v>3</v>
      </c>
      <c r="B870">
        <v>1145</v>
      </c>
      <c r="C870">
        <v>5</v>
      </c>
      <c r="D870">
        <v>3</v>
      </c>
      <c r="E870">
        <v>202001</v>
      </c>
      <c r="F870">
        <v>218</v>
      </c>
      <c r="G870">
        <v>8</v>
      </c>
      <c r="H870">
        <v>1744</v>
      </c>
      <c r="I870">
        <v>162.19200000000001</v>
      </c>
      <c r="J870">
        <v>21.8</v>
      </c>
      <c r="K870">
        <v>280.78399999999999</v>
      </c>
      <c r="L870">
        <f>Tabla_STOCKENALMACEN[[#This Row],[CANT_STOCK]]*Tabla_STOCKENALMACEN[[#This Row],[COSTO_UNIT]]</f>
        <v>1744</v>
      </c>
      <c r="M870">
        <f>IFERROR(Tabla_STOCKENALMACEN[[#This Row],[CANT_STOCK]]/Tabla_STOCKENALMACEN[[#This Row],[VENTA_PROM12MESES_UN]],0)</f>
        <v>10</v>
      </c>
      <c r="N870">
        <f>IFERROR(12/Tabla_STOCKENALMACEN[[#This Row],[MESES DE INVENTARIO]],0)</f>
        <v>1.2</v>
      </c>
      <c r="O870" s="3">
        <f>Tabla_STOCKENALMACEN[[#This Row],[STOCK_VALORIZADO]]/SUM(Tabla_STOCKENALMACEN[STOCK_VALORIZADO])</f>
        <v>6.5654418462835677E-5</v>
      </c>
      <c r="P870" s="1" t="str">
        <f>VLOOKUP(Tabla_STOCKENALMACEN[[#This Row],[ID_PRODUCTO]],'ABC VENTAS'!$B$2:$F$564,5,FALSE)</f>
        <v>C</v>
      </c>
      <c r="Q870" s="1" t="str">
        <f>VLOOKUP(Tabla_STOCKENALMACEN[[#This Row],[ID_PRODUCTO]],'ABC STOCK'!$B$3:$F$565,5,FALSE)</f>
        <v>C</v>
      </c>
      <c r="R87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871" spans="1:18" x14ac:dyDescent="0.25">
      <c r="A871">
        <v>3</v>
      </c>
      <c r="B871">
        <v>1145</v>
      </c>
      <c r="C871">
        <v>5</v>
      </c>
      <c r="D871">
        <v>3</v>
      </c>
      <c r="E871">
        <v>201902</v>
      </c>
      <c r="F871">
        <v>56</v>
      </c>
      <c r="G871">
        <v>1.17</v>
      </c>
      <c r="H871">
        <v>65.52</v>
      </c>
      <c r="I871">
        <v>148.47300000000001</v>
      </c>
      <c r="J871">
        <v>141</v>
      </c>
      <c r="K871">
        <v>230.958</v>
      </c>
      <c r="L871">
        <f>Tabla_STOCKENALMACEN[[#This Row],[CANT_STOCK]]*Tabla_STOCKENALMACEN[[#This Row],[COSTO_UNIT]]</f>
        <v>65.52</v>
      </c>
      <c r="M871">
        <f>IFERROR(Tabla_STOCKENALMACEN[[#This Row],[CANT_STOCK]]/Tabla_STOCKENALMACEN[[#This Row],[VENTA_PROM12MESES_UN]],0)</f>
        <v>0.3971631205673759</v>
      </c>
      <c r="N871">
        <f>IFERROR(12/Tabla_STOCKENALMACEN[[#This Row],[MESES DE INVENTARIO]],0)</f>
        <v>30.214285714285712</v>
      </c>
      <c r="O871" s="3">
        <f>Tabla_STOCKENALMACEN[[#This Row],[STOCK_VALORIZADO]]/SUM(Tabla_STOCKENALMACEN[STOCK_VALORIZADO])</f>
        <v>2.4665581982138724E-6</v>
      </c>
      <c r="P871" s="1" t="str">
        <f>VLOOKUP(Tabla_STOCKENALMACEN[[#This Row],[ID_PRODUCTO]],'ABC VENTAS'!$B$2:$F$564,5,FALSE)</f>
        <v>C</v>
      </c>
      <c r="Q871" s="1" t="str">
        <f>VLOOKUP(Tabla_STOCKENALMACEN[[#This Row],[ID_PRODUCTO]],'ABC STOCK'!$B$3:$F$565,5,FALSE)</f>
        <v>C</v>
      </c>
      <c r="R87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72" spans="1:18" x14ac:dyDescent="0.25">
      <c r="A872">
        <v>1</v>
      </c>
      <c r="B872">
        <v>1146</v>
      </c>
      <c r="C872">
        <v>5</v>
      </c>
      <c r="D872">
        <v>3</v>
      </c>
      <c r="E872">
        <v>201912</v>
      </c>
      <c r="F872">
        <v>1549</v>
      </c>
      <c r="G872">
        <v>5.07</v>
      </c>
      <c r="H872">
        <v>7853.43</v>
      </c>
      <c r="I872">
        <v>0</v>
      </c>
      <c r="J872">
        <v>0</v>
      </c>
      <c r="K872">
        <v>0</v>
      </c>
      <c r="L872">
        <f>Tabla_STOCKENALMACEN[[#This Row],[CANT_STOCK]]*Tabla_STOCKENALMACEN[[#This Row],[COSTO_UNIT]]</f>
        <v>7853.43</v>
      </c>
      <c r="M872">
        <f>IFERROR(Tabla_STOCKENALMACEN[[#This Row],[CANT_STOCK]]/Tabla_STOCKENALMACEN[[#This Row],[VENTA_PROM12MESES_UN]],0)</f>
        <v>0</v>
      </c>
      <c r="N872">
        <f>IFERROR(12/Tabla_STOCKENALMACEN[[#This Row],[MESES DE INVENTARIO]],0)</f>
        <v>0</v>
      </c>
      <c r="O872" s="3">
        <f>Tabla_STOCKENALMACEN[[#This Row],[STOCK_VALORIZADO]]/SUM(Tabla_STOCKENALMACEN[STOCK_VALORIZADO])</f>
        <v>2.9564930022281399E-4</v>
      </c>
      <c r="P872" s="1" t="str">
        <f>VLOOKUP(Tabla_STOCKENALMACEN[[#This Row],[ID_PRODUCTO]],'ABC VENTAS'!$B$2:$F$564,5,FALSE)</f>
        <v>C</v>
      </c>
      <c r="Q872" s="1" t="str">
        <f>VLOOKUP(Tabla_STOCKENALMACEN[[#This Row],[ID_PRODUCTO]],'ABC STOCK'!$B$3:$F$565,5,FALSE)</f>
        <v>C</v>
      </c>
      <c r="R872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873" spans="1:18" x14ac:dyDescent="0.25">
      <c r="A873">
        <v>1</v>
      </c>
      <c r="B873">
        <v>1146</v>
      </c>
      <c r="C873">
        <v>5</v>
      </c>
      <c r="D873">
        <v>3</v>
      </c>
      <c r="E873">
        <v>202002</v>
      </c>
      <c r="F873">
        <v>544</v>
      </c>
      <c r="G873">
        <v>4.62</v>
      </c>
      <c r="H873">
        <v>2513.2800000000002</v>
      </c>
      <c r="I873">
        <v>307.8768</v>
      </c>
      <c r="J873">
        <v>68</v>
      </c>
      <c r="K873">
        <v>537.21360000000004</v>
      </c>
      <c r="L873">
        <f>Tabla_STOCKENALMACEN[[#This Row],[CANT_STOCK]]*Tabla_STOCKENALMACEN[[#This Row],[COSTO_UNIT]]</f>
        <v>2513.2800000000002</v>
      </c>
      <c r="M873">
        <f>IFERROR(Tabla_STOCKENALMACEN[[#This Row],[CANT_STOCK]]/Tabla_STOCKENALMACEN[[#This Row],[VENTA_PROM12MESES_UN]],0)</f>
        <v>8</v>
      </c>
      <c r="N873">
        <f>IFERROR(12/Tabla_STOCKENALMACEN[[#This Row],[MESES DE INVENTARIO]],0)</f>
        <v>1.5</v>
      </c>
      <c r="O873" s="3">
        <f>Tabla_STOCKENALMACEN[[#This Row],[STOCK_VALORIZADO]]/SUM(Tabla_STOCKENALMACEN[STOCK_VALORIZADO])</f>
        <v>9.4614642680203935E-5</v>
      </c>
      <c r="P873" s="1" t="str">
        <f>VLOOKUP(Tabla_STOCKENALMACEN[[#This Row],[ID_PRODUCTO]],'ABC VENTAS'!$B$2:$F$564,5,FALSE)</f>
        <v>C</v>
      </c>
      <c r="Q873" s="1" t="str">
        <f>VLOOKUP(Tabla_STOCKENALMACEN[[#This Row],[ID_PRODUCTO]],'ABC STOCK'!$B$3:$F$565,5,FALSE)</f>
        <v>C</v>
      </c>
      <c r="R87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874" spans="1:18" x14ac:dyDescent="0.25">
      <c r="A874">
        <v>3</v>
      </c>
      <c r="B874">
        <v>1146</v>
      </c>
      <c r="C874">
        <v>5</v>
      </c>
      <c r="D874">
        <v>3</v>
      </c>
      <c r="E874">
        <v>202002</v>
      </c>
      <c r="F874">
        <v>0</v>
      </c>
      <c r="G874">
        <v>7.91</v>
      </c>
      <c r="H874">
        <v>0</v>
      </c>
      <c r="I874">
        <v>368.0523</v>
      </c>
      <c r="J874">
        <v>42.3</v>
      </c>
      <c r="K874">
        <v>461.73833999999999</v>
      </c>
      <c r="L874">
        <f>Tabla_STOCKENALMACEN[[#This Row],[CANT_STOCK]]*Tabla_STOCKENALMACEN[[#This Row],[COSTO_UNIT]]</f>
        <v>0</v>
      </c>
      <c r="M874">
        <f>IFERROR(Tabla_STOCKENALMACEN[[#This Row],[CANT_STOCK]]/Tabla_STOCKENALMACEN[[#This Row],[VENTA_PROM12MESES_UN]],0)</f>
        <v>0</v>
      </c>
      <c r="N874">
        <f>IFERROR(12/Tabla_STOCKENALMACEN[[#This Row],[MESES DE INVENTARIO]],0)</f>
        <v>0</v>
      </c>
      <c r="O874" s="3">
        <f>Tabla_STOCKENALMACEN[[#This Row],[STOCK_VALORIZADO]]/SUM(Tabla_STOCKENALMACEN[STOCK_VALORIZADO])</f>
        <v>0</v>
      </c>
      <c r="P874" s="1" t="str">
        <f>VLOOKUP(Tabla_STOCKENALMACEN[[#This Row],[ID_PRODUCTO]],'ABC VENTAS'!$B$2:$F$564,5,FALSE)</f>
        <v>C</v>
      </c>
      <c r="Q874" s="1" t="str">
        <f>VLOOKUP(Tabla_STOCKENALMACEN[[#This Row],[ID_PRODUCTO]],'ABC STOCK'!$B$3:$F$565,5,FALSE)</f>
        <v>C</v>
      </c>
      <c r="R87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75" spans="1:18" x14ac:dyDescent="0.25">
      <c r="A875">
        <v>2</v>
      </c>
      <c r="B875">
        <v>1146</v>
      </c>
      <c r="C875">
        <v>5</v>
      </c>
      <c r="D875">
        <v>3</v>
      </c>
      <c r="E875">
        <v>202001</v>
      </c>
      <c r="F875">
        <v>381</v>
      </c>
      <c r="G875">
        <v>6.91</v>
      </c>
      <c r="H875">
        <v>2632.71</v>
      </c>
      <c r="I875">
        <v>212.47559000000001</v>
      </c>
      <c r="J875">
        <v>31.7</v>
      </c>
      <c r="K875">
        <v>372.37990000000002</v>
      </c>
      <c r="L875">
        <f>Tabla_STOCKENALMACEN[[#This Row],[CANT_STOCK]]*Tabla_STOCKENALMACEN[[#This Row],[COSTO_UNIT]]</f>
        <v>2632.71</v>
      </c>
      <c r="M875">
        <f>IFERROR(Tabla_STOCKENALMACEN[[#This Row],[CANT_STOCK]]/Tabla_STOCKENALMACEN[[#This Row],[VENTA_PROM12MESES_UN]],0)</f>
        <v>12.018927444794953</v>
      </c>
      <c r="N875">
        <f>IFERROR(12/Tabla_STOCKENALMACEN[[#This Row],[MESES DE INVENTARIO]],0)</f>
        <v>0.99842519685039366</v>
      </c>
      <c r="O875" s="3">
        <f>Tabla_STOCKENALMACEN[[#This Row],[STOCK_VALORIZADO]]/SUM(Tabla_STOCKENALMACEN[STOCK_VALORIZADO])</f>
        <v>9.9110690384915202E-5</v>
      </c>
      <c r="P875" s="1" t="str">
        <f>VLOOKUP(Tabla_STOCKENALMACEN[[#This Row],[ID_PRODUCTO]],'ABC VENTAS'!$B$2:$F$564,5,FALSE)</f>
        <v>C</v>
      </c>
      <c r="Q875" s="1" t="str">
        <f>VLOOKUP(Tabla_STOCKENALMACEN[[#This Row],[ID_PRODUCTO]],'ABC STOCK'!$B$3:$F$565,5,FALSE)</f>
        <v>C</v>
      </c>
      <c r="R87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876" spans="1:18" x14ac:dyDescent="0.25">
      <c r="A876">
        <v>3</v>
      </c>
      <c r="B876">
        <v>1146</v>
      </c>
      <c r="C876">
        <v>5</v>
      </c>
      <c r="D876">
        <v>3</v>
      </c>
      <c r="E876">
        <v>201912</v>
      </c>
      <c r="F876">
        <v>444</v>
      </c>
      <c r="G876">
        <v>3.33</v>
      </c>
      <c r="H876">
        <v>1478.52</v>
      </c>
      <c r="I876">
        <v>298.32470999999998</v>
      </c>
      <c r="J876">
        <v>88.7</v>
      </c>
      <c r="K876">
        <v>366.26004</v>
      </c>
      <c r="L876">
        <f>Tabla_STOCKENALMACEN[[#This Row],[CANT_STOCK]]*Tabla_STOCKENALMACEN[[#This Row],[COSTO_UNIT]]</f>
        <v>1478.52</v>
      </c>
      <c r="M876">
        <f>IFERROR(Tabla_STOCKENALMACEN[[#This Row],[CANT_STOCK]]/Tabla_STOCKENALMACEN[[#This Row],[VENTA_PROM12MESES_UN]],0)</f>
        <v>5.0056369785794814</v>
      </c>
      <c r="N876">
        <f>IFERROR(12/Tabla_STOCKENALMACEN[[#This Row],[MESES DE INVENTARIO]],0)</f>
        <v>2.3972972972972975</v>
      </c>
      <c r="O876" s="3">
        <f>Tabla_STOCKENALMACEN[[#This Row],[STOCK_VALORIZADO]]/SUM(Tabla_STOCKENALMACEN[STOCK_VALORIZADO])</f>
        <v>5.5660189670683374E-5</v>
      </c>
      <c r="P876" s="1" t="str">
        <f>VLOOKUP(Tabla_STOCKENALMACEN[[#This Row],[ID_PRODUCTO]],'ABC VENTAS'!$B$2:$F$564,5,FALSE)</f>
        <v>C</v>
      </c>
      <c r="Q876" s="1" t="str">
        <f>VLOOKUP(Tabla_STOCKENALMACEN[[#This Row],[ID_PRODUCTO]],'ABC STOCK'!$B$3:$F$565,5,FALSE)</f>
        <v>C</v>
      </c>
      <c r="R87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877" spans="1:18" x14ac:dyDescent="0.25">
      <c r="A877">
        <v>1</v>
      </c>
      <c r="B877">
        <v>1146</v>
      </c>
      <c r="C877">
        <v>5</v>
      </c>
      <c r="D877">
        <v>3</v>
      </c>
      <c r="E877">
        <v>202002</v>
      </c>
      <c r="F877">
        <v>72</v>
      </c>
      <c r="G877">
        <v>6.1</v>
      </c>
      <c r="H877">
        <v>439.2</v>
      </c>
      <c r="I877">
        <v>124.3302</v>
      </c>
      <c r="J877">
        <v>23.7</v>
      </c>
      <c r="K877">
        <v>248.66040000000001</v>
      </c>
      <c r="L877">
        <f>Tabla_STOCKENALMACEN[[#This Row],[CANT_STOCK]]*Tabla_STOCKENALMACEN[[#This Row],[COSTO_UNIT]]</f>
        <v>439.2</v>
      </c>
      <c r="M877">
        <f>IFERROR(Tabla_STOCKENALMACEN[[#This Row],[CANT_STOCK]]/Tabla_STOCKENALMACEN[[#This Row],[VENTA_PROM12MESES_UN]],0)</f>
        <v>3.037974683544304</v>
      </c>
      <c r="N877">
        <f>IFERROR(12/Tabla_STOCKENALMACEN[[#This Row],[MESES DE INVENTARIO]],0)</f>
        <v>3.9499999999999997</v>
      </c>
      <c r="O877" s="3">
        <f>Tabla_STOCKENALMACEN[[#This Row],[STOCK_VALORIZADO]]/SUM(Tabla_STOCKENALMACEN[STOCK_VALORIZADO])</f>
        <v>1.6534071438576508E-5</v>
      </c>
      <c r="P877" s="1" t="str">
        <f>VLOOKUP(Tabla_STOCKENALMACEN[[#This Row],[ID_PRODUCTO]],'ABC VENTAS'!$B$2:$F$564,5,FALSE)</f>
        <v>C</v>
      </c>
      <c r="Q877" s="1" t="str">
        <f>VLOOKUP(Tabla_STOCKENALMACEN[[#This Row],[ID_PRODUCTO]],'ABC STOCK'!$B$3:$F$565,5,FALSE)</f>
        <v>C</v>
      </c>
      <c r="R87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878" spans="1:18" x14ac:dyDescent="0.25">
      <c r="A878">
        <v>3</v>
      </c>
      <c r="B878">
        <v>1147</v>
      </c>
      <c r="C878">
        <v>5</v>
      </c>
      <c r="D878">
        <v>3</v>
      </c>
      <c r="E878">
        <v>202002</v>
      </c>
      <c r="F878">
        <v>1511</v>
      </c>
      <c r="G878">
        <v>72</v>
      </c>
      <c r="H878">
        <v>108792</v>
      </c>
      <c r="I878">
        <v>45740.88</v>
      </c>
      <c r="J878">
        <v>629</v>
      </c>
      <c r="K878">
        <v>85594.32</v>
      </c>
      <c r="L878">
        <f>Tabla_STOCKENALMACEN[[#This Row],[CANT_STOCK]]*Tabla_STOCKENALMACEN[[#This Row],[COSTO_UNIT]]</f>
        <v>108792</v>
      </c>
      <c r="M878">
        <f>IFERROR(Tabla_STOCKENALMACEN[[#This Row],[CANT_STOCK]]/Tabla_STOCKENALMACEN[[#This Row],[VENTA_PROM12MESES_UN]],0)</f>
        <v>2.4022257551669317</v>
      </c>
      <c r="N878">
        <f>IFERROR(12/Tabla_STOCKENALMACEN[[#This Row],[MESES DE INVENTARIO]],0)</f>
        <v>4.9953673064195891</v>
      </c>
      <c r="O878" s="3">
        <f>Tabla_STOCKENALMACEN[[#This Row],[STOCK_VALORIZADO]]/SUM(Tabla_STOCKENALMACEN[STOCK_VALORIZADO])</f>
        <v>4.0955708104408366E-3</v>
      </c>
      <c r="P878" s="1" t="str">
        <f>VLOOKUP(Tabla_STOCKENALMACEN[[#This Row],[ID_PRODUCTO]],'ABC VENTAS'!$B$2:$F$564,5,FALSE)</f>
        <v>A</v>
      </c>
      <c r="Q878" s="1" t="str">
        <f>VLOOKUP(Tabla_STOCKENALMACEN[[#This Row],[ID_PRODUCTO]],'ABC STOCK'!$B$3:$F$565,5,FALSE)</f>
        <v>A</v>
      </c>
      <c r="R87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79" spans="1:18" x14ac:dyDescent="0.25">
      <c r="A879">
        <v>1</v>
      </c>
      <c r="B879">
        <v>1147</v>
      </c>
      <c r="C879">
        <v>5</v>
      </c>
      <c r="D879">
        <v>3</v>
      </c>
      <c r="E879">
        <v>202003</v>
      </c>
      <c r="F879">
        <v>711</v>
      </c>
      <c r="G879">
        <v>78</v>
      </c>
      <c r="H879">
        <v>55458</v>
      </c>
      <c r="I879">
        <v>45275.1</v>
      </c>
      <c r="J879">
        <v>611</v>
      </c>
      <c r="K879">
        <v>81971.759999999995</v>
      </c>
      <c r="L879">
        <f>Tabla_STOCKENALMACEN[[#This Row],[CANT_STOCK]]*Tabla_STOCKENALMACEN[[#This Row],[COSTO_UNIT]]</f>
        <v>55458</v>
      </c>
      <c r="M879">
        <f>IFERROR(Tabla_STOCKENALMACEN[[#This Row],[CANT_STOCK]]/Tabla_STOCKENALMACEN[[#This Row],[VENTA_PROM12MESES_UN]],0)</f>
        <v>1.1636661211129296</v>
      </c>
      <c r="N879">
        <f>IFERROR(12/Tabla_STOCKENALMACEN[[#This Row],[MESES DE INVENTARIO]],0)</f>
        <v>10.312236286919832</v>
      </c>
      <c r="O879" s="3">
        <f>Tabla_STOCKENALMACEN[[#This Row],[STOCK_VALORIZADO]]/SUM(Tabla_STOCKENALMACEN[STOCK_VALORIZADO])</f>
        <v>2.0877653320595991E-3</v>
      </c>
      <c r="P879" s="1" t="str">
        <f>VLOOKUP(Tabla_STOCKENALMACEN[[#This Row],[ID_PRODUCTO]],'ABC VENTAS'!$B$2:$F$564,5,FALSE)</f>
        <v>A</v>
      </c>
      <c r="Q879" s="1" t="str">
        <f>VLOOKUP(Tabla_STOCKENALMACEN[[#This Row],[ID_PRODUCTO]],'ABC STOCK'!$B$3:$F$565,5,FALSE)</f>
        <v>A</v>
      </c>
      <c r="R87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80" spans="1:18" x14ac:dyDescent="0.25">
      <c r="A880">
        <v>3</v>
      </c>
      <c r="B880">
        <v>1147</v>
      </c>
      <c r="C880">
        <v>5</v>
      </c>
      <c r="D880">
        <v>3</v>
      </c>
      <c r="E880">
        <v>201907</v>
      </c>
      <c r="F880">
        <v>271</v>
      </c>
      <c r="G880">
        <v>61</v>
      </c>
      <c r="H880">
        <v>16531</v>
      </c>
      <c r="I880">
        <v>32465.42</v>
      </c>
      <c r="J880">
        <v>598</v>
      </c>
      <c r="K880">
        <v>51433.98</v>
      </c>
      <c r="L880">
        <f>Tabla_STOCKENALMACEN[[#This Row],[CANT_STOCK]]*Tabla_STOCKENALMACEN[[#This Row],[COSTO_UNIT]]</f>
        <v>16531</v>
      </c>
      <c r="M880">
        <f>IFERROR(Tabla_STOCKENALMACEN[[#This Row],[CANT_STOCK]]/Tabla_STOCKENALMACEN[[#This Row],[VENTA_PROM12MESES_UN]],0)</f>
        <v>0.45317725752508359</v>
      </c>
      <c r="N880">
        <f>IFERROR(12/Tabla_STOCKENALMACEN[[#This Row],[MESES DE INVENTARIO]],0)</f>
        <v>26.479704797047972</v>
      </c>
      <c r="O880" s="3">
        <f>Tabla_STOCKENALMACEN[[#This Row],[STOCK_VALORIZADO]]/SUM(Tabla_STOCKENALMACEN[STOCK_VALORIZADO])</f>
        <v>6.2232407775753245E-4</v>
      </c>
      <c r="P880" s="1" t="str">
        <f>VLOOKUP(Tabla_STOCKENALMACEN[[#This Row],[ID_PRODUCTO]],'ABC VENTAS'!$B$2:$F$564,5,FALSE)</f>
        <v>A</v>
      </c>
      <c r="Q880" s="1" t="str">
        <f>VLOOKUP(Tabla_STOCKENALMACEN[[#This Row],[ID_PRODUCTO]],'ABC STOCK'!$B$3:$F$565,5,FALSE)</f>
        <v>A</v>
      </c>
      <c r="R88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81" spans="1:18" x14ac:dyDescent="0.25">
      <c r="A881">
        <v>2</v>
      </c>
      <c r="B881">
        <v>1147</v>
      </c>
      <c r="C881">
        <v>5</v>
      </c>
      <c r="D881">
        <v>3</v>
      </c>
      <c r="E881">
        <v>201904</v>
      </c>
      <c r="F881">
        <v>173</v>
      </c>
      <c r="G881">
        <v>58</v>
      </c>
      <c r="H881">
        <v>10034</v>
      </c>
      <c r="I881">
        <v>37628.080000000002</v>
      </c>
      <c r="J881">
        <v>662</v>
      </c>
      <c r="K881">
        <v>51066.68</v>
      </c>
      <c r="L881">
        <f>Tabla_STOCKENALMACEN[[#This Row],[CANT_STOCK]]*Tabla_STOCKENALMACEN[[#This Row],[COSTO_UNIT]]</f>
        <v>10034</v>
      </c>
      <c r="M881">
        <f>IFERROR(Tabla_STOCKENALMACEN[[#This Row],[CANT_STOCK]]/Tabla_STOCKENALMACEN[[#This Row],[VENTA_PROM12MESES_UN]],0)</f>
        <v>0.26132930513595165</v>
      </c>
      <c r="N881">
        <f>IFERROR(12/Tabla_STOCKENALMACEN[[#This Row],[MESES DE INVENTARIO]],0)</f>
        <v>45.919075144508675</v>
      </c>
      <c r="O881" s="3">
        <f>Tabla_STOCKENALMACEN[[#This Row],[STOCK_VALORIZADO]]/SUM(Tabla_STOCKENALMACEN[STOCK_VALORIZADO])</f>
        <v>3.7773878145418188E-4</v>
      </c>
      <c r="P881" s="1" t="str">
        <f>VLOOKUP(Tabla_STOCKENALMACEN[[#This Row],[ID_PRODUCTO]],'ABC VENTAS'!$B$2:$F$564,5,FALSE)</f>
        <v>A</v>
      </c>
      <c r="Q881" s="1" t="str">
        <f>VLOOKUP(Tabla_STOCKENALMACEN[[#This Row],[ID_PRODUCTO]],'ABC STOCK'!$B$3:$F$565,5,FALSE)</f>
        <v>A</v>
      </c>
      <c r="R88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82" spans="1:18" x14ac:dyDescent="0.25">
      <c r="A882">
        <v>2</v>
      </c>
      <c r="B882">
        <v>1147</v>
      </c>
      <c r="C882">
        <v>5</v>
      </c>
      <c r="D882">
        <v>3</v>
      </c>
      <c r="E882">
        <v>201906</v>
      </c>
      <c r="F882">
        <v>211</v>
      </c>
      <c r="G882">
        <v>67</v>
      </c>
      <c r="H882">
        <v>14137</v>
      </c>
      <c r="I882">
        <v>18628.68</v>
      </c>
      <c r="J882">
        <v>331</v>
      </c>
      <c r="K882">
        <v>40805.68</v>
      </c>
      <c r="L882">
        <f>Tabla_STOCKENALMACEN[[#This Row],[CANT_STOCK]]*Tabla_STOCKENALMACEN[[#This Row],[COSTO_UNIT]]</f>
        <v>14137</v>
      </c>
      <c r="M882">
        <f>IFERROR(Tabla_STOCKENALMACEN[[#This Row],[CANT_STOCK]]/Tabla_STOCKENALMACEN[[#This Row],[VENTA_PROM12MESES_UN]],0)</f>
        <v>0.63746223564954685</v>
      </c>
      <c r="N882">
        <f>IFERROR(12/Tabla_STOCKENALMACEN[[#This Row],[MESES DE INVENTARIO]],0)</f>
        <v>18.824644549763033</v>
      </c>
      <c r="O882" s="3">
        <f>Tabla_STOCKENALMACEN[[#This Row],[STOCK_VALORIZADO]]/SUM(Tabla_STOCKENALMACEN[STOCK_VALORIZADO])</f>
        <v>5.3219983589971784E-4</v>
      </c>
      <c r="P882" s="1" t="str">
        <f>VLOOKUP(Tabla_STOCKENALMACEN[[#This Row],[ID_PRODUCTO]],'ABC VENTAS'!$B$2:$F$564,5,FALSE)</f>
        <v>A</v>
      </c>
      <c r="Q882" s="1" t="str">
        <f>VLOOKUP(Tabla_STOCKENALMACEN[[#This Row],[ID_PRODUCTO]],'ABC STOCK'!$B$3:$F$565,5,FALSE)</f>
        <v>A</v>
      </c>
      <c r="R88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83" spans="1:18" x14ac:dyDescent="0.25">
      <c r="A883">
        <v>3</v>
      </c>
      <c r="B883">
        <v>1147</v>
      </c>
      <c r="C883">
        <v>5</v>
      </c>
      <c r="D883">
        <v>3</v>
      </c>
      <c r="E883">
        <v>202003</v>
      </c>
      <c r="F883">
        <v>120</v>
      </c>
      <c r="G883">
        <v>51</v>
      </c>
      <c r="H883">
        <v>6120</v>
      </c>
      <c r="I883">
        <v>28038.78</v>
      </c>
      <c r="J883">
        <v>539</v>
      </c>
      <c r="K883">
        <v>38759.49</v>
      </c>
      <c r="L883">
        <f>Tabla_STOCKENALMACEN[[#This Row],[CANT_STOCK]]*Tabla_STOCKENALMACEN[[#This Row],[COSTO_UNIT]]</f>
        <v>6120</v>
      </c>
      <c r="M883">
        <f>IFERROR(Tabla_STOCKENALMACEN[[#This Row],[CANT_STOCK]]/Tabla_STOCKENALMACEN[[#This Row],[VENTA_PROM12MESES_UN]],0)</f>
        <v>0.22263450834879406</v>
      </c>
      <c r="N883">
        <f>IFERROR(12/Tabla_STOCKENALMACEN[[#This Row],[MESES DE INVENTARIO]],0)</f>
        <v>53.9</v>
      </c>
      <c r="O883" s="3">
        <f>Tabla_STOCKENALMACEN[[#This Row],[STOCK_VALORIZADO]]/SUM(Tabla_STOCKENALMACEN[STOCK_VALORIZADO])</f>
        <v>2.3039279873426281E-4</v>
      </c>
      <c r="P883" s="1" t="str">
        <f>VLOOKUP(Tabla_STOCKENALMACEN[[#This Row],[ID_PRODUCTO]],'ABC VENTAS'!$B$2:$F$564,5,FALSE)</f>
        <v>A</v>
      </c>
      <c r="Q883" s="1" t="str">
        <f>VLOOKUP(Tabla_STOCKENALMACEN[[#This Row],[ID_PRODUCTO]],'ABC STOCK'!$B$3:$F$565,5,FALSE)</f>
        <v>A</v>
      </c>
      <c r="R88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84" spans="1:18" x14ac:dyDescent="0.25">
      <c r="A884">
        <v>1</v>
      </c>
      <c r="B884">
        <v>1148</v>
      </c>
      <c r="C884">
        <v>5</v>
      </c>
      <c r="D884">
        <v>3</v>
      </c>
      <c r="E884">
        <v>202002</v>
      </c>
      <c r="F884">
        <v>717</v>
      </c>
      <c r="G884">
        <v>5.65</v>
      </c>
      <c r="H884">
        <v>4051.05</v>
      </c>
      <c r="I884">
        <v>263.2448</v>
      </c>
      <c r="J884">
        <v>51.2</v>
      </c>
      <c r="K884">
        <v>422.34879999999998</v>
      </c>
      <c r="L884">
        <f>Tabla_STOCKENALMACEN[[#This Row],[CANT_STOCK]]*Tabla_STOCKENALMACEN[[#This Row],[COSTO_UNIT]]</f>
        <v>4051.05</v>
      </c>
      <c r="M884">
        <f>IFERROR(Tabla_STOCKENALMACEN[[#This Row],[CANT_STOCK]]/Tabla_STOCKENALMACEN[[#This Row],[VENTA_PROM12MESES_UN]],0)</f>
        <v>14.00390625</v>
      </c>
      <c r="N884">
        <f>IFERROR(12/Tabla_STOCKENALMACEN[[#This Row],[MESES DE INVENTARIO]],0)</f>
        <v>0.85690376569037652</v>
      </c>
      <c r="O884" s="3">
        <f>Tabla_STOCKENALMACEN[[#This Row],[STOCK_VALORIZADO]]/SUM(Tabla_STOCKENALMACEN[STOCK_VALORIZADO])</f>
        <v>1.52505350868045E-4</v>
      </c>
      <c r="P884" s="1" t="str">
        <f>VLOOKUP(Tabla_STOCKENALMACEN[[#This Row],[ID_PRODUCTO]],'ABC VENTAS'!$B$2:$F$564,5,FALSE)</f>
        <v>C</v>
      </c>
      <c r="Q884" s="1" t="str">
        <f>VLOOKUP(Tabla_STOCKENALMACEN[[#This Row],[ID_PRODUCTO]],'ABC STOCK'!$B$3:$F$565,5,FALSE)</f>
        <v>C</v>
      </c>
      <c r="R88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885" spans="1:18" x14ac:dyDescent="0.25">
      <c r="A885">
        <v>2</v>
      </c>
      <c r="B885">
        <v>1148</v>
      </c>
      <c r="C885">
        <v>5</v>
      </c>
      <c r="D885">
        <v>3</v>
      </c>
      <c r="E885">
        <v>201911</v>
      </c>
      <c r="F885">
        <v>192</v>
      </c>
      <c r="G885">
        <v>5.39</v>
      </c>
      <c r="H885">
        <v>1034.8800000000001</v>
      </c>
      <c r="I885">
        <v>245.27195</v>
      </c>
      <c r="J885">
        <v>47.9</v>
      </c>
      <c r="K885">
        <v>387.2715</v>
      </c>
      <c r="L885">
        <f>Tabla_STOCKENALMACEN[[#This Row],[CANT_STOCK]]*Tabla_STOCKENALMACEN[[#This Row],[COSTO_UNIT]]</f>
        <v>1034.8799999999999</v>
      </c>
      <c r="M885">
        <f>IFERROR(Tabla_STOCKENALMACEN[[#This Row],[CANT_STOCK]]/Tabla_STOCKENALMACEN[[#This Row],[VENTA_PROM12MESES_UN]],0)</f>
        <v>4.0083507306889352</v>
      </c>
      <c r="N885">
        <f>IFERROR(12/Tabla_STOCKENALMACEN[[#This Row],[MESES DE INVENTARIO]],0)</f>
        <v>2.9937499999999999</v>
      </c>
      <c r="O885" s="3">
        <f>Tabla_STOCKENALMACEN[[#This Row],[STOCK_VALORIZADO]]/SUM(Tabla_STOCKENALMACEN[STOCK_VALORIZADO])</f>
        <v>3.8958970515378087E-5</v>
      </c>
      <c r="P885" s="1" t="str">
        <f>VLOOKUP(Tabla_STOCKENALMACEN[[#This Row],[ID_PRODUCTO]],'ABC VENTAS'!$B$2:$F$564,5,FALSE)</f>
        <v>C</v>
      </c>
      <c r="Q885" s="1" t="str">
        <f>VLOOKUP(Tabla_STOCKENALMACEN[[#This Row],[ID_PRODUCTO]],'ABC STOCK'!$B$3:$F$565,5,FALSE)</f>
        <v>C</v>
      </c>
      <c r="R88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886" spans="1:18" x14ac:dyDescent="0.25">
      <c r="A886">
        <v>3</v>
      </c>
      <c r="B886">
        <v>1148</v>
      </c>
      <c r="C886">
        <v>5</v>
      </c>
      <c r="D886">
        <v>3</v>
      </c>
      <c r="E886">
        <v>202002</v>
      </c>
      <c r="F886">
        <v>223</v>
      </c>
      <c r="G886">
        <v>5.64</v>
      </c>
      <c r="H886">
        <v>1257.72</v>
      </c>
      <c r="I886">
        <v>201.23519999999999</v>
      </c>
      <c r="J886">
        <v>44.6</v>
      </c>
      <c r="K886">
        <v>364.73880000000003</v>
      </c>
      <c r="L886">
        <f>Tabla_STOCKENALMACEN[[#This Row],[CANT_STOCK]]*Tabla_STOCKENALMACEN[[#This Row],[COSTO_UNIT]]</f>
        <v>1257.72</v>
      </c>
      <c r="M886">
        <f>IFERROR(Tabla_STOCKENALMACEN[[#This Row],[CANT_STOCK]]/Tabla_STOCKENALMACEN[[#This Row],[VENTA_PROM12MESES_UN]],0)</f>
        <v>5</v>
      </c>
      <c r="N886">
        <f>IFERROR(12/Tabla_STOCKENALMACEN[[#This Row],[MESES DE INVENTARIO]],0)</f>
        <v>2.4</v>
      </c>
      <c r="O886" s="3">
        <f>Tabla_STOCKENALMACEN[[#This Row],[STOCK_VALORIZADO]]/SUM(Tabla_STOCKENALMACEN[STOCK_VALORIZADO])</f>
        <v>4.7347978892819775E-5</v>
      </c>
      <c r="P886" s="1" t="str">
        <f>VLOOKUP(Tabla_STOCKENALMACEN[[#This Row],[ID_PRODUCTO]],'ABC VENTAS'!$B$2:$F$564,5,FALSE)</f>
        <v>C</v>
      </c>
      <c r="Q886" s="1" t="str">
        <f>VLOOKUP(Tabla_STOCKENALMACEN[[#This Row],[ID_PRODUCTO]],'ABC STOCK'!$B$3:$F$565,5,FALSE)</f>
        <v>C</v>
      </c>
      <c r="R88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887" spans="1:18" x14ac:dyDescent="0.25">
      <c r="A887">
        <v>1</v>
      </c>
      <c r="B887">
        <v>1148</v>
      </c>
      <c r="C887">
        <v>5</v>
      </c>
      <c r="D887">
        <v>3</v>
      </c>
      <c r="E887">
        <v>201911</v>
      </c>
      <c r="F887">
        <v>95</v>
      </c>
      <c r="G887">
        <v>7.03</v>
      </c>
      <c r="H887">
        <v>667.85</v>
      </c>
      <c r="I887">
        <v>243.58949999999999</v>
      </c>
      <c r="J887">
        <v>31.5</v>
      </c>
      <c r="K887">
        <v>352.09755000000001</v>
      </c>
      <c r="L887">
        <f>Tabla_STOCKENALMACEN[[#This Row],[CANT_STOCK]]*Tabla_STOCKENALMACEN[[#This Row],[COSTO_UNIT]]</f>
        <v>667.85</v>
      </c>
      <c r="M887">
        <f>IFERROR(Tabla_STOCKENALMACEN[[#This Row],[CANT_STOCK]]/Tabla_STOCKENALMACEN[[#This Row],[VENTA_PROM12MESES_UN]],0)</f>
        <v>3.0158730158730158</v>
      </c>
      <c r="N887">
        <f>IFERROR(12/Tabla_STOCKENALMACEN[[#This Row],[MESES DE INVENTARIO]],0)</f>
        <v>3.9789473684210526</v>
      </c>
      <c r="O887" s="3">
        <f>Tabla_STOCKENALMACEN[[#This Row],[STOCK_VALORIZADO]]/SUM(Tabla_STOCKENALMACEN[STOCK_VALORIZADO])</f>
        <v>2.5141802391287161E-5</v>
      </c>
      <c r="P887" s="1" t="str">
        <f>VLOOKUP(Tabla_STOCKENALMACEN[[#This Row],[ID_PRODUCTO]],'ABC VENTAS'!$B$2:$F$564,5,FALSE)</f>
        <v>C</v>
      </c>
      <c r="Q887" s="1" t="str">
        <f>VLOOKUP(Tabla_STOCKENALMACEN[[#This Row],[ID_PRODUCTO]],'ABC STOCK'!$B$3:$F$565,5,FALSE)</f>
        <v>C</v>
      </c>
      <c r="R88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888" spans="1:18" x14ac:dyDescent="0.25">
      <c r="A888">
        <v>1</v>
      </c>
      <c r="B888">
        <v>1148</v>
      </c>
      <c r="C888">
        <v>5</v>
      </c>
      <c r="D888">
        <v>3</v>
      </c>
      <c r="E888">
        <v>202002</v>
      </c>
      <c r="F888">
        <v>810</v>
      </c>
      <c r="G888">
        <v>1.3</v>
      </c>
      <c r="H888">
        <v>1053</v>
      </c>
      <c r="I888">
        <v>165.16499999999999</v>
      </c>
      <c r="J888">
        <v>121</v>
      </c>
      <c r="K888">
        <v>275.27499999999998</v>
      </c>
      <c r="L888">
        <f>Tabla_STOCKENALMACEN[[#This Row],[CANT_STOCK]]*Tabla_STOCKENALMACEN[[#This Row],[COSTO_UNIT]]</f>
        <v>1053</v>
      </c>
      <c r="M888">
        <f>IFERROR(Tabla_STOCKENALMACEN[[#This Row],[CANT_STOCK]]/Tabla_STOCKENALMACEN[[#This Row],[VENTA_PROM12MESES_UN]],0)</f>
        <v>6.6942148760330582</v>
      </c>
      <c r="N888">
        <f>IFERROR(12/Tabla_STOCKENALMACEN[[#This Row],[MESES DE INVENTARIO]],0)</f>
        <v>1.7925925925925925</v>
      </c>
      <c r="O888" s="3">
        <f>Tabla_STOCKENALMACEN[[#This Row],[STOCK_VALORIZADO]]/SUM(Tabla_STOCKENALMACEN[STOCK_VALORIZADO])</f>
        <v>3.9641113899865805E-5</v>
      </c>
      <c r="P888" s="1" t="str">
        <f>VLOOKUP(Tabla_STOCKENALMACEN[[#This Row],[ID_PRODUCTO]],'ABC VENTAS'!$B$2:$F$564,5,FALSE)</f>
        <v>C</v>
      </c>
      <c r="Q888" s="1" t="str">
        <f>VLOOKUP(Tabla_STOCKENALMACEN[[#This Row],[ID_PRODUCTO]],'ABC STOCK'!$B$3:$F$565,5,FALSE)</f>
        <v>C</v>
      </c>
      <c r="R88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889" spans="1:18" x14ac:dyDescent="0.25">
      <c r="A889">
        <v>2</v>
      </c>
      <c r="B889">
        <v>1148</v>
      </c>
      <c r="C889">
        <v>5</v>
      </c>
      <c r="D889">
        <v>3</v>
      </c>
      <c r="E889">
        <v>201911</v>
      </c>
      <c r="F889">
        <v>89</v>
      </c>
      <c r="G889">
        <v>1.55</v>
      </c>
      <c r="H889">
        <v>137.94999999999999</v>
      </c>
      <c r="I889">
        <v>120.745</v>
      </c>
      <c r="J889">
        <v>95</v>
      </c>
      <c r="K889">
        <v>245.9075</v>
      </c>
      <c r="L889">
        <f>Tabla_STOCKENALMACEN[[#This Row],[CANT_STOCK]]*Tabla_STOCKENALMACEN[[#This Row],[COSTO_UNIT]]</f>
        <v>137.95000000000002</v>
      </c>
      <c r="M889">
        <f>IFERROR(Tabla_STOCKENALMACEN[[#This Row],[CANT_STOCK]]/Tabla_STOCKENALMACEN[[#This Row],[VENTA_PROM12MESES_UN]],0)</f>
        <v>0.93684210526315792</v>
      </c>
      <c r="N889">
        <f>IFERROR(12/Tabla_STOCKENALMACEN[[#This Row],[MESES DE INVENTARIO]],0)</f>
        <v>12.808988764044944</v>
      </c>
      <c r="O889" s="3">
        <f>Tabla_STOCKENALMACEN[[#This Row],[STOCK_VALORIZADO]]/SUM(Tabla_STOCKENALMACEN[STOCK_VALORIZADO])</f>
        <v>5.1932494420574442E-6</v>
      </c>
      <c r="P889" s="1" t="str">
        <f>VLOOKUP(Tabla_STOCKENALMACEN[[#This Row],[ID_PRODUCTO]],'ABC VENTAS'!$B$2:$F$564,5,FALSE)</f>
        <v>C</v>
      </c>
      <c r="Q889" s="1" t="str">
        <f>VLOOKUP(Tabla_STOCKENALMACEN[[#This Row],[ID_PRODUCTO]],'ABC STOCK'!$B$3:$F$565,5,FALSE)</f>
        <v>C</v>
      </c>
      <c r="R88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90" spans="1:18" x14ac:dyDescent="0.25">
      <c r="A890">
        <v>2</v>
      </c>
      <c r="B890">
        <v>1149</v>
      </c>
      <c r="C890">
        <v>5</v>
      </c>
      <c r="D890">
        <v>3</v>
      </c>
      <c r="E890">
        <v>201910</v>
      </c>
      <c r="F890">
        <v>44</v>
      </c>
      <c r="G890">
        <v>5.59</v>
      </c>
      <c r="H890">
        <v>245.96</v>
      </c>
      <c r="I890">
        <v>0</v>
      </c>
      <c r="J890">
        <v>0</v>
      </c>
      <c r="K890">
        <v>0</v>
      </c>
      <c r="L890">
        <f>Tabla_STOCKENALMACEN[[#This Row],[CANT_STOCK]]*Tabla_STOCKENALMACEN[[#This Row],[COSTO_UNIT]]</f>
        <v>245.95999999999998</v>
      </c>
      <c r="M890">
        <f>IFERROR(Tabla_STOCKENALMACEN[[#This Row],[CANT_STOCK]]/Tabla_STOCKENALMACEN[[#This Row],[VENTA_PROM12MESES_UN]],0)</f>
        <v>0</v>
      </c>
      <c r="N890">
        <f>IFERROR(12/Tabla_STOCKENALMACEN[[#This Row],[MESES DE INVENTARIO]],0)</f>
        <v>0</v>
      </c>
      <c r="O890" s="3">
        <f>Tabla_STOCKENALMACEN[[#This Row],[STOCK_VALORIZADO]]/SUM(Tabla_STOCKENALMACEN[STOCK_VALORIZADO])</f>
        <v>9.259381172660012E-6</v>
      </c>
      <c r="P890" s="1" t="str">
        <f>VLOOKUP(Tabla_STOCKENALMACEN[[#This Row],[ID_PRODUCTO]],'ABC VENTAS'!$B$2:$F$564,5,FALSE)</f>
        <v>C</v>
      </c>
      <c r="Q890" s="1" t="str">
        <f>VLOOKUP(Tabla_STOCKENALMACEN[[#This Row],[ID_PRODUCTO]],'ABC STOCK'!$B$3:$F$565,5,FALSE)</f>
        <v>C</v>
      </c>
      <c r="R890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891" spans="1:18" x14ac:dyDescent="0.25">
      <c r="A891">
        <v>2</v>
      </c>
      <c r="B891">
        <v>1149</v>
      </c>
      <c r="C891">
        <v>5</v>
      </c>
      <c r="D891">
        <v>3</v>
      </c>
      <c r="E891">
        <v>201904</v>
      </c>
      <c r="F891">
        <v>421</v>
      </c>
      <c r="G891">
        <v>2.6</v>
      </c>
      <c r="H891">
        <v>1094.5999999999999</v>
      </c>
      <c r="I891">
        <v>298.50599999999997</v>
      </c>
      <c r="J891">
        <v>129</v>
      </c>
      <c r="K891">
        <v>529.93200000000002</v>
      </c>
      <c r="L891">
        <f>Tabla_STOCKENALMACEN[[#This Row],[CANT_STOCK]]*Tabla_STOCKENALMACEN[[#This Row],[COSTO_UNIT]]</f>
        <v>1094.6000000000001</v>
      </c>
      <c r="M891">
        <f>IFERROR(Tabla_STOCKENALMACEN[[#This Row],[CANT_STOCK]]/Tabla_STOCKENALMACEN[[#This Row],[VENTA_PROM12MESES_UN]],0)</f>
        <v>3.2635658914728682</v>
      </c>
      <c r="N891">
        <f>IFERROR(12/Tabla_STOCKENALMACEN[[#This Row],[MESES DE INVENTARIO]],0)</f>
        <v>3.6769596199524939</v>
      </c>
      <c r="O891" s="3">
        <f>Tabla_STOCKENALMACEN[[#This Row],[STOCK_VALORIZADO]]/SUM(Tabla_STOCKENALMACEN[STOCK_VALORIZADO])</f>
        <v>4.1207182597144463E-5</v>
      </c>
      <c r="P891" s="1" t="str">
        <f>VLOOKUP(Tabla_STOCKENALMACEN[[#This Row],[ID_PRODUCTO]],'ABC VENTAS'!$B$2:$F$564,5,FALSE)</f>
        <v>C</v>
      </c>
      <c r="Q891" s="1" t="str">
        <f>VLOOKUP(Tabla_STOCKENALMACEN[[#This Row],[ID_PRODUCTO]],'ABC STOCK'!$B$3:$F$565,5,FALSE)</f>
        <v>C</v>
      </c>
      <c r="R89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892" spans="1:18" x14ac:dyDescent="0.25">
      <c r="A892">
        <v>3</v>
      </c>
      <c r="B892">
        <v>1149</v>
      </c>
      <c r="C892">
        <v>5</v>
      </c>
      <c r="D892">
        <v>3</v>
      </c>
      <c r="E892">
        <v>202001</v>
      </c>
      <c r="F892">
        <v>205</v>
      </c>
      <c r="G892">
        <v>2.89</v>
      </c>
      <c r="H892">
        <v>592.45000000000005</v>
      </c>
      <c r="I892">
        <v>285.58980000000003</v>
      </c>
      <c r="J892">
        <v>122</v>
      </c>
      <c r="K892">
        <v>440.72500000000002</v>
      </c>
      <c r="L892">
        <f>Tabla_STOCKENALMACEN[[#This Row],[CANT_STOCK]]*Tabla_STOCKENALMACEN[[#This Row],[COSTO_UNIT]]</f>
        <v>592.45000000000005</v>
      </c>
      <c r="M892">
        <f>IFERROR(Tabla_STOCKENALMACEN[[#This Row],[CANT_STOCK]]/Tabla_STOCKENALMACEN[[#This Row],[VENTA_PROM12MESES_UN]],0)</f>
        <v>1.680327868852459</v>
      </c>
      <c r="N892">
        <f>IFERROR(12/Tabla_STOCKENALMACEN[[#This Row],[MESES DE INVENTARIO]],0)</f>
        <v>7.1414634146341465</v>
      </c>
      <c r="O892" s="3">
        <f>Tabla_STOCKENALMACEN[[#This Row],[STOCK_VALORIZADO]]/SUM(Tabla_STOCKENALMACEN[STOCK_VALORIZADO])</f>
        <v>2.2303302877469612E-5</v>
      </c>
      <c r="P892" s="1" t="str">
        <f>VLOOKUP(Tabla_STOCKENALMACEN[[#This Row],[ID_PRODUCTO]],'ABC VENTAS'!$B$2:$F$564,5,FALSE)</f>
        <v>C</v>
      </c>
      <c r="Q892" s="1" t="str">
        <f>VLOOKUP(Tabla_STOCKENALMACEN[[#This Row],[ID_PRODUCTO]],'ABC STOCK'!$B$3:$F$565,5,FALSE)</f>
        <v>C</v>
      </c>
      <c r="R89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93" spans="1:18" x14ac:dyDescent="0.25">
      <c r="A893">
        <v>3</v>
      </c>
      <c r="B893">
        <v>1149</v>
      </c>
      <c r="C893">
        <v>5</v>
      </c>
      <c r="D893">
        <v>3</v>
      </c>
      <c r="E893">
        <v>202003</v>
      </c>
      <c r="F893">
        <v>1216</v>
      </c>
      <c r="G893">
        <v>3.05</v>
      </c>
      <c r="H893">
        <v>3708.8</v>
      </c>
      <c r="I893">
        <v>256.65750000000003</v>
      </c>
      <c r="J893">
        <v>93.5</v>
      </c>
      <c r="K893">
        <v>353.61700000000002</v>
      </c>
      <c r="L893">
        <f>Tabla_STOCKENALMACEN[[#This Row],[CANT_STOCK]]*Tabla_STOCKENALMACEN[[#This Row],[COSTO_UNIT]]</f>
        <v>3708.7999999999997</v>
      </c>
      <c r="M893">
        <f>IFERROR(Tabla_STOCKENALMACEN[[#This Row],[CANT_STOCK]]/Tabla_STOCKENALMACEN[[#This Row],[VENTA_PROM12MESES_UN]],0)</f>
        <v>13.005347593582888</v>
      </c>
      <c r="N893">
        <f>IFERROR(12/Tabla_STOCKENALMACEN[[#This Row],[MESES DE INVENTARIO]],0)</f>
        <v>0.92269736842105254</v>
      </c>
      <c r="O893" s="3">
        <f>Tabla_STOCKENALMACEN[[#This Row],[STOCK_VALORIZADO]]/SUM(Tabla_STOCKENALMACEN[STOCK_VALORIZADO])</f>
        <v>1.3962104770353495E-4</v>
      </c>
      <c r="P893" s="1" t="str">
        <f>VLOOKUP(Tabla_STOCKENALMACEN[[#This Row],[ID_PRODUCTO]],'ABC VENTAS'!$B$2:$F$564,5,FALSE)</f>
        <v>C</v>
      </c>
      <c r="Q893" s="1" t="str">
        <f>VLOOKUP(Tabla_STOCKENALMACEN[[#This Row],[ID_PRODUCTO]],'ABC STOCK'!$B$3:$F$565,5,FALSE)</f>
        <v>C</v>
      </c>
      <c r="R89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894" spans="1:18" x14ac:dyDescent="0.25">
      <c r="A894">
        <v>2</v>
      </c>
      <c r="B894">
        <v>1149</v>
      </c>
      <c r="C894">
        <v>5</v>
      </c>
      <c r="D894">
        <v>3</v>
      </c>
      <c r="E894">
        <v>202002</v>
      </c>
      <c r="F894">
        <v>150</v>
      </c>
      <c r="G894">
        <v>4.62</v>
      </c>
      <c r="H894">
        <v>693</v>
      </c>
      <c r="I894">
        <v>209.70179999999999</v>
      </c>
      <c r="J894">
        <v>51</v>
      </c>
      <c r="K894">
        <v>318.08699999999999</v>
      </c>
      <c r="L894">
        <f>Tabla_STOCKENALMACEN[[#This Row],[CANT_STOCK]]*Tabla_STOCKENALMACEN[[#This Row],[COSTO_UNIT]]</f>
        <v>693</v>
      </c>
      <c r="M894">
        <f>IFERROR(Tabla_STOCKENALMACEN[[#This Row],[CANT_STOCK]]/Tabla_STOCKENALMACEN[[#This Row],[VENTA_PROM12MESES_UN]],0)</f>
        <v>2.9411764705882355</v>
      </c>
      <c r="N894">
        <f>IFERROR(12/Tabla_STOCKENALMACEN[[#This Row],[MESES DE INVENTARIO]],0)</f>
        <v>4.08</v>
      </c>
      <c r="O894" s="3">
        <f>Tabla_STOCKENALMACEN[[#This Row],[STOCK_VALORIZADO]]/SUM(Tabla_STOCKENALMACEN[STOCK_VALORIZADO])</f>
        <v>2.6088596327262111E-5</v>
      </c>
      <c r="P894" s="1" t="str">
        <f>VLOOKUP(Tabla_STOCKENALMACEN[[#This Row],[ID_PRODUCTO]],'ABC VENTAS'!$B$2:$F$564,5,FALSE)</f>
        <v>C</v>
      </c>
      <c r="Q894" s="1" t="str">
        <f>VLOOKUP(Tabla_STOCKENALMACEN[[#This Row],[ID_PRODUCTO]],'ABC STOCK'!$B$3:$F$565,5,FALSE)</f>
        <v>C</v>
      </c>
      <c r="R89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95" spans="1:18" x14ac:dyDescent="0.25">
      <c r="A895">
        <v>1</v>
      </c>
      <c r="B895">
        <v>1149</v>
      </c>
      <c r="C895">
        <v>5</v>
      </c>
      <c r="D895">
        <v>3</v>
      </c>
      <c r="E895">
        <v>202002</v>
      </c>
      <c r="F895">
        <v>256</v>
      </c>
      <c r="G895">
        <v>1.85</v>
      </c>
      <c r="H895">
        <v>473.6</v>
      </c>
      <c r="I895">
        <v>108.5025</v>
      </c>
      <c r="J895">
        <v>69</v>
      </c>
      <c r="K895">
        <v>163.392</v>
      </c>
      <c r="L895">
        <f>Tabla_STOCKENALMACEN[[#This Row],[CANT_STOCK]]*Tabla_STOCKENALMACEN[[#This Row],[COSTO_UNIT]]</f>
        <v>473.6</v>
      </c>
      <c r="M895">
        <f>IFERROR(Tabla_STOCKENALMACEN[[#This Row],[CANT_STOCK]]/Tabla_STOCKENALMACEN[[#This Row],[VENTA_PROM12MESES_UN]],0)</f>
        <v>3.7101449275362319</v>
      </c>
      <c r="N895">
        <f>IFERROR(12/Tabla_STOCKENALMACEN[[#This Row],[MESES DE INVENTARIO]],0)</f>
        <v>3.234375</v>
      </c>
      <c r="O895" s="3">
        <f>Tabla_STOCKENALMACEN[[#This Row],[STOCK_VALORIZADO]]/SUM(Tabla_STOCKENALMACEN[STOCK_VALORIZADO])</f>
        <v>1.7829089784403086E-5</v>
      </c>
      <c r="P895" s="1" t="str">
        <f>VLOOKUP(Tabla_STOCKENALMACEN[[#This Row],[ID_PRODUCTO]],'ABC VENTAS'!$B$2:$F$564,5,FALSE)</f>
        <v>C</v>
      </c>
      <c r="Q895" s="1" t="str">
        <f>VLOOKUP(Tabla_STOCKENALMACEN[[#This Row],[ID_PRODUCTO]],'ABC STOCK'!$B$3:$F$565,5,FALSE)</f>
        <v>C</v>
      </c>
      <c r="R89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896" spans="1:18" x14ac:dyDescent="0.25">
      <c r="A896">
        <v>2</v>
      </c>
      <c r="B896">
        <v>1150</v>
      </c>
      <c r="C896">
        <v>5</v>
      </c>
      <c r="D896">
        <v>3</v>
      </c>
      <c r="E896">
        <v>202001</v>
      </c>
      <c r="F896">
        <v>27</v>
      </c>
      <c r="G896">
        <v>5.33</v>
      </c>
      <c r="H896">
        <v>143.91</v>
      </c>
      <c r="I896">
        <v>629.52629999999999</v>
      </c>
      <c r="J896">
        <v>127</v>
      </c>
      <c r="K896">
        <v>812.29200000000003</v>
      </c>
      <c r="L896">
        <f>Tabla_STOCKENALMACEN[[#This Row],[CANT_STOCK]]*Tabla_STOCKENALMACEN[[#This Row],[COSTO_UNIT]]</f>
        <v>143.91</v>
      </c>
      <c r="M896">
        <f>IFERROR(Tabla_STOCKENALMACEN[[#This Row],[CANT_STOCK]]/Tabla_STOCKENALMACEN[[#This Row],[VENTA_PROM12MESES_UN]],0)</f>
        <v>0.2125984251968504</v>
      </c>
      <c r="N896">
        <f>IFERROR(12/Tabla_STOCKENALMACEN[[#This Row],[MESES DE INVENTARIO]],0)</f>
        <v>56.444444444444443</v>
      </c>
      <c r="O896" s="3">
        <f>Tabla_STOCKENALMACEN[[#This Row],[STOCK_VALORIZADO]]/SUM(Tabla_STOCKENALMACEN[STOCK_VALORIZADO])</f>
        <v>5.4176188996483271E-6</v>
      </c>
      <c r="P896" s="1" t="str">
        <f>VLOOKUP(Tabla_STOCKENALMACEN[[#This Row],[ID_PRODUCTO]],'ABC VENTAS'!$B$2:$F$564,5,FALSE)</f>
        <v>C</v>
      </c>
      <c r="Q896" s="1" t="str">
        <f>VLOOKUP(Tabla_STOCKENALMACEN[[#This Row],[ID_PRODUCTO]],'ABC STOCK'!$B$3:$F$565,5,FALSE)</f>
        <v>C</v>
      </c>
      <c r="R89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97" spans="1:18" x14ac:dyDescent="0.25">
      <c r="A897">
        <v>2</v>
      </c>
      <c r="B897">
        <v>1150</v>
      </c>
      <c r="C897">
        <v>5</v>
      </c>
      <c r="D897">
        <v>3</v>
      </c>
      <c r="E897">
        <v>202001</v>
      </c>
      <c r="F897">
        <v>427</v>
      </c>
      <c r="G897">
        <v>6.77</v>
      </c>
      <c r="H897">
        <v>2890.79</v>
      </c>
      <c r="I897">
        <v>612.84748000000002</v>
      </c>
      <c r="J897">
        <v>85.4</v>
      </c>
      <c r="K897">
        <v>786.29488000000003</v>
      </c>
      <c r="L897">
        <f>Tabla_STOCKENALMACEN[[#This Row],[CANT_STOCK]]*Tabla_STOCKENALMACEN[[#This Row],[COSTO_UNIT]]</f>
        <v>2890.79</v>
      </c>
      <c r="M897">
        <f>IFERROR(Tabla_STOCKENALMACEN[[#This Row],[CANT_STOCK]]/Tabla_STOCKENALMACEN[[#This Row],[VENTA_PROM12MESES_UN]],0)</f>
        <v>5</v>
      </c>
      <c r="N897">
        <f>IFERROR(12/Tabla_STOCKENALMACEN[[#This Row],[MESES DE INVENTARIO]],0)</f>
        <v>2.4</v>
      </c>
      <c r="O897" s="3">
        <f>Tabla_STOCKENALMACEN[[#This Row],[STOCK_VALORIZADO]]/SUM(Tabla_STOCKENALMACEN[STOCK_VALORIZADO])</f>
        <v>1.0882633964918621E-4</v>
      </c>
      <c r="P897" s="1" t="str">
        <f>VLOOKUP(Tabla_STOCKENALMACEN[[#This Row],[ID_PRODUCTO]],'ABC VENTAS'!$B$2:$F$564,5,FALSE)</f>
        <v>C</v>
      </c>
      <c r="Q897" s="1" t="str">
        <f>VLOOKUP(Tabla_STOCKENALMACEN[[#This Row],[ID_PRODUCTO]],'ABC STOCK'!$B$3:$F$565,5,FALSE)</f>
        <v>C</v>
      </c>
      <c r="R89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898" spans="1:18" x14ac:dyDescent="0.25">
      <c r="A898">
        <v>2</v>
      </c>
      <c r="B898">
        <v>1150</v>
      </c>
      <c r="C898">
        <v>5</v>
      </c>
      <c r="D898">
        <v>3</v>
      </c>
      <c r="E898">
        <v>201901</v>
      </c>
      <c r="F898">
        <v>96</v>
      </c>
      <c r="G898">
        <v>6.78</v>
      </c>
      <c r="H898">
        <v>650.88</v>
      </c>
      <c r="I898">
        <v>486.0582</v>
      </c>
      <c r="J898">
        <v>67</v>
      </c>
      <c r="K898">
        <v>754.07159999999999</v>
      </c>
      <c r="L898">
        <f>Tabla_STOCKENALMACEN[[#This Row],[CANT_STOCK]]*Tabla_STOCKENALMACEN[[#This Row],[COSTO_UNIT]]</f>
        <v>650.88</v>
      </c>
      <c r="M898">
        <f>IFERROR(Tabla_STOCKENALMACEN[[#This Row],[CANT_STOCK]]/Tabla_STOCKENALMACEN[[#This Row],[VENTA_PROM12MESES_UN]],0)</f>
        <v>1.4328358208955223</v>
      </c>
      <c r="N898">
        <f>IFERROR(12/Tabla_STOCKENALMACEN[[#This Row],[MESES DE INVENTARIO]],0)</f>
        <v>8.375</v>
      </c>
      <c r="O898" s="3">
        <f>Tabla_STOCKENALMACEN[[#This Row],[STOCK_VALORIZADO]]/SUM(Tabla_STOCKENALMACEN[STOCK_VALORIZADO])</f>
        <v>2.4502951771267481E-5</v>
      </c>
      <c r="P898" s="1" t="str">
        <f>VLOOKUP(Tabla_STOCKENALMACEN[[#This Row],[ID_PRODUCTO]],'ABC VENTAS'!$B$2:$F$564,5,FALSE)</f>
        <v>C</v>
      </c>
      <c r="Q898" s="1" t="str">
        <f>VLOOKUP(Tabla_STOCKENALMACEN[[#This Row],[ID_PRODUCTO]],'ABC STOCK'!$B$3:$F$565,5,FALSE)</f>
        <v>C</v>
      </c>
      <c r="R89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899" spans="1:18" x14ac:dyDescent="0.25">
      <c r="A899">
        <v>2</v>
      </c>
      <c r="B899">
        <v>1150</v>
      </c>
      <c r="C899">
        <v>5</v>
      </c>
      <c r="D899">
        <v>3</v>
      </c>
      <c r="E899">
        <v>201906</v>
      </c>
      <c r="F899">
        <v>284</v>
      </c>
      <c r="G899">
        <v>6.49</v>
      </c>
      <c r="H899">
        <v>1843.16</v>
      </c>
      <c r="I899">
        <v>303.90723000000003</v>
      </c>
      <c r="J899">
        <v>47.3</v>
      </c>
      <c r="K899">
        <v>380.65147999999999</v>
      </c>
      <c r="L899">
        <f>Tabla_STOCKENALMACEN[[#This Row],[CANT_STOCK]]*Tabla_STOCKENALMACEN[[#This Row],[COSTO_UNIT]]</f>
        <v>1843.16</v>
      </c>
      <c r="M899">
        <f>IFERROR(Tabla_STOCKENALMACEN[[#This Row],[CANT_STOCK]]/Tabla_STOCKENALMACEN[[#This Row],[VENTA_PROM12MESES_UN]],0)</f>
        <v>6.0042283298097257</v>
      </c>
      <c r="N899">
        <f>IFERROR(12/Tabla_STOCKENALMACEN[[#This Row],[MESES DE INVENTARIO]],0)</f>
        <v>1.9985915492957744</v>
      </c>
      <c r="O899" s="3">
        <f>Tabla_STOCKENALMACEN[[#This Row],[STOCK_VALORIZADO]]/SUM(Tabla_STOCKENALMACEN[STOCK_VALORIZADO])</f>
        <v>6.938738413644507E-5</v>
      </c>
      <c r="P899" s="1" t="str">
        <f>VLOOKUP(Tabla_STOCKENALMACEN[[#This Row],[ID_PRODUCTO]],'ABC VENTAS'!$B$2:$F$564,5,FALSE)</f>
        <v>C</v>
      </c>
      <c r="Q899" s="1" t="str">
        <f>VLOOKUP(Tabla_STOCKENALMACEN[[#This Row],[ID_PRODUCTO]],'ABC STOCK'!$B$3:$F$565,5,FALSE)</f>
        <v>C</v>
      </c>
      <c r="R89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00" spans="1:18" x14ac:dyDescent="0.25">
      <c r="A900">
        <v>1</v>
      </c>
      <c r="B900">
        <v>1150</v>
      </c>
      <c r="C900">
        <v>5</v>
      </c>
      <c r="D900">
        <v>3</v>
      </c>
      <c r="E900">
        <v>202001</v>
      </c>
      <c r="F900">
        <v>386</v>
      </c>
      <c r="G900">
        <v>6.43</v>
      </c>
      <c r="H900">
        <v>2481.98</v>
      </c>
      <c r="I900">
        <v>122.60724</v>
      </c>
      <c r="J900">
        <v>22.7</v>
      </c>
      <c r="K900">
        <v>249.59331</v>
      </c>
      <c r="L900">
        <f>Tabla_STOCKENALMACEN[[#This Row],[CANT_STOCK]]*Tabla_STOCKENALMACEN[[#This Row],[COSTO_UNIT]]</f>
        <v>2481.98</v>
      </c>
      <c r="M900">
        <f>IFERROR(Tabla_STOCKENALMACEN[[#This Row],[CANT_STOCK]]/Tabla_STOCKENALMACEN[[#This Row],[VENTA_PROM12MESES_UN]],0)</f>
        <v>17.004405286343612</v>
      </c>
      <c r="N900">
        <f>IFERROR(12/Tabla_STOCKENALMACEN[[#This Row],[MESES DE INVENTARIO]],0)</f>
        <v>0.70569948186528497</v>
      </c>
      <c r="O900" s="3">
        <f>Tabla_STOCKENALMACEN[[#This Row],[STOCK_VALORIZADO]]/SUM(Tabla_STOCKENALMACEN[STOCK_VALORIZADO])</f>
        <v>9.3436326569030327E-5</v>
      </c>
      <c r="P900" s="1" t="str">
        <f>VLOOKUP(Tabla_STOCKENALMACEN[[#This Row],[ID_PRODUCTO]],'ABC VENTAS'!$B$2:$F$564,5,FALSE)</f>
        <v>C</v>
      </c>
      <c r="Q900" s="1" t="str">
        <f>VLOOKUP(Tabla_STOCKENALMACEN[[#This Row],[ID_PRODUCTO]],'ABC STOCK'!$B$3:$F$565,5,FALSE)</f>
        <v>C</v>
      </c>
      <c r="R90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901" spans="1:18" x14ac:dyDescent="0.25">
      <c r="A901">
        <v>1</v>
      </c>
      <c r="B901">
        <v>1150</v>
      </c>
      <c r="C901">
        <v>5</v>
      </c>
      <c r="D901">
        <v>3</v>
      </c>
      <c r="E901">
        <v>201908</v>
      </c>
      <c r="F901">
        <v>343</v>
      </c>
      <c r="G901">
        <v>1.68</v>
      </c>
      <c r="H901">
        <v>576.24</v>
      </c>
      <c r="I901">
        <v>116.1888</v>
      </c>
      <c r="J901">
        <v>76</v>
      </c>
      <c r="K901">
        <v>225.99359999999999</v>
      </c>
      <c r="L901">
        <f>Tabla_STOCKENALMACEN[[#This Row],[CANT_STOCK]]*Tabla_STOCKENALMACEN[[#This Row],[COSTO_UNIT]]</f>
        <v>576.24</v>
      </c>
      <c r="M901">
        <f>IFERROR(Tabla_STOCKENALMACEN[[#This Row],[CANT_STOCK]]/Tabla_STOCKENALMACEN[[#This Row],[VENTA_PROM12MESES_UN]],0)</f>
        <v>4.5131578947368425</v>
      </c>
      <c r="N901">
        <f>IFERROR(12/Tabla_STOCKENALMACEN[[#This Row],[MESES DE INVENTARIO]],0)</f>
        <v>2.658892128279883</v>
      </c>
      <c r="O901" s="3">
        <f>Tabla_STOCKENALMACEN[[#This Row],[STOCK_VALORIZADO]]/SUM(Tabla_STOCKENALMACEN[STOCK_VALORIZADO])</f>
        <v>2.1693063127880982E-5</v>
      </c>
      <c r="P901" s="1" t="str">
        <f>VLOOKUP(Tabla_STOCKENALMACEN[[#This Row],[ID_PRODUCTO]],'ABC VENTAS'!$B$2:$F$564,5,FALSE)</f>
        <v>C</v>
      </c>
      <c r="Q901" s="1" t="str">
        <f>VLOOKUP(Tabla_STOCKENALMACEN[[#This Row],[ID_PRODUCTO]],'ABC STOCK'!$B$3:$F$565,5,FALSE)</f>
        <v>C</v>
      </c>
      <c r="R90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902" spans="1:18" x14ac:dyDescent="0.25">
      <c r="A902">
        <v>1</v>
      </c>
      <c r="B902">
        <v>1151</v>
      </c>
      <c r="C902">
        <v>5</v>
      </c>
      <c r="D902">
        <v>3</v>
      </c>
      <c r="E902">
        <v>201905</v>
      </c>
      <c r="F902">
        <v>234</v>
      </c>
      <c r="G902">
        <v>5.53</v>
      </c>
      <c r="H902">
        <v>1294.02</v>
      </c>
      <c r="I902">
        <v>361.39656000000002</v>
      </c>
      <c r="J902">
        <v>77.8</v>
      </c>
      <c r="K902">
        <v>774.4212</v>
      </c>
      <c r="L902">
        <f>Tabla_STOCKENALMACEN[[#This Row],[CANT_STOCK]]*Tabla_STOCKENALMACEN[[#This Row],[COSTO_UNIT]]</f>
        <v>1294.02</v>
      </c>
      <c r="M902">
        <f>IFERROR(Tabla_STOCKENALMACEN[[#This Row],[CANT_STOCK]]/Tabla_STOCKENALMACEN[[#This Row],[VENTA_PROM12MESES_UN]],0)</f>
        <v>3.007712082262211</v>
      </c>
      <c r="N902">
        <f>IFERROR(12/Tabla_STOCKENALMACEN[[#This Row],[MESES DE INVENTARIO]],0)</f>
        <v>3.9897435897435893</v>
      </c>
      <c r="O902" s="3">
        <f>Tabla_STOCKENALMACEN[[#This Row],[STOCK_VALORIZADO]]/SUM(Tabla_STOCKENALMACEN[STOCK_VALORIZADO])</f>
        <v>4.8714524414723982E-5</v>
      </c>
      <c r="P902" s="1" t="str">
        <f>VLOOKUP(Tabla_STOCKENALMACEN[[#This Row],[ID_PRODUCTO]],'ABC VENTAS'!$B$2:$F$564,5,FALSE)</f>
        <v>C</v>
      </c>
      <c r="Q902" s="1" t="str">
        <f>VLOOKUP(Tabla_STOCKENALMACEN[[#This Row],[ID_PRODUCTO]],'ABC STOCK'!$B$3:$F$565,5,FALSE)</f>
        <v>C</v>
      </c>
      <c r="R90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903" spans="1:18" x14ac:dyDescent="0.25">
      <c r="A903">
        <v>1</v>
      </c>
      <c r="B903">
        <v>1151</v>
      </c>
      <c r="C903">
        <v>5</v>
      </c>
      <c r="D903">
        <v>3</v>
      </c>
      <c r="E903">
        <v>201910</v>
      </c>
      <c r="F903">
        <v>586</v>
      </c>
      <c r="G903">
        <v>5.78</v>
      </c>
      <c r="H903">
        <v>3387.08</v>
      </c>
      <c r="I903">
        <v>498.29957999999999</v>
      </c>
      <c r="J903">
        <v>83.7</v>
      </c>
      <c r="K903">
        <v>638.59752000000003</v>
      </c>
      <c r="L903">
        <f>Tabla_STOCKENALMACEN[[#This Row],[CANT_STOCK]]*Tabla_STOCKENALMACEN[[#This Row],[COSTO_UNIT]]</f>
        <v>3387.08</v>
      </c>
      <c r="M903">
        <f>IFERROR(Tabla_STOCKENALMACEN[[#This Row],[CANT_STOCK]]/Tabla_STOCKENALMACEN[[#This Row],[VENTA_PROM12MESES_UN]],0)</f>
        <v>7.0011947431302266</v>
      </c>
      <c r="N903">
        <f>IFERROR(12/Tabla_STOCKENALMACEN[[#This Row],[MESES DE INVENTARIO]],0)</f>
        <v>1.7139931740614336</v>
      </c>
      <c r="O903" s="3">
        <f>Tabla_STOCKENALMACEN[[#This Row],[STOCK_VALORIZADO]]/SUM(Tabla_STOCKENALMACEN[STOCK_VALORIZADO])</f>
        <v>1.2750961449948479E-4</v>
      </c>
      <c r="P903" s="1" t="str">
        <f>VLOOKUP(Tabla_STOCKENALMACEN[[#This Row],[ID_PRODUCTO]],'ABC VENTAS'!$B$2:$F$564,5,FALSE)</f>
        <v>C</v>
      </c>
      <c r="Q903" s="1" t="str">
        <f>VLOOKUP(Tabla_STOCKENALMACEN[[#This Row],[ID_PRODUCTO]],'ABC STOCK'!$B$3:$F$565,5,FALSE)</f>
        <v>C</v>
      </c>
      <c r="R90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04" spans="1:18" x14ac:dyDescent="0.25">
      <c r="A904">
        <v>1</v>
      </c>
      <c r="B904">
        <v>1151</v>
      </c>
      <c r="C904">
        <v>5</v>
      </c>
      <c r="D904">
        <v>3</v>
      </c>
      <c r="E904">
        <v>202003</v>
      </c>
      <c r="F904">
        <v>312</v>
      </c>
      <c r="G904">
        <v>4.05</v>
      </c>
      <c r="H904">
        <v>1263.5999999999999</v>
      </c>
      <c r="I904">
        <v>259.524</v>
      </c>
      <c r="J904">
        <v>72</v>
      </c>
      <c r="K904">
        <v>428.65199999999999</v>
      </c>
      <c r="L904">
        <f>Tabla_STOCKENALMACEN[[#This Row],[CANT_STOCK]]*Tabla_STOCKENALMACEN[[#This Row],[COSTO_UNIT]]</f>
        <v>1263.5999999999999</v>
      </c>
      <c r="M904">
        <f>IFERROR(Tabla_STOCKENALMACEN[[#This Row],[CANT_STOCK]]/Tabla_STOCKENALMACEN[[#This Row],[VENTA_PROM12MESES_UN]],0)</f>
        <v>4.333333333333333</v>
      </c>
      <c r="N904">
        <f>IFERROR(12/Tabla_STOCKENALMACEN[[#This Row],[MESES DE INVENTARIO]],0)</f>
        <v>2.7692307692307696</v>
      </c>
      <c r="O904" s="3">
        <f>Tabla_STOCKENALMACEN[[#This Row],[STOCK_VALORIZADO]]/SUM(Tabla_STOCKENALMACEN[STOCK_VALORIZADO])</f>
        <v>4.7569336679838968E-5</v>
      </c>
      <c r="P904" s="1" t="str">
        <f>VLOOKUP(Tabla_STOCKENALMACEN[[#This Row],[ID_PRODUCTO]],'ABC VENTAS'!$B$2:$F$564,5,FALSE)</f>
        <v>C</v>
      </c>
      <c r="Q904" s="1" t="str">
        <f>VLOOKUP(Tabla_STOCKENALMACEN[[#This Row],[ID_PRODUCTO]],'ABC STOCK'!$B$3:$F$565,5,FALSE)</f>
        <v>C</v>
      </c>
      <c r="R90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905" spans="1:18" x14ac:dyDescent="0.25">
      <c r="A905">
        <v>3</v>
      </c>
      <c r="B905">
        <v>1151</v>
      </c>
      <c r="C905">
        <v>5</v>
      </c>
      <c r="D905">
        <v>3</v>
      </c>
      <c r="E905">
        <v>201902</v>
      </c>
      <c r="F905">
        <v>14</v>
      </c>
      <c r="G905">
        <v>2.52</v>
      </c>
      <c r="H905">
        <v>35.28</v>
      </c>
      <c r="I905">
        <v>221.70959999999999</v>
      </c>
      <c r="J905">
        <v>83</v>
      </c>
      <c r="K905">
        <v>376.488</v>
      </c>
      <c r="L905">
        <f>Tabla_STOCKENALMACEN[[#This Row],[CANT_STOCK]]*Tabla_STOCKENALMACEN[[#This Row],[COSTO_UNIT]]</f>
        <v>35.28</v>
      </c>
      <c r="M905">
        <f>IFERROR(Tabla_STOCKENALMACEN[[#This Row],[CANT_STOCK]]/Tabla_STOCKENALMACEN[[#This Row],[VENTA_PROM12MESES_UN]],0)</f>
        <v>0.16867469879518071</v>
      </c>
      <c r="N905">
        <f>IFERROR(12/Tabla_STOCKENALMACEN[[#This Row],[MESES DE INVENTARIO]],0)</f>
        <v>71.142857142857153</v>
      </c>
      <c r="O905" s="3">
        <f>Tabla_STOCKENALMACEN[[#This Row],[STOCK_VALORIZADO]]/SUM(Tabla_STOCKENALMACEN[STOCK_VALORIZADO])</f>
        <v>1.3281467221151621E-6</v>
      </c>
      <c r="P905" s="1" t="str">
        <f>VLOOKUP(Tabla_STOCKENALMACEN[[#This Row],[ID_PRODUCTO]],'ABC VENTAS'!$B$2:$F$564,5,FALSE)</f>
        <v>C</v>
      </c>
      <c r="Q905" s="1" t="str">
        <f>VLOOKUP(Tabla_STOCKENALMACEN[[#This Row],[ID_PRODUCTO]],'ABC STOCK'!$B$3:$F$565,5,FALSE)</f>
        <v>C</v>
      </c>
      <c r="R90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06" spans="1:18" x14ac:dyDescent="0.25">
      <c r="A906">
        <v>3</v>
      </c>
      <c r="B906">
        <v>1151</v>
      </c>
      <c r="C906">
        <v>5</v>
      </c>
      <c r="D906">
        <v>3</v>
      </c>
      <c r="E906">
        <v>202001</v>
      </c>
      <c r="F906">
        <v>1723</v>
      </c>
      <c r="G906">
        <v>2.17</v>
      </c>
      <c r="H906">
        <v>3738.91</v>
      </c>
      <c r="I906">
        <v>168.21189000000001</v>
      </c>
      <c r="J906">
        <v>95.7</v>
      </c>
      <c r="K906">
        <v>373.80419999999998</v>
      </c>
      <c r="L906">
        <f>Tabla_STOCKENALMACEN[[#This Row],[CANT_STOCK]]*Tabla_STOCKENALMACEN[[#This Row],[COSTO_UNIT]]</f>
        <v>3738.91</v>
      </c>
      <c r="M906">
        <f>IFERROR(Tabla_STOCKENALMACEN[[#This Row],[CANT_STOCK]]/Tabla_STOCKENALMACEN[[#This Row],[VENTA_PROM12MESES_UN]],0)</f>
        <v>18.004179728317659</v>
      </c>
      <c r="N906">
        <f>IFERROR(12/Tabla_STOCKENALMACEN[[#This Row],[MESES DE INVENTARIO]],0)</f>
        <v>0.66651189785258269</v>
      </c>
      <c r="O906" s="3">
        <f>Tabla_STOCKENALMACEN[[#This Row],[STOCK_VALORIZADO]]/SUM(Tabla_STOCKENALMACEN[STOCK_VALORIZADO])</f>
        <v>1.4075456521495466E-4</v>
      </c>
      <c r="P906" s="1" t="str">
        <f>VLOOKUP(Tabla_STOCKENALMACEN[[#This Row],[ID_PRODUCTO]],'ABC VENTAS'!$B$2:$F$564,5,FALSE)</f>
        <v>C</v>
      </c>
      <c r="Q906" s="1" t="str">
        <f>VLOOKUP(Tabla_STOCKENALMACEN[[#This Row],[ID_PRODUCTO]],'ABC STOCK'!$B$3:$F$565,5,FALSE)</f>
        <v>C</v>
      </c>
      <c r="R90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907" spans="1:18" x14ac:dyDescent="0.25">
      <c r="A907">
        <v>3</v>
      </c>
      <c r="B907">
        <v>1151</v>
      </c>
      <c r="C907">
        <v>5</v>
      </c>
      <c r="D907">
        <v>3</v>
      </c>
      <c r="E907">
        <v>202002</v>
      </c>
      <c r="F907">
        <v>525</v>
      </c>
      <c r="G907">
        <v>1.93</v>
      </c>
      <c r="H907">
        <v>1013.25</v>
      </c>
      <c r="I907">
        <v>91.327600000000004</v>
      </c>
      <c r="J907">
        <v>52</v>
      </c>
      <c r="K907">
        <v>130.46799999999999</v>
      </c>
      <c r="L907">
        <f>Tabla_STOCKENALMACEN[[#This Row],[CANT_STOCK]]*Tabla_STOCKENALMACEN[[#This Row],[COSTO_UNIT]]</f>
        <v>1013.25</v>
      </c>
      <c r="M907">
        <f>IFERROR(Tabla_STOCKENALMACEN[[#This Row],[CANT_STOCK]]/Tabla_STOCKENALMACEN[[#This Row],[VENTA_PROM12MESES_UN]],0)</f>
        <v>10.096153846153847</v>
      </c>
      <c r="N907">
        <f>IFERROR(12/Tabla_STOCKENALMACEN[[#This Row],[MESES DE INVENTARIO]],0)</f>
        <v>1.1885714285714286</v>
      </c>
      <c r="O907" s="3">
        <f>Tabla_STOCKENALMACEN[[#This Row],[STOCK_VALORIZADO]]/SUM(Tabla_STOCKENALMACEN[STOCK_VALORIZADO])</f>
        <v>3.8144690084557483E-5</v>
      </c>
      <c r="P907" s="1" t="str">
        <f>VLOOKUP(Tabla_STOCKENALMACEN[[#This Row],[ID_PRODUCTO]],'ABC VENTAS'!$B$2:$F$564,5,FALSE)</f>
        <v>C</v>
      </c>
      <c r="Q907" s="1" t="str">
        <f>VLOOKUP(Tabla_STOCKENALMACEN[[#This Row],[ID_PRODUCTO]],'ABC STOCK'!$B$3:$F$565,5,FALSE)</f>
        <v>C</v>
      </c>
      <c r="R90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08" spans="1:18" x14ac:dyDescent="0.25">
      <c r="A908">
        <v>2</v>
      </c>
      <c r="B908">
        <v>1152</v>
      </c>
      <c r="C908">
        <v>5</v>
      </c>
      <c r="D908">
        <v>3</v>
      </c>
      <c r="E908">
        <v>202003</v>
      </c>
      <c r="F908">
        <v>423</v>
      </c>
      <c r="G908">
        <v>7.94</v>
      </c>
      <c r="H908">
        <v>3358.62</v>
      </c>
      <c r="I908">
        <v>474.78023999999999</v>
      </c>
      <c r="J908">
        <v>60.4</v>
      </c>
      <c r="K908">
        <v>887.21559999999999</v>
      </c>
      <c r="L908">
        <f>Tabla_STOCKENALMACEN[[#This Row],[CANT_STOCK]]*Tabla_STOCKENALMACEN[[#This Row],[COSTO_UNIT]]</f>
        <v>3358.6200000000003</v>
      </c>
      <c r="M908">
        <f>IFERROR(Tabla_STOCKENALMACEN[[#This Row],[CANT_STOCK]]/Tabla_STOCKENALMACEN[[#This Row],[VENTA_PROM12MESES_UN]],0)</f>
        <v>7.0033112582781456</v>
      </c>
      <c r="N908">
        <f>IFERROR(12/Tabla_STOCKENALMACEN[[#This Row],[MESES DE INVENTARIO]],0)</f>
        <v>1.7134751773049646</v>
      </c>
      <c r="O908" s="3">
        <f>Tabla_STOCKENALMACEN[[#This Row],[STOCK_VALORIZADO]]/SUM(Tabla_STOCKENALMACEN[STOCK_VALORIZADO])</f>
        <v>1.2643821269360617E-4</v>
      </c>
      <c r="P908" s="1" t="str">
        <f>VLOOKUP(Tabla_STOCKENALMACEN[[#This Row],[ID_PRODUCTO]],'ABC VENTAS'!$B$2:$F$564,5,FALSE)</f>
        <v>C</v>
      </c>
      <c r="Q908" s="1" t="str">
        <f>VLOOKUP(Tabla_STOCKENALMACEN[[#This Row],[ID_PRODUCTO]],'ABC STOCK'!$B$3:$F$565,5,FALSE)</f>
        <v>C</v>
      </c>
      <c r="R90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09" spans="1:18" x14ac:dyDescent="0.25">
      <c r="A909">
        <v>3</v>
      </c>
      <c r="B909">
        <v>1152</v>
      </c>
      <c r="C909">
        <v>5</v>
      </c>
      <c r="D909">
        <v>3</v>
      </c>
      <c r="E909">
        <v>202001</v>
      </c>
      <c r="F909">
        <v>14</v>
      </c>
      <c r="G909">
        <v>6.1</v>
      </c>
      <c r="H909">
        <v>85.4</v>
      </c>
      <c r="I909">
        <v>0</v>
      </c>
      <c r="J909">
        <v>0</v>
      </c>
      <c r="K909">
        <v>0</v>
      </c>
      <c r="L909">
        <f>Tabla_STOCKENALMACEN[[#This Row],[CANT_STOCK]]*Tabla_STOCKENALMACEN[[#This Row],[COSTO_UNIT]]</f>
        <v>85.399999999999991</v>
      </c>
      <c r="M909">
        <f>IFERROR(Tabla_STOCKENALMACEN[[#This Row],[CANT_STOCK]]/Tabla_STOCKENALMACEN[[#This Row],[VENTA_PROM12MESES_UN]],0)</f>
        <v>0</v>
      </c>
      <c r="N909">
        <f>IFERROR(12/Tabla_STOCKENALMACEN[[#This Row],[MESES DE INVENTARIO]],0)</f>
        <v>0</v>
      </c>
      <c r="O909" s="3">
        <f>Tabla_STOCKENALMACEN[[#This Row],[STOCK_VALORIZADO]]/SUM(Tabla_STOCKENALMACEN[STOCK_VALORIZADO])</f>
        <v>3.2149583352787652E-6</v>
      </c>
      <c r="P909" s="1" t="str">
        <f>VLOOKUP(Tabla_STOCKENALMACEN[[#This Row],[ID_PRODUCTO]],'ABC VENTAS'!$B$2:$F$564,5,FALSE)</f>
        <v>C</v>
      </c>
      <c r="Q909" s="1" t="str">
        <f>VLOOKUP(Tabla_STOCKENALMACEN[[#This Row],[ID_PRODUCTO]],'ABC STOCK'!$B$3:$F$565,5,FALSE)</f>
        <v>C</v>
      </c>
      <c r="R909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910" spans="1:18" x14ac:dyDescent="0.25">
      <c r="A910">
        <v>2</v>
      </c>
      <c r="B910">
        <v>1152</v>
      </c>
      <c r="C910">
        <v>5</v>
      </c>
      <c r="D910">
        <v>3</v>
      </c>
      <c r="E910">
        <v>201903</v>
      </c>
      <c r="F910">
        <v>119</v>
      </c>
      <c r="G910">
        <v>1.93</v>
      </c>
      <c r="H910">
        <v>229.67</v>
      </c>
      <c r="I910">
        <v>215.61959999999999</v>
      </c>
      <c r="J910">
        <v>133</v>
      </c>
      <c r="K910">
        <v>441.5068</v>
      </c>
      <c r="L910">
        <f>Tabla_STOCKENALMACEN[[#This Row],[CANT_STOCK]]*Tabla_STOCKENALMACEN[[#This Row],[COSTO_UNIT]]</f>
        <v>229.67</v>
      </c>
      <c r="M910">
        <f>IFERROR(Tabla_STOCKENALMACEN[[#This Row],[CANT_STOCK]]/Tabla_STOCKENALMACEN[[#This Row],[VENTA_PROM12MESES_UN]],0)</f>
        <v>0.89473684210526316</v>
      </c>
      <c r="N910">
        <f>IFERROR(12/Tabla_STOCKENALMACEN[[#This Row],[MESES DE INVENTARIO]],0)</f>
        <v>13.411764705882353</v>
      </c>
      <c r="O910" s="3">
        <f>Tabla_STOCKENALMACEN[[#This Row],[STOCK_VALORIZADO]]/SUM(Tabla_STOCKENALMACEN[STOCK_VALORIZADO])</f>
        <v>8.6461297524996957E-6</v>
      </c>
      <c r="P910" s="1" t="str">
        <f>VLOOKUP(Tabla_STOCKENALMACEN[[#This Row],[ID_PRODUCTO]],'ABC VENTAS'!$B$2:$F$564,5,FALSE)</f>
        <v>C</v>
      </c>
      <c r="Q910" s="1" t="str">
        <f>VLOOKUP(Tabla_STOCKENALMACEN[[#This Row],[ID_PRODUCTO]],'ABC STOCK'!$B$3:$F$565,5,FALSE)</f>
        <v>C</v>
      </c>
      <c r="R91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11" spans="1:18" x14ac:dyDescent="0.25">
      <c r="A911">
        <v>1</v>
      </c>
      <c r="B911">
        <v>1152</v>
      </c>
      <c r="C911">
        <v>5</v>
      </c>
      <c r="D911">
        <v>3</v>
      </c>
      <c r="E911">
        <v>201910</v>
      </c>
      <c r="F911">
        <v>201</v>
      </c>
      <c r="G911">
        <v>2.0699999999999998</v>
      </c>
      <c r="H911">
        <v>416.07</v>
      </c>
      <c r="I911">
        <v>269.05860000000001</v>
      </c>
      <c r="J911">
        <v>134</v>
      </c>
      <c r="K911">
        <v>355.04640000000001</v>
      </c>
      <c r="L911">
        <f>Tabla_STOCKENALMACEN[[#This Row],[CANT_STOCK]]*Tabla_STOCKENALMACEN[[#This Row],[COSTO_UNIT]]</f>
        <v>416.07</v>
      </c>
      <c r="M911">
        <f>IFERROR(Tabla_STOCKENALMACEN[[#This Row],[CANT_STOCK]]/Tabla_STOCKENALMACEN[[#This Row],[VENTA_PROM12MESES_UN]],0)</f>
        <v>1.5</v>
      </c>
      <c r="N911">
        <f>IFERROR(12/Tabla_STOCKENALMACEN[[#This Row],[MESES DE INVENTARIO]],0)</f>
        <v>8</v>
      </c>
      <c r="O911" s="3">
        <f>Tabla_STOCKENALMACEN[[#This Row],[STOCK_VALORIZADO]]/SUM(Tabla_STOCKENALMACEN[STOCK_VALORIZADO])</f>
        <v>1.5663322184536719E-5</v>
      </c>
      <c r="P911" s="1" t="str">
        <f>VLOOKUP(Tabla_STOCKENALMACEN[[#This Row],[ID_PRODUCTO]],'ABC VENTAS'!$B$2:$F$564,5,FALSE)</f>
        <v>C</v>
      </c>
      <c r="Q911" s="1" t="str">
        <f>VLOOKUP(Tabla_STOCKENALMACEN[[#This Row],[ID_PRODUCTO]],'ABC STOCK'!$B$3:$F$565,5,FALSE)</f>
        <v>C</v>
      </c>
      <c r="R91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12" spans="1:18" x14ac:dyDescent="0.25">
      <c r="A912">
        <v>1</v>
      </c>
      <c r="B912">
        <v>1152</v>
      </c>
      <c r="C912">
        <v>5</v>
      </c>
      <c r="D912">
        <v>3</v>
      </c>
      <c r="E912">
        <v>201911</v>
      </c>
      <c r="F912">
        <v>56</v>
      </c>
      <c r="G912">
        <v>4.0199999999999996</v>
      </c>
      <c r="H912">
        <v>225.12</v>
      </c>
      <c r="I912">
        <v>184.26875999999999</v>
      </c>
      <c r="J912">
        <v>55.9</v>
      </c>
      <c r="K912">
        <v>310.11084</v>
      </c>
      <c r="L912">
        <f>Tabla_STOCKENALMACEN[[#This Row],[CANT_STOCK]]*Tabla_STOCKENALMACEN[[#This Row],[COSTO_UNIT]]</f>
        <v>225.11999999999998</v>
      </c>
      <c r="M912">
        <f>IFERROR(Tabla_STOCKENALMACEN[[#This Row],[CANT_STOCK]]/Tabla_STOCKENALMACEN[[#This Row],[VENTA_PROM12MESES_UN]],0)</f>
        <v>1.0017889087656531</v>
      </c>
      <c r="N912">
        <f>IFERROR(12/Tabla_STOCKENALMACEN[[#This Row],[MESES DE INVENTARIO]],0)</f>
        <v>11.978571428571428</v>
      </c>
      <c r="O912" s="3">
        <f>Tabla_STOCKENALMACEN[[#This Row],[STOCK_VALORIZADO]]/SUM(Tabla_STOCKENALMACEN[STOCK_VALORIZADO])</f>
        <v>8.4748409887348423E-6</v>
      </c>
      <c r="P912" s="1" t="str">
        <f>VLOOKUP(Tabla_STOCKENALMACEN[[#This Row],[ID_PRODUCTO]],'ABC VENTAS'!$B$2:$F$564,5,FALSE)</f>
        <v>C</v>
      </c>
      <c r="Q912" s="1" t="str">
        <f>VLOOKUP(Tabla_STOCKENALMACEN[[#This Row],[ID_PRODUCTO]],'ABC STOCK'!$B$3:$F$565,5,FALSE)</f>
        <v>C</v>
      </c>
      <c r="R91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13" spans="1:18" x14ac:dyDescent="0.25">
      <c r="A913">
        <v>3</v>
      </c>
      <c r="B913">
        <v>1152</v>
      </c>
      <c r="C913">
        <v>5</v>
      </c>
      <c r="D913">
        <v>3</v>
      </c>
      <c r="E913">
        <v>201912</v>
      </c>
      <c r="F913">
        <v>871</v>
      </c>
      <c r="G913">
        <v>3.02</v>
      </c>
      <c r="H913">
        <v>2630.42</v>
      </c>
      <c r="I913">
        <v>195.88324</v>
      </c>
      <c r="J913">
        <v>79.099999999999994</v>
      </c>
      <c r="K913">
        <v>286.65839999999997</v>
      </c>
      <c r="L913">
        <f>Tabla_STOCKENALMACEN[[#This Row],[CANT_STOCK]]*Tabla_STOCKENALMACEN[[#This Row],[COSTO_UNIT]]</f>
        <v>2630.42</v>
      </c>
      <c r="M913">
        <f>IFERROR(Tabla_STOCKENALMACEN[[#This Row],[CANT_STOCK]]/Tabla_STOCKENALMACEN[[#This Row],[VENTA_PROM12MESES_UN]],0)</f>
        <v>11.011378002528446</v>
      </c>
      <c r="N913">
        <f>IFERROR(12/Tabla_STOCKENALMACEN[[#This Row],[MESES DE INVENTARIO]],0)</f>
        <v>1.0897818599311135</v>
      </c>
      <c r="O913" s="3">
        <f>Tabla_STOCKENALMACEN[[#This Row],[STOCK_VALORIZADO]]/SUM(Tabla_STOCKENALMACEN[STOCK_VALORIZADO])</f>
        <v>9.9024481314800589E-5</v>
      </c>
      <c r="P913" s="1" t="str">
        <f>VLOOKUP(Tabla_STOCKENALMACEN[[#This Row],[ID_PRODUCTO]],'ABC VENTAS'!$B$2:$F$564,5,FALSE)</f>
        <v>C</v>
      </c>
      <c r="Q913" s="1" t="str">
        <f>VLOOKUP(Tabla_STOCKENALMACEN[[#This Row],[ID_PRODUCTO]],'ABC STOCK'!$B$3:$F$565,5,FALSE)</f>
        <v>C</v>
      </c>
      <c r="R91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14" spans="1:18" x14ac:dyDescent="0.25">
      <c r="A914">
        <v>3</v>
      </c>
      <c r="B914">
        <v>1153</v>
      </c>
      <c r="C914">
        <v>5</v>
      </c>
      <c r="D914">
        <v>3</v>
      </c>
      <c r="E914">
        <v>201909</v>
      </c>
      <c r="F914">
        <v>165</v>
      </c>
      <c r="G914">
        <v>3.82</v>
      </c>
      <c r="H914">
        <v>630.29999999999995</v>
      </c>
      <c r="I914">
        <v>540.98839999999996</v>
      </c>
      <c r="J914">
        <v>146</v>
      </c>
      <c r="K914">
        <v>1048.5136</v>
      </c>
      <c r="L914">
        <f>Tabla_STOCKENALMACEN[[#This Row],[CANT_STOCK]]*Tabla_STOCKENALMACEN[[#This Row],[COSTO_UNIT]]</f>
        <v>630.29999999999995</v>
      </c>
      <c r="M914">
        <f>IFERROR(Tabla_STOCKENALMACEN[[#This Row],[CANT_STOCK]]/Tabla_STOCKENALMACEN[[#This Row],[VENTA_PROM12MESES_UN]],0)</f>
        <v>1.1301369863013699</v>
      </c>
      <c r="N914">
        <f>IFERROR(12/Tabla_STOCKENALMACEN[[#This Row],[MESES DE INVENTARIO]],0)</f>
        <v>10.618181818181817</v>
      </c>
      <c r="O914" s="3">
        <f>Tabla_STOCKENALMACEN[[#This Row],[STOCK_VALORIZADO]]/SUM(Tabla_STOCKENALMACEN[STOCK_VALORIZADO])</f>
        <v>2.3728199516700301E-5</v>
      </c>
      <c r="P914" s="1" t="str">
        <f>VLOOKUP(Tabla_STOCKENALMACEN[[#This Row],[ID_PRODUCTO]],'ABC VENTAS'!$B$2:$F$564,5,FALSE)</f>
        <v>C</v>
      </c>
      <c r="Q914" s="1" t="str">
        <f>VLOOKUP(Tabla_STOCKENALMACEN[[#This Row],[ID_PRODUCTO]],'ABC STOCK'!$B$3:$F$565,5,FALSE)</f>
        <v>C</v>
      </c>
      <c r="R91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15" spans="1:18" x14ac:dyDescent="0.25">
      <c r="A915">
        <v>3</v>
      </c>
      <c r="B915">
        <v>1153</v>
      </c>
      <c r="C915">
        <v>5</v>
      </c>
      <c r="D915">
        <v>3</v>
      </c>
      <c r="E915">
        <v>202002</v>
      </c>
      <c r="F915">
        <v>741</v>
      </c>
      <c r="G915">
        <v>7.02</v>
      </c>
      <c r="H915">
        <v>5201.82</v>
      </c>
      <c r="I915">
        <v>479.52918</v>
      </c>
      <c r="J915">
        <v>82.3</v>
      </c>
      <c r="K915">
        <v>907.06122000000005</v>
      </c>
      <c r="L915">
        <f>Tabla_STOCKENALMACEN[[#This Row],[CANT_STOCK]]*Tabla_STOCKENALMACEN[[#This Row],[COSTO_UNIT]]</f>
        <v>5201.82</v>
      </c>
      <c r="M915">
        <f>IFERROR(Tabla_STOCKENALMACEN[[#This Row],[CANT_STOCK]]/Tabla_STOCKENALMACEN[[#This Row],[VENTA_PROM12MESES_UN]],0)</f>
        <v>9.0036452004860266</v>
      </c>
      <c r="N915">
        <f>IFERROR(12/Tabla_STOCKENALMACEN[[#This Row],[MESES DE INVENTARIO]],0)</f>
        <v>1.3327935222672065</v>
      </c>
      <c r="O915" s="3">
        <f>Tabla_STOCKENALMACEN[[#This Row],[STOCK_VALORIZADO]]/SUM(Tabla_STOCKENALMACEN[STOCK_VALORIZADO])</f>
        <v>1.9582710266533707E-4</v>
      </c>
      <c r="P915" s="1" t="str">
        <f>VLOOKUP(Tabla_STOCKENALMACEN[[#This Row],[ID_PRODUCTO]],'ABC VENTAS'!$B$2:$F$564,5,FALSE)</f>
        <v>C</v>
      </c>
      <c r="Q915" s="1" t="str">
        <f>VLOOKUP(Tabla_STOCKENALMACEN[[#This Row],[ID_PRODUCTO]],'ABC STOCK'!$B$3:$F$565,5,FALSE)</f>
        <v>C</v>
      </c>
      <c r="R91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16" spans="1:18" x14ac:dyDescent="0.25">
      <c r="A916">
        <v>2</v>
      </c>
      <c r="B916">
        <v>1153</v>
      </c>
      <c r="C916">
        <v>5</v>
      </c>
      <c r="D916">
        <v>3</v>
      </c>
      <c r="E916">
        <v>201905</v>
      </c>
      <c r="F916">
        <v>743</v>
      </c>
      <c r="G916">
        <v>3.54</v>
      </c>
      <c r="H916">
        <v>2630.22</v>
      </c>
      <c r="I916">
        <v>275.95008000000001</v>
      </c>
      <c r="J916">
        <v>92.8</v>
      </c>
      <c r="K916">
        <v>538.75968</v>
      </c>
      <c r="L916">
        <f>Tabla_STOCKENALMACEN[[#This Row],[CANT_STOCK]]*Tabla_STOCKENALMACEN[[#This Row],[COSTO_UNIT]]</f>
        <v>2630.22</v>
      </c>
      <c r="M916">
        <f>IFERROR(Tabla_STOCKENALMACEN[[#This Row],[CANT_STOCK]]/Tabla_STOCKENALMACEN[[#This Row],[VENTA_PROM12MESES_UN]],0)</f>
        <v>8.006465517241379</v>
      </c>
      <c r="N916">
        <f>IFERROR(12/Tabla_STOCKENALMACEN[[#This Row],[MESES DE INVENTARIO]],0)</f>
        <v>1.4987886944818305</v>
      </c>
      <c r="O916" s="3">
        <f>Tabla_STOCKENALMACEN[[#This Row],[STOCK_VALORIZADO]]/SUM(Tabla_STOCKENALMACEN[STOCK_VALORIZADO])</f>
        <v>9.9016952138371349E-5</v>
      </c>
      <c r="P916" s="1" t="str">
        <f>VLOOKUP(Tabla_STOCKENALMACEN[[#This Row],[ID_PRODUCTO]],'ABC VENTAS'!$B$2:$F$564,5,FALSE)</f>
        <v>C</v>
      </c>
      <c r="Q916" s="1" t="str">
        <f>VLOOKUP(Tabla_STOCKENALMACEN[[#This Row],[ID_PRODUCTO]],'ABC STOCK'!$B$3:$F$565,5,FALSE)</f>
        <v>C</v>
      </c>
      <c r="R91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17" spans="1:18" x14ac:dyDescent="0.25">
      <c r="A917">
        <v>3</v>
      </c>
      <c r="B917">
        <v>1153</v>
      </c>
      <c r="C917">
        <v>5</v>
      </c>
      <c r="D917">
        <v>3</v>
      </c>
      <c r="E917">
        <v>201902</v>
      </c>
      <c r="F917">
        <v>771</v>
      </c>
      <c r="G917">
        <v>6.23</v>
      </c>
      <c r="H917">
        <v>4803.33</v>
      </c>
      <c r="I917">
        <v>339.88387999999998</v>
      </c>
      <c r="J917">
        <v>59.3</v>
      </c>
      <c r="K917">
        <v>531.99216000000001</v>
      </c>
      <c r="L917">
        <f>Tabla_STOCKENALMACEN[[#This Row],[CANT_STOCK]]*Tabla_STOCKENALMACEN[[#This Row],[COSTO_UNIT]]</f>
        <v>4803.33</v>
      </c>
      <c r="M917">
        <f>IFERROR(Tabla_STOCKENALMACEN[[#This Row],[CANT_STOCK]]/Tabla_STOCKENALMACEN[[#This Row],[VENTA_PROM12MESES_UN]],0)</f>
        <v>13.001686340640809</v>
      </c>
      <c r="N917">
        <f>IFERROR(12/Tabla_STOCKENALMACEN[[#This Row],[MESES DE INVENTARIO]],0)</f>
        <v>0.92295719844357982</v>
      </c>
      <c r="O917" s="3">
        <f>Tabla_STOCKENALMACEN[[#This Row],[STOCK_VALORIZADO]]/SUM(Tabla_STOCKENALMACEN[STOCK_VALORIZADO])</f>
        <v>1.8082559508892919E-4</v>
      </c>
      <c r="P917" s="1" t="str">
        <f>VLOOKUP(Tabla_STOCKENALMACEN[[#This Row],[ID_PRODUCTO]],'ABC VENTAS'!$B$2:$F$564,5,FALSE)</f>
        <v>C</v>
      </c>
      <c r="Q917" s="1" t="str">
        <f>VLOOKUP(Tabla_STOCKENALMACEN[[#This Row],[ID_PRODUCTO]],'ABC STOCK'!$B$3:$F$565,5,FALSE)</f>
        <v>C</v>
      </c>
      <c r="R91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918" spans="1:18" x14ac:dyDescent="0.25">
      <c r="A918">
        <v>1</v>
      </c>
      <c r="B918">
        <v>1153</v>
      </c>
      <c r="C918">
        <v>5</v>
      </c>
      <c r="D918">
        <v>3</v>
      </c>
      <c r="E918">
        <v>201910</v>
      </c>
      <c r="F918">
        <v>454</v>
      </c>
      <c r="G918">
        <v>3.19</v>
      </c>
      <c r="H918">
        <v>1448.26</v>
      </c>
      <c r="I918">
        <v>272.27287999999999</v>
      </c>
      <c r="J918">
        <v>90.8</v>
      </c>
      <c r="K918">
        <v>483.71884</v>
      </c>
      <c r="L918">
        <f>Tabla_STOCKENALMACEN[[#This Row],[CANT_STOCK]]*Tabla_STOCKENALMACEN[[#This Row],[COSTO_UNIT]]</f>
        <v>1448.26</v>
      </c>
      <c r="M918">
        <f>IFERROR(Tabla_STOCKENALMACEN[[#This Row],[CANT_STOCK]]/Tabla_STOCKENALMACEN[[#This Row],[VENTA_PROM12MESES_UN]],0)</f>
        <v>5</v>
      </c>
      <c r="N918">
        <f>IFERROR(12/Tabla_STOCKENALMACEN[[#This Row],[MESES DE INVENTARIO]],0)</f>
        <v>2.4</v>
      </c>
      <c r="O918" s="3">
        <f>Tabla_STOCKENALMACEN[[#This Row],[STOCK_VALORIZADO]]/SUM(Tabla_STOCKENALMACEN[STOCK_VALORIZADO])</f>
        <v>5.4521025276941742E-5</v>
      </c>
      <c r="P918" s="1" t="str">
        <f>VLOOKUP(Tabla_STOCKENALMACEN[[#This Row],[ID_PRODUCTO]],'ABC VENTAS'!$B$2:$F$564,5,FALSE)</f>
        <v>C</v>
      </c>
      <c r="Q918" s="1" t="str">
        <f>VLOOKUP(Tabla_STOCKENALMACEN[[#This Row],[ID_PRODUCTO]],'ABC STOCK'!$B$3:$F$565,5,FALSE)</f>
        <v>C</v>
      </c>
      <c r="R91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919" spans="1:18" x14ac:dyDescent="0.25">
      <c r="A919">
        <v>1</v>
      </c>
      <c r="B919">
        <v>1153</v>
      </c>
      <c r="C919">
        <v>5</v>
      </c>
      <c r="D919">
        <v>3</v>
      </c>
      <c r="E919">
        <v>201907</v>
      </c>
      <c r="F919">
        <v>44</v>
      </c>
      <c r="G919">
        <v>2.04</v>
      </c>
      <c r="H919">
        <v>89.76</v>
      </c>
      <c r="I919">
        <v>182.172</v>
      </c>
      <c r="J919">
        <v>94</v>
      </c>
      <c r="K919">
        <v>324.07440000000003</v>
      </c>
      <c r="L919">
        <f>Tabla_STOCKENALMACEN[[#This Row],[CANT_STOCK]]*Tabla_STOCKENALMACEN[[#This Row],[COSTO_UNIT]]</f>
        <v>89.76</v>
      </c>
      <c r="M919">
        <f>IFERROR(Tabla_STOCKENALMACEN[[#This Row],[CANT_STOCK]]/Tabla_STOCKENALMACEN[[#This Row],[VENTA_PROM12MESES_UN]],0)</f>
        <v>0.46808510638297873</v>
      </c>
      <c r="N919">
        <f>IFERROR(12/Tabla_STOCKENALMACEN[[#This Row],[MESES DE INVENTARIO]],0)</f>
        <v>25.636363636363637</v>
      </c>
      <c r="O919" s="3">
        <f>Tabla_STOCKENALMACEN[[#This Row],[STOCK_VALORIZADO]]/SUM(Tabla_STOCKENALMACEN[STOCK_VALORIZADO])</f>
        <v>3.379094381435855E-6</v>
      </c>
      <c r="P919" s="1" t="str">
        <f>VLOOKUP(Tabla_STOCKENALMACEN[[#This Row],[ID_PRODUCTO]],'ABC VENTAS'!$B$2:$F$564,5,FALSE)</f>
        <v>C</v>
      </c>
      <c r="Q919" s="1" t="str">
        <f>VLOOKUP(Tabla_STOCKENALMACEN[[#This Row],[ID_PRODUCTO]],'ABC STOCK'!$B$3:$F$565,5,FALSE)</f>
        <v>C</v>
      </c>
      <c r="R91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20" spans="1:18" x14ac:dyDescent="0.25">
      <c r="A920">
        <v>2</v>
      </c>
      <c r="B920">
        <v>1154</v>
      </c>
      <c r="C920">
        <v>5</v>
      </c>
      <c r="D920">
        <v>3</v>
      </c>
      <c r="E920">
        <v>202002</v>
      </c>
      <c r="F920">
        <v>466</v>
      </c>
      <c r="G920">
        <v>4.51</v>
      </c>
      <c r="H920">
        <v>2101.66</v>
      </c>
      <c r="I920">
        <v>505.61610000000002</v>
      </c>
      <c r="J920">
        <v>111</v>
      </c>
      <c r="K920">
        <v>645.78689999999995</v>
      </c>
      <c r="L920">
        <f>Tabla_STOCKENALMACEN[[#This Row],[CANT_STOCK]]*Tabla_STOCKENALMACEN[[#This Row],[COSTO_UNIT]]</f>
        <v>2101.66</v>
      </c>
      <c r="M920">
        <f>IFERROR(Tabla_STOCKENALMACEN[[#This Row],[CANT_STOCK]]/Tabla_STOCKENALMACEN[[#This Row],[VENTA_PROM12MESES_UN]],0)</f>
        <v>4.198198198198198</v>
      </c>
      <c r="N920">
        <f>IFERROR(12/Tabla_STOCKENALMACEN[[#This Row],[MESES DE INVENTARIO]],0)</f>
        <v>2.8583690987124464</v>
      </c>
      <c r="O920" s="3">
        <f>Tabla_STOCKENALMACEN[[#This Row],[STOCK_VALORIZADO]]/SUM(Tabla_STOCKENALMACEN[STOCK_VALORIZADO])</f>
        <v>7.9118844671217448E-5</v>
      </c>
      <c r="P920" s="1" t="str">
        <f>VLOOKUP(Tabla_STOCKENALMACEN[[#This Row],[ID_PRODUCTO]],'ABC VENTAS'!$B$2:$F$564,5,FALSE)</f>
        <v>C</v>
      </c>
      <c r="Q920" s="1" t="str">
        <f>VLOOKUP(Tabla_STOCKENALMACEN[[#This Row],[ID_PRODUCTO]],'ABC STOCK'!$B$3:$F$565,5,FALSE)</f>
        <v>C</v>
      </c>
      <c r="R92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921" spans="1:18" x14ac:dyDescent="0.25">
      <c r="A921">
        <v>2</v>
      </c>
      <c r="B921">
        <v>1154</v>
      </c>
      <c r="C921">
        <v>5</v>
      </c>
      <c r="D921">
        <v>3</v>
      </c>
      <c r="E921">
        <v>201902</v>
      </c>
      <c r="F921">
        <v>1207</v>
      </c>
      <c r="G921">
        <v>2.08</v>
      </c>
      <c r="H921">
        <v>2510.56</v>
      </c>
      <c r="I921">
        <v>266.01119999999997</v>
      </c>
      <c r="J921">
        <v>147</v>
      </c>
      <c r="K921">
        <v>425.00639999999999</v>
      </c>
      <c r="L921">
        <f>Tabla_STOCKENALMACEN[[#This Row],[CANT_STOCK]]*Tabla_STOCKENALMACEN[[#This Row],[COSTO_UNIT]]</f>
        <v>2510.56</v>
      </c>
      <c r="M921">
        <f>IFERROR(Tabla_STOCKENALMACEN[[#This Row],[CANT_STOCK]]/Tabla_STOCKENALMACEN[[#This Row],[VENTA_PROM12MESES_UN]],0)</f>
        <v>8.2108843537414966</v>
      </c>
      <c r="N921">
        <f>IFERROR(12/Tabla_STOCKENALMACEN[[#This Row],[MESES DE INVENTARIO]],0)</f>
        <v>1.4614747307373654</v>
      </c>
      <c r="O921" s="3">
        <f>Tabla_STOCKENALMACEN[[#This Row],[STOCK_VALORIZADO]]/SUM(Tabla_STOCKENALMACEN[STOCK_VALORIZADO])</f>
        <v>9.4512245880766477E-5</v>
      </c>
      <c r="P921" s="1" t="str">
        <f>VLOOKUP(Tabla_STOCKENALMACEN[[#This Row],[ID_PRODUCTO]],'ABC VENTAS'!$B$2:$F$564,5,FALSE)</f>
        <v>C</v>
      </c>
      <c r="Q921" s="1" t="str">
        <f>VLOOKUP(Tabla_STOCKENALMACEN[[#This Row],[ID_PRODUCTO]],'ABC STOCK'!$B$3:$F$565,5,FALSE)</f>
        <v>C</v>
      </c>
      <c r="R92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22" spans="1:18" x14ac:dyDescent="0.25">
      <c r="A922">
        <v>2</v>
      </c>
      <c r="B922">
        <v>1154</v>
      </c>
      <c r="C922">
        <v>5</v>
      </c>
      <c r="D922">
        <v>3</v>
      </c>
      <c r="E922">
        <v>201904</v>
      </c>
      <c r="F922">
        <v>246</v>
      </c>
      <c r="G922">
        <v>2.89</v>
      </c>
      <c r="H922">
        <v>710.94</v>
      </c>
      <c r="I922">
        <v>188.8904</v>
      </c>
      <c r="J922">
        <v>81.7</v>
      </c>
      <c r="K922">
        <v>415.55887999999999</v>
      </c>
      <c r="L922">
        <f>Tabla_STOCKENALMACEN[[#This Row],[CANT_STOCK]]*Tabla_STOCKENALMACEN[[#This Row],[COSTO_UNIT]]</f>
        <v>710.94</v>
      </c>
      <c r="M922">
        <f>IFERROR(Tabla_STOCKENALMACEN[[#This Row],[CANT_STOCK]]/Tabla_STOCKENALMACEN[[#This Row],[VENTA_PROM12MESES_UN]],0)</f>
        <v>3.0110159118727049</v>
      </c>
      <c r="N922">
        <f>IFERROR(12/Tabla_STOCKENALMACEN[[#This Row],[MESES DE INVENTARIO]],0)</f>
        <v>3.9853658536585366</v>
      </c>
      <c r="O922" s="3">
        <f>Tabla_STOCKENALMACEN[[#This Row],[STOCK_VALORIZADO]]/SUM(Tabla_STOCKENALMACEN[STOCK_VALORIZADO])</f>
        <v>2.6763963452963532E-5</v>
      </c>
      <c r="P922" s="1" t="str">
        <f>VLOOKUP(Tabla_STOCKENALMACEN[[#This Row],[ID_PRODUCTO]],'ABC VENTAS'!$B$2:$F$564,5,FALSE)</f>
        <v>C</v>
      </c>
      <c r="Q922" s="1" t="str">
        <f>VLOOKUP(Tabla_STOCKENALMACEN[[#This Row],[ID_PRODUCTO]],'ABC STOCK'!$B$3:$F$565,5,FALSE)</f>
        <v>C</v>
      </c>
      <c r="R92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923" spans="1:18" x14ac:dyDescent="0.25">
      <c r="A923">
        <v>3</v>
      </c>
      <c r="B923">
        <v>1154</v>
      </c>
      <c r="C923">
        <v>5</v>
      </c>
      <c r="D923">
        <v>3</v>
      </c>
      <c r="E923">
        <v>202001</v>
      </c>
      <c r="F923">
        <v>890</v>
      </c>
      <c r="G923">
        <v>1.33</v>
      </c>
      <c r="H923">
        <v>1183.7</v>
      </c>
      <c r="I923">
        <v>161.51519999999999</v>
      </c>
      <c r="J923">
        <v>138</v>
      </c>
      <c r="K923">
        <v>315.68880000000001</v>
      </c>
      <c r="L923">
        <f>Tabla_STOCKENALMACEN[[#This Row],[CANT_STOCK]]*Tabla_STOCKENALMACEN[[#This Row],[COSTO_UNIT]]</f>
        <v>1183.7</v>
      </c>
      <c r="M923">
        <f>IFERROR(Tabla_STOCKENALMACEN[[#This Row],[CANT_STOCK]]/Tabla_STOCKENALMACEN[[#This Row],[VENTA_PROM12MESES_UN]],0)</f>
        <v>6.4492753623188408</v>
      </c>
      <c r="N923">
        <f>IFERROR(12/Tabla_STOCKENALMACEN[[#This Row],[MESES DE INVENTARIO]],0)</f>
        <v>1.8606741573033707</v>
      </c>
      <c r="O923" s="3">
        <f>Tabla_STOCKENALMACEN[[#This Row],[STOCK_VALORIZADO]]/SUM(Tabla_STOCKENALMACEN[STOCK_VALORIZADO])</f>
        <v>4.456143069636387E-5</v>
      </c>
      <c r="P923" s="1" t="str">
        <f>VLOOKUP(Tabla_STOCKENALMACEN[[#This Row],[ID_PRODUCTO]],'ABC VENTAS'!$B$2:$F$564,5,FALSE)</f>
        <v>C</v>
      </c>
      <c r="Q923" s="1" t="str">
        <f>VLOOKUP(Tabla_STOCKENALMACEN[[#This Row],[ID_PRODUCTO]],'ABC STOCK'!$B$3:$F$565,5,FALSE)</f>
        <v>C</v>
      </c>
      <c r="R92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24" spans="1:18" x14ac:dyDescent="0.25">
      <c r="A924">
        <v>1</v>
      </c>
      <c r="B924">
        <v>1154</v>
      </c>
      <c r="C924">
        <v>5</v>
      </c>
      <c r="D924">
        <v>3</v>
      </c>
      <c r="E924">
        <v>202001</v>
      </c>
      <c r="F924">
        <v>1205</v>
      </c>
      <c r="G924">
        <v>1.8</v>
      </c>
      <c r="H924">
        <v>2169</v>
      </c>
      <c r="I924">
        <v>165.636</v>
      </c>
      <c r="J924">
        <v>86</v>
      </c>
      <c r="K924">
        <v>280.18799999999999</v>
      </c>
      <c r="L924">
        <f>Tabla_STOCKENALMACEN[[#This Row],[CANT_STOCK]]*Tabla_STOCKENALMACEN[[#This Row],[COSTO_UNIT]]</f>
        <v>2169</v>
      </c>
      <c r="M924">
        <f>IFERROR(Tabla_STOCKENALMACEN[[#This Row],[CANT_STOCK]]/Tabla_STOCKENALMACEN[[#This Row],[VENTA_PROM12MESES_UN]],0)</f>
        <v>14.011627906976743</v>
      </c>
      <c r="N924">
        <f>IFERROR(12/Tabla_STOCKENALMACEN[[#This Row],[MESES DE INVENTARIO]],0)</f>
        <v>0.85643153526970961</v>
      </c>
      <c r="O924" s="3">
        <f>Tabla_STOCKENALMACEN[[#This Row],[STOCK_VALORIZADO]]/SUM(Tabla_STOCKENALMACEN[STOCK_VALORIZADO])</f>
        <v>8.1653918374937267E-5</v>
      </c>
      <c r="P924" s="1" t="str">
        <f>VLOOKUP(Tabla_STOCKENALMACEN[[#This Row],[ID_PRODUCTO]],'ABC VENTAS'!$B$2:$F$564,5,FALSE)</f>
        <v>C</v>
      </c>
      <c r="Q924" s="1" t="str">
        <f>VLOOKUP(Tabla_STOCKENALMACEN[[#This Row],[ID_PRODUCTO]],'ABC STOCK'!$B$3:$F$565,5,FALSE)</f>
        <v>C</v>
      </c>
      <c r="R92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925" spans="1:18" x14ac:dyDescent="0.25">
      <c r="A925">
        <v>2</v>
      </c>
      <c r="B925">
        <v>1154</v>
      </c>
      <c r="C925">
        <v>5</v>
      </c>
      <c r="D925">
        <v>3</v>
      </c>
      <c r="E925">
        <v>201907</v>
      </c>
      <c r="F925">
        <v>468</v>
      </c>
      <c r="G925">
        <v>2.13</v>
      </c>
      <c r="H925">
        <v>996.84</v>
      </c>
      <c r="I925">
        <v>185.41224</v>
      </c>
      <c r="J925">
        <v>93.6</v>
      </c>
      <c r="K925">
        <v>273.13416000000001</v>
      </c>
      <c r="L925">
        <f>Tabla_STOCKENALMACEN[[#This Row],[CANT_STOCK]]*Tabla_STOCKENALMACEN[[#This Row],[COSTO_UNIT]]</f>
        <v>996.83999999999992</v>
      </c>
      <c r="M925">
        <f>IFERROR(Tabla_STOCKENALMACEN[[#This Row],[CANT_STOCK]]/Tabla_STOCKENALMACEN[[#This Row],[VENTA_PROM12MESES_UN]],0)</f>
        <v>5</v>
      </c>
      <c r="N925">
        <f>IFERROR(12/Tabla_STOCKENALMACEN[[#This Row],[MESES DE INVENTARIO]],0)</f>
        <v>2.4</v>
      </c>
      <c r="O925" s="3">
        <f>Tabla_STOCKENALMACEN[[#This Row],[STOCK_VALORIZADO]]/SUM(Tabla_STOCKENALMACEN[STOCK_VALORIZADO])</f>
        <v>3.752692115853963E-5</v>
      </c>
      <c r="P925" s="1" t="str">
        <f>VLOOKUP(Tabla_STOCKENALMACEN[[#This Row],[ID_PRODUCTO]],'ABC VENTAS'!$B$2:$F$564,5,FALSE)</f>
        <v>C</v>
      </c>
      <c r="Q925" s="1" t="str">
        <f>VLOOKUP(Tabla_STOCKENALMACEN[[#This Row],[ID_PRODUCTO]],'ABC STOCK'!$B$3:$F$565,5,FALSE)</f>
        <v>C</v>
      </c>
      <c r="R92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926" spans="1:18" x14ac:dyDescent="0.25">
      <c r="A926">
        <v>1</v>
      </c>
      <c r="B926">
        <v>1155</v>
      </c>
      <c r="C926">
        <v>5</v>
      </c>
      <c r="D926">
        <v>3</v>
      </c>
      <c r="E926">
        <v>202003</v>
      </c>
      <c r="F926">
        <v>545</v>
      </c>
      <c r="G926">
        <v>7.69</v>
      </c>
      <c r="H926">
        <v>4191.05</v>
      </c>
      <c r="I926">
        <v>598.28200000000004</v>
      </c>
      <c r="J926">
        <v>77.8</v>
      </c>
      <c r="K926">
        <v>735.88685999999996</v>
      </c>
      <c r="L926">
        <f>Tabla_STOCKENALMACEN[[#This Row],[CANT_STOCK]]*Tabla_STOCKENALMACEN[[#This Row],[COSTO_UNIT]]</f>
        <v>4191.05</v>
      </c>
      <c r="M926">
        <f>IFERROR(Tabla_STOCKENALMACEN[[#This Row],[CANT_STOCK]]/Tabla_STOCKENALMACEN[[#This Row],[VENTA_PROM12MESES_UN]],0)</f>
        <v>7.005141388174807</v>
      </c>
      <c r="N926">
        <f>IFERROR(12/Tabla_STOCKENALMACEN[[#This Row],[MESES DE INVENTARIO]],0)</f>
        <v>1.7130275229357799</v>
      </c>
      <c r="O926" s="3">
        <f>Tabla_STOCKENALMACEN[[#This Row],[STOCK_VALORIZADO]]/SUM(Tabla_STOCKENALMACEN[STOCK_VALORIZADO])</f>
        <v>1.5777577436850199E-4</v>
      </c>
      <c r="P926" s="1" t="str">
        <f>VLOOKUP(Tabla_STOCKENALMACEN[[#This Row],[ID_PRODUCTO]],'ABC VENTAS'!$B$2:$F$564,5,FALSE)</f>
        <v>C</v>
      </c>
      <c r="Q926" s="1" t="str">
        <f>VLOOKUP(Tabla_STOCKENALMACEN[[#This Row],[ID_PRODUCTO]],'ABC STOCK'!$B$3:$F$565,5,FALSE)</f>
        <v>C</v>
      </c>
      <c r="R92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27" spans="1:18" x14ac:dyDescent="0.25">
      <c r="A927">
        <v>2</v>
      </c>
      <c r="B927">
        <v>1155</v>
      </c>
      <c r="C927">
        <v>5</v>
      </c>
      <c r="D927">
        <v>3</v>
      </c>
      <c r="E927">
        <v>201907</v>
      </c>
      <c r="F927">
        <v>946</v>
      </c>
      <c r="G927">
        <v>3.75</v>
      </c>
      <c r="H927">
        <v>3547.5</v>
      </c>
      <c r="I927">
        <v>306.375</v>
      </c>
      <c r="J927">
        <v>86</v>
      </c>
      <c r="K927">
        <v>586.95000000000005</v>
      </c>
      <c r="L927">
        <f>Tabla_STOCKENALMACEN[[#This Row],[CANT_STOCK]]*Tabla_STOCKENALMACEN[[#This Row],[COSTO_UNIT]]</f>
        <v>3547.5</v>
      </c>
      <c r="M927">
        <f>IFERROR(Tabla_STOCKENALMACEN[[#This Row],[CANT_STOCK]]/Tabla_STOCKENALMACEN[[#This Row],[VENTA_PROM12MESES_UN]],0)</f>
        <v>11</v>
      </c>
      <c r="N927">
        <f>IFERROR(12/Tabla_STOCKENALMACEN[[#This Row],[MESES DE INVENTARIO]],0)</f>
        <v>1.0909090909090908</v>
      </c>
      <c r="O927" s="3">
        <f>Tabla_STOCKENALMACEN[[#This Row],[STOCK_VALORIZADO]]/SUM(Tabla_STOCKENALMACEN[STOCK_VALORIZADO])</f>
        <v>1.3354876691336557E-4</v>
      </c>
      <c r="P927" s="1" t="str">
        <f>VLOOKUP(Tabla_STOCKENALMACEN[[#This Row],[ID_PRODUCTO]],'ABC VENTAS'!$B$2:$F$564,5,FALSE)</f>
        <v>C</v>
      </c>
      <c r="Q927" s="1" t="str">
        <f>VLOOKUP(Tabla_STOCKENALMACEN[[#This Row],[ID_PRODUCTO]],'ABC STOCK'!$B$3:$F$565,5,FALSE)</f>
        <v>C</v>
      </c>
      <c r="R92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28" spans="1:18" x14ac:dyDescent="0.25">
      <c r="A928">
        <v>3</v>
      </c>
      <c r="B928">
        <v>1155</v>
      </c>
      <c r="C928">
        <v>5</v>
      </c>
      <c r="D928">
        <v>3</v>
      </c>
      <c r="E928">
        <v>202001</v>
      </c>
      <c r="F928">
        <v>420</v>
      </c>
      <c r="G928">
        <v>5.29</v>
      </c>
      <c r="H928">
        <v>2221.8000000000002</v>
      </c>
      <c r="I928">
        <v>260.79700000000003</v>
      </c>
      <c r="J928">
        <v>58</v>
      </c>
      <c r="K928">
        <v>475.57100000000003</v>
      </c>
      <c r="L928">
        <f>Tabla_STOCKENALMACEN[[#This Row],[CANT_STOCK]]*Tabla_STOCKENALMACEN[[#This Row],[COSTO_UNIT]]</f>
        <v>2221.8000000000002</v>
      </c>
      <c r="M928">
        <f>IFERROR(Tabla_STOCKENALMACEN[[#This Row],[CANT_STOCK]]/Tabla_STOCKENALMACEN[[#This Row],[VENTA_PROM12MESES_UN]],0)</f>
        <v>7.2413793103448274</v>
      </c>
      <c r="N928">
        <f>IFERROR(12/Tabla_STOCKENALMACEN[[#This Row],[MESES DE INVENTARIO]],0)</f>
        <v>1.6571428571428573</v>
      </c>
      <c r="O928" s="3">
        <f>Tabla_STOCKENALMACEN[[#This Row],[STOCK_VALORIZADO]]/SUM(Tabla_STOCKENALMACEN[STOCK_VALORIZADO])</f>
        <v>8.3641620952252475E-5</v>
      </c>
      <c r="P928" s="1" t="str">
        <f>VLOOKUP(Tabla_STOCKENALMACEN[[#This Row],[ID_PRODUCTO]],'ABC VENTAS'!$B$2:$F$564,5,FALSE)</f>
        <v>C</v>
      </c>
      <c r="Q928" s="1" t="str">
        <f>VLOOKUP(Tabla_STOCKENALMACEN[[#This Row],[ID_PRODUCTO]],'ABC STOCK'!$B$3:$F$565,5,FALSE)</f>
        <v>C</v>
      </c>
      <c r="R92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29" spans="1:18" x14ac:dyDescent="0.25">
      <c r="A929">
        <v>2</v>
      </c>
      <c r="B929">
        <v>1155</v>
      </c>
      <c r="C929">
        <v>5</v>
      </c>
      <c r="D929">
        <v>3</v>
      </c>
      <c r="E929">
        <v>202001</v>
      </c>
      <c r="F929">
        <v>0</v>
      </c>
      <c r="G929">
        <v>5.98</v>
      </c>
      <c r="H929">
        <v>0</v>
      </c>
      <c r="I929">
        <v>243.98400000000001</v>
      </c>
      <c r="J929">
        <v>40</v>
      </c>
      <c r="K929">
        <v>430.56</v>
      </c>
      <c r="L929">
        <f>Tabla_STOCKENALMACEN[[#This Row],[CANT_STOCK]]*Tabla_STOCKENALMACEN[[#This Row],[COSTO_UNIT]]</f>
        <v>0</v>
      </c>
      <c r="M929">
        <f>IFERROR(Tabla_STOCKENALMACEN[[#This Row],[CANT_STOCK]]/Tabla_STOCKENALMACEN[[#This Row],[VENTA_PROM12MESES_UN]],0)</f>
        <v>0</v>
      </c>
      <c r="N929">
        <f>IFERROR(12/Tabla_STOCKENALMACEN[[#This Row],[MESES DE INVENTARIO]],0)</f>
        <v>0</v>
      </c>
      <c r="O929" s="3">
        <f>Tabla_STOCKENALMACEN[[#This Row],[STOCK_VALORIZADO]]/SUM(Tabla_STOCKENALMACEN[STOCK_VALORIZADO])</f>
        <v>0</v>
      </c>
      <c r="P929" s="1" t="str">
        <f>VLOOKUP(Tabla_STOCKENALMACEN[[#This Row],[ID_PRODUCTO]],'ABC VENTAS'!$B$2:$F$564,5,FALSE)</f>
        <v>C</v>
      </c>
      <c r="Q929" s="1" t="str">
        <f>VLOOKUP(Tabla_STOCKENALMACEN[[#This Row],[ID_PRODUCTO]],'ABC STOCK'!$B$3:$F$565,5,FALSE)</f>
        <v>C</v>
      </c>
      <c r="R92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30" spans="1:18" x14ac:dyDescent="0.25">
      <c r="A930">
        <v>2</v>
      </c>
      <c r="B930">
        <v>1155</v>
      </c>
      <c r="C930">
        <v>5</v>
      </c>
      <c r="D930">
        <v>3</v>
      </c>
      <c r="E930">
        <v>201901</v>
      </c>
      <c r="F930">
        <v>336</v>
      </c>
      <c r="G930">
        <v>4.91</v>
      </c>
      <c r="H930">
        <v>1649.76</v>
      </c>
      <c r="I930">
        <v>293.68182999999999</v>
      </c>
      <c r="J930">
        <v>55.9</v>
      </c>
      <c r="K930">
        <v>367.78845999999999</v>
      </c>
      <c r="L930">
        <f>Tabla_STOCKENALMACEN[[#This Row],[CANT_STOCK]]*Tabla_STOCKENALMACEN[[#This Row],[COSTO_UNIT]]</f>
        <v>1649.76</v>
      </c>
      <c r="M930">
        <f>IFERROR(Tabla_STOCKENALMACEN[[#This Row],[CANT_STOCK]]/Tabla_STOCKENALMACEN[[#This Row],[VENTA_PROM12MESES_UN]],0)</f>
        <v>6.010733452593918</v>
      </c>
      <c r="N930">
        <f>IFERROR(12/Tabla_STOCKENALMACEN[[#This Row],[MESES DE INVENTARIO]],0)</f>
        <v>1.9964285714285714</v>
      </c>
      <c r="O930" s="3">
        <f>Tabla_STOCKENALMACEN[[#This Row],[STOCK_VALORIZADO]]/SUM(Tabla_STOCKENALMACEN[STOCK_VALORIZADO])</f>
        <v>6.2106670529385195E-5</v>
      </c>
      <c r="P930" s="1" t="str">
        <f>VLOOKUP(Tabla_STOCKENALMACEN[[#This Row],[ID_PRODUCTO]],'ABC VENTAS'!$B$2:$F$564,5,FALSE)</f>
        <v>C</v>
      </c>
      <c r="Q930" s="1" t="str">
        <f>VLOOKUP(Tabla_STOCKENALMACEN[[#This Row],[ID_PRODUCTO]],'ABC STOCK'!$B$3:$F$565,5,FALSE)</f>
        <v>C</v>
      </c>
      <c r="R93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31" spans="1:18" x14ac:dyDescent="0.25">
      <c r="A931">
        <v>3</v>
      </c>
      <c r="B931">
        <v>1155</v>
      </c>
      <c r="C931">
        <v>5</v>
      </c>
      <c r="D931">
        <v>3</v>
      </c>
      <c r="E931">
        <v>201911</v>
      </c>
      <c r="F931">
        <v>0</v>
      </c>
      <c r="G931">
        <v>1.06</v>
      </c>
      <c r="H931">
        <v>0</v>
      </c>
      <c r="I931">
        <v>117.53279999999999</v>
      </c>
      <c r="J931">
        <v>132</v>
      </c>
      <c r="K931">
        <v>235.06559999999999</v>
      </c>
      <c r="L931">
        <f>Tabla_STOCKENALMACEN[[#This Row],[CANT_STOCK]]*Tabla_STOCKENALMACEN[[#This Row],[COSTO_UNIT]]</f>
        <v>0</v>
      </c>
      <c r="M931">
        <f>IFERROR(Tabla_STOCKENALMACEN[[#This Row],[CANT_STOCK]]/Tabla_STOCKENALMACEN[[#This Row],[VENTA_PROM12MESES_UN]],0)</f>
        <v>0</v>
      </c>
      <c r="N931">
        <f>IFERROR(12/Tabla_STOCKENALMACEN[[#This Row],[MESES DE INVENTARIO]],0)</f>
        <v>0</v>
      </c>
      <c r="O931" s="3">
        <f>Tabla_STOCKENALMACEN[[#This Row],[STOCK_VALORIZADO]]/SUM(Tabla_STOCKENALMACEN[STOCK_VALORIZADO])</f>
        <v>0</v>
      </c>
      <c r="P931" s="1" t="str">
        <f>VLOOKUP(Tabla_STOCKENALMACEN[[#This Row],[ID_PRODUCTO]],'ABC VENTAS'!$B$2:$F$564,5,FALSE)</f>
        <v>C</v>
      </c>
      <c r="Q931" s="1" t="str">
        <f>VLOOKUP(Tabla_STOCKENALMACEN[[#This Row],[ID_PRODUCTO]],'ABC STOCK'!$B$3:$F$565,5,FALSE)</f>
        <v>C</v>
      </c>
      <c r="R93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32" spans="1:18" x14ac:dyDescent="0.25">
      <c r="A932">
        <v>2</v>
      </c>
      <c r="B932">
        <v>1156</v>
      </c>
      <c r="C932">
        <v>5</v>
      </c>
      <c r="D932">
        <v>3</v>
      </c>
      <c r="E932">
        <v>201907</v>
      </c>
      <c r="F932">
        <v>525</v>
      </c>
      <c r="G932">
        <v>6.04</v>
      </c>
      <c r="H932">
        <v>3171</v>
      </c>
      <c r="I932">
        <v>0</v>
      </c>
      <c r="J932">
        <v>0</v>
      </c>
      <c r="K932">
        <v>0</v>
      </c>
      <c r="L932">
        <f>Tabla_STOCKENALMACEN[[#This Row],[CANT_STOCK]]*Tabla_STOCKENALMACEN[[#This Row],[COSTO_UNIT]]</f>
        <v>3171</v>
      </c>
      <c r="M932">
        <f>IFERROR(Tabla_STOCKENALMACEN[[#This Row],[CANT_STOCK]]/Tabla_STOCKENALMACEN[[#This Row],[VENTA_PROM12MESES_UN]],0)</f>
        <v>0</v>
      </c>
      <c r="N932">
        <f>IFERROR(12/Tabla_STOCKENALMACEN[[#This Row],[MESES DE INVENTARIO]],0)</f>
        <v>0</v>
      </c>
      <c r="O932" s="3">
        <f>Tabla_STOCKENALMACEN[[#This Row],[STOCK_VALORIZADO]]/SUM(Tabla_STOCKENALMACEN[STOCK_VALORIZADO])</f>
        <v>1.1937509228535088E-4</v>
      </c>
      <c r="P932" s="1" t="str">
        <f>VLOOKUP(Tabla_STOCKENALMACEN[[#This Row],[ID_PRODUCTO]],'ABC VENTAS'!$B$2:$F$564,5,FALSE)</f>
        <v>C</v>
      </c>
      <c r="Q932" s="1" t="str">
        <f>VLOOKUP(Tabla_STOCKENALMACEN[[#This Row],[ID_PRODUCTO]],'ABC STOCK'!$B$3:$F$565,5,FALSE)</f>
        <v>C</v>
      </c>
      <c r="R932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933" spans="1:18" x14ac:dyDescent="0.25">
      <c r="A933">
        <v>3</v>
      </c>
      <c r="B933">
        <v>1156</v>
      </c>
      <c r="C933">
        <v>5</v>
      </c>
      <c r="D933">
        <v>3</v>
      </c>
      <c r="E933">
        <v>202002</v>
      </c>
      <c r="F933">
        <v>0</v>
      </c>
      <c r="G933">
        <v>5.78</v>
      </c>
      <c r="H933">
        <v>0</v>
      </c>
      <c r="I933">
        <v>536.49959999999999</v>
      </c>
      <c r="J933">
        <v>91</v>
      </c>
      <c r="K933">
        <v>788.97</v>
      </c>
      <c r="L933">
        <f>Tabla_STOCKENALMACEN[[#This Row],[CANT_STOCK]]*Tabla_STOCKENALMACEN[[#This Row],[COSTO_UNIT]]</f>
        <v>0</v>
      </c>
      <c r="M933">
        <f>IFERROR(Tabla_STOCKENALMACEN[[#This Row],[CANT_STOCK]]/Tabla_STOCKENALMACEN[[#This Row],[VENTA_PROM12MESES_UN]],0)</f>
        <v>0</v>
      </c>
      <c r="N933">
        <f>IFERROR(12/Tabla_STOCKENALMACEN[[#This Row],[MESES DE INVENTARIO]],0)</f>
        <v>0</v>
      </c>
      <c r="O933" s="3">
        <f>Tabla_STOCKENALMACEN[[#This Row],[STOCK_VALORIZADO]]/SUM(Tabla_STOCKENALMACEN[STOCK_VALORIZADO])</f>
        <v>0</v>
      </c>
      <c r="P933" s="1" t="str">
        <f>VLOOKUP(Tabla_STOCKENALMACEN[[#This Row],[ID_PRODUCTO]],'ABC VENTAS'!$B$2:$F$564,5,FALSE)</f>
        <v>C</v>
      </c>
      <c r="Q933" s="1" t="str">
        <f>VLOOKUP(Tabla_STOCKENALMACEN[[#This Row],[ID_PRODUCTO]],'ABC STOCK'!$B$3:$F$565,5,FALSE)</f>
        <v>C</v>
      </c>
      <c r="R93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34" spans="1:18" x14ac:dyDescent="0.25">
      <c r="A934">
        <v>1</v>
      </c>
      <c r="B934">
        <v>1156</v>
      </c>
      <c r="C934">
        <v>5</v>
      </c>
      <c r="D934">
        <v>3</v>
      </c>
      <c r="E934">
        <v>202001</v>
      </c>
      <c r="F934">
        <v>616</v>
      </c>
      <c r="G934">
        <v>6.53</v>
      </c>
      <c r="H934">
        <v>4022.48</v>
      </c>
      <c r="I934">
        <v>538.00670000000002</v>
      </c>
      <c r="J934">
        <v>77</v>
      </c>
      <c r="K934">
        <v>769.29930000000002</v>
      </c>
      <c r="L934">
        <f>Tabla_STOCKENALMACEN[[#This Row],[CANT_STOCK]]*Tabla_STOCKENALMACEN[[#This Row],[COSTO_UNIT]]</f>
        <v>4022.48</v>
      </c>
      <c r="M934">
        <f>IFERROR(Tabla_STOCKENALMACEN[[#This Row],[CANT_STOCK]]/Tabla_STOCKENALMACEN[[#This Row],[VENTA_PROM12MESES_UN]],0)</f>
        <v>8</v>
      </c>
      <c r="N934">
        <f>IFERROR(12/Tabla_STOCKENALMACEN[[#This Row],[MESES DE INVENTARIO]],0)</f>
        <v>1.5</v>
      </c>
      <c r="O934" s="3">
        <f>Tabla_STOCKENALMACEN[[#This Row],[STOCK_VALORIZADO]]/SUM(Tabla_STOCKENALMACEN[STOCK_VALORIZADO])</f>
        <v>1.514298080151303E-4</v>
      </c>
      <c r="P934" s="1" t="str">
        <f>VLOOKUP(Tabla_STOCKENALMACEN[[#This Row],[ID_PRODUCTO]],'ABC VENTAS'!$B$2:$F$564,5,FALSE)</f>
        <v>C</v>
      </c>
      <c r="Q934" s="1" t="str">
        <f>VLOOKUP(Tabla_STOCKENALMACEN[[#This Row],[ID_PRODUCTO]],'ABC STOCK'!$B$3:$F$565,5,FALSE)</f>
        <v>C</v>
      </c>
      <c r="R93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35" spans="1:18" x14ac:dyDescent="0.25">
      <c r="A935">
        <v>1</v>
      </c>
      <c r="B935">
        <v>1156</v>
      </c>
      <c r="C935">
        <v>5</v>
      </c>
      <c r="D935">
        <v>3</v>
      </c>
      <c r="E935">
        <v>201909</v>
      </c>
      <c r="F935">
        <v>129</v>
      </c>
      <c r="G935">
        <v>3.71</v>
      </c>
      <c r="H935">
        <v>478.59</v>
      </c>
      <c r="I935">
        <v>358.38600000000002</v>
      </c>
      <c r="J935">
        <v>115</v>
      </c>
      <c r="K935">
        <v>699.70600000000002</v>
      </c>
      <c r="L935">
        <f>Tabla_STOCKENALMACEN[[#This Row],[CANT_STOCK]]*Tabla_STOCKENALMACEN[[#This Row],[COSTO_UNIT]]</f>
        <v>478.59</v>
      </c>
      <c r="M935">
        <f>IFERROR(Tabla_STOCKENALMACEN[[#This Row],[CANT_STOCK]]/Tabla_STOCKENALMACEN[[#This Row],[VENTA_PROM12MESES_UN]],0)</f>
        <v>1.1217391304347826</v>
      </c>
      <c r="N935">
        <f>IFERROR(12/Tabla_STOCKENALMACEN[[#This Row],[MESES DE INVENTARIO]],0)</f>
        <v>10.697674418604651</v>
      </c>
      <c r="O935" s="3">
        <f>Tabla_STOCKENALMACEN[[#This Row],[STOCK_VALORIZADO]]/SUM(Tabla_STOCKENALMACEN[STOCK_VALORIZADO])</f>
        <v>1.8016942736312228E-5</v>
      </c>
      <c r="P935" s="1" t="str">
        <f>VLOOKUP(Tabla_STOCKENALMACEN[[#This Row],[ID_PRODUCTO]],'ABC VENTAS'!$B$2:$F$564,5,FALSE)</f>
        <v>C</v>
      </c>
      <c r="Q935" s="1" t="str">
        <f>VLOOKUP(Tabla_STOCKENALMACEN[[#This Row],[ID_PRODUCTO]],'ABC STOCK'!$B$3:$F$565,5,FALSE)</f>
        <v>C</v>
      </c>
      <c r="R93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36" spans="1:18" x14ac:dyDescent="0.25">
      <c r="A936">
        <v>3</v>
      </c>
      <c r="B936">
        <v>1156</v>
      </c>
      <c r="C936">
        <v>5</v>
      </c>
      <c r="D936">
        <v>3</v>
      </c>
      <c r="E936">
        <v>201904</v>
      </c>
      <c r="F936">
        <v>1365</v>
      </c>
      <c r="G936">
        <v>3.12</v>
      </c>
      <c r="H936">
        <v>4258.8</v>
      </c>
      <c r="I936">
        <v>231.53832</v>
      </c>
      <c r="J936">
        <v>85.3</v>
      </c>
      <c r="K936">
        <v>335.33136000000002</v>
      </c>
      <c r="L936">
        <f>Tabla_STOCKENALMACEN[[#This Row],[CANT_STOCK]]*Tabla_STOCKENALMACEN[[#This Row],[COSTO_UNIT]]</f>
        <v>4258.8</v>
      </c>
      <c r="M936">
        <f>IFERROR(Tabla_STOCKENALMACEN[[#This Row],[CANT_STOCK]]/Tabla_STOCKENALMACEN[[#This Row],[VENTA_PROM12MESES_UN]],0)</f>
        <v>16.002344665885111</v>
      </c>
      <c r="N936">
        <f>IFERROR(12/Tabla_STOCKENALMACEN[[#This Row],[MESES DE INVENTARIO]],0)</f>
        <v>0.74989010989010985</v>
      </c>
      <c r="O936" s="3">
        <f>Tabla_STOCKENALMACEN[[#This Row],[STOCK_VALORIZADO]]/SUM(Tabla_STOCKENALMACEN[STOCK_VALORIZADO])</f>
        <v>1.6032628288390171E-4</v>
      </c>
      <c r="P936" s="1" t="str">
        <f>VLOOKUP(Tabla_STOCKENALMACEN[[#This Row],[ID_PRODUCTO]],'ABC VENTAS'!$B$2:$F$564,5,FALSE)</f>
        <v>C</v>
      </c>
      <c r="Q936" s="1" t="str">
        <f>VLOOKUP(Tabla_STOCKENALMACEN[[#This Row],[ID_PRODUCTO]],'ABC STOCK'!$B$3:$F$565,5,FALSE)</f>
        <v>C</v>
      </c>
      <c r="R93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937" spans="1:18" x14ac:dyDescent="0.25">
      <c r="A937">
        <v>2</v>
      </c>
      <c r="B937">
        <v>1156</v>
      </c>
      <c r="C937">
        <v>5</v>
      </c>
      <c r="D937">
        <v>3</v>
      </c>
      <c r="E937">
        <v>201907</v>
      </c>
      <c r="F937">
        <v>307</v>
      </c>
      <c r="G937">
        <v>1.59</v>
      </c>
      <c r="H937">
        <v>488.13</v>
      </c>
      <c r="I937">
        <v>221.20079999999999</v>
      </c>
      <c r="J937">
        <v>148</v>
      </c>
      <c r="K937">
        <v>334.15440000000001</v>
      </c>
      <c r="L937">
        <f>Tabla_STOCKENALMACEN[[#This Row],[CANT_STOCK]]*Tabla_STOCKENALMACEN[[#This Row],[COSTO_UNIT]]</f>
        <v>488.13000000000005</v>
      </c>
      <c r="M937">
        <f>IFERROR(Tabla_STOCKENALMACEN[[#This Row],[CANT_STOCK]]/Tabla_STOCKENALMACEN[[#This Row],[VENTA_PROM12MESES_UN]],0)</f>
        <v>2.0743243243243241</v>
      </c>
      <c r="N937">
        <f>IFERROR(12/Tabla_STOCKENALMACEN[[#This Row],[MESES DE INVENTARIO]],0)</f>
        <v>5.7850162866449519</v>
      </c>
      <c r="O937" s="3">
        <f>Tabla_STOCKENALMACEN[[#This Row],[STOCK_VALORIZADO]]/SUM(Tabla_STOCKENALMACEN[STOCK_VALORIZADO])</f>
        <v>1.8376084451986228E-5</v>
      </c>
      <c r="P937" s="1" t="str">
        <f>VLOOKUP(Tabla_STOCKENALMACEN[[#This Row],[ID_PRODUCTO]],'ABC VENTAS'!$B$2:$F$564,5,FALSE)</f>
        <v>C</v>
      </c>
      <c r="Q937" s="1" t="str">
        <f>VLOOKUP(Tabla_STOCKENALMACEN[[#This Row],[ID_PRODUCTO]],'ABC STOCK'!$B$3:$F$565,5,FALSE)</f>
        <v>C</v>
      </c>
      <c r="R93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38" spans="1:18" x14ac:dyDescent="0.25">
      <c r="A938">
        <v>2</v>
      </c>
      <c r="B938">
        <v>1157</v>
      </c>
      <c r="C938">
        <v>5</v>
      </c>
      <c r="D938">
        <v>3</v>
      </c>
      <c r="E938">
        <v>201908</v>
      </c>
      <c r="F938">
        <v>124</v>
      </c>
      <c r="G938">
        <v>76</v>
      </c>
      <c r="H938">
        <v>9424</v>
      </c>
      <c r="I938">
        <v>59082.400000000001</v>
      </c>
      <c r="J938">
        <v>845</v>
      </c>
      <c r="K938">
        <v>116238.2</v>
      </c>
      <c r="L938">
        <f>Tabla_STOCKENALMACEN[[#This Row],[CANT_STOCK]]*Tabla_STOCKENALMACEN[[#This Row],[COSTO_UNIT]]</f>
        <v>9424</v>
      </c>
      <c r="M938">
        <f>IFERROR(Tabla_STOCKENALMACEN[[#This Row],[CANT_STOCK]]/Tabla_STOCKENALMACEN[[#This Row],[VENTA_PROM12MESES_UN]],0)</f>
        <v>0.1467455621301775</v>
      </c>
      <c r="N938">
        <f>IFERROR(12/Tabla_STOCKENALMACEN[[#This Row],[MESES DE INVENTARIO]],0)</f>
        <v>81.774193548387103</v>
      </c>
      <c r="O938" s="3">
        <f>Tabla_STOCKENALMACEN[[#This Row],[STOCK_VALORIZADO]]/SUM(Tabla_STOCKENALMACEN[STOCK_VALORIZADO])</f>
        <v>3.5477479334504783E-4</v>
      </c>
      <c r="P938" s="1" t="str">
        <f>VLOOKUP(Tabla_STOCKENALMACEN[[#This Row],[ID_PRODUCTO]],'ABC VENTAS'!$B$2:$F$564,5,FALSE)</f>
        <v>A</v>
      </c>
      <c r="Q938" s="1" t="str">
        <f>VLOOKUP(Tabla_STOCKENALMACEN[[#This Row],[ID_PRODUCTO]],'ABC STOCK'!$B$3:$F$565,5,FALSE)</f>
        <v>B</v>
      </c>
      <c r="R93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39" spans="1:18" x14ac:dyDescent="0.25">
      <c r="A939">
        <v>2</v>
      </c>
      <c r="B939">
        <v>1157</v>
      </c>
      <c r="C939">
        <v>5</v>
      </c>
      <c r="D939">
        <v>3</v>
      </c>
      <c r="E939">
        <v>202003</v>
      </c>
      <c r="F939">
        <v>243</v>
      </c>
      <c r="G939">
        <v>71</v>
      </c>
      <c r="H939">
        <v>17253</v>
      </c>
      <c r="I939">
        <v>42151.28</v>
      </c>
      <c r="J939">
        <v>724</v>
      </c>
      <c r="K939">
        <v>93555.28</v>
      </c>
      <c r="L939">
        <f>Tabla_STOCKENALMACEN[[#This Row],[CANT_STOCK]]*Tabla_STOCKENALMACEN[[#This Row],[COSTO_UNIT]]</f>
        <v>17253</v>
      </c>
      <c r="M939">
        <f>IFERROR(Tabla_STOCKENALMACEN[[#This Row],[CANT_STOCK]]/Tabla_STOCKENALMACEN[[#This Row],[VENTA_PROM12MESES_UN]],0)</f>
        <v>0.3356353591160221</v>
      </c>
      <c r="N939">
        <f>IFERROR(12/Tabla_STOCKENALMACEN[[#This Row],[MESES DE INVENTARIO]],0)</f>
        <v>35.753086419753089</v>
      </c>
      <c r="O939" s="3">
        <f>Tabla_STOCKENALMACEN[[#This Row],[STOCK_VALORIZADO]]/SUM(Tabla_STOCKENALMACEN[STOCK_VALORIZADO])</f>
        <v>6.4950440466703206E-4</v>
      </c>
      <c r="P939" s="1" t="str">
        <f>VLOOKUP(Tabla_STOCKENALMACEN[[#This Row],[ID_PRODUCTO]],'ABC VENTAS'!$B$2:$F$564,5,FALSE)</f>
        <v>A</v>
      </c>
      <c r="Q939" s="1" t="str">
        <f>VLOOKUP(Tabla_STOCKENALMACEN[[#This Row],[ID_PRODUCTO]],'ABC STOCK'!$B$3:$F$565,5,FALSE)</f>
        <v>B</v>
      </c>
      <c r="R93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40" spans="1:18" x14ac:dyDescent="0.25">
      <c r="A940">
        <v>1</v>
      </c>
      <c r="B940">
        <v>1157</v>
      </c>
      <c r="C940">
        <v>5</v>
      </c>
      <c r="D940">
        <v>3</v>
      </c>
      <c r="E940">
        <v>201908</v>
      </c>
      <c r="F940">
        <v>198</v>
      </c>
      <c r="G940">
        <v>56</v>
      </c>
      <c r="H940">
        <v>11088</v>
      </c>
      <c r="I940">
        <v>56451.360000000001</v>
      </c>
      <c r="J940">
        <v>951</v>
      </c>
      <c r="K940">
        <v>93198</v>
      </c>
      <c r="L940">
        <f>Tabla_STOCKENALMACEN[[#This Row],[CANT_STOCK]]*Tabla_STOCKENALMACEN[[#This Row],[COSTO_UNIT]]</f>
        <v>11088</v>
      </c>
      <c r="M940">
        <f>IFERROR(Tabla_STOCKENALMACEN[[#This Row],[CANT_STOCK]]/Tabla_STOCKENALMACEN[[#This Row],[VENTA_PROM12MESES_UN]],0)</f>
        <v>0.20820189274447951</v>
      </c>
      <c r="N940">
        <f>IFERROR(12/Tabla_STOCKENALMACEN[[#This Row],[MESES DE INVENTARIO]],0)</f>
        <v>57.636363636363633</v>
      </c>
      <c r="O940" s="3">
        <f>Tabla_STOCKENALMACEN[[#This Row],[STOCK_VALORIZADO]]/SUM(Tabla_STOCKENALMACEN[STOCK_VALORIZADO])</f>
        <v>4.1741754123619378E-4</v>
      </c>
      <c r="P940" s="1" t="str">
        <f>VLOOKUP(Tabla_STOCKENALMACEN[[#This Row],[ID_PRODUCTO]],'ABC VENTAS'!$B$2:$F$564,5,FALSE)</f>
        <v>A</v>
      </c>
      <c r="Q940" s="1" t="str">
        <f>VLOOKUP(Tabla_STOCKENALMACEN[[#This Row],[ID_PRODUCTO]],'ABC STOCK'!$B$3:$F$565,5,FALSE)</f>
        <v>B</v>
      </c>
      <c r="R94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41" spans="1:18" x14ac:dyDescent="0.25">
      <c r="A941">
        <v>1</v>
      </c>
      <c r="B941">
        <v>1157</v>
      </c>
      <c r="C941">
        <v>5</v>
      </c>
      <c r="D941">
        <v>3</v>
      </c>
      <c r="E941">
        <v>201906</v>
      </c>
      <c r="F941">
        <v>1174</v>
      </c>
      <c r="G941">
        <v>80</v>
      </c>
      <c r="H941">
        <v>93920</v>
      </c>
      <c r="I941">
        <v>28934.400000000001</v>
      </c>
      <c r="J941">
        <v>411</v>
      </c>
      <c r="K941">
        <v>49648.800000000003</v>
      </c>
      <c r="L941">
        <f>Tabla_STOCKENALMACEN[[#This Row],[CANT_STOCK]]*Tabla_STOCKENALMACEN[[#This Row],[COSTO_UNIT]]</f>
        <v>93920</v>
      </c>
      <c r="M941">
        <f>IFERROR(Tabla_STOCKENALMACEN[[#This Row],[CANT_STOCK]]/Tabla_STOCKENALMACEN[[#This Row],[VENTA_PROM12MESES_UN]],0)</f>
        <v>2.8564476885644767</v>
      </c>
      <c r="N941">
        <f>IFERROR(12/Tabla_STOCKENALMACEN[[#This Row],[MESES DE INVENTARIO]],0)</f>
        <v>4.2010221465076665</v>
      </c>
      <c r="O941" s="3">
        <f>Tabla_STOCKENALMACEN[[#This Row],[STOCK_VALORIZADO]]/SUM(Tabla_STOCKENALMACEN[STOCK_VALORIZADO])</f>
        <v>3.5357012511637196E-3</v>
      </c>
      <c r="P941" s="1" t="str">
        <f>VLOOKUP(Tabla_STOCKENALMACEN[[#This Row],[ID_PRODUCTO]],'ABC VENTAS'!$B$2:$F$564,5,FALSE)</f>
        <v>A</v>
      </c>
      <c r="Q941" s="1" t="str">
        <f>VLOOKUP(Tabla_STOCKENALMACEN[[#This Row],[ID_PRODUCTO]],'ABC STOCK'!$B$3:$F$565,5,FALSE)</f>
        <v>B</v>
      </c>
      <c r="R94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42" spans="1:18" x14ac:dyDescent="0.25">
      <c r="A942">
        <v>3</v>
      </c>
      <c r="B942">
        <v>1157</v>
      </c>
      <c r="C942">
        <v>5</v>
      </c>
      <c r="D942">
        <v>3</v>
      </c>
      <c r="E942">
        <v>201903</v>
      </c>
      <c r="F942">
        <v>77</v>
      </c>
      <c r="G942">
        <v>75</v>
      </c>
      <c r="H942">
        <v>5775</v>
      </c>
      <c r="I942">
        <v>27063</v>
      </c>
      <c r="J942">
        <v>388</v>
      </c>
      <c r="K942">
        <v>37539</v>
      </c>
      <c r="L942">
        <f>Tabla_STOCKENALMACEN[[#This Row],[CANT_STOCK]]*Tabla_STOCKENALMACEN[[#This Row],[COSTO_UNIT]]</f>
        <v>5775</v>
      </c>
      <c r="M942">
        <f>IFERROR(Tabla_STOCKENALMACEN[[#This Row],[CANT_STOCK]]/Tabla_STOCKENALMACEN[[#This Row],[VENTA_PROM12MESES_UN]],0)</f>
        <v>0.19845360824742267</v>
      </c>
      <c r="N942">
        <f>IFERROR(12/Tabla_STOCKENALMACEN[[#This Row],[MESES DE INVENTARIO]],0)</f>
        <v>60.467532467532472</v>
      </c>
      <c r="O942" s="3">
        <f>Tabla_STOCKENALMACEN[[#This Row],[STOCK_VALORIZADO]]/SUM(Tabla_STOCKENALMACEN[STOCK_VALORIZADO])</f>
        <v>2.1740496939385095E-4</v>
      </c>
      <c r="P942" s="1" t="str">
        <f>VLOOKUP(Tabla_STOCKENALMACEN[[#This Row],[ID_PRODUCTO]],'ABC VENTAS'!$B$2:$F$564,5,FALSE)</f>
        <v>A</v>
      </c>
      <c r="Q942" s="1" t="str">
        <f>VLOOKUP(Tabla_STOCKENALMACEN[[#This Row],[ID_PRODUCTO]],'ABC STOCK'!$B$3:$F$565,5,FALSE)</f>
        <v>B</v>
      </c>
      <c r="R94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43" spans="1:18" x14ac:dyDescent="0.25">
      <c r="A943">
        <v>1</v>
      </c>
      <c r="B943">
        <v>1157</v>
      </c>
      <c r="C943">
        <v>5</v>
      </c>
      <c r="D943">
        <v>3</v>
      </c>
      <c r="E943">
        <v>202003</v>
      </c>
      <c r="F943">
        <v>193</v>
      </c>
      <c r="G943">
        <v>49</v>
      </c>
      <c r="H943">
        <v>9457</v>
      </c>
      <c r="I943">
        <v>18056.5</v>
      </c>
      <c r="J943">
        <v>335</v>
      </c>
      <c r="K943">
        <v>21339.5</v>
      </c>
      <c r="L943">
        <f>Tabla_STOCKENALMACEN[[#This Row],[CANT_STOCK]]*Tabla_STOCKENALMACEN[[#This Row],[COSTO_UNIT]]</f>
        <v>9457</v>
      </c>
      <c r="M943">
        <f>IFERROR(Tabla_STOCKENALMACEN[[#This Row],[CANT_STOCK]]/Tabla_STOCKENALMACEN[[#This Row],[VENTA_PROM12MESES_UN]],0)</f>
        <v>0.57611940298507458</v>
      </c>
      <c r="N943">
        <f>IFERROR(12/Tabla_STOCKENALMACEN[[#This Row],[MESES DE INVENTARIO]],0)</f>
        <v>20.829015544041454</v>
      </c>
      <c r="O943" s="3">
        <f>Tabla_STOCKENALMACEN[[#This Row],[STOCK_VALORIZADO]]/SUM(Tabla_STOCKENALMACEN[STOCK_VALORIZADO])</f>
        <v>3.5601710745586986E-4</v>
      </c>
      <c r="P943" s="1" t="str">
        <f>VLOOKUP(Tabla_STOCKENALMACEN[[#This Row],[ID_PRODUCTO]],'ABC VENTAS'!$B$2:$F$564,5,FALSE)</f>
        <v>A</v>
      </c>
      <c r="Q943" s="1" t="str">
        <f>VLOOKUP(Tabla_STOCKENALMACEN[[#This Row],[ID_PRODUCTO]],'ABC STOCK'!$B$3:$F$565,5,FALSE)</f>
        <v>B</v>
      </c>
      <c r="R94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44" spans="1:18" x14ac:dyDescent="0.25">
      <c r="A944">
        <v>2</v>
      </c>
      <c r="B944">
        <v>1158</v>
      </c>
      <c r="C944">
        <v>5</v>
      </c>
      <c r="D944">
        <v>3</v>
      </c>
      <c r="E944">
        <v>202003</v>
      </c>
      <c r="F944">
        <v>270</v>
      </c>
      <c r="G944">
        <v>5.42</v>
      </c>
      <c r="H944">
        <v>1463.4</v>
      </c>
      <c r="I944">
        <v>614.08600000000001</v>
      </c>
      <c r="J944">
        <v>103</v>
      </c>
      <c r="K944">
        <v>1010.4506</v>
      </c>
      <c r="L944">
        <f>Tabla_STOCKENALMACEN[[#This Row],[CANT_STOCK]]*Tabla_STOCKENALMACEN[[#This Row],[COSTO_UNIT]]</f>
        <v>1463.4</v>
      </c>
      <c r="M944">
        <f>IFERROR(Tabla_STOCKENALMACEN[[#This Row],[CANT_STOCK]]/Tabla_STOCKENALMACEN[[#This Row],[VENTA_PROM12MESES_UN]],0)</f>
        <v>2.621359223300971</v>
      </c>
      <c r="N944">
        <f>IFERROR(12/Tabla_STOCKENALMACEN[[#This Row],[MESES DE INVENTARIO]],0)</f>
        <v>4.5777777777777775</v>
      </c>
      <c r="O944" s="3">
        <f>Tabla_STOCKENALMACEN[[#This Row],[STOCK_VALORIZADO]]/SUM(Tabla_STOCKENALMACEN[STOCK_VALORIZADO])</f>
        <v>5.5090983932634021E-5</v>
      </c>
      <c r="P944" s="1" t="str">
        <f>VLOOKUP(Tabla_STOCKENALMACEN[[#This Row],[ID_PRODUCTO]],'ABC VENTAS'!$B$2:$F$564,5,FALSE)</f>
        <v>C</v>
      </c>
      <c r="Q944" s="1" t="str">
        <f>VLOOKUP(Tabla_STOCKENALMACEN[[#This Row],[ID_PRODUCTO]],'ABC STOCK'!$B$3:$F$565,5,FALSE)</f>
        <v>C</v>
      </c>
      <c r="R94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45" spans="1:18" x14ac:dyDescent="0.25">
      <c r="A945">
        <v>2</v>
      </c>
      <c r="B945">
        <v>1158</v>
      </c>
      <c r="C945">
        <v>5</v>
      </c>
      <c r="D945">
        <v>3</v>
      </c>
      <c r="E945">
        <v>201906</v>
      </c>
      <c r="F945">
        <v>34</v>
      </c>
      <c r="G945">
        <v>5.94</v>
      </c>
      <c r="H945">
        <v>201.96</v>
      </c>
      <c r="I945">
        <v>0</v>
      </c>
      <c r="J945">
        <v>0</v>
      </c>
      <c r="K945">
        <v>0</v>
      </c>
      <c r="L945">
        <f>Tabla_STOCKENALMACEN[[#This Row],[CANT_STOCK]]*Tabla_STOCKENALMACEN[[#This Row],[COSTO_UNIT]]</f>
        <v>201.96</v>
      </c>
      <c r="M945">
        <f>IFERROR(Tabla_STOCKENALMACEN[[#This Row],[CANT_STOCK]]/Tabla_STOCKENALMACEN[[#This Row],[VENTA_PROM12MESES_UN]],0)</f>
        <v>0</v>
      </c>
      <c r="N945">
        <f>IFERROR(12/Tabla_STOCKENALMACEN[[#This Row],[MESES DE INVENTARIO]],0)</f>
        <v>0</v>
      </c>
      <c r="O945" s="3">
        <f>Tabla_STOCKENALMACEN[[#This Row],[STOCK_VALORIZADO]]/SUM(Tabla_STOCKENALMACEN[STOCK_VALORIZADO])</f>
        <v>7.6029623582306732E-6</v>
      </c>
      <c r="P945" s="1" t="str">
        <f>VLOOKUP(Tabla_STOCKENALMACEN[[#This Row],[ID_PRODUCTO]],'ABC VENTAS'!$B$2:$F$564,5,FALSE)</f>
        <v>C</v>
      </c>
      <c r="Q945" s="1" t="str">
        <f>VLOOKUP(Tabla_STOCKENALMACEN[[#This Row],[ID_PRODUCTO]],'ABC STOCK'!$B$3:$F$565,5,FALSE)</f>
        <v>C</v>
      </c>
      <c r="R945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946" spans="1:18" x14ac:dyDescent="0.25">
      <c r="A946">
        <v>2</v>
      </c>
      <c r="B946">
        <v>1158</v>
      </c>
      <c r="C946">
        <v>5</v>
      </c>
      <c r="D946">
        <v>3</v>
      </c>
      <c r="E946">
        <v>202001</v>
      </c>
      <c r="F946">
        <v>0</v>
      </c>
      <c r="G946">
        <v>5.16</v>
      </c>
      <c r="H946">
        <v>0</v>
      </c>
      <c r="I946">
        <v>0</v>
      </c>
      <c r="J946">
        <v>0</v>
      </c>
      <c r="K946">
        <v>0</v>
      </c>
      <c r="L946">
        <f>Tabla_STOCKENALMACEN[[#This Row],[CANT_STOCK]]*Tabla_STOCKENALMACEN[[#This Row],[COSTO_UNIT]]</f>
        <v>0</v>
      </c>
      <c r="M946">
        <f>IFERROR(Tabla_STOCKENALMACEN[[#This Row],[CANT_STOCK]]/Tabla_STOCKENALMACEN[[#This Row],[VENTA_PROM12MESES_UN]],0)</f>
        <v>0</v>
      </c>
      <c r="N946">
        <f>IFERROR(12/Tabla_STOCKENALMACEN[[#This Row],[MESES DE INVENTARIO]],0)</f>
        <v>0</v>
      </c>
      <c r="O946" s="3">
        <f>Tabla_STOCKENALMACEN[[#This Row],[STOCK_VALORIZADO]]/SUM(Tabla_STOCKENALMACEN[STOCK_VALORIZADO])</f>
        <v>0</v>
      </c>
      <c r="P946" s="1" t="str">
        <f>VLOOKUP(Tabla_STOCKENALMACEN[[#This Row],[ID_PRODUCTO]],'ABC VENTAS'!$B$2:$F$564,5,FALSE)</f>
        <v>C</v>
      </c>
      <c r="Q946" s="1" t="str">
        <f>VLOOKUP(Tabla_STOCKENALMACEN[[#This Row],[ID_PRODUCTO]],'ABC STOCK'!$B$3:$F$565,5,FALSE)</f>
        <v>C</v>
      </c>
      <c r="R94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47" spans="1:18" x14ac:dyDescent="0.25">
      <c r="A947">
        <v>3</v>
      </c>
      <c r="B947">
        <v>1158</v>
      </c>
      <c r="C947">
        <v>5</v>
      </c>
      <c r="D947">
        <v>3</v>
      </c>
      <c r="E947">
        <v>201909</v>
      </c>
      <c r="F947">
        <v>257</v>
      </c>
      <c r="G947">
        <v>6.31</v>
      </c>
      <c r="H947">
        <v>1621.67</v>
      </c>
      <c r="I947">
        <v>475.31968000000001</v>
      </c>
      <c r="J947">
        <v>85.6</v>
      </c>
      <c r="K947">
        <v>712.97951999999998</v>
      </c>
      <c r="L947">
        <f>Tabla_STOCKENALMACEN[[#This Row],[CANT_STOCK]]*Tabla_STOCKENALMACEN[[#This Row],[COSTO_UNIT]]</f>
        <v>1621.6699999999998</v>
      </c>
      <c r="M947">
        <f>IFERROR(Tabla_STOCKENALMACEN[[#This Row],[CANT_STOCK]]/Tabla_STOCKENALMACEN[[#This Row],[VENTA_PROM12MESES_UN]],0)</f>
        <v>3.0023364485981312</v>
      </c>
      <c r="N947">
        <f>IFERROR(12/Tabla_STOCKENALMACEN[[#This Row],[MESES DE INVENTARIO]],0)</f>
        <v>3.9968871595330735</v>
      </c>
      <c r="O947" s="3">
        <f>Tabla_STOCKENALMACEN[[#This Row],[STOCK_VALORIZADO]]/SUM(Tabla_STOCKENALMACEN[STOCK_VALORIZADO])</f>
        <v>6.1049197699900644E-5</v>
      </c>
      <c r="P947" s="1" t="str">
        <f>VLOOKUP(Tabla_STOCKENALMACEN[[#This Row],[ID_PRODUCTO]],'ABC VENTAS'!$B$2:$F$564,5,FALSE)</f>
        <v>C</v>
      </c>
      <c r="Q947" s="1" t="str">
        <f>VLOOKUP(Tabla_STOCKENALMACEN[[#This Row],[ID_PRODUCTO]],'ABC STOCK'!$B$3:$F$565,5,FALSE)</f>
        <v>C</v>
      </c>
      <c r="R94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948" spans="1:18" x14ac:dyDescent="0.25">
      <c r="A948">
        <v>2</v>
      </c>
      <c r="B948">
        <v>1158</v>
      </c>
      <c r="C948">
        <v>5</v>
      </c>
      <c r="D948">
        <v>3</v>
      </c>
      <c r="E948">
        <v>201907</v>
      </c>
      <c r="F948">
        <v>676</v>
      </c>
      <c r="G948">
        <v>2.39</v>
      </c>
      <c r="H948">
        <v>1615.64</v>
      </c>
      <c r="I948">
        <v>257.642</v>
      </c>
      <c r="J948">
        <v>98</v>
      </c>
      <c r="K948">
        <v>372.40980000000002</v>
      </c>
      <c r="L948">
        <f>Tabla_STOCKENALMACEN[[#This Row],[CANT_STOCK]]*Tabla_STOCKENALMACEN[[#This Row],[COSTO_UNIT]]</f>
        <v>1615.64</v>
      </c>
      <c r="M948">
        <f>IFERROR(Tabla_STOCKENALMACEN[[#This Row],[CANT_STOCK]]/Tabla_STOCKENALMACEN[[#This Row],[VENTA_PROM12MESES_UN]],0)</f>
        <v>6.8979591836734695</v>
      </c>
      <c r="N948">
        <f>IFERROR(12/Tabla_STOCKENALMACEN[[#This Row],[MESES DE INVENTARIO]],0)</f>
        <v>1.7396449704142012</v>
      </c>
      <c r="O948" s="3">
        <f>Tabla_STOCKENALMACEN[[#This Row],[STOCK_VALORIZADO]]/SUM(Tabla_STOCKENALMACEN[STOCK_VALORIZADO])</f>
        <v>6.0822193030559542E-5</v>
      </c>
      <c r="P948" s="1" t="str">
        <f>VLOOKUP(Tabla_STOCKENALMACEN[[#This Row],[ID_PRODUCTO]],'ABC VENTAS'!$B$2:$F$564,5,FALSE)</f>
        <v>C</v>
      </c>
      <c r="Q948" s="1" t="str">
        <f>VLOOKUP(Tabla_STOCKENALMACEN[[#This Row],[ID_PRODUCTO]],'ABC STOCK'!$B$3:$F$565,5,FALSE)</f>
        <v>C</v>
      </c>
      <c r="R94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49" spans="1:18" x14ac:dyDescent="0.25">
      <c r="A949">
        <v>3</v>
      </c>
      <c r="B949">
        <v>1158</v>
      </c>
      <c r="C949">
        <v>5</v>
      </c>
      <c r="D949">
        <v>3</v>
      </c>
      <c r="E949">
        <v>202002</v>
      </c>
      <c r="F949">
        <v>429</v>
      </c>
      <c r="G949">
        <v>4.66</v>
      </c>
      <c r="H949">
        <v>1999.14</v>
      </c>
      <c r="I949">
        <v>163.566</v>
      </c>
      <c r="J949">
        <v>39</v>
      </c>
      <c r="K949">
        <v>230.8098</v>
      </c>
      <c r="L949">
        <f>Tabla_STOCKENALMACEN[[#This Row],[CANT_STOCK]]*Tabla_STOCKENALMACEN[[#This Row],[COSTO_UNIT]]</f>
        <v>1999.14</v>
      </c>
      <c r="M949">
        <f>IFERROR(Tabla_STOCKENALMACEN[[#This Row],[CANT_STOCK]]/Tabla_STOCKENALMACEN[[#This Row],[VENTA_PROM12MESES_UN]],0)</f>
        <v>11</v>
      </c>
      <c r="N949">
        <f>IFERROR(12/Tabla_STOCKENALMACEN[[#This Row],[MESES DE INVENTARIO]],0)</f>
        <v>1.0909090909090908</v>
      </c>
      <c r="O949" s="3">
        <f>Tabla_STOCKENALMACEN[[#This Row],[STOCK_VALORIZADO]]/SUM(Tabla_STOCKENALMACEN[STOCK_VALORIZADO])</f>
        <v>7.5259388833597094E-5</v>
      </c>
      <c r="P949" s="1" t="str">
        <f>VLOOKUP(Tabla_STOCKENALMACEN[[#This Row],[ID_PRODUCTO]],'ABC VENTAS'!$B$2:$F$564,5,FALSE)</f>
        <v>C</v>
      </c>
      <c r="Q949" s="1" t="str">
        <f>VLOOKUP(Tabla_STOCKENALMACEN[[#This Row],[ID_PRODUCTO]],'ABC STOCK'!$B$3:$F$565,5,FALSE)</f>
        <v>C</v>
      </c>
      <c r="R94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50" spans="1:18" x14ac:dyDescent="0.25">
      <c r="A950">
        <v>2</v>
      </c>
      <c r="B950">
        <v>1159</v>
      </c>
      <c r="C950">
        <v>5</v>
      </c>
      <c r="D950">
        <v>3</v>
      </c>
      <c r="E950">
        <v>202003</v>
      </c>
      <c r="F950">
        <v>54</v>
      </c>
      <c r="G950">
        <v>3.3</v>
      </c>
      <c r="H950">
        <v>178.2</v>
      </c>
      <c r="I950">
        <v>296.20800000000003</v>
      </c>
      <c r="J950">
        <v>102</v>
      </c>
      <c r="K950">
        <v>589.04999999999995</v>
      </c>
      <c r="L950">
        <f>Tabla_STOCKENALMACEN[[#This Row],[CANT_STOCK]]*Tabla_STOCKENALMACEN[[#This Row],[COSTO_UNIT]]</f>
        <v>178.2</v>
      </c>
      <c r="M950">
        <f>IFERROR(Tabla_STOCKENALMACEN[[#This Row],[CANT_STOCK]]/Tabla_STOCKENALMACEN[[#This Row],[VENTA_PROM12MESES_UN]],0)</f>
        <v>0.52941176470588236</v>
      </c>
      <c r="N950">
        <f>IFERROR(12/Tabla_STOCKENALMACEN[[#This Row],[MESES DE INVENTARIO]],0)</f>
        <v>22.666666666666668</v>
      </c>
      <c r="O950" s="3">
        <f>Tabla_STOCKENALMACEN[[#This Row],[STOCK_VALORIZADO]]/SUM(Tabla_STOCKENALMACEN[STOCK_VALORIZADO])</f>
        <v>6.7084961984388285E-6</v>
      </c>
      <c r="P950" s="1" t="str">
        <f>VLOOKUP(Tabla_STOCKENALMACEN[[#This Row],[ID_PRODUCTO]],'ABC VENTAS'!$B$2:$F$564,5,FALSE)</f>
        <v>C</v>
      </c>
      <c r="Q950" s="1" t="str">
        <f>VLOOKUP(Tabla_STOCKENALMACEN[[#This Row],[ID_PRODUCTO]],'ABC STOCK'!$B$3:$F$565,5,FALSE)</f>
        <v>C</v>
      </c>
      <c r="R95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51" spans="1:18" x14ac:dyDescent="0.25">
      <c r="A951">
        <v>3</v>
      </c>
      <c r="B951">
        <v>1159</v>
      </c>
      <c r="C951">
        <v>5</v>
      </c>
      <c r="D951">
        <v>3</v>
      </c>
      <c r="E951">
        <v>202001</v>
      </c>
      <c r="F951">
        <v>39</v>
      </c>
      <c r="G951">
        <v>6.39</v>
      </c>
      <c r="H951">
        <v>249.21</v>
      </c>
      <c r="I951">
        <v>342.37619999999998</v>
      </c>
      <c r="J951">
        <v>57</v>
      </c>
      <c r="K951">
        <v>513.5643</v>
      </c>
      <c r="L951">
        <f>Tabla_STOCKENALMACEN[[#This Row],[CANT_STOCK]]*Tabla_STOCKENALMACEN[[#This Row],[COSTO_UNIT]]</f>
        <v>249.20999999999998</v>
      </c>
      <c r="M951">
        <f>IFERROR(Tabla_STOCKENALMACEN[[#This Row],[CANT_STOCK]]/Tabla_STOCKENALMACEN[[#This Row],[VENTA_PROM12MESES_UN]],0)</f>
        <v>0.68421052631578949</v>
      </c>
      <c r="N951">
        <f>IFERROR(12/Tabla_STOCKENALMACEN[[#This Row],[MESES DE INVENTARIO]],0)</f>
        <v>17.538461538461537</v>
      </c>
      <c r="O951" s="3">
        <f>Tabla_STOCKENALMACEN[[#This Row],[STOCK_VALORIZADO]]/SUM(Tabla_STOCKENALMACEN[STOCK_VALORIZADO])</f>
        <v>9.3817302896349075E-6</v>
      </c>
      <c r="P951" s="1" t="str">
        <f>VLOOKUP(Tabla_STOCKENALMACEN[[#This Row],[ID_PRODUCTO]],'ABC VENTAS'!$B$2:$F$564,5,FALSE)</f>
        <v>C</v>
      </c>
      <c r="Q951" s="1" t="str">
        <f>VLOOKUP(Tabla_STOCKENALMACEN[[#This Row],[ID_PRODUCTO]],'ABC STOCK'!$B$3:$F$565,5,FALSE)</f>
        <v>C</v>
      </c>
      <c r="R95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52" spans="1:18" x14ac:dyDescent="0.25">
      <c r="A952">
        <v>1</v>
      </c>
      <c r="B952">
        <v>1159</v>
      </c>
      <c r="C952">
        <v>5</v>
      </c>
      <c r="D952">
        <v>3</v>
      </c>
      <c r="E952">
        <v>201909</v>
      </c>
      <c r="F952">
        <v>157</v>
      </c>
      <c r="G952">
        <v>3.45</v>
      </c>
      <c r="H952">
        <v>541.65</v>
      </c>
      <c r="I952">
        <v>232.01939999999999</v>
      </c>
      <c r="J952">
        <v>78.2</v>
      </c>
      <c r="K952">
        <v>391.19549999999998</v>
      </c>
      <c r="L952">
        <f>Tabla_STOCKENALMACEN[[#This Row],[CANT_STOCK]]*Tabla_STOCKENALMACEN[[#This Row],[COSTO_UNIT]]</f>
        <v>541.65</v>
      </c>
      <c r="M952">
        <f>IFERROR(Tabla_STOCKENALMACEN[[#This Row],[CANT_STOCK]]/Tabla_STOCKENALMACEN[[#This Row],[VENTA_PROM12MESES_UN]],0)</f>
        <v>2.0076726342710995</v>
      </c>
      <c r="N952">
        <f>IFERROR(12/Tabla_STOCKENALMACEN[[#This Row],[MESES DE INVENTARIO]],0)</f>
        <v>5.977070063694268</v>
      </c>
      <c r="O952" s="3">
        <f>Tabla_STOCKENALMACEN[[#This Row],[STOCK_VALORIZADO]]/SUM(Tabla_STOCKENALMACEN[STOCK_VALORIZADO])</f>
        <v>2.039089206444664E-5</v>
      </c>
      <c r="P952" s="1" t="str">
        <f>VLOOKUP(Tabla_STOCKENALMACEN[[#This Row],[ID_PRODUCTO]],'ABC VENTAS'!$B$2:$F$564,5,FALSE)</f>
        <v>C</v>
      </c>
      <c r="Q952" s="1" t="str">
        <f>VLOOKUP(Tabla_STOCKENALMACEN[[#This Row],[ID_PRODUCTO]],'ABC STOCK'!$B$3:$F$565,5,FALSE)</f>
        <v>C</v>
      </c>
      <c r="R95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53" spans="1:18" x14ac:dyDescent="0.25">
      <c r="A953">
        <v>2</v>
      </c>
      <c r="B953">
        <v>1159</v>
      </c>
      <c r="C953">
        <v>5</v>
      </c>
      <c r="D953">
        <v>3</v>
      </c>
      <c r="E953">
        <v>202001</v>
      </c>
      <c r="F953">
        <v>1010</v>
      </c>
      <c r="G953">
        <v>3.89</v>
      </c>
      <c r="H953">
        <v>3928.9</v>
      </c>
      <c r="I953">
        <v>207.31755000000001</v>
      </c>
      <c r="J953">
        <v>56.1</v>
      </c>
      <c r="K953">
        <v>292.42685999999998</v>
      </c>
      <c r="L953">
        <f>Tabla_STOCKENALMACEN[[#This Row],[CANT_STOCK]]*Tabla_STOCKENALMACEN[[#This Row],[COSTO_UNIT]]</f>
        <v>3928.9</v>
      </c>
      <c r="M953">
        <f>IFERROR(Tabla_STOCKENALMACEN[[#This Row],[CANT_STOCK]]/Tabla_STOCKENALMACEN[[#This Row],[VENTA_PROM12MESES_UN]],0)</f>
        <v>18.003565062388592</v>
      </c>
      <c r="N953">
        <f>IFERROR(12/Tabla_STOCKENALMACEN[[#This Row],[MESES DE INVENTARIO]],0)</f>
        <v>0.66653465346534657</v>
      </c>
      <c r="O953" s="3">
        <f>Tabla_STOCKENALMACEN[[#This Row],[STOCK_VALORIZADO]]/SUM(Tabla_STOCKENALMACEN[STOCK_VALORIZADO])</f>
        <v>1.4790690636389627E-4</v>
      </c>
      <c r="P953" s="1" t="str">
        <f>VLOOKUP(Tabla_STOCKENALMACEN[[#This Row],[ID_PRODUCTO]],'ABC VENTAS'!$B$2:$F$564,5,FALSE)</f>
        <v>C</v>
      </c>
      <c r="Q953" s="1" t="str">
        <f>VLOOKUP(Tabla_STOCKENALMACEN[[#This Row],[ID_PRODUCTO]],'ABC STOCK'!$B$3:$F$565,5,FALSE)</f>
        <v>C</v>
      </c>
      <c r="R95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954" spans="1:18" x14ac:dyDescent="0.25">
      <c r="A954">
        <v>1</v>
      </c>
      <c r="B954">
        <v>1159</v>
      </c>
      <c r="C954">
        <v>5</v>
      </c>
      <c r="D954">
        <v>3</v>
      </c>
      <c r="E954">
        <v>202001</v>
      </c>
      <c r="F954">
        <v>387</v>
      </c>
      <c r="G954">
        <v>6.08</v>
      </c>
      <c r="H954">
        <v>2352.96</v>
      </c>
      <c r="I954">
        <v>192.06720000000001</v>
      </c>
      <c r="J954">
        <v>35.1</v>
      </c>
      <c r="K954">
        <v>260.35775999999998</v>
      </c>
      <c r="L954">
        <f>Tabla_STOCKENALMACEN[[#This Row],[CANT_STOCK]]*Tabla_STOCKENALMACEN[[#This Row],[COSTO_UNIT]]</f>
        <v>2352.96</v>
      </c>
      <c r="M954">
        <f>IFERROR(Tabla_STOCKENALMACEN[[#This Row],[CANT_STOCK]]/Tabla_STOCKENALMACEN[[#This Row],[VENTA_PROM12MESES_UN]],0)</f>
        <v>11.025641025641026</v>
      </c>
      <c r="N954">
        <f>IFERROR(12/Tabla_STOCKENALMACEN[[#This Row],[MESES DE INVENTARIO]],0)</f>
        <v>1.0883720930232559</v>
      </c>
      <c r="O954" s="3">
        <f>Tabla_STOCKENALMACEN[[#This Row],[STOCK_VALORIZADO]]/SUM(Tabla_STOCKENALMACEN[STOCK_VALORIZADO])</f>
        <v>8.8579254854537749E-5</v>
      </c>
      <c r="P954" s="1" t="str">
        <f>VLOOKUP(Tabla_STOCKENALMACEN[[#This Row],[ID_PRODUCTO]],'ABC VENTAS'!$B$2:$F$564,5,FALSE)</f>
        <v>C</v>
      </c>
      <c r="Q954" s="1" t="str">
        <f>VLOOKUP(Tabla_STOCKENALMACEN[[#This Row],[ID_PRODUCTO]],'ABC STOCK'!$B$3:$F$565,5,FALSE)</f>
        <v>C</v>
      </c>
      <c r="R95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55" spans="1:18" x14ac:dyDescent="0.25">
      <c r="A955">
        <v>1</v>
      </c>
      <c r="B955">
        <v>1159</v>
      </c>
      <c r="C955">
        <v>5</v>
      </c>
      <c r="D955">
        <v>3</v>
      </c>
      <c r="E955">
        <v>201912</v>
      </c>
      <c r="F955">
        <v>371</v>
      </c>
      <c r="G955">
        <v>1.66</v>
      </c>
      <c r="H955">
        <v>615.86</v>
      </c>
      <c r="I955">
        <v>167.16200000000001</v>
      </c>
      <c r="J955">
        <v>95</v>
      </c>
      <c r="K955">
        <v>209.74100000000001</v>
      </c>
      <c r="L955">
        <f>Tabla_STOCKENALMACEN[[#This Row],[CANT_STOCK]]*Tabla_STOCKENALMACEN[[#This Row],[COSTO_UNIT]]</f>
        <v>615.86</v>
      </c>
      <c r="M955">
        <f>IFERROR(Tabla_STOCKENALMACEN[[#This Row],[CANT_STOCK]]/Tabla_STOCKENALMACEN[[#This Row],[VENTA_PROM12MESES_UN]],0)</f>
        <v>3.905263157894737</v>
      </c>
      <c r="N955">
        <f>IFERROR(12/Tabla_STOCKENALMACEN[[#This Row],[MESES DE INVENTARIO]],0)</f>
        <v>3.07277628032345</v>
      </c>
      <c r="O955" s="3">
        <f>Tabla_STOCKENALMACEN[[#This Row],[STOCK_VALORIZADO]]/SUM(Tabla_STOCKENALMACEN[STOCK_VALORIZADO])</f>
        <v>2.3184592978510309E-5</v>
      </c>
      <c r="P955" s="1" t="str">
        <f>VLOOKUP(Tabla_STOCKENALMACEN[[#This Row],[ID_PRODUCTO]],'ABC VENTAS'!$B$2:$F$564,5,FALSE)</f>
        <v>C</v>
      </c>
      <c r="Q955" s="1" t="str">
        <f>VLOOKUP(Tabla_STOCKENALMACEN[[#This Row],[ID_PRODUCTO]],'ABC STOCK'!$B$3:$F$565,5,FALSE)</f>
        <v>C</v>
      </c>
      <c r="R95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956" spans="1:18" x14ac:dyDescent="0.25">
      <c r="A956">
        <v>1</v>
      </c>
      <c r="B956">
        <v>1160</v>
      </c>
      <c r="C956">
        <v>5</v>
      </c>
      <c r="D956">
        <v>3</v>
      </c>
      <c r="E956">
        <v>201911</v>
      </c>
      <c r="F956">
        <v>79</v>
      </c>
      <c r="G956">
        <v>7.35</v>
      </c>
      <c r="H956">
        <v>580.65</v>
      </c>
      <c r="I956">
        <v>853.70249999999999</v>
      </c>
      <c r="J956">
        <v>115</v>
      </c>
      <c r="K956">
        <v>1124.1824999999999</v>
      </c>
      <c r="L956">
        <f>Tabla_STOCKENALMACEN[[#This Row],[CANT_STOCK]]*Tabla_STOCKENALMACEN[[#This Row],[COSTO_UNIT]]</f>
        <v>580.65</v>
      </c>
      <c r="M956">
        <f>IFERROR(Tabla_STOCKENALMACEN[[#This Row],[CANT_STOCK]]/Tabla_STOCKENALMACEN[[#This Row],[VENTA_PROM12MESES_UN]],0)</f>
        <v>0.68695652173913047</v>
      </c>
      <c r="N956">
        <f>IFERROR(12/Tabla_STOCKENALMACEN[[#This Row],[MESES DE INVENTARIO]],0)</f>
        <v>17.468354430379748</v>
      </c>
      <c r="O956" s="3">
        <f>Tabla_STOCKENALMACEN[[#This Row],[STOCK_VALORIZADO]]/SUM(Tabla_STOCKENALMACEN[STOCK_VALORIZADO])</f>
        <v>2.1859081468145376E-5</v>
      </c>
      <c r="P956" s="1" t="str">
        <f>VLOOKUP(Tabla_STOCKENALMACEN[[#This Row],[ID_PRODUCTO]],'ABC VENTAS'!$B$2:$F$564,5,FALSE)</f>
        <v>C</v>
      </c>
      <c r="Q956" s="1" t="str">
        <f>VLOOKUP(Tabla_STOCKENALMACEN[[#This Row],[ID_PRODUCTO]],'ABC STOCK'!$B$3:$F$565,5,FALSE)</f>
        <v>C</v>
      </c>
      <c r="R95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57" spans="1:18" x14ac:dyDescent="0.25">
      <c r="A957">
        <v>3</v>
      </c>
      <c r="B957">
        <v>1160</v>
      </c>
      <c r="C957">
        <v>5</v>
      </c>
      <c r="D957">
        <v>3</v>
      </c>
      <c r="E957">
        <v>201907</v>
      </c>
      <c r="F957">
        <v>0</v>
      </c>
      <c r="G957">
        <v>6.62</v>
      </c>
      <c r="H957">
        <v>0</v>
      </c>
      <c r="I957">
        <v>573.30524000000003</v>
      </c>
      <c r="J957">
        <v>81.7</v>
      </c>
      <c r="K957">
        <v>1005.98844</v>
      </c>
      <c r="L957">
        <f>Tabla_STOCKENALMACEN[[#This Row],[CANT_STOCK]]*Tabla_STOCKENALMACEN[[#This Row],[COSTO_UNIT]]</f>
        <v>0</v>
      </c>
      <c r="M957">
        <f>IFERROR(Tabla_STOCKENALMACEN[[#This Row],[CANT_STOCK]]/Tabla_STOCKENALMACEN[[#This Row],[VENTA_PROM12MESES_UN]],0)</f>
        <v>0</v>
      </c>
      <c r="N957">
        <f>IFERROR(12/Tabla_STOCKENALMACEN[[#This Row],[MESES DE INVENTARIO]],0)</f>
        <v>0</v>
      </c>
      <c r="O957" s="3">
        <f>Tabla_STOCKENALMACEN[[#This Row],[STOCK_VALORIZADO]]/SUM(Tabla_STOCKENALMACEN[STOCK_VALORIZADO])</f>
        <v>0</v>
      </c>
      <c r="P957" s="1" t="str">
        <f>VLOOKUP(Tabla_STOCKENALMACEN[[#This Row],[ID_PRODUCTO]],'ABC VENTAS'!$B$2:$F$564,5,FALSE)</f>
        <v>C</v>
      </c>
      <c r="Q957" s="1" t="str">
        <f>VLOOKUP(Tabla_STOCKENALMACEN[[#This Row],[ID_PRODUCTO]],'ABC STOCK'!$B$3:$F$565,5,FALSE)</f>
        <v>C</v>
      </c>
      <c r="R95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58" spans="1:18" x14ac:dyDescent="0.25">
      <c r="A958">
        <v>3</v>
      </c>
      <c r="B958">
        <v>1160</v>
      </c>
      <c r="C958">
        <v>5</v>
      </c>
      <c r="D958">
        <v>3</v>
      </c>
      <c r="E958">
        <v>202003</v>
      </c>
      <c r="F958">
        <v>13</v>
      </c>
      <c r="G958">
        <v>3.61</v>
      </c>
      <c r="H958">
        <v>46.93</v>
      </c>
      <c r="I958">
        <v>380.5301</v>
      </c>
      <c r="J958">
        <v>127</v>
      </c>
      <c r="K958">
        <v>632.68859999999995</v>
      </c>
      <c r="L958">
        <f>Tabla_STOCKENALMACEN[[#This Row],[CANT_STOCK]]*Tabla_STOCKENALMACEN[[#This Row],[COSTO_UNIT]]</f>
        <v>46.93</v>
      </c>
      <c r="M958">
        <f>IFERROR(Tabla_STOCKENALMACEN[[#This Row],[CANT_STOCK]]/Tabla_STOCKENALMACEN[[#This Row],[VENTA_PROM12MESES_UN]],0)</f>
        <v>0.10236220472440945</v>
      </c>
      <c r="N958">
        <f>IFERROR(12/Tabla_STOCKENALMACEN[[#This Row],[MESES DE INVENTARIO]],0)</f>
        <v>117.23076923076923</v>
      </c>
      <c r="O958" s="3">
        <f>Tabla_STOCKENALMACEN[[#This Row],[STOCK_VALORIZADO]]/SUM(Tabla_STOCKENALMACEN[STOCK_VALORIZADO])</f>
        <v>1.7667212491174761E-6</v>
      </c>
      <c r="P958" s="1" t="str">
        <f>VLOOKUP(Tabla_STOCKENALMACEN[[#This Row],[ID_PRODUCTO]],'ABC VENTAS'!$B$2:$F$564,5,FALSE)</f>
        <v>C</v>
      </c>
      <c r="Q958" s="1" t="str">
        <f>VLOOKUP(Tabla_STOCKENALMACEN[[#This Row],[ID_PRODUCTO]],'ABC STOCK'!$B$3:$F$565,5,FALSE)</f>
        <v>C</v>
      </c>
      <c r="R9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59" spans="1:18" x14ac:dyDescent="0.25">
      <c r="A959">
        <v>3</v>
      </c>
      <c r="B959">
        <v>1160</v>
      </c>
      <c r="C959">
        <v>5</v>
      </c>
      <c r="D959">
        <v>3</v>
      </c>
      <c r="E959">
        <v>202001</v>
      </c>
      <c r="F959">
        <v>794</v>
      </c>
      <c r="G959">
        <v>6.83</v>
      </c>
      <c r="H959">
        <v>5423.02</v>
      </c>
      <c r="I959">
        <v>318.44191999999998</v>
      </c>
      <c r="J959">
        <v>49.6</v>
      </c>
      <c r="K959">
        <v>565.74256000000003</v>
      </c>
      <c r="L959">
        <f>Tabla_STOCKENALMACEN[[#This Row],[CANT_STOCK]]*Tabla_STOCKENALMACEN[[#This Row],[COSTO_UNIT]]</f>
        <v>5423.02</v>
      </c>
      <c r="M959">
        <f>IFERROR(Tabla_STOCKENALMACEN[[#This Row],[CANT_STOCK]]/Tabla_STOCKENALMACEN[[#This Row],[VENTA_PROM12MESES_UN]],0)</f>
        <v>16.008064516129032</v>
      </c>
      <c r="N959">
        <f>IFERROR(12/Tabla_STOCKENALMACEN[[#This Row],[MESES DE INVENTARIO]],0)</f>
        <v>0.74962216624685141</v>
      </c>
      <c r="O959" s="3">
        <f>Tabla_STOCKENALMACEN[[#This Row],[STOCK_VALORIZADO]]/SUM(Tabla_STOCKENALMACEN[STOCK_VALORIZADO])</f>
        <v>2.0415437179605915E-4</v>
      </c>
      <c r="P959" s="1" t="str">
        <f>VLOOKUP(Tabla_STOCKENALMACEN[[#This Row],[ID_PRODUCTO]],'ABC VENTAS'!$B$2:$F$564,5,FALSE)</f>
        <v>C</v>
      </c>
      <c r="Q959" s="1" t="str">
        <f>VLOOKUP(Tabla_STOCKENALMACEN[[#This Row],[ID_PRODUCTO]],'ABC STOCK'!$B$3:$F$565,5,FALSE)</f>
        <v>C</v>
      </c>
      <c r="R95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960" spans="1:18" x14ac:dyDescent="0.25">
      <c r="A960">
        <v>3</v>
      </c>
      <c r="B960">
        <v>1160</v>
      </c>
      <c r="C960">
        <v>5</v>
      </c>
      <c r="D960">
        <v>3</v>
      </c>
      <c r="E960">
        <v>202002</v>
      </c>
      <c r="F960">
        <v>1570</v>
      </c>
      <c r="G960">
        <v>3.82</v>
      </c>
      <c r="H960">
        <v>5997.4</v>
      </c>
      <c r="I960">
        <v>334.95670000000001</v>
      </c>
      <c r="J960">
        <v>92.3</v>
      </c>
      <c r="K960">
        <v>458.36180000000002</v>
      </c>
      <c r="L960">
        <f>Tabla_STOCKENALMACEN[[#This Row],[CANT_STOCK]]*Tabla_STOCKENALMACEN[[#This Row],[COSTO_UNIT]]</f>
        <v>5997.4</v>
      </c>
      <c r="M960">
        <f>IFERROR(Tabla_STOCKENALMACEN[[#This Row],[CANT_STOCK]]/Tabla_STOCKENALMACEN[[#This Row],[VENTA_PROM12MESES_UN]],0)</f>
        <v>17.009750812567713</v>
      </c>
      <c r="N960">
        <f>IFERROR(12/Tabla_STOCKENALMACEN[[#This Row],[MESES DE INVENTARIO]],0)</f>
        <v>0.70547770700636947</v>
      </c>
      <c r="O960" s="3">
        <f>Tabla_STOCKENALMACEN[[#This Row],[STOCK_VALORIZADO]]/SUM(Tabla_STOCKENALMACEN[STOCK_VALORIZADO])</f>
        <v>2.2577741358314831E-4</v>
      </c>
      <c r="P960" s="1" t="str">
        <f>VLOOKUP(Tabla_STOCKENALMACEN[[#This Row],[ID_PRODUCTO]],'ABC VENTAS'!$B$2:$F$564,5,FALSE)</f>
        <v>C</v>
      </c>
      <c r="Q960" s="1" t="str">
        <f>VLOOKUP(Tabla_STOCKENALMACEN[[#This Row],[ID_PRODUCTO]],'ABC STOCK'!$B$3:$F$565,5,FALSE)</f>
        <v>C</v>
      </c>
      <c r="R96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961" spans="1:18" x14ac:dyDescent="0.25">
      <c r="A961">
        <v>3</v>
      </c>
      <c r="B961">
        <v>1160</v>
      </c>
      <c r="C961">
        <v>5</v>
      </c>
      <c r="D961">
        <v>3</v>
      </c>
      <c r="E961">
        <v>201903</v>
      </c>
      <c r="F961">
        <v>619</v>
      </c>
      <c r="G961">
        <v>1.73</v>
      </c>
      <c r="H961">
        <v>1070.8699999999999</v>
      </c>
      <c r="I961">
        <v>146.15039999999999</v>
      </c>
      <c r="J961">
        <v>96</v>
      </c>
      <c r="K961">
        <v>244.13759999999999</v>
      </c>
      <c r="L961">
        <f>Tabla_STOCKENALMACEN[[#This Row],[CANT_STOCK]]*Tabla_STOCKENALMACEN[[#This Row],[COSTO_UNIT]]</f>
        <v>1070.8699999999999</v>
      </c>
      <c r="M961">
        <f>IFERROR(Tabla_STOCKENALMACEN[[#This Row],[CANT_STOCK]]/Tabla_STOCKENALMACEN[[#This Row],[VENTA_PROM12MESES_UN]],0)</f>
        <v>6.447916666666667</v>
      </c>
      <c r="N961">
        <f>IFERROR(12/Tabla_STOCKENALMACEN[[#This Row],[MESES DE INVENTARIO]],0)</f>
        <v>1.8610662358642971</v>
      </c>
      <c r="O961" s="3">
        <f>Tabla_STOCKENALMACEN[[#This Row],[STOCK_VALORIZADO]]/SUM(Tabla_STOCKENALMACEN[STOCK_VALORIZADO])</f>
        <v>4.0313845813816994E-5</v>
      </c>
      <c r="P961" s="1" t="str">
        <f>VLOOKUP(Tabla_STOCKENALMACEN[[#This Row],[ID_PRODUCTO]],'ABC VENTAS'!$B$2:$F$564,5,FALSE)</f>
        <v>C</v>
      </c>
      <c r="Q961" s="1" t="str">
        <f>VLOOKUP(Tabla_STOCKENALMACEN[[#This Row],[ID_PRODUCTO]],'ABC STOCK'!$B$3:$F$565,5,FALSE)</f>
        <v>C</v>
      </c>
      <c r="R96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62" spans="1:18" x14ac:dyDescent="0.25">
      <c r="A962">
        <v>2</v>
      </c>
      <c r="B962">
        <v>1161</v>
      </c>
      <c r="C962">
        <v>5</v>
      </c>
      <c r="D962">
        <v>3</v>
      </c>
      <c r="E962">
        <v>202003</v>
      </c>
      <c r="F962">
        <v>170</v>
      </c>
      <c r="G962">
        <v>6.05</v>
      </c>
      <c r="H962">
        <v>1028.5</v>
      </c>
      <c r="I962">
        <v>341.46199999999999</v>
      </c>
      <c r="J962">
        <v>68</v>
      </c>
      <c r="K962">
        <v>658.24</v>
      </c>
      <c r="L962">
        <f>Tabla_STOCKENALMACEN[[#This Row],[CANT_STOCK]]*Tabla_STOCKENALMACEN[[#This Row],[COSTO_UNIT]]</f>
        <v>1028.5</v>
      </c>
      <c r="M962">
        <f>IFERROR(Tabla_STOCKENALMACEN[[#This Row],[CANT_STOCK]]/Tabla_STOCKENALMACEN[[#This Row],[VENTA_PROM12MESES_UN]],0)</f>
        <v>2.5</v>
      </c>
      <c r="N962">
        <f>IFERROR(12/Tabla_STOCKENALMACEN[[#This Row],[MESES DE INVENTARIO]],0)</f>
        <v>4.8</v>
      </c>
      <c r="O962" s="3">
        <f>Tabla_STOCKENALMACEN[[#This Row],[STOCK_VALORIZADO]]/SUM(Tabla_STOCKENALMACEN[STOCK_VALORIZADO])</f>
        <v>3.8718789787285834E-5</v>
      </c>
      <c r="P962" s="1" t="str">
        <f>VLOOKUP(Tabla_STOCKENALMACEN[[#This Row],[ID_PRODUCTO]],'ABC VENTAS'!$B$2:$F$564,5,FALSE)</f>
        <v>C</v>
      </c>
      <c r="Q962" s="1" t="str">
        <f>VLOOKUP(Tabla_STOCKENALMACEN[[#This Row],[ID_PRODUCTO]],'ABC STOCK'!$B$3:$F$565,5,FALSE)</f>
        <v>C</v>
      </c>
      <c r="R96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63" spans="1:18" x14ac:dyDescent="0.25">
      <c r="A963">
        <v>2</v>
      </c>
      <c r="B963">
        <v>1161</v>
      </c>
      <c r="C963">
        <v>5</v>
      </c>
      <c r="D963">
        <v>3</v>
      </c>
      <c r="E963">
        <v>202001</v>
      </c>
      <c r="F963">
        <v>0</v>
      </c>
      <c r="G963">
        <v>5.37</v>
      </c>
      <c r="H963">
        <v>0</v>
      </c>
      <c r="I963">
        <v>279.68570999999997</v>
      </c>
      <c r="J963">
        <v>64.3</v>
      </c>
      <c r="K963">
        <v>649.14707999999996</v>
      </c>
      <c r="L963">
        <f>Tabla_STOCKENALMACEN[[#This Row],[CANT_STOCK]]*Tabla_STOCKENALMACEN[[#This Row],[COSTO_UNIT]]</f>
        <v>0</v>
      </c>
      <c r="M963">
        <f>IFERROR(Tabla_STOCKENALMACEN[[#This Row],[CANT_STOCK]]/Tabla_STOCKENALMACEN[[#This Row],[VENTA_PROM12MESES_UN]],0)</f>
        <v>0</v>
      </c>
      <c r="N963">
        <f>IFERROR(12/Tabla_STOCKENALMACEN[[#This Row],[MESES DE INVENTARIO]],0)</f>
        <v>0</v>
      </c>
      <c r="O963" s="3">
        <f>Tabla_STOCKENALMACEN[[#This Row],[STOCK_VALORIZADO]]/SUM(Tabla_STOCKENALMACEN[STOCK_VALORIZADO])</f>
        <v>0</v>
      </c>
      <c r="P963" s="1" t="str">
        <f>VLOOKUP(Tabla_STOCKENALMACEN[[#This Row],[ID_PRODUCTO]],'ABC VENTAS'!$B$2:$F$564,5,FALSE)</f>
        <v>C</v>
      </c>
      <c r="Q963" s="1" t="str">
        <f>VLOOKUP(Tabla_STOCKENALMACEN[[#This Row],[ID_PRODUCTO]],'ABC STOCK'!$B$3:$F$565,5,FALSE)</f>
        <v>C</v>
      </c>
      <c r="R96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64" spans="1:18" x14ac:dyDescent="0.25">
      <c r="A964">
        <v>2</v>
      </c>
      <c r="B964">
        <v>1161</v>
      </c>
      <c r="C964">
        <v>5</v>
      </c>
      <c r="D964">
        <v>3</v>
      </c>
      <c r="E964">
        <v>201907</v>
      </c>
      <c r="F964">
        <v>74</v>
      </c>
      <c r="G964">
        <v>5.56</v>
      </c>
      <c r="H964">
        <v>411.44</v>
      </c>
      <c r="I964">
        <v>329.66352000000001</v>
      </c>
      <c r="J964">
        <v>73.2</v>
      </c>
      <c r="K964">
        <v>610.48800000000006</v>
      </c>
      <c r="L964">
        <f>Tabla_STOCKENALMACEN[[#This Row],[CANT_STOCK]]*Tabla_STOCKENALMACEN[[#This Row],[COSTO_UNIT]]</f>
        <v>411.44</v>
      </c>
      <c r="M964">
        <f>IFERROR(Tabla_STOCKENALMACEN[[#This Row],[CANT_STOCK]]/Tabla_STOCKENALMACEN[[#This Row],[VENTA_PROM12MESES_UN]],0)</f>
        <v>1.0109289617486339</v>
      </c>
      <c r="N964">
        <f>IFERROR(12/Tabla_STOCKENALMACEN[[#This Row],[MESES DE INVENTARIO]],0)</f>
        <v>11.87027027027027</v>
      </c>
      <c r="O964" s="3">
        <f>Tabla_STOCKENALMACEN[[#This Row],[STOCK_VALORIZADO]]/SUM(Tabla_STOCKENALMACEN[STOCK_VALORIZADO])</f>
        <v>1.5489021750200179E-5</v>
      </c>
      <c r="P964" s="1" t="str">
        <f>VLOOKUP(Tabla_STOCKENALMACEN[[#This Row],[ID_PRODUCTO]],'ABC VENTAS'!$B$2:$F$564,5,FALSE)</f>
        <v>C</v>
      </c>
      <c r="Q964" s="1" t="str">
        <f>VLOOKUP(Tabla_STOCKENALMACEN[[#This Row],[ID_PRODUCTO]],'ABC STOCK'!$B$3:$F$565,5,FALSE)</f>
        <v>C</v>
      </c>
      <c r="R9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65" spans="1:18" x14ac:dyDescent="0.25">
      <c r="A965">
        <v>1</v>
      </c>
      <c r="B965">
        <v>1161</v>
      </c>
      <c r="C965">
        <v>5</v>
      </c>
      <c r="D965">
        <v>3</v>
      </c>
      <c r="E965">
        <v>202001</v>
      </c>
      <c r="F965">
        <v>556</v>
      </c>
      <c r="G965">
        <v>7.2</v>
      </c>
      <c r="H965">
        <v>4003.2</v>
      </c>
      <c r="I965">
        <v>304.36559999999997</v>
      </c>
      <c r="J965">
        <v>42.7</v>
      </c>
      <c r="K965">
        <v>571.83839999999998</v>
      </c>
      <c r="L965">
        <f>Tabla_STOCKENALMACEN[[#This Row],[CANT_STOCK]]*Tabla_STOCKENALMACEN[[#This Row],[COSTO_UNIT]]</f>
        <v>4003.2000000000003</v>
      </c>
      <c r="M965">
        <f>IFERROR(Tabla_STOCKENALMACEN[[#This Row],[CANT_STOCK]]/Tabla_STOCKENALMACEN[[#This Row],[VENTA_PROM12MESES_UN]],0)</f>
        <v>13.021077283372364</v>
      </c>
      <c r="N965">
        <f>IFERROR(12/Tabla_STOCKENALMACEN[[#This Row],[MESES DE INVENTARIO]],0)</f>
        <v>0.92158273381294975</v>
      </c>
      <c r="O965" s="3">
        <f>Tabla_STOCKENALMACEN[[#This Row],[STOCK_VALORIZADO]]/SUM(Tabla_STOCKENALMACEN[STOCK_VALORIZADO])</f>
        <v>1.5070399540735311E-4</v>
      </c>
      <c r="P965" s="1" t="str">
        <f>VLOOKUP(Tabla_STOCKENALMACEN[[#This Row],[ID_PRODUCTO]],'ABC VENTAS'!$B$2:$F$564,5,FALSE)</f>
        <v>C</v>
      </c>
      <c r="Q965" s="1" t="str">
        <f>VLOOKUP(Tabla_STOCKENALMACEN[[#This Row],[ID_PRODUCTO]],'ABC STOCK'!$B$3:$F$565,5,FALSE)</f>
        <v>C</v>
      </c>
      <c r="R96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966" spans="1:18" x14ac:dyDescent="0.25">
      <c r="A966">
        <v>2</v>
      </c>
      <c r="B966">
        <v>1161</v>
      </c>
      <c r="C966">
        <v>5</v>
      </c>
      <c r="D966">
        <v>3</v>
      </c>
      <c r="E966">
        <v>201912</v>
      </c>
      <c r="F966">
        <v>666</v>
      </c>
      <c r="G966">
        <v>3.94</v>
      </c>
      <c r="H966">
        <v>2624.04</v>
      </c>
      <c r="I966">
        <v>333.12700000000001</v>
      </c>
      <c r="J966">
        <v>89</v>
      </c>
      <c r="K966">
        <v>473.39100000000002</v>
      </c>
      <c r="L966">
        <f>Tabla_STOCKENALMACEN[[#This Row],[CANT_STOCK]]*Tabla_STOCKENALMACEN[[#This Row],[COSTO_UNIT]]</f>
        <v>2624.04</v>
      </c>
      <c r="M966">
        <f>IFERROR(Tabla_STOCKENALMACEN[[#This Row],[CANT_STOCK]]/Tabla_STOCKENALMACEN[[#This Row],[VENTA_PROM12MESES_UN]],0)</f>
        <v>7.4831460674157304</v>
      </c>
      <c r="N966">
        <f>IFERROR(12/Tabla_STOCKENALMACEN[[#This Row],[MESES DE INVENTARIO]],0)</f>
        <v>1.6036036036036037</v>
      </c>
      <c r="O966" s="3">
        <f>Tabla_STOCKENALMACEN[[#This Row],[STOCK_VALORIZADO]]/SUM(Tabla_STOCKENALMACEN[STOCK_VALORIZADO])</f>
        <v>9.8784300586708337E-5</v>
      </c>
      <c r="P966" s="1" t="str">
        <f>VLOOKUP(Tabla_STOCKENALMACEN[[#This Row],[ID_PRODUCTO]],'ABC VENTAS'!$B$2:$F$564,5,FALSE)</f>
        <v>C</v>
      </c>
      <c r="Q966" s="1" t="str">
        <f>VLOOKUP(Tabla_STOCKENALMACEN[[#This Row],[ID_PRODUCTO]],'ABC STOCK'!$B$3:$F$565,5,FALSE)</f>
        <v>C</v>
      </c>
      <c r="R96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67" spans="1:18" x14ac:dyDescent="0.25">
      <c r="A967">
        <v>2</v>
      </c>
      <c r="B967">
        <v>1161</v>
      </c>
      <c r="C967">
        <v>5</v>
      </c>
      <c r="D967">
        <v>3</v>
      </c>
      <c r="E967">
        <v>201905</v>
      </c>
      <c r="F967">
        <v>1000</v>
      </c>
      <c r="G967">
        <v>2.73</v>
      </c>
      <c r="H967">
        <v>2730</v>
      </c>
      <c r="I967">
        <v>186.47538</v>
      </c>
      <c r="J967">
        <v>83.3</v>
      </c>
      <c r="K967">
        <v>327.46895999999998</v>
      </c>
      <c r="L967">
        <f>Tabla_STOCKENALMACEN[[#This Row],[CANT_STOCK]]*Tabla_STOCKENALMACEN[[#This Row],[COSTO_UNIT]]</f>
        <v>2730</v>
      </c>
      <c r="M967">
        <f>IFERROR(Tabla_STOCKENALMACEN[[#This Row],[CANT_STOCK]]/Tabla_STOCKENALMACEN[[#This Row],[VENTA_PROM12MESES_UN]],0)</f>
        <v>12.004801920768308</v>
      </c>
      <c r="N967">
        <f>IFERROR(12/Tabla_STOCKENALMACEN[[#This Row],[MESES DE INVENTARIO]],0)</f>
        <v>0.99959999999999993</v>
      </c>
      <c r="O967" s="3">
        <f>Tabla_STOCKENALMACEN[[#This Row],[STOCK_VALORIZADO]]/SUM(Tabla_STOCKENALMACEN[STOCK_VALORIZADO])</f>
        <v>1.0277325825891135E-4</v>
      </c>
      <c r="P967" s="1" t="str">
        <f>VLOOKUP(Tabla_STOCKENALMACEN[[#This Row],[ID_PRODUCTO]],'ABC VENTAS'!$B$2:$F$564,5,FALSE)</f>
        <v>C</v>
      </c>
      <c r="Q967" s="1" t="str">
        <f>VLOOKUP(Tabla_STOCKENALMACEN[[#This Row],[ID_PRODUCTO]],'ABC STOCK'!$B$3:$F$565,5,FALSE)</f>
        <v>C</v>
      </c>
      <c r="R96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968" spans="1:18" x14ac:dyDescent="0.25">
      <c r="A968">
        <v>3</v>
      </c>
      <c r="B968">
        <v>1162</v>
      </c>
      <c r="C968">
        <v>5</v>
      </c>
      <c r="D968">
        <v>3</v>
      </c>
      <c r="E968">
        <v>201901</v>
      </c>
      <c r="F968">
        <v>1209</v>
      </c>
      <c r="G968">
        <v>3.62</v>
      </c>
      <c r="H968">
        <v>4376.58</v>
      </c>
      <c r="I968">
        <v>259.95582000000002</v>
      </c>
      <c r="J968">
        <v>71.099999999999994</v>
      </c>
      <c r="K968">
        <v>473.58287999999999</v>
      </c>
      <c r="L968">
        <f>Tabla_STOCKENALMACEN[[#This Row],[CANT_STOCK]]*Tabla_STOCKENALMACEN[[#This Row],[COSTO_UNIT]]</f>
        <v>4376.58</v>
      </c>
      <c r="M968">
        <f>IFERROR(Tabla_STOCKENALMACEN[[#This Row],[CANT_STOCK]]/Tabla_STOCKENALMACEN[[#This Row],[VENTA_PROM12MESES_UN]],0)</f>
        <v>17.004219409282701</v>
      </c>
      <c r="N968">
        <f>IFERROR(12/Tabla_STOCKENALMACEN[[#This Row],[MESES DE INVENTARIO]],0)</f>
        <v>0.70570719602977661</v>
      </c>
      <c r="O968" s="3">
        <f>Tabla_STOCKENALMACEN[[#This Row],[STOCK_VALORIZADO]]/SUM(Tabla_STOCKENALMACEN[STOCK_VALORIZADO])</f>
        <v>1.6476021488307188E-4</v>
      </c>
      <c r="P968" s="1" t="str">
        <f>VLOOKUP(Tabla_STOCKENALMACEN[[#This Row],[ID_PRODUCTO]],'ABC VENTAS'!$B$2:$F$564,5,FALSE)</f>
        <v>C</v>
      </c>
      <c r="Q968" s="1" t="str">
        <f>VLOOKUP(Tabla_STOCKENALMACEN[[#This Row],[ID_PRODUCTO]],'ABC STOCK'!$B$3:$F$565,5,FALSE)</f>
        <v>C</v>
      </c>
      <c r="R96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969" spans="1:18" x14ac:dyDescent="0.25">
      <c r="A969">
        <v>3</v>
      </c>
      <c r="B969">
        <v>1162</v>
      </c>
      <c r="C969">
        <v>5</v>
      </c>
      <c r="D969">
        <v>3</v>
      </c>
      <c r="E969">
        <v>202001</v>
      </c>
      <c r="F969">
        <v>463</v>
      </c>
      <c r="G969">
        <v>5.08</v>
      </c>
      <c r="H969">
        <v>2352.04</v>
      </c>
      <c r="I969">
        <v>285.2928</v>
      </c>
      <c r="J969">
        <v>52</v>
      </c>
      <c r="K969">
        <v>456.99680000000001</v>
      </c>
      <c r="L969">
        <f>Tabla_STOCKENALMACEN[[#This Row],[CANT_STOCK]]*Tabla_STOCKENALMACEN[[#This Row],[COSTO_UNIT]]</f>
        <v>2352.04</v>
      </c>
      <c r="M969">
        <f>IFERROR(Tabla_STOCKENALMACEN[[#This Row],[CANT_STOCK]]/Tabla_STOCKENALMACEN[[#This Row],[VENTA_PROM12MESES_UN]],0)</f>
        <v>8.9038461538461533</v>
      </c>
      <c r="N969">
        <f>IFERROR(12/Tabla_STOCKENALMACEN[[#This Row],[MESES DE INVENTARIO]],0)</f>
        <v>1.3477321814254861</v>
      </c>
      <c r="O969" s="3">
        <f>Tabla_STOCKENALMACEN[[#This Row],[STOCK_VALORIZADO]]/SUM(Tabla_STOCKENALMACEN[STOCK_VALORIZADO])</f>
        <v>8.8544620642963317E-5</v>
      </c>
      <c r="P969" s="1" t="str">
        <f>VLOOKUP(Tabla_STOCKENALMACEN[[#This Row],[ID_PRODUCTO]],'ABC VENTAS'!$B$2:$F$564,5,FALSE)</f>
        <v>C</v>
      </c>
      <c r="Q969" s="1" t="str">
        <f>VLOOKUP(Tabla_STOCKENALMACEN[[#This Row],[ID_PRODUCTO]],'ABC STOCK'!$B$3:$F$565,5,FALSE)</f>
        <v>C</v>
      </c>
      <c r="R96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70" spans="1:18" x14ac:dyDescent="0.25">
      <c r="A970">
        <v>3</v>
      </c>
      <c r="B970">
        <v>1162</v>
      </c>
      <c r="C970">
        <v>5</v>
      </c>
      <c r="D970">
        <v>3</v>
      </c>
      <c r="E970">
        <v>202001</v>
      </c>
      <c r="F970">
        <v>421</v>
      </c>
      <c r="G970">
        <v>4.8899999999999997</v>
      </c>
      <c r="H970">
        <v>2058.69</v>
      </c>
      <c r="I970">
        <v>226.34832</v>
      </c>
      <c r="J970">
        <v>52.6</v>
      </c>
      <c r="K970">
        <v>447.55236000000002</v>
      </c>
      <c r="L970">
        <f>Tabla_STOCKENALMACEN[[#This Row],[CANT_STOCK]]*Tabla_STOCKENALMACEN[[#This Row],[COSTO_UNIT]]</f>
        <v>2058.69</v>
      </c>
      <c r="M970">
        <f>IFERROR(Tabla_STOCKENALMACEN[[#This Row],[CANT_STOCK]]/Tabla_STOCKENALMACEN[[#This Row],[VENTA_PROM12MESES_UN]],0)</f>
        <v>8.0038022813688219</v>
      </c>
      <c r="N970">
        <f>IFERROR(12/Tabla_STOCKENALMACEN[[#This Row],[MESES DE INVENTARIO]],0)</f>
        <v>1.4992874109263656</v>
      </c>
      <c r="O970" s="3">
        <f>Tabla_STOCKENALMACEN[[#This Row],[STOCK_VALORIZADO]]/SUM(Tabla_STOCKENALMACEN[STOCK_VALORIZADO])</f>
        <v>7.7501201115398615E-5</v>
      </c>
      <c r="P970" s="1" t="str">
        <f>VLOOKUP(Tabla_STOCKENALMACEN[[#This Row],[ID_PRODUCTO]],'ABC VENTAS'!$B$2:$F$564,5,FALSE)</f>
        <v>C</v>
      </c>
      <c r="Q970" s="1" t="str">
        <f>VLOOKUP(Tabla_STOCKENALMACEN[[#This Row],[ID_PRODUCTO]],'ABC STOCK'!$B$3:$F$565,5,FALSE)</f>
        <v>C</v>
      </c>
      <c r="R97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71" spans="1:18" x14ac:dyDescent="0.25">
      <c r="A971">
        <v>2</v>
      </c>
      <c r="B971">
        <v>1162</v>
      </c>
      <c r="C971">
        <v>5</v>
      </c>
      <c r="D971">
        <v>3</v>
      </c>
      <c r="E971">
        <v>202001</v>
      </c>
      <c r="F971">
        <v>941</v>
      </c>
      <c r="G971">
        <v>4.63</v>
      </c>
      <c r="H971">
        <v>4356.83</v>
      </c>
      <c r="I971">
        <v>299.46839999999997</v>
      </c>
      <c r="J971">
        <v>58.8</v>
      </c>
      <c r="K971">
        <v>419.25576000000001</v>
      </c>
      <c r="L971">
        <f>Tabla_STOCKENALMACEN[[#This Row],[CANT_STOCK]]*Tabla_STOCKENALMACEN[[#This Row],[COSTO_UNIT]]</f>
        <v>4356.83</v>
      </c>
      <c r="M971">
        <f>IFERROR(Tabla_STOCKENALMACEN[[#This Row],[CANT_STOCK]]/Tabla_STOCKENALMACEN[[#This Row],[VENTA_PROM12MESES_UN]],0)</f>
        <v>16.003401360544217</v>
      </c>
      <c r="N971">
        <f>IFERROR(12/Tabla_STOCKENALMACEN[[#This Row],[MESES DE INVENTARIO]],0)</f>
        <v>0.74984059511158341</v>
      </c>
      <c r="O971" s="3">
        <f>Tabla_STOCKENALMACEN[[#This Row],[STOCK_VALORIZADO]]/SUM(Tabla_STOCKENALMACEN[STOCK_VALORIZADO])</f>
        <v>1.6401670871068599E-4</v>
      </c>
      <c r="P971" s="1" t="str">
        <f>VLOOKUP(Tabla_STOCKENALMACEN[[#This Row],[ID_PRODUCTO]],'ABC VENTAS'!$B$2:$F$564,5,FALSE)</f>
        <v>C</v>
      </c>
      <c r="Q971" s="1" t="str">
        <f>VLOOKUP(Tabla_STOCKENALMACEN[[#This Row],[ID_PRODUCTO]],'ABC STOCK'!$B$3:$F$565,5,FALSE)</f>
        <v>C</v>
      </c>
      <c r="R97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972" spans="1:18" x14ac:dyDescent="0.25">
      <c r="A972">
        <v>1</v>
      </c>
      <c r="B972">
        <v>1162</v>
      </c>
      <c r="C972">
        <v>5</v>
      </c>
      <c r="D972">
        <v>3</v>
      </c>
      <c r="E972">
        <v>202003</v>
      </c>
      <c r="F972">
        <v>1250</v>
      </c>
      <c r="G972">
        <v>2.88</v>
      </c>
      <c r="H972">
        <v>3600</v>
      </c>
      <c r="I972">
        <v>227.17728</v>
      </c>
      <c r="J972">
        <v>78.099999999999994</v>
      </c>
      <c r="K972">
        <v>416.11680000000001</v>
      </c>
      <c r="L972">
        <f>Tabla_STOCKENALMACEN[[#This Row],[CANT_STOCK]]*Tabla_STOCKENALMACEN[[#This Row],[COSTO_UNIT]]</f>
        <v>3600</v>
      </c>
      <c r="M972">
        <f>IFERROR(Tabla_STOCKENALMACEN[[#This Row],[CANT_STOCK]]/Tabla_STOCKENALMACEN[[#This Row],[VENTA_PROM12MESES_UN]],0)</f>
        <v>16.005121638924457</v>
      </c>
      <c r="N972">
        <f>IFERROR(12/Tabla_STOCKENALMACEN[[#This Row],[MESES DE INVENTARIO]],0)</f>
        <v>0.74975999999999998</v>
      </c>
      <c r="O972" s="3">
        <f>Tabla_STOCKENALMACEN[[#This Row],[STOCK_VALORIZADO]]/SUM(Tabla_STOCKENALMACEN[STOCK_VALORIZADO])</f>
        <v>1.3552517572603694E-4</v>
      </c>
      <c r="P972" s="1" t="str">
        <f>VLOOKUP(Tabla_STOCKENALMACEN[[#This Row],[ID_PRODUCTO]],'ABC VENTAS'!$B$2:$F$564,5,FALSE)</f>
        <v>C</v>
      </c>
      <c r="Q972" s="1" t="str">
        <f>VLOOKUP(Tabla_STOCKENALMACEN[[#This Row],[ID_PRODUCTO]],'ABC STOCK'!$B$3:$F$565,5,FALSE)</f>
        <v>C</v>
      </c>
      <c r="R97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973" spans="1:18" x14ac:dyDescent="0.25">
      <c r="A973">
        <v>1</v>
      </c>
      <c r="B973">
        <v>1162</v>
      </c>
      <c r="C973">
        <v>5</v>
      </c>
      <c r="D973">
        <v>3</v>
      </c>
      <c r="E973">
        <v>201903</v>
      </c>
      <c r="F973">
        <v>190</v>
      </c>
      <c r="G973">
        <v>4.0199999999999996</v>
      </c>
      <c r="H973">
        <v>763.8</v>
      </c>
      <c r="I973">
        <v>205.46621999999999</v>
      </c>
      <c r="J973">
        <v>63.1</v>
      </c>
      <c r="K973">
        <v>360.20004</v>
      </c>
      <c r="L973">
        <f>Tabla_STOCKENALMACEN[[#This Row],[CANT_STOCK]]*Tabla_STOCKENALMACEN[[#This Row],[COSTO_UNIT]]</f>
        <v>763.8</v>
      </c>
      <c r="M973">
        <f>IFERROR(Tabla_STOCKENALMACEN[[#This Row],[CANT_STOCK]]/Tabla_STOCKENALMACEN[[#This Row],[VENTA_PROM12MESES_UN]],0)</f>
        <v>3.0110935023771792</v>
      </c>
      <c r="N973">
        <f>IFERROR(12/Tabla_STOCKENALMACEN[[#This Row],[MESES DE INVENTARIO]],0)</f>
        <v>3.9852631578947366</v>
      </c>
      <c r="O973" s="3">
        <f>Tabla_STOCKENALMACEN[[#This Row],[STOCK_VALORIZADO]]/SUM(Tabla_STOCKENALMACEN[STOCK_VALORIZADO])</f>
        <v>2.8753924783207505E-5</v>
      </c>
      <c r="P973" s="1" t="str">
        <f>VLOOKUP(Tabla_STOCKENALMACEN[[#This Row],[ID_PRODUCTO]],'ABC VENTAS'!$B$2:$F$564,5,FALSE)</f>
        <v>C</v>
      </c>
      <c r="Q973" s="1" t="str">
        <f>VLOOKUP(Tabla_STOCKENALMACEN[[#This Row],[ID_PRODUCTO]],'ABC STOCK'!$B$3:$F$565,5,FALSE)</f>
        <v>C</v>
      </c>
      <c r="R97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974" spans="1:18" x14ac:dyDescent="0.25">
      <c r="A974">
        <v>3</v>
      </c>
      <c r="B974">
        <v>1163</v>
      </c>
      <c r="C974">
        <v>5</v>
      </c>
      <c r="D974">
        <v>3</v>
      </c>
      <c r="E974">
        <v>202002</v>
      </c>
      <c r="F974">
        <v>288</v>
      </c>
      <c r="G974">
        <v>5.82</v>
      </c>
      <c r="H974">
        <v>1676.16</v>
      </c>
      <c r="I974">
        <v>864.27</v>
      </c>
      <c r="J974">
        <v>150</v>
      </c>
      <c r="K974">
        <v>1178.55</v>
      </c>
      <c r="L974">
        <f>Tabla_STOCKENALMACEN[[#This Row],[CANT_STOCK]]*Tabla_STOCKENALMACEN[[#This Row],[COSTO_UNIT]]</f>
        <v>1676.16</v>
      </c>
      <c r="M974">
        <f>IFERROR(Tabla_STOCKENALMACEN[[#This Row],[CANT_STOCK]]/Tabla_STOCKENALMACEN[[#This Row],[VENTA_PROM12MESES_UN]],0)</f>
        <v>1.92</v>
      </c>
      <c r="N974">
        <f>IFERROR(12/Tabla_STOCKENALMACEN[[#This Row],[MESES DE INVENTARIO]],0)</f>
        <v>6.25</v>
      </c>
      <c r="O974" s="3">
        <f>Tabla_STOCKENALMACEN[[#This Row],[STOCK_VALORIZADO]]/SUM(Tabla_STOCKENALMACEN[STOCK_VALORIZADO])</f>
        <v>6.3100521818042812E-5</v>
      </c>
      <c r="P974" s="1" t="str">
        <f>VLOOKUP(Tabla_STOCKENALMACEN[[#This Row],[ID_PRODUCTO]],'ABC VENTAS'!$B$2:$F$564,5,FALSE)</f>
        <v>C</v>
      </c>
      <c r="Q974" s="1" t="str">
        <f>VLOOKUP(Tabla_STOCKENALMACEN[[#This Row],[ID_PRODUCTO]],'ABC STOCK'!$B$3:$F$565,5,FALSE)</f>
        <v>C</v>
      </c>
      <c r="R97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75" spans="1:18" x14ac:dyDescent="0.25">
      <c r="A975">
        <v>2</v>
      </c>
      <c r="B975">
        <v>1163</v>
      </c>
      <c r="C975">
        <v>5</v>
      </c>
      <c r="D975">
        <v>3</v>
      </c>
      <c r="E975">
        <v>202003</v>
      </c>
      <c r="F975">
        <v>762</v>
      </c>
      <c r="G975">
        <v>5.96</v>
      </c>
      <c r="H975">
        <v>4541.5200000000004</v>
      </c>
      <c r="I975">
        <v>448.75223999999997</v>
      </c>
      <c r="J975">
        <v>84.6</v>
      </c>
      <c r="K975">
        <v>952.96824000000004</v>
      </c>
      <c r="L975">
        <f>Tabla_STOCKENALMACEN[[#This Row],[CANT_STOCK]]*Tabla_STOCKENALMACEN[[#This Row],[COSTO_UNIT]]</f>
        <v>4541.5199999999995</v>
      </c>
      <c r="M975">
        <f>IFERROR(Tabla_STOCKENALMACEN[[#This Row],[CANT_STOCK]]/Tabla_STOCKENALMACEN[[#This Row],[VENTA_PROM12MESES_UN]],0)</f>
        <v>9.0070921985815602</v>
      </c>
      <c r="N975">
        <f>IFERROR(12/Tabla_STOCKENALMACEN[[#This Row],[MESES DE INVENTARIO]],0)</f>
        <v>1.3322834645669293</v>
      </c>
      <c r="O975" s="3">
        <f>Tabla_STOCKENALMACEN[[#This Row],[STOCK_VALORIZADO]]/SUM(Tabla_STOCKENALMACEN[STOCK_VALORIZADO])</f>
        <v>1.7096952668425313E-4</v>
      </c>
      <c r="P975" s="1" t="str">
        <f>VLOOKUP(Tabla_STOCKENALMACEN[[#This Row],[ID_PRODUCTO]],'ABC VENTAS'!$B$2:$F$564,5,FALSE)</f>
        <v>C</v>
      </c>
      <c r="Q975" s="1" t="str">
        <f>VLOOKUP(Tabla_STOCKENALMACEN[[#This Row],[ID_PRODUCTO]],'ABC STOCK'!$B$3:$F$565,5,FALSE)</f>
        <v>C</v>
      </c>
      <c r="R97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76" spans="1:18" x14ac:dyDescent="0.25">
      <c r="A976">
        <v>3</v>
      </c>
      <c r="B976">
        <v>1163</v>
      </c>
      <c r="C976">
        <v>5</v>
      </c>
      <c r="D976">
        <v>3</v>
      </c>
      <c r="E976">
        <v>202003</v>
      </c>
      <c r="F976">
        <v>0</v>
      </c>
      <c r="G976">
        <v>4.05</v>
      </c>
      <c r="H976">
        <v>0</v>
      </c>
      <c r="I976">
        <v>0</v>
      </c>
      <c r="J976">
        <v>0</v>
      </c>
      <c r="K976">
        <v>0</v>
      </c>
      <c r="L976">
        <f>Tabla_STOCKENALMACEN[[#This Row],[CANT_STOCK]]*Tabla_STOCKENALMACEN[[#This Row],[COSTO_UNIT]]</f>
        <v>0</v>
      </c>
      <c r="M976">
        <f>IFERROR(Tabla_STOCKENALMACEN[[#This Row],[CANT_STOCK]]/Tabla_STOCKENALMACEN[[#This Row],[VENTA_PROM12MESES_UN]],0)</f>
        <v>0</v>
      </c>
      <c r="N976">
        <f>IFERROR(12/Tabla_STOCKENALMACEN[[#This Row],[MESES DE INVENTARIO]],0)</f>
        <v>0</v>
      </c>
      <c r="O976" s="3">
        <f>Tabla_STOCKENALMACEN[[#This Row],[STOCK_VALORIZADO]]/SUM(Tabla_STOCKENALMACEN[STOCK_VALORIZADO])</f>
        <v>0</v>
      </c>
      <c r="P976" s="1" t="str">
        <f>VLOOKUP(Tabla_STOCKENALMACEN[[#This Row],[ID_PRODUCTO]],'ABC VENTAS'!$B$2:$F$564,5,FALSE)</f>
        <v>C</v>
      </c>
      <c r="Q976" s="1" t="str">
        <f>VLOOKUP(Tabla_STOCKENALMACEN[[#This Row],[ID_PRODUCTO]],'ABC STOCK'!$B$3:$F$565,5,FALSE)</f>
        <v>C</v>
      </c>
      <c r="R97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77" spans="1:18" x14ac:dyDescent="0.25">
      <c r="A977">
        <v>3</v>
      </c>
      <c r="B977">
        <v>1163</v>
      </c>
      <c r="C977">
        <v>5</v>
      </c>
      <c r="D977">
        <v>3</v>
      </c>
      <c r="E977">
        <v>201907</v>
      </c>
      <c r="F977">
        <v>53</v>
      </c>
      <c r="G977">
        <v>6.49</v>
      </c>
      <c r="H977">
        <v>343.97</v>
      </c>
      <c r="I977">
        <v>426.39299999999997</v>
      </c>
      <c r="J977">
        <v>73</v>
      </c>
      <c r="K977">
        <v>795.93359999999996</v>
      </c>
      <c r="L977">
        <f>Tabla_STOCKENALMACEN[[#This Row],[CANT_STOCK]]*Tabla_STOCKENALMACEN[[#This Row],[COSTO_UNIT]]</f>
        <v>343.97</v>
      </c>
      <c r="M977">
        <f>IFERROR(Tabla_STOCKENALMACEN[[#This Row],[CANT_STOCK]]/Tabla_STOCKENALMACEN[[#This Row],[VENTA_PROM12MESES_UN]],0)</f>
        <v>0.72602739726027399</v>
      </c>
      <c r="N977">
        <f>IFERROR(12/Tabla_STOCKENALMACEN[[#This Row],[MESES DE INVENTARIO]],0)</f>
        <v>16.528301886792452</v>
      </c>
      <c r="O977" s="3">
        <f>Tabla_STOCKENALMACEN[[#This Row],[STOCK_VALORIZADO]]/SUM(Tabla_STOCKENALMACEN[STOCK_VALORIZADO])</f>
        <v>1.294905408180137E-5</v>
      </c>
      <c r="P977" s="1" t="str">
        <f>VLOOKUP(Tabla_STOCKENALMACEN[[#This Row],[ID_PRODUCTO]],'ABC VENTAS'!$B$2:$F$564,5,FALSE)</f>
        <v>C</v>
      </c>
      <c r="Q977" s="1" t="str">
        <f>VLOOKUP(Tabla_STOCKENALMACEN[[#This Row],[ID_PRODUCTO]],'ABC STOCK'!$B$3:$F$565,5,FALSE)</f>
        <v>C</v>
      </c>
      <c r="R97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78" spans="1:18" x14ac:dyDescent="0.25">
      <c r="A978">
        <v>3</v>
      </c>
      <c r="B978">
        <v>1163</v>
      </c>
      <c r="C978">
        <v>5</v>
      </c>
      <c r="D978">
        <v>3</v>
      </c>
      <c r="E978">
        <v>202001</v>
      </c>
      <c r="F978">
        <v>289</v>
      </c>
      <c r="G978">
        <v>5.13</v>
      </c>
      <c r="H978">
        <v>1482.57</v>
      </c>
      <c r="I978">
        <v>266.40089999999998</v>
      </c>
      <c r="J978">
        <v>57.7</v>
      </c>
      <c r="K978">
        <v>494.32166999999998</v>
      </c>
      <c r="L978">
        <f>Tabla_STOCKENALMACEN[[#This Row],[CANT_STOCK]]*Tabla_STOCKENALMACEN[[#This Row],[COSTO_UNIT]]</f>
        <v>1482.57</v>
      </c>
      <c r="M978">
        <f>IFERROR(Tabla_STOCKENALMACEN[[#This Row],[CANT_STOCK]]/Tabla_STOCKENALMACEN[[#This Row],[VENTA_PROM12MESES_UN]],0)</f>
        <v>5.0086655112651641</v>
      </c>
      <c r="N978">
        <f>IFERROR(12/Tabla_STOCKENALMACEN[[#This Row],[MESES DE INVENTARIO]],0)</f>
        <v>2.3958477508650522</v>
      </c>
      <c r="O978" s="3">
        <f>Tabla_STOCKENALMACEN[[#This Row],[STOCK_VALORIZADO]]/SUM(Tabla_STOCKENALMACEN[STOCK_VALORIZADO])</f>
        <v>5.5812655493375162E-5</v>
      </c>
      <c r="P978" s="1" t="str">
        <f>VLOOKUP(Tabla_STOCKENALMACEN[[#This Row],[ID_PRODUCTO]],'ABC VENTAS'!$B$2:$F$564,5,FALSE)</f>
        <v>C</v>
      </c>
      <c r="Q978" s="1" t="str">
        <f>VLOOKUP(Tabla_STOCKENALMACEN[[#This Row],[ID_PRODUCTO]],'ABC STOCK'!$B$3:$F$565,5,FALSE)</f>
        <v>C</v>
      </c>
      <c r="R97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979" spans="1:18" x14ac:dyDescent="0.25">
      <c r="A979">
        <v>2</v>
      </c>
      <c r="B979">
        <v>1163</v>
      </c>
      <c r="C979">
        <v>5</v>
      </c>
      <c r="D979">
        <v>3</v>
      </c>
      <c r="E979">
        <v>201903</v>
      </c>
      <c r="F979">
        <v>868</v>
      </c>
      <c r="G979">
        <v>4.5999999999999996</v>
      </c>
      <c r="H979">
        <v>3992.8</v>
      </c>
      <c r="I979">
        <v>245.45599999999999</v>
      </c>
      <c r="J979">
        <v>66.7</v>
      </c>
      <c r="K979">
        <v>463.29820000000001</v>
      </c>
      <c r="L979">
        <f>Tabla_STOCKENALMACEN[[#This Row],[CANT_STOCK]]*Tabla_STOCKENALMACEN[[#This Row],[COSTO_UNIT]]</f>
        <v>3992.7999999999997</v>
      </c>
      <c r="M979">
        <f>IFERROR(Tabla_STOCKENALMACEN[[#This Row],[CANT_STOCK]]/Tabla_STOCKENALMACEN[[#This Row],[VENTA_PROM12MESES_UN]],0)</f>
        <v>13.013493253373312</v>
      </c>
      <c r="N979">
        <f>IFERROR(12/Tabla_STOCKENALMACEN[[#This Row],[MESES DE INVENTARIO]],0)</f>
        <v>0.92211981566820289</v>
      </c>
      <c r="O979" s="3">
        <f>Tabla_STOCKENALMACEN[[#This Row],[STOCK_VALORIZADO]]/SUM(Tabla_STOCKENALMACEN[STOCK_VALORIZADO])</f>
        <v>1.5031247823303341E-4</v>
      </c>
      <c r="P979" s="1" t="str">
        <f>VLOOKUP(Tabla_STOCKENALMACEN[[#This Row],[ID_PRODUCTO]],'ABC VENTAS'!$B$2:$F$564,5,FALSE)</f>
        <v>C</v>
      </c>
      <c r="Q979" s="1" t="str">
        <f>VLOOKUP(Tabla_STOCKENALMACEN[[#This Row],[ID_PRODUCTO]],'ABC STOCK'!$B$3:$F$565,5,FALSE)</f>
        <v>C</v>
      </c>
      <c r="R97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980" spans="1:18" x14ac:dyDescent="0.25">
      <c r="A980">
        <v>1</v>
      </c>
      <c r="B980">
        <v>1164</v>
      </c>
      <c r="C980">
        <v>5</v>
      </c>
      <c r="D980">
        <v>3</v>
      </c>
      <c r="E980">
        <v>201905</v>
      </c>
      <c r="F980">
        <v>526</v>
      </c>
      <c r="G980">
        <v>4.54</v>
      </c>
      <c r="H980">
        <v>2388.04</v>
      </c>
      <c r="I980">
        <v>389.53199999999998</v>
      </c>
      <c r="J980">
        <v>78</v>
      </c>
      <c r="K980">
        <v>492.22680000000003</v>
      </c>
      <c r="L980">
        <f>Tabla_STOCKENALMACEN[[#This Row],[CANT_STOCK]]*Tabla_STOCKENALMACEN[[#This Row],[COSTO_UNIT]]</f>
        <v>2388.04</v>
      </c>
      <c r="M980">
        <f>IFERROR(Tabla_STOCKENALMACEN[[#This Row],[CANT_STOCK]]/Tabla_STOCKENALMACEN[[#This Row],[VENTA_PROM12MESES_UN]],0)</f>
        <v>6.7435897435897436</v>
      </c>
      <c r="N980">
        <f>IFERROR(12/Tabla_STOCKENALMACEN[[#This Row],[MESES DE INVENTARIO]],0)</f>
        <v>1.7794676806083649</v>
      </c>
      <c r="O980" s="3">
        <f>Tabla_STOCKENALMACEN[[#This Row],[STOCK_VALORIZADO]]/SUM(Tabla_STOCKENALMACEN[STOCK_VALORIZADO])</f>
        <v>8.9899872400223691E-5</v>
      </c>
      <c r="P980" s="1" t="str">
        <f>VLOOKUP(Tabla_STOCKENALMACEN[[#This Row],[ID_PRODUCTO]],'ABC VENTAS'!$B$2:$F$564,5,FALSE)</f>
        <v>C</v>
      </c>
      <c r="Q980" s="1" t="str">
        <f>VLOOKUP(Tabla_STOCKENALMACEN[[#This Row],[ID_PRODUCTO]],'ABC STOCK'!$B$3:$F$565,5,FALSE)</f>
        <v>C</v>
      </c>
      <c r="R98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81" spans="1:18" x14ac:dyDescent="0.25">
      <c r="A981">
        <v>1</v>
      </c>
      <c r="B981">
        <v>1164</v>
      </c>
      <c r="C981">
        <v>5</v>
      </c>
      <c r="D981">
        <v>3</v>
      </c>
      <c r="E981">
        <v>201911</v>
      </c>
      <c r="F981">
        <v>145</v>
      </c>
      <c r="G981">
        <v>1.9</v>
      </c>
      <c r="H981">
        <v>275.5</v>
      </c>
      <c r="I981">
        <v>193.81899999999999</v>
      </c>
      <c r="J981">
        <v>101</v>
      </c>
      <c r="K981">
        <v>364.61</v>
      </c>
      <c r="L981">
        <f>Tabla_STOCKENALMACEN[[#This Row],[CANT_STOCK]]*Tabla_STOCKENALMACEN[[#This Row],[COSTO_UNIT]]</f>
        <v>275.5</v>
      </c>
      <c r="M981">
        <f>IFERROR(Tabla_STOCKENALMACEN[[#This Row],[CANT_STOCK]]/Tabla_STOCKENALMACEN[[#This Row],[VENTA_PROM12MESES_UN]],0)</f>
        <v>1.4356435643564356</v>
      </c>
      <c r="N981">
        <f>IFERROR(12/Tabla_STOCKENALMACEN[[#This Row],[MESES DE INVENTARIO]],0)</f>
        <v>8.3586206896551722</v>
      </c>
      <c r="O981" s="3">
        <f>Tabla_STOCKENALMACEN[[#This Row],[STOCK_VALORIZADO]]/SUM(Tabla_STOCKENALMACEN[STOCK_VALORIZADO])</f>
        <v>1.0371440531256438E-5</v>
      </c>
      <c r="P981" s="1" t="str">
        <f>VLOOKUP(Tabla_STOCKENALMACEN[[#This Row],[ID_PRODUCTO]],'ABC VENTAS'!$B$2:$F$564,5,FALSE)</f>
        <v>C</v>
      </c>
      <c r="Q981" s="1" t="str">
        <f>VLOOKUP(Tabla_STOCKENALMACEN[[#This Row],[ID_PRODUCTO]],'ABC STOCK'!$B$3:$F$565,5,FALSE)</f>
        <v>C</v>
      </c>
      <c r="R98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82" spans="1:18" x14ac:dyDescent="0.25">
      <c r="A982">
        <v>3</v>
      </c>
      <c r="B982">
        <v>1164</v>
      </c>
      <c r="C982">
        <v>5</v>
      </c>
      <c r="D982">
        <v>3</v>
      </c>
      <c r="E982">
        <v>202001</v>
      </c>
      <c r="F982">
        <v>0</v>
      </c>
      <c r="G982">
        <v>2.4900000000000002</v>
      </c>
      <c r="H982">
        <v>0</v>
      </c>
      <c r="I982">
        <v>252.6354</v>
      </c>
      <c r="J982">
        <v>114</v>
      </c>
      <c r="K982">
        <v>340.63200000000001</v>
      </c>
      <c r="L982">
        <f>Tabla_STOCKENALMACEN[[#This Row],[CANT_STOCK]]*Tabla_STOCKENALMACEN[[#This Row],[COSTO_UNIT]]</f>
        <v>0</v>
      </c>
      <c r="M982">
        <f>IFERROR(Tabla_STOCKENALMACEN[[#This Row],[CANT_STOCK]]/Tabla_STOCKENALMACEN[[#This Row],[VENTA_PROM12MESES_UN]],0)</f>
        <v>0</v>
      </c>
      <c r="N982">
        <f>IFERROR(12/Tabla_STOCKENALMACEN[[#This Row],[MESES DE INVENTARIO]],0)</f>
        <v>0</v>
      </c>
      <c r="O982" s="3">
        <f>Tabla_STOCKENALMACEN[[#This Row],[STOCK_VALORIZADO]]/SUM(Tabla_STOCKENALMACEN[STOCK_VALORIZADO])</f>
        <v>0</v>
      </c>
      <c r="P982" s="1" t="str">
        <f>VLOOKUP(Tabla_STOCKENALMACEN[[#This Row],[ID_PRODUCTO]],'ABC VENTAS'!$B$2:$F$564,5,FALSE)</f>
        <v>C</v>
      </c>
      <c r="Q982" s="1" t="str">
        <f>VLOOKUP(Tabla_STOCKENALMACEN[[#This Row],[ID_PRODUCTO]],'ABC STOCK'!$B$3:$F$565,5,FALSE)</f>
        <v>C</v>
      </c>
      <c r="R98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83" spans="1:18" x14ac:dyDescent="0.25">
      <c r="A983">
        <v>3</v>
      </c>
      <c r="B983">
        <v>1164</v>
      </c>
      <c r="C983">
        <v>5</v>
      </c>
      <c r="D983">
        <v>3</v>
      </c>
      <c r="E983">
        <v>201907</v>
      </c>
      <c r="F983">
        <v>581</v>
      </c>
      <c r="G983">
        <v>3.03</v>
      </c>
      <c r="H983">
        <v>1760.43</v>
      </c>
      <c r="I983">
        <v>134.38656</v>
      </c>
      <c r="J983">
        <v>52.8</v>
      </c>
      <c r="K983">
        <v>275.17248000000001</v>
      </c>
      <c r="L983">
        <f>Tabla_STOCKENALMACEN[[#This Row],[CANT_STOCK]]*Tabla_STOCKENALMACEN[[#This Row],[COSTO_UNIT]]</f>
        <v>1760.4299999999998</v>
      </c>
      <c r="M983">
        <f>IFERROR(Tabla_STOCKENALMACEN[[#This Row],[CANT_STOCK]]/Tabla_STOCKENALMACEN[[#This Row],[VENTA_PROM12MESES_UN]],0)</f>
        <v>11.003787878787879</v>
      </c>
      <c r="N983">
        <f>IFERROR(12/Tabla_STOCKENALMACEN[[#This Row],[MESES DE INVENTARIO]],0)</f>
        <v>1.0905335628227195</v>
      </c>
      <c r="O983" s="3">
        <f>Tabla_STOCKENALMACEN[[#This Row],[STOCK_VALORIZADO]]/SUM(Tabla_STOCKENALMACEN[STOCK_VALORIZADO])</f>
        <v>6.6272940306496449E-5</v>
      </c>
      <c r="P983" s="1" t="str">
        <f>VLOOKUP(Tabla_STOCKENALMACEN[[#This Row],[ID_PRODUCTO]],'ABC VENTAS'!$B$2:$F$564,5,FALSE)</f>
        <v>C</v>
      </c>
      <c r="Q983" s="1" t="str">
        <f>VLOOKUP(Tabla_STOCKENALMACEN[[#This Row],[ID_PRODUCTO]],'ABC STOCK'!$B$3:$F$565,5,FALSE)</f>
        <v>C</v>
      </c>
      <c r="R98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84" spans="1:18" x14ac:dyDescent="0.25">
      <c r="A984">
        <v>3</v>
      </c>
      <c r="B984">
        <v>1164</v>
      </c>
      <c r="C984">
        <v>5</v>
      </c>
      <c r="D984">
        <v>3</v>
      </c>
      <c r="E984">
        <v>202003</v>
      </c>
      <c r="F984">
        <v>632</v>
      </c>
      <c r="G984">
        <v>1.89</v>
      </c>
      <c r="H984">
        <v>1194.48</v>
      </c>
      <c r="I984">
        <v>130.977</v>
      </c>
      <c r="J984">
        <v>77</v>
      </c>
      <c r="K984">
        <v>260.49869999999999</v>
      </c>
      <c r="L984">
        <f>Tabla_STOCKENALMACEN[[#This Row],[CANT_STOCK]]*Tabla_STOCKENALMACEN[[#This Row],[COSTO_UNIT]]</f>
        <v>1194.48</v>
      </c>
      <c r="M984">
        <f>IFERROR(Tabla_STOCKENALMACEN[[#This Row],[CANT_STOCK]]/Tabla_STOCKENALMACEN[[#This Row],[VENTA_PROM12MESES_UN]],0)</f>
        <v>8.2077922077922079</v>
      </c>
      <c r="N984">
        <f>IFERROR(12/Tabla_STOCKENALMACEN[[#This Row],[MESES DE INVENTARIO]],0)</f>
        <v>1.4620253164556962</v>
      </c>
      <c r="O984" s="3">
        <f>Tabla_STOCKENALMACEN[[#This Row],[STOCK_VALORIZADO]]/SUM(Tabla_STOCKENALMACEN[STOCK_VALORIZADO])</f>
        <v>4.4967253305899061E-5</v>
      </c>
      <c r="P984" s="1" t="str">
        <f>VLOOKUP(Tabla_STOCKENALMACEN[[#This Row],[ID_PRODUCTO]],'ABC VENTAS'!$B$2:$F$564,5,FALSE)</f>
        <v>C</v>
      </c>
      <c r="Q984" s="1" t="str">
        <f>VLOOKUP(Tabla_STOCKENALMACEN[[#This Row],[ID_PRODUCTO]],'ABC STOCK'!$B$3:$F$565,5,FALSE)</f>
        <v>C</v>
      </c>
      <c r="R98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85" spans="1:18" x14ac:dyDescent="0.25">
      <c r="A985">
        <v>1</v>
      </c>
      <c r="B985">
        <v>1164</v>
      </c>
      <c r="C985">
        <v>5</v>
      </c>
      <c r="D985">
        <v>3</v>
      </c>
      <c r="E985">
        <v>202001</v>
      </c>
      <c r="F985">
        <v>244</v>
      </c>
      <c r="G985">
        <v>1.46</v>
      </c>
      <c r="H985">
        <v>356.24</v>
      </c>
      <c r="I985">
        <v>134.81639999999999</v>
      </c>
      <c r="J985">
        <v>114</v>
      </c>
      <c r="K985">
        <v>238.00919999999999</v>
      </c>
      <c r="L985">
        <f>Tabla_STOCKENALMACEN[[#This Row],[CANT_STOCK]]*Tabla_STOCKENALMACEN[[#This Row],[COSTO_UNIT]]</f>
        <v>356.24</v>
      </c>
      <c r="M985">
        <f>IFERROR(Tabla_STOCKENALMACEN[[#This Row],[CANT_STOCK]]/Tabla_STOCKENALMACEN[[#This Row],[VENTA_PROM12MESES_UN]],0)</f>
        <v>2.1403508771929824</v>
      </c>
      <c r="N985">
        <f>IFERROR(12/Tabla_STOCKENALMACEN[[#This Row],[MESES DE INVENTARIO]],0)</f>
        <v>5.6065573770491808</v>
      </c>
      <c r="O985" s="3">
        <f>Tabla_STOCKENALMACEN[[#This Row],[STOCK_VALORIZADO]]/SUM(Tabla_STOCKENALMACEN[STOCK_VALORIZADO])</f>
        <v>1.3410969055734279E-5</v>
      </c>
      <c r="P985" s="1" t="str">
        <f>VLOOKUP(Tabla_STOCKENALMACEN[[#This Row],[ID_PRODUCTO]],'ABC VENTAS'!$B$2:$F$564,5,FALSE)</f>
        <v>C</v>
      </c>
      <c r="Q985" s="1" t="str">
        <f>VLOOKUP(Tabla_STOCKENALMACEN[[#This Row],[ID_PRODUCTO]],'ABC STOCK'!$B$3:$F$565,5,FALSE)</f>
        <v>C</v>
      </c>
      <c r="R98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86" spans="1:18" x14ac:dyDescent="0.25">
      <c r="A986">
        <v>1</v>
      </c>
      <c r="B986">
        <v>1165</v>
      </c>
      <c r="C986">
        <v>5</v>
      </c>
      <c r="D986">
        <v>3</v>
      </c>
      <c r="E986">
        <v>201907</v>
      </c>
      <c r="F986">
        <v>250</v>
      </c>
      <c r="G986">
        <v>2.64</v>
      </c>
      <c r="H986">
        <v>660</v>
      </c>
      <c r="I986">
        <v>383.96159999999998</v>
      </c>
      <c r="J986">
        <v>144</v>
      </c>
      <c r="K986">
        <v>650.07360000000006</v>
      </c>
      <c r="L986">
        <f>Tabla_STOCKENALMACEN[[#This Row],[CANT_STOCK]]*Tabla_STOCKENALMACEN[[#This Row],[COSTO_UNIT]]</f>
        <v>660</v>
      </c>
      <c r="M986">
        <f>IFERROR(Tabla_STOCKENALMACEN[[#This Row],[CANT_STOCK]]/Tabla_STOCKENALMACEN[[#This Row],[VENTA_PROM12MESES_UN]],0)</f>
        <v>1.7361111111111112</v>
      </c>
      <c r="N986">
        <f>IFERROR(12/Tabla_STOCKENALMACEN[[#This Row],[MESES DE INVENTARIO]],0)</f>
        <v>6.9119999999999999</v>
      </c>
      <c r="O986" s="3">
        <f>Tabla_STOCKENALMACEN[[#This Row],[STOCK_VALORIZADO]]/SUM(Tabla_STOCKENALMACEN[STOCK_VALORIZADO])</f>
        <v>2.4846282216440107E-5</v>
      </c>
      <c r="P986" s="1" t="str">
        <f>VLOOKUP(Tabla_STOCKENALMACEN[[#This Row],[ID_PRODUCTO]],'ABC VENTAS'!$B$2:$F$564,5,FALSE)</f>
        <v>C</v>
      </c>
      <c r="Q986" s="1" t="str">
        <f>VLOOKUP(Tabla_STOCKENALMACEN[[#This Row],[ID_PRODUCTO]],'ABC STOCK'!$B$3:$F$565,5,FALSE)</f>
        <v>C</v>
      </c>
      <c r="R98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87" spans="1:18" x14ac:dyDescent="0.25">
      <c r="A987">
        <v>2</v>
      </c>
      <c r="B987">
        <v>1165</v>
      </c>
      <c r="C987">
        <v>5</v>
      </c>
      <c r="D987">
        <v>3</v>
      </c>
      <c r="E987">
        <v>202001</v>
      </c>
      <c r="F987">
        <v>107</v>
      </c>
      <c r="G987">
        <v>4.57</v>
      </c>
      <c r="H987">
        <v>488.99</v>
      </c>
      <c r="I987">
        <v>296.13600000000002</v>
      </c>
      <c r="J987">
        <v>80</v>
      </c>
      <c r="K987">
        <v>592.27200000000005</v>
      </c>
      <c r="L987">
        <f>Tabla_STOCKENALMACEN[[#This Row],[CANT_STOCK]]*Tabla_STOCKENALMACEN[[#This Row],[COSTO_UNIT]]</f>
        <v>488.99</v>
      </c>
      <c r="M987">
        <f>IFERROR(Tabla_STOCKENALMACEN[[#This Row],[CANT_STOCK]]/Tabla_STOCKENALMACEN[[#This Row],[VENTA_PROM12MESES_UN]],0)</f>
        <v>1.3374999999999999</v>
      </c>
      <c r="N987">
        <f>IFERROR(12/Tabla_STOCKENALMACEN[[#This Row],[MESES DE INVENTARIO]],0)</f>
        <v>8.9719626168224309</v>
      </c>
      <c r="O987" s="3">
        <f>Tabla_STOCKENALMACEN[[#This Row],[STOCK_VALORIZADO]]/SUM(Tabla_STOCKENALMACEN[STOCK_VALORIZADO])</f>
        <v>1.840845991063189E-5</v>
      </c>
      <c r="P987" s="1" t="str">
        <f>VLOOKUP(Tabla_STOCKENALMACEN[[#This Row],[ID_PRODUCTO]],'ABC VENTAS'!$B$2:$F$564,5,FALSE)</f>
        <v>C</v>
      </c>
      <c r="Q987" s="1" t="str">
        <f>VLOOKUP(Tabla_STOCKENALMACEN[[#This Row],[ID_PRODUCTO]],'ABC STOCK'!$B$3:$F$565,5,FALSE)</f>
        <v>C</v>
      </c>
      <c r="R98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88" spans="1:18" x14ac:dyDescent="0.25">
      <c r="A988">
        <v>3</v>
      </c>
      <c r="B988">
        <v>1165</v>
      </c>
      <c r="C988">
        <v>5</v>
      </c>
      <c r="D988">
        <v>3</v>
      </c>
      <c r="E988">
        <v>201906</v>
      </c>
      <c r="F988">
        <v>255</v>
      </c>
      <c r="G988">
        <v>4.26</v>
      </c>
      <c r="H988">
        <v>1086.3</v>
      </c>
      <c r="I988">
        <v>271.36200000000002</v>
      </c>
      <c r="J988">
        <v>63.7</v>
      </c>
      <c r="K988">
        <v>488.45159999999998</v>
      </c>
      <c r="L988">
        <f>Tabla_STOCKENALMACEN[[#This Row],[CANT_STOCK]]*Tabla_STOCKENALMACEN[[#This Row],[COSTO_UNIT]]</f>
        <v>1086.3</v>
      </c>
      <c r="M988">
        <f>IFERROR(Tabla_STOCKENALMACEN[[#This Row],[CANT_STOCK]]/Tabla_STOCKENALMACEN[[#This Row],[VENTA_PROM12MESES_UN]],0)</f>
        <v>4.003139717425432</v>
      </c>
      <c r="N988">
        <f>IFERROR(12/Tabla_STOCKENALMACEN[[#This Row],[MESES DE INVENTARIO]],0)</f>
        <v>2.9976470588235293</v>
      </c>
      <c r="O988" s="3">
        <f>Tabla_STOCKENALMACEN[[#This Row],[STOCK_VALORIZADO]]/SUM(Tabla_STOCKENALMACEN[STOCK_VALORIZADO])</f>
        <v>4.0894721775331646E-5</v>
      </c>
      <c r="P988" s="1" t="str">
        <f>VLOOKUP(Tabla_STOCKENALMACEN[[#This Row],[ID_PRODUCTO]],'ABC VENTAS'!$B$2:$F$564,5,FALSE)</f>
        <v>C</v>
      </c>
      <c r="Q988" s="1" t="str">
        <f>VLOOKUP(Tabla_STOCKENALMACEN[[#This Row],[ID_PRODUCTO]],'ABC STOCK'!$B$3:$F$565,5,FALSE)</f>
        <v>C</v>
      </c>
      <c r="R98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989" spans="1:18" x14ac:dyDescent="0.25">
      <c r="A989">
        <v>3</v>
      </c>
      <c r="B989">
        <v>1165</v>
      </c>
      <c r="C989">
        <v>5</v>
      </c>
      <c r="D989">
        <v>3</v>
      </c>
      <c r="E989">
        <v>202003</v>
      </c>
      <c r="F989">
        <v>332</v>
      </c>
      <c r="G989">
        <v>5.16</v>
      </c>
      <c r="H989">
        <v>1713.12</v>
      </c>
      <c r="I989">
        <v>253.95972</v>
      </c>
      <c r="J989">
        <v>55.3</v>
      </c>
      <c r="K989">
        <v>348.12455999999997</v>
      </c>
      <c r="L989">
        <f>Tabla_STOCKENALMACEN[[#This Row],[CANT_STOCK]]*Tabla_STOCKENALMACEN[[#This Row],[COSTO_UNIT]]</f>
        <v>1713.1200000000001</v>
      </c>
      <c r="M989">
        <f>IFERROR(Tabla_STOCKENALMACEN[[#This Row],[CANT_STOCK]]/Tabla_STOCKENALMACEN[[#This Row],[VENTA_PROM12MESES_UN]],0)</f>
        <v>6.0036166365280295</v>
      </c>
      <c r="N989">
        <f>IFERROR(12/Tabla_STOCKENALMACEN[[#This Row],[MESES DE INVENTARIO]],0)</f>
        <v>1.9987951807228914</v>
      </c>
      <c r="O989" s="3">
        <f>Tabla_STOCKENALMACEN[[#This Row],[STOCK_VALORIZADO]]/SUM(Tabla_STOCKENALMACEN[STOCK_VALORIZADO])</f>
        <v>6.4491913622163454E-5</v>
      </c>
      <c r="P989" s="1" t="str">
        <f>VLOOKUP(Tabla_STOCKENALMACEN[[#This Row],[ID_PRODUCTO]],'ABC VENTAS'!$B$2:$F$564,5,FALSE)</f>
        <v>C</v>
      </c>
      <c r="Q989" s="1" t="str">
        <f>VLOOKUP(Tabla_STOCKENALMACEN[[#This Row],[ID_PRODUCTO]],'ABC STOCK'!$B$3:$F$565,5,FALSE)</f>
        <v>C</v>
      </c>
      <c r="R98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90" spans="1:18" x14ac:dyDescent="0.25">
      <c r="A990">
        <v>3</v>
      </c>
      <c r="B990">
        <v>1165</v>
      </c>
      <c r="C990">
        <v>5</v>
      </c>
      <c r="D990">
        <v>3</v>
      </c>
      <c r="E990">
        <v>201911</v>
      </c>
      <c r="F990">
        <v>457</v>
      </c>
      <c r="G990">
        <v>4.57</v>
      </c>
      <c r="H990">
        <v>2088.4899999999998</v>
      </c>
      <c r="I990">
        <v>227.06502</v>
      </c>
      <c r="J990">
        <v>50.7</v>
      </c>
      <c r="K990">
        <v>326.69558999999998</v>
      </c>
      <c r="L990">
        <f>Tabla_STOCKENALMACEN[[#This Row],[CANT_STOCK]]*Tabla_STOCKENALMACEN[[#This Row],[COSTO_UNIT]]</f>
        <v>2088.4900000000002</v>
      </c>
      <c r="M990">
        <f>IFERROR(Tabla_STOCKENALMACEN[[#This Row],[CANT_STOCK]]/Tabla_STOCKENALMACEN[[#This Row],[VENTA_PROM12MESES_UN]],0)</f>
        <v>9.0138067061143978</v>
      </c>
      <c r="N990">
        <f>IFERROR(12/Tabla_STOCKENALMACEN[[#This Row],[MESES DE INVENTARIO]],0)</f>
        <v>1.3312910284463897</v>
      </c>
      <c r="O990" s="3">
        <f>Tabla_STOCKENALMACEN[[#This Row],[STOCK_VALORIZADO]]/SUM(Tabla_STOCKENALMACEN[STOCK_VALORIZADO])</f>
        <v>7.8623048403353045E-5</v>
      </c>
      <c r="P990" s="1" t="str">
        <f>VLOOKUP(Tabla_STOCKENALMACEN[[#This Row],[ID_PRODUCTO]],'ABC VENTAS'!$B$2:$F$564,5,FALSE)</f>
        <v>C</v>
      </c>
      <c r="Q990" s="1" t="str">
        <f>VLOOKUP(Tabla_STOCKENALMACEN[[#This Row],[ID_PRODUCTO]],'ABC STOCK'!$B$3:$F$565,5,FALSE)</f>
        <v>C</v>
      </c>
      <c r="R99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91" spans="1:18" x14ac:dyDescent="0.25">
      <c r="A991">
        <v>1</v>
      </c>
      <c r="B991">
        <v>1165</v>
      </c>
      <c r="C991">
        <v>5</v>
      </c>
      <c r="D991">
        <v>3</v>
      </c>
      <c r="E991">
        <v>201910</v>
      </c>
      <c r="F991">
        <v>666</v>
      </c>
      <c r="G991">
        <v>2.39</v>
      </c>
      <c r="H991">
        <v>1591.74</v>
      </c>
      <c r="I991">
        <v>127.33920000000001</v>
      </c>
      <c r="J991">
        <v>66.599999999999994</v>
      </c>
      <c r="K991">
        <v>284.92146000000002</v>
      </c>
      <c r="L991">
        <f>Tabla_STOCKENALMACEN[[#This Row],[CANT_STOCK]]*Tabla_STOCKENALMACEN[[#This Row],[COSTO_UNIT]]</f>
        <v>1591.74</v>
      </c>
      <c r="M991">
        <f>IFERROR(Tabla_STOCKENALMACEN[[#This Row],[CANT_STOCK]]/Tabla_STOCKENALMACEN[[#This Row],[VENTA_PROM12MESES_UN]],0)</f>
        <v>10</v>
      </c>
      <c r="N991">
        <f>IFERROR(12/Tabla_STOCKENALMACEN[[#This Row],[MESES DE INVENTARIO]],0)</f>
        <v>1.2</v>
      </c>
      <c r="O991" s="3">
        <f>Tabla_STOCKENALMACEN[[#This Row],[STOCK_VALORIZADO]]/SUM(Tabla_STOCKENALMACEN[STOCK_VALORIZADO])</f>
        <v>5.9922456447267237E-5</v>
      </c>
      <c r="P991" s="1" t="str">
        <f>VLOOKUP(Tabla_STOCKENALMACEN[[#This Row],[ID_PRODUCTO]],'ABC VENTAS'!$B$2:$F$564,5,FALSE)</f>
        <v>C</v>
      </c>
      <c r="Q991" s="1" t="str">
        <f>VLOOKUP(Tabla_STOCKENALMACEN[[#This Row],[ID_PRODUCTO]],'ABC STOCK'!$B$3:$F$565,5,FALSE)</f>
        <v>C</v>
      </c>
      <c r="R99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92" spans="1:18" x14ac:dyDescent="0.25">
      <c r="A992">
        <v>1</v>
      </c>
      <c r="B992">
        <v>1166</v>
      </c>
      <c r="C992">
        <v>5</v>
      </c>
      <c r="D992">
        <v>3</v>
      </c>
      <c r="E992">
        <v>201902</v>
      </c>
      <c r="F992">
        <v>626</v>
      </c>
      <c r="G992">
        <v>4.68</v>
      </c>
      <c r="H992">
        <v>2929.68</v>
      </c>
      <c r="I992">
        <v>266.29199999999997</v>
      </c>
      <c r="J992">
        <v>56.9</v>
      </c>
      <c r="K992">
        <v>484.65143999999998</v>
      </c>
      <c r="L992">
        <f>Tabla_STOCKENALMACEN[[#This Row],[CANT_STOCK]]*Tabla_STOCKENALMACEN[[#This Row],[COSTO_UNIT]]</f>
        <v>2929.68</v>
      </c>
      <c r="M992">
        <f>IFERROR(Tabla_STOCKENALMACEN[[#This Row],[CANT_STOCK]]/Tabla_STOCKENALMACEN[[#This Row],[VENTA_PROM12MESES_UN]],0)</f>
        <v>11.001757469244289</v>
      </c>
      <c r="N992">
        <f>IFERROR(12/Tabla_STOCKENALMACEN[[#This Row],[MESES DE INVENTARIO]],0)</f>
        <v>1.0907348242811501</v>
      </c>
      <c r="O992" s="3">
        <f>Tabla_STOCKENALMACEN[[#This Row],[STOCK_VALORIZADO]]/SUM(Tabla_STOCKENALMACEN[STOCK_VALORIZADO])</f>
        <v>1.1029038800584886E-4</v>
      </c>
      <c r="P992" s="1" t="str">
        <f>VLOOKUP(Tabla_STOCKENALMACEN[[#This Row],[ID_PRODUCTO]],'ABC VENTAS'!$B$2:$F$564,5,FALSE)</f>
        <v>C</v>
      </c>
      <c r="Q992" s="1" t="str">
        <f>VLOOKUP(Tabla_STOCKENALMACEN[[#This Row],[ID_PRODUCTO]],'ABC STOCK'!$B$3:$F$565,5,FALSE)</f>
        <v>C</v>
      </c>
      <c r="R99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93" spans="1:18" x14ac:dyDescent="0.25">
      <c r="A993">
        <v>2</v>
      </c>
      <c r="B993">
        <v>1166</v>
      </c>
      <c r="C993">
        <v>5</v>
      </c>
      <c r="D993">
        <v>3</v>
      </c>
      <c r="E993">
        <v>202002</v>
      </c>
      <c r="F993">
        <v>224</v>
      </c>
      <c r="G993">
        <v>3.54</v>
      </c>
      <c r="H993">
        <v>792.96</v>
      </c>
      <c r="I993">
        <v>300.33359999999999</v>
      </c>
      <c r="J993">
        <v>101</v>
      </c>
      <c r="K993">
        <v>439.77420000000001</v>
      </c>
      <c r="L993">
        <f>Tabla_STOCKENALMACEN[[#This Row],[CANT_STOCK]]*Tabla_STOCKENALMACEN[[#This Row],[COSTO_UNIT]]</f>
        <v>792.96</v>
      </c>
      <c r="M993">
        <f>IFERROR(Tabla_STOCKENALMACEN[[#This Row],[CANT_STOCK]]/Tabla_STOCKENALMACEN[[#This Row],[VENTA_PROM12MESES_UN]],0)</f>
        <v>2.217821782178218</v>
      </c>
      <c r="N993">
        <f>IFERROR(12/Tabla_STOCKENALMACEN[[#This Row],[MESES DE INVENTARIO]],0)</f>
        <v>5.4107142857142856</v>
      </c>
      <c r="O993" s="3">
        <f>Tabla_STOCKENALMACEN[[#This Row],[STOCK_VALORIZADO]]/SUM(Tabla_STOCKENALMACEN[STOCK_VALORIZADO])</f>
        <v>2.9851678706588407E-5</v>
      </c>
      <c r="P993" s="1" t="str">
        <f>VLOOKUP(Tabla_STOCKENALMACEN[[#This Row],[ID_PRODUCTO]],'ABC VENTAS'!$B$2:$F$564,5,FALSE)</f>
        <v>C</v>
      </c>
      <c r="Q993" s="1" t="str">
        <f>VLOOKUP(Tabla_STOCKENALMACEN[[#This Row],[ID_PRODUCTO]],'ABC STOCK'!$B$3:$F$565,5,FALSE)</f>
        <v>C</v>
      </c>
      <c r="R99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94" spans="1:18" x14ac:dyDescent="0.25">
      <c r="A994">
        <v>1</v>
      </c>
      <c r="B994">
        <v>1166</v>
      </c>
      <c r="C994">
        <v>5</v>
      </c>
      <c r="D994">
        <v>3</v>
      </c>
      <c r="E994">
        <v>201912</v>
      </c>
      <c r="F994">
        <v>17</v>
      </c>
      <c r="G994">
        <v>3.45</v>
      </c>
      <c r="H994">
        <v>58.65</v>
      </c>
      <c r="I994">
        <v>219.834</v>
      </c>
      <c r="J994">
        <v>59</v>
      </c>
      <c r="K994">
        <v>356.21249999999998</v>
      </c>
      <c r="L994">
        <f>Tabla_STOCKENALMACEN[[#This Row],[CANT_STOCK]]*Tabla_STOCKENALMACEN[[#This Row],[COSTO_UNIT]]</f>
        <v>58.650000000000006</v>
      </c>
      <c r="M994">
        <f>IFERROR(Tabla_STOCKENALMACEN[[#This Row],[CANT_STOCK]]/Tabla_STOCKENALMACEN[[#This Row],[VENTA_PROM12MESES_UN]],0)</f>
        <v>0.28813559322033899</v>
      </c>
      <c r="N994">
        <f>IFERROR(12/Tabla_STOCKENALMACEN[[#This Row],[MESES DE INVENTARIO]],0)</f>
        <v>41.647058823529413</v>
      </c>
      <c r="O994" s="3">
        <f>Tabla_STOCKENALMACEN[[#This Row],[STOCK_VALORIZADO]]/SUM(Tabla_STOCKENALMACEN[STOCK_VALORIZADO])</f>
        <v>2.2079309878700188E-6</v>
      </c>
      <c r="P994" s="1" t="str">
        <f>VLOOKUP(Tabla_STOCKENALMACEN[[#This Row],[ID_PRODUCTO]],'ABC VENTAS'!$B$2:$F$564,5,FALSE)</f>
        <v>C</v>
      </c>
      <c r="Q994" s="1" t="str">
        <f>VLOOKUP(Tabla_STOCKENALMACEN[[#This Row],[ID_PRODUCTO]],'ABC STOCK'!$B$3:$F$565,5,FALSE)</f>
        <v>C</v>
      </c>
      <c r="R99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95" spans="1:18" x14ac:dyDescent="0.25">
      <c r="A995">
        <v>3</v>
      </c>
      <c r="B995">
        <v>1166</v>
      </c>
      <c r="C995">
        <v>5</v>
      </c>
      <c r="D995">
        <v>3</v>
      </c>
      <c r="E995">
        <v>201902</v>
      </c>
      <c r="F995">
        <v>122</v>
      </c>
      <c r="G995">
        <v>2.62</v>
      </c>
      <c r="H995">
        <v>319.64</v>
      </c>
      <c r="I995">
        <v>179.54859999999999</v>
      </c>
      <c r="J995">
        <v>77</v>
      </c>
      <c r="K995">
        <v>338.92320000000001</v>
      </c>
      <c r="L995">
        <f>Tabla_STOCKENALMACEN[[#This Row],[CANT_STOCK]]*Tabla_STOCKENALMACEN[[#This Row],[COSTO_UNIT]]</f>
        <v>319.64</v>
      </c>
      <c r="M995">
        <f>IFERROR(Tabla_STOCKENALMACEN[[#This Row],[CANT_STOCK]]/Tabla_STOCKENALMACEN[[#This Row],[VENTA_PROM12MESES_UN]],0)</f>
        <v>1.5844155844155845</v>
      </c>
      <c r="N995">
        <f>IFERROR(12/Tabla_STOCKENALMACEN[[#This Row],[MESES DE INVENTARIO]],0)</f>
        <v>7.5737704918032787</v>
      </c>
      <c r="O995" s="3">
        <f>Tabla_STOCKENALMACEN[[#This Row],[STOCK_VALORIZADO]]/SUM(Tabla_STOCKENALMACEN[STOCK_VALORIZADO])</f>
        <v>1.2033129769186236E-5</v>
      </c>
      <c r="P995" s="1" t="str">
        <f>VLOOKUP(Tabla_STOCKENALMACEN[[#This Row],[ID_PRODUCTO]],'ABC VENTAS'!$B$2:$F$564,5,FALSE)</f>
        <v>C</v>
      </c>
      <c r="Q995" s="1" t="str">
        <f>VLOOKUP(Tabla_STOCKENALMACEN[[#This Row],[ID_PRODUCTO]],'ABC STOCK'!$B$3:$F$565,5,FALSE)</f>
        <v>C</v>
      </c>
      <c r="R99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996" spans="1:18" x14ac:dyDescent="0.25">
      <c r="A996">
        <v>3</v>
      </c>
      <c r="B996">
        <v>1166</v>
      </c>
      <c r="C996">
        <v>5</v>
      </c>
      <c r="D996">
        <v>3</v>
      </c>
      <c r="E996">
        <v>202001</v>
      </c>
      <c r="F996">
        <v>557</v>
      </c>
      <c r="G996">
        <v>2.46</v>
      </c>
      <c r="H996">
        <v>1370.22</v>
      </c>
      <c r="I996">
        <v>187.5258</v>
      </c>
      <c r="J996">
        <v>77</v>
      </c>
      <c r="K996">
        <v>255.71700000000001</v>
      </c>
      <c r="L996">
        <f>Tabla_STOCKENALMACEN[[#This Row],[CANT_STOCK]]*Tabla_STOCKENALMACEN[[#This Row],[COSTO_UNIT]]</f>
        <v>1370.22</v>
      </c>
      <c r="M996">
        <f>IFERROR(Tabla_STOCKENALMACEN[[#This Row],[CANT_STOCK]]/Tabla_STOCKENALMACEN[[#This Row],[VENTA_PROM12MESES_UN]],0)</f>
        <v>7.2337662337662341</v>
      </c>
      <c r="N996">
        <f>IFERROR(12/Tabla_STOCKENALMACEN[[#This Row],[MESES DE INVENTARIO]],0)</f>
        <v>1.6588868940754038</v>
      </c>
      <c r="O996" s="3">
        <f>Tabla_STOCKENALMACEN[[#This Row],[STOCK_VALORIZADO]]/SUM(Tabla_STOCKENALMACEN[STOCK_VALORIZADO])</f>
        <v>5.1583140634258434E-5</v>
      </c>
      <c r="P996" s="1" t="str">
        <f>VLOOKUP(Tabla_STOCKENALMACEN[[#This Row],[ID_PRODUCTO]],'ABC VENTAS'!$B$2:$F$564,5,FALSE)</f>
        <v>C</v>
      </c>
      <c r="Q996" s="1" t="str">
        <f>VLOOKUP(Tabla_STOCKENALMACEN[[#This Row],[ID_PRODUCTO]],'ABC STOCK'!$B$3:$F$565,5,FALSE)</f>
        <v>C</v>
      </c>
      <c r="R99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997" spans="1:18" x14ac:dyDescent="0.25">
      <c r="A997">
        <v>1</v>
      </c>
      <c r="B997">
        <v>1166</v>
      </c>
      <c r="C997">
        <v>5</v>
      </c>
      <c r="D997">
        <v>3</v>
      </c>
      <c r="E997">
        <v>201910</v>
      </c>
      <c r="F997">
        <v>548</v>
      </c>
      <c r="G997">
        <v>5.74</v>
      </c>
      <c r="H997">
        <v>3145.52</v>
      </c>
      <c r="I997">
        <v>166.86179999999999</v>
      </c>
      <c r="J997">
        <v>34.200000000000003</v>
      </c>
      <c r="K997">
        <v>249.31116</v>
      </c>
      <c r="L997">
        <f>Tabla_STOCKENALMACEN[[#This Row],[CANT_STOCK]]*Tabla_STOCKENALMACEN[[#This Row],[COSTO_UNIT]]</f>
        <v>3145.52</v>
      </c>
      <c r="M997">
        <f>IFERROR(Tabla_STOCKENALMACEN[[#This Row],[CANT_STOCK]]/Tabla_STOCKENALMACEN[[#This Row],[VENTA_PROM12MESES_UN]],0)</f>
        <v>16.023391812865494</v>
      </c>
      <c r="N997">
        <f>IFERROR(12/Tabla_STOCKENALMACEN[[#This Row],[MESES DE INVENTARIO]],0)</f>
        <v>0.7489051094890512</v>
      </c>
      <c r="O997" s="3">
        <f>Tabla_STOCKENALMACEN[[#This Row],[STOCK_VALORIZADO]]/SUM(Tabla_STOCKENALMACEN[STOCK_VALORIZADO])</f>
        <v>1.1841587520826771E-4</v>
      </c>
      <c r="P997" s="1" t="str">
        <f>VLOOKUP(Tabla_STOCKENALMACEN[[#This Row],[ID_PRODUCTO]],'ABC VENTAS'!$B$2:$F$564,5,FALSE)</f>
        <v>C</v>
      </c>
      <c r="Q997" s="1" t="str">
        <f>VLOOKUP(Tabla_STOCKENALMACEN[[#This Row],[ID_PRODUCTO]],'ABC STOCK'!$B$3:$F$565,5,FALSE)</f>
        <v>C</v>
      </c>
      <c r="R99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998" spans="1:18" x14ac:dyDescent="0.25">
      <c r="A998">
        <v>2</v>
      </c>
      <c r="B998">
        <v>1167</v>
      </c>
      <c r="C998">
        <v>5</v>
      </c>
      <c r="D998">
        <v>3</v>
      </c>
      <c r="E998">
        <v>202001</v>
      </c>
      <c r="F998">
        <v>633</v>
      </c>
      <c r="G998">
        <v>5.04</v>
      </c>
      <c r="H998">
        <v>3190.32</v>
      </c>
      <c r="I998">
        <v>554.60159999999996</v>
      </c>
      <c r="J998">
        <v>131</v>
      </c>
      <c r="K998">
        <v>1056.384</v>
      </c>
      <c r="L998">
        <f>Tabla_STOCKENALMACEN[[#This Row],[CANT_STOCK]]*Tabla_STOCKENALMACEN[[#This Row],[COSTO_UNIT]]</f>
        <v>3190.32</v>
      </c>
      <c r="M998">
        <f>IFERROR(Tabla_STOCKENALMACEN[[#This Row],[CANT_STOCK]]/Tabla_STOCKENALMACEN[[#This Row],[VENTA_PROM12MESES_UN]],0)</f>
        <v>4.8320610687022905</v>
      </c>
      <c r="N998">
        <f>IFERROR(12/Tabla_STOCKENALMACEN[[#This Row],[MESES DE INVENTARIO]],0)</f>
        <v>2.4834123222748814</v>
      </c>
      <c r="O998" s="3">
        <f>Tabla_STOCKENALMACEN[[#This Row],[STOCK_VALORIZADO]]/SUM(Tabla_STOCKENALMACEN[STOCK_VALORIZADO])</f>
        <v>1.2010241072841395E-4</v>
      </c>
      <c r="P998" s="1" t="str">
        <f>VLOOKUP(Tabla_STOCKENALMACEN[[#This Row],[ID_PRODUCTO]],'ABC VENTAS'!$B$2:$F$564,5,FALSE)</f>
        <v>C</v>
      </c>
      <c r="Q998" s="1" t="str">
        <f>VLOOKUP(Tabla_STOCKENALMACEN[[#This Row],[ID_PRODUCTO]],'ABC STOCK'!$B$3:$F$565,5,FALSE)</f>
        <v>C</v>
      </c>
      <c r="R99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999" spans="1:18" x14ac:dyDescent="0.25">
      <c r="A999">
        <v>1</v>
      </c>
      <c r="B999">
        <v>1167</v>
      </c>
      <c r="C999">
        <v>5</v>
      </c>
      <c r="D999">
        <v>3</v>
      </c>
      <c r="E999">
        <v>201905</v>
      </c>
      <c r="F999">
        <v>96</v>
      </c>
      <c r="G999">
        <v>4.91</v>
      </c>
      <c r="H999">
        <v>471.36</v>
      </c>
      <c r="I999">
        <v>0</v>
      </c>
      <c r="J999">
        <v>0</v>
      </c>
      <c r="K999">
        <v>0</v>
      </c>
      <c r="L999">
        <f>Tabla_STOCKENALMACEN[[#This Row],[CANT_STOCK]]*Tabla_STOCKENALMACEN[[#This Row],[COSTO_UNIT]]</f>
        <v>471.36</v>
      </c>
      <c r="M999">
        <f>IFERROR(Tabla_STOCKENALMACEN[[#This Row],[CANT_STOCK]]/Tabla_STOCKENALMACEN[[#This Row],[VENTA_PROM12MESES_UN]],0)</f>
        <v>0</v>
      </c>
      <c r="N999">
        <f>IFERROR(12/Tabla_STOCKENALMACEN[[#This Row],[MESES DE INVENTARIO]],0)</f>
        <v>0</v>
      </c>
      <c r="O999" s="3">
        <f>Tabla_STOCKENALMACEN[[#This Row],[STOCK_VALORIZADO]]/SUM(Tabla_STOCKENALMACEN[STOCK_VALORIZADO])</f>
        <v>1.7744763008395772E-5</v>
      </c>
      <c r="P999" s="1" t="str">
        <f>VLOOKUP(Tabla_STOCKENALMACEN[[#This Row],[ID_PRODUCTO]],'ABC VENTAS'!$B$2:$F$564,5,FALSE)</f>
        <v>C</v>
      </c>
      <c r="Q999" s="1" t="str">
        <f>VLOOKUP(Tabla_STOCKENALMACEN[[#This Row],[ID_PRODUCTO]],'ABC STOCK'!$B$3:$F$565,5,FALSE)</f>
        <v>C</v>
      </c>
      <c r="R999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000" spans="1:18" x14ac:dyDescent="0.25">
      <c r="A1000">
        <v>3</v>
      </c>
      <c r="B1000">
        <v>1167</v>
      </c>
      <c r="C1000">
        <v>5</v>
      </c>
      <c r="D1000">
        <v>3</v>
      </c>
      <c r="E1000">
        <v>202003</v>
      </c>
      <c r="F1000">
        <v>300</v>
      </c>
      <c r="G1000">
        <v>5.92</v>
      </c>
      <c r="H1000">
        <v>1776</v>
      </c>
      <c r="I1000">
        <v>372.46271999999999</v>
      </c>
      <c r="J1000">
        <v>74.900000000000006</v>
      </c>
      <c r="K1000">
        <v>651.80975999999998</v>
      </c>
      <c r="L1000">
        <f>Tabla_STOCKENALMACEN[[#This Row],[CANT_STOCK]]*Tabla_STOCKENALMACEN[[#This Row],[COSTO_UNIT]]</f>
        <v>1776</v>
      </c>
      <c r="M1000">
        <f>IFERROR(Tabla_STOCKENALMACEN[[#This Row],[CANT_STOCK]]/Tabla_STOCKENALMACEN[[#This Row],[VENTA_PROM12MESES_UN]],0)</f>
        <v>4.0053404539385848</v>
      </c>
      <c r="N1000">
        <f>IFERROR(12/Tabla_STOCKENALMACEN[[#This Row],[MESES DE INVENTARIO]],0)</f>
        <v>2.996</v>
      </c>
      <c r="O1000" s="3">
        <f>Tabla_STOCKENALMACEN[[#This Row],[STOCK_VALORIZADO]]/SUM(Tabla_STOCKENALMACEN[STOCK_VALORIZADO])</f>
        <v>6.6859086691511559E-5</v>
      </c>
      <c r="P1000" s="1" t="str">
        <f>VLOOKUP(Tabla_STOCKENALMACEN[[#This Row],[ID_PRODUCTO]],'ABC VENTAS'!$B$2:$F$564,5,FALSE)</f>
        <v>C</v>
      </c>
      <c r="Q1000" s="1" t="str">
        <f>VLOOKUP(Tabla_STOCKENALMACEN[[#This Row],[ID_PRODUCTO]],'ABC STOCK'!$B$3:$F$565,5,FALSE)</f>
        <v>C</v>
      </c>
      <c r="R100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001" spans="1:18" x14ac:dyDescent="0.25">
      <c r="A1001">
        <v>1</v>
      </c>
      <c r="B1001">
        <v>1167</v>
      </c>
      <c r="C1001">
        <v>5</v>
      </c>
      <c r="D1001">
        <v>3</v>
      </c>
      <c r="E1001">
        <v>201904</v>
      </c>
      <c r="F1001">
        <v>247</v>
      </c>
      <c r="G1001">
        <v>4.32</v>
      </c>
      <c r="H1001">
        <v>1067.04</v>
      </c>
      <c r="I1001">
        <v>290.83103999999997</v>
      </c>
      <c r="J1001">
        <v>82.1</v>
      </c>
      <c r="K1001">
        <v>521.36784</v>
      </c>
      <c r="L1001">
        <f>Tabla_STOCKENALMACEN[[#This Row],[CANT_STOCK]]*Tabla_STOCKENALMACEN[[#This Row],[COSTO_UNIT]]</f>
        <v>1067.04</v>
      </c>
      <c r="M1001">
        <f>IFERROR(Tabla_STOCKENALMACEN[[#This Row],[CANT_STOCK]]/Tabla_STOCKENALMACEN[[#This Row],[VENTA_PROM12MESES_UN]],0)</f>
        <v>3.0085261875761269</v>
      </c>
      <c r="N1001">
        <f>IFERROR(12/Tabla_STOCKENALMACEN[[#This Row],[MESES DE INVENTARIO]],0)</f>
        <v>3.9886639676113358</v>
      </c>
      <c r="O1001" s="3">
        <f>Tabla_STOCKENALMACEN[[#This Row],[STOCK_VALORIZADO]]/SUM(Tabla_STOCKENALMACEN[STOCK_VALORIZADO])</f>
        <v>4.0169662085197351E-5</v>
      </c>
      <c r="P1001" s="1" t="str">
        <f>VLOOKUP(Tabla_STOCKENALMACEN[[#This Row],[ID_PRODUCTO]],'ABC VENTAS'!$B$2:$F$564,5,FALSE)</f>
        <v>C</v>
      </c>
      <c r="Q1001" s="1" t="str">
        <f>VLOOKUP(Tabla_STOCKENALMACEN[[#This Row],[ID_PRODUCTO]],'ABC STOCK'!$B$3:$F$565,5,FALSE)</f>
        <v>C</v>
      </c>
      <c r="R100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002" spans="1:18" x14ac:dyDescent="0.25">
      <c r="A1002">
        <v>1</v>
      </c>
      <c r="B1002">
        <v>1167</v>
      </c>
      <c r="C1002">
        <v>5</v>
      </c>
      <c r="D1002">
        <v>3</v>
      </c>
      <c r="E1002">
        <v>201910</v>
      </c>
      <c r="F1002">
        <v>409</v>
      </c>
      <c r="G1002">
        <v>3.1</v>
      </c>
      <c r="H1002">
        <v>1267.9000000000001</v>
      </c>
      <c r="I1002">
        <v>195.5232</v>
      </c>
      <c r="J1002">
        <v>58.4</v>
      </c>
      <c r="K1002">
        <v>251.6456</v>
      </c>
      <c r="L1002">
        <f>Tabla_STOCKENALMACEN[[#This Row],[CANT_STOCK]]*Tabla_STOCKENALMACEN[[#This Row],[COSTO_UNIT]]</f>
        <v>1267.9000000000001</v>
      </c>
      <c r="M1002">
        <f>IFERROR(Tabla_STOCKENALMACEN[[#This Row],[CANT_STOCK]]/Tabla_STOCKENALMACEN[[#This Row],[VENTA_PROM12MESES_UN]],0)</f>
        <v>7.0034246575342465</v>
      </c>
      <c r="N1002">
        <f>IFERROR(12/Tabla_STOCKENALMACEN[[#This Row],[MESES DE INVENTARIO]],0)</f>
        <v>1.7134474327628362</v>
      </c>
      <c r="O1002" s="3">
        <f>Tabla_STOCKENALMACEN[[#This Row],[STOCK_VALORIZADO]]/SUM(Tabla_STOCKENALMACEN[STOCK_VALORIZADO])</f>
        <v>4.7731213973067293E-5</v>
      </c>
      <c r="P1002" s="1" t="str">
        <f>VLOOKUP(Tabla_STOCKENALMACEN[[#This Row],[ID_PRODUCTO]],'ABC VENTAS'!$B$2:$F$564,5,FALSE)</f>
        <v>C</v>
      </c>
      <c r="Q1002" s="1" t="str">
        <f>VLOOKUP(Tabla_STOCKENALMACEN[[#This Row],[ID_PRODUCTO]],'ABC STOCK'!$B$3:$F$565,5,FALSE)</f>
        <v>C</v>
      </c>
      <c r="R100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003" spans="1:18" x14ac:dyDescent="0.25">
      <c r="A1003">
        <v>3</v>
      </c>
      <c r="B1003">
        <v>1167</v>
      </c>
      <c r="C1003">
        <v>5</v>
      </c>
      <c r="D1003">
        <v>3</v>
      </c>
      <c r="E1003">
        <v>202003</v>
      </c>
      <c r="F1003">
        <v>280</v>
      </c>
      <c r="G1003">
        <v>1.5</v>
      </c>
      <c r="H1003">
        <v>420</v>
      </c>
      <c r="I1003">
        <v>77.805000000000007</v>
      </c>
      <c r="J1003">
        <v>57</v>
      </c>
      <c r="K1003">
        <v>127.395</v>
      </c>
      <c r="L1003">
        <f>Tabla_STOCKENALMACEN[[#This Row],[CANT_STOCK]]*Tabla_STOCKENALMACEN[[#This Row],[COSTO_UNIT]]</f>
        <v>420</v>
      </c>
      <c r="M1003">
        <f>IFERROR(Tabla_STOCKENALMACEN[[#This Row],[CANT_STOCK]]/Tabla_STOCKENALMACEN[[#This Row],[VENTA_PROM12MESES_UN]],0)</f>
        <v>4.9122807017543861</v>
      </c>
      <c r="N1003">
        <f>IFERROR(12/Tabla_STOCKENALMACEN[[#This Row],[MESES DE INVENTARIO]],0)</f>
        <v>2.4428571428571426</v>
      </c>
      <c r="O1003" s="3">
        <f>Tabla_STOCKENALMACEN[[#This Row],[STOCK_VALORIZADO]]/SUM(Tabla_STOCKENALMACEN[STOCK_VALORIZADO])</f>
        <v>1.5811270501370979E-5</v>
      </c>
      <c r="P1003" s="1" t="str">
        <f>VLOOKUP(Tabla_STOCKENALMACEN[[#This Row],[ID_PRODUCTO]],'ABC VENTAS'!$B$2:$F$564,5,FALSE)</f>
        <v>C</v>
      </c>
      <c r="Q1003" s="1" t="str">
        <f>VLOOKUP(Tabla_STOCKENALMACEN[[#This Row],[ID_PRODUCTO]],'ABC STOCK'!$B$3:$F$565,5,FALSE)</f>
        <v>C</v>
      </c>
      <c r="R100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004" spans="1:18" x14ac:dyDescent="0.25">
      <c r="A1004">
        <v>2</v>
      </c>
      <c r="B1004">
        <v>1168</v>
      </c>
      <c r="C1004">
        <v>5</v>
      </c>
      <c r="D1004">
        <v>3</v>
      </c>
      <c r="E1004">
        <v>201910</v>
      </c>
      <c r="F1004">
        <v>637</v>
      </c>
      <c r="G1004">
        <v>74</v>
      </c>
      <c r="H1004">
        <v>47138</v>
      </c>
      <c r="I1004">
        <v>66241.84</v>
      </c>
      <c r="J1004">
        <v>973</v>
      </c>
      <c r="K1004">
        <v>107282.98</v>
      </c>
      <c r="L1004">
        <f>Tabla_STOCKENALMACEN[[#This Row],[CANT_STOCK]]*Tabla_STOCKENALMACEN[[#This Row],[COSTO_UNIT]]</f>
        <v>47138</v>
      </c>
      <c r="M1004">
        <f>IFERROR(Tabla_STOCKENALMACEN[[#This Row],[CANT_STOCK]]/Tabla_STOCKENALMACEN[[#This Row],[VENTA_PROM12MESES_UN]],0)</f>
        <v>0.65467625899280579</v>
      </c>
      <c r="N1004">
        <f>IFERROR(12/Tabla_STOCKENALMACEN[[#This Row],[MESES DE INVENTARIO]],0)</f>
        <v>18.329670329670328</v>
      </c>
      <c r="O1004" s="3">
        <f>Tabla_STOCKENALMACEN[[#This Row],[STOCK_VALORIZADO]]/SUM(Tabla_STOCKENALMACEN[STOCK_VALORIZADO])</f>
        <v>1.7745515926038693E-3</v>
      </c>
      <c r="P1004" s="1" t="str">
        <f>VLOOKUP(Tabla_STOCKENALMACEN[[#This Row],[ID_PRODUCTO]],'ABC VENTAS'!$B$2:$F$564,5,FALSE)</f>
        <v>B</v>
      </c>
      <c r="Q1004" s="1" t="str">
        <f>VLOOKUP(Tabla_STOCKENALMACEN[[#This Row],[ID_PRODUCTO]],'ABC STOCK'!$B$3:$F$565,5,FALSE)</f>
        <v>B</v>
      </c>
      <c r="R100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05" spans="1:18" x14ac:dyDescent="0.25">
      <c r="A1005">
        <v>2</v>
      </c>
      <c r="B1005">
        <v>1168</v>
      </c>
      <c r="C1005">
        <v>5</v>
      </c>
      <c r="D1005">
        <v>3</v>
      </c>
      <c r="E1005">
        <v>201904</v>
      </c>
      <c r="F1005">
        <v>311</v>
      </c>
      <c r="G1005">
        <v>51</v>
      </c>
      <c r="H1005">
        <v>15861</v>
      </c>
      <c r="I1005">
        <v>33996.6</v>
      </c>
      <c r="J1005">
        <v>660</v>
      </c>
      <c r="K1005">
        <v>61597.8</v>
      </c>
      <c r="L1005">
        <f>Tabla_STOCKENALMACEN[[#This Row],[CANT_STOCK]]*Tabla_STOCKENALMACEN[[#This Row],[COSTO_UNIT]]</f>
        <v>15861</v>
      </c>
      <c r="M1005">
        <f>IFERROR(Tabla_STOCKENALMACEN[[#This Row],[CANT_STOCK]]/Tabla_STOCKENALMACEN[[#This Row],[VENTA_PROM12MESES_UN]],0)</f>
        <v>0.47121212121212119</v>
      </c>
      <c r="N1005">
        <f>IFERROR(12/Tabla_STOCKENALMACEN[[#This Row],[MESES DE INVENTARIO]],0)</f>
        <v>25.466237942122188</v>
      </c>
      <c r="O1005" s="3">
        <f>Tabla_STOCKENALMACEN[[#This Row],[STOCK_VALORIZADO]]/SUM(Tabla_STOCKENALMACEN[STOCK_VALORIZADO])</f>
        <v>5.9710133671963118E-4</v>
      </c>
      <c r="P1005" s="1" t="str">
        <f>VLOOKUP(Tabla_STOCKENALMACEN[[#This Row],[ID_PRODUCTO]],'ABC VENTAS'!$B$2:$F$564,5,FALSE)</f>
        <v>B</v>
      </c>
      <c r="Q1005" s="1" t="str">
        <f>VLOOKUP(Tabla_STOCKENALMACEN[[#This Row],[ID_PRODUCTO]],'ABC STOCK'!$B$3:$F$565,5,FALSE)</f>
        <v>B</v>
      </c>
      <c r="R100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06" spans="1:18" x14ac:dyDescent="0.25">
      <c r="A1006">
        <v>2</v>
      </c>
      <c r="B1006">
        <v>1168</v>
      </c>
      <c r="C1006">
        <v>5</v>
      </c>
      <c r="D1006">
        <v>3</v>
      </c>
      <c r="E1006">
        <v>202002</v>
      </c>
      <c r="F1006">
        <v>213</v>
      </c>
      <c r="G1006">
        <v>38</v>
      </c>
      <c r="H1006">
        <v>8094</v>
      </c>
      <c r="I1006">
        <v>30704</v>
      </c>
      <c r="J1006">
        <v>808</v>
      </c>
      <c r="K1006">
        <v>56802.400000000001</v>
      </c>
      <c r="L1006">
        <f>Tabla_STOCKENALMACEN[[#This Row],[CANT_STOCK]]*Tabla_STOCKENALMACEN[[#This Row],[COSTO_UNIT]]</f>
        <v>8094</v>
      </c>
      <c r="M1006">
        <f>IFERROR(Tabla_STOCKENALMACEN[[#This Row],[CANT_STOCK]]/Tabla_STOCKENALMACEN[[#This Row],[VENTA_PROM12MESES_UN]],0)</f>
        <v>0.26361386138613863</v>
      </c>
      <c r="N1006">
        <f>IFERROR(12/Tabla_STOCKENALMACEN[[#This Row],[MESES DE INVENTARIO]],0)</f>
        <v>45.521126760563376</v>
      </c>
      <c r="O1006" s="3">
        <f>Tabla_STOCKENALMACEN[[#This Row],[STOCK_VALORIZADO]]/SUM(Tabla_STOCKENALMACEN[STOCK_VALORIZADO])</f>
        <v>3.0470577009070643E-4</v>
      </c>
      <c r="P1006" s="1" t="str">
        <f>VLOOKUP(Tabla_STOCKENALMACEN[[#This Row],[ID_PRODUCTO]],'ABC VENTAS'!$B$2:$F$564,5,FALSE)</f>
        <v>B</v>
      </c>
      <c r="Q1006" s="1" t="str">
        <f>VLOOKUP(Tabla_STOCKENALMACEN[[#This Row],[ID_PRODUCTO]],'ABC STOCK'!$B$3:$F$565,5,FALSE)</f>
        <v>B</v>
      </c>
      <c r="R100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07" spans="1:18" x14ac:dyDescent="0.25">
      <c r="A1007">
        <v>2</v>
      </c>
      <c r="B1007">
        <v>1168</v>
      </c>
      <c r="C1007">
        <v>5</v>
      </c>
      <c r="D1007">
        <v>3</v>
      </c>
      <c r="E1007">
        <v>201902</v>
      </c>
      <c r="F1007">
        <v>374</v>
      </c>
      <c r="G1007">
        <v>37</v>
      </c>
      <c r="H1007">
        <v>13838</v>
      </c>
      <c r="I1007">
        <v>20745.900000000001</v>
      </c>
      <c r="J1007">
        <v>623</v>
      </c>
      <c r="K1007">
        <v>37573.129999999997</v>
      </c>
      <c r="L1007">
        <f>Tabla_STOCKENALMACEN[[#This Row],[CANT_STOCK]]*Tabla_STOCKENALMACEN[[#This Row],[COSTO_UNIT]]</f>
        <v>13838</v>
      </c>
      <c r="M1007">
        <f>IFERROR(Tabla_STOCKENALMACEN[[#This Row],[CANT_STOCK]]/Tabla_STOCKENALMACEN[[#This Row],[VENTA_PROM12MESES_UN]],0)</f>
        <v>0.6003210272873194</v>
      </c>
      <c r="N1007">
        <f>IFERROR(12/Tabla_STOCKENALMACEN[[#This Row],[MESES DE INVENTARIO]],0)</f>
        <v>19.989304812834224</v>
      </c>
      <c r="O1007" s="3">
        <f>Tabla_STOCKENALMACEN[[#This Row],[STOCK_VALORIZADO]]/SUM(Tabla_STOCKENALMACEN[STOCK_VALORIZADO])</f>
        <v>5.2094371713802762E-4</v>
      </c>
      <c r="P1007" s="1" t="str">
        <f>VLOOKUP(Tabla_STOCKENALMACEN[[#This Row],[ID_PRODUCTO]],'ABC VENTAS'!$B$2:$F$564,5,FALSE)</f>
        <v>B</v>
      </c>
      <c r="Q1007" s="1" t="str">
        <f>VLOOKUP(Tabla_STOCKENALMACEN[[#This Row],[ID_PRODUCTO]],'ABC STOCK'!$B$3:$F$565,5,FALSE)</f>
        <v>B</v>
      </c>
      <c r="R100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08" spans="1:18" x14ac:dyDescent="0.25">
      <c r="A1008">
        <v>1</v>
      </c>
      <c r="B1008">
        <v>1168</v>
      </c>
      <c r="C1008">
        <v>5</v>
      </c>
      <c r="D1008">
        <v>3</v>
      </c>
      <c r="E1008">
        <v>202003</v>
      </c>
      <c r="F1008">
        <v>546</v>
      </c>
      <c r="G1008">
        <v>53</v>
      </c>
      <c r="H1008">
        <v>28938</v>
      </c>
      <c r="I1008">
        <v>27984</v>
      </c>
      <c r="J1008">
        <v>480</v>
      </c>
      <c r="K1008">
        <v>35107.199999999997</v>
      </c>
      <c r="L1008">
        <f>Tabla_STOCKENALMACEN[[#This Row],[CANT_STOCK]]*Tabla_STOCKENALMACEN[[#This Row],[COSTO_UNIT]]</f>
        <v>28938</v>
      </c>
      <c r="M1008">
        <f>IFERROR(Tabla_STOCKENALMACEN[[#This Row],[CANT_STOCK]]/Tabla_STOCKENALMACEN[[#This Row],[VENTA_PROM12MESES_UN]],0)</f>
        <v>1.1375</v>
      </c>
      <c r="N1008">
        <f>IFERROR(12/Tabla_STOCKENALMACEN[[#This Row],[MESES DE INVENTARIO]],0)</f>
        <v>10.549450549450549</v>
      </c>
      <c r="O1008" s="3">
        <f>Tabla_STOCKENALMACEN[[#This Row],[STOCK_VALORIZADO]]/SUM(Tabla_STOCKENALMACEN[STOCK_VALORIZADO])</f>
        <v>1.0893965375444604E-3</v>
      </c>
      <c r="P1008" s="1" t="str">
        <f>VLOOKUP(Tabla_STOCKENALMACEN[[#This Row],[ID_PRODUCTO]],'ABC VENTAS'!$B$2:$F$564,5,FALSE)</f>
        <v>B</v>
      </c>
      <c r="Q1008" s="1" t="str">
        <f>VLOOKUP(Tabla_STOCKENALMACEN[[#This Row],[ID_PRODUCTO]],'ABC STOCK'!$B$3:$F$565,5,FALSE)</f>
        <v>B</v>
      </c>
      <c r="R100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09" spans="1:18" x14ac:dyDescent="0.25">
      <c r="A1009">
        <v>1</v>
      </c>
      <c r="B1009">
        <v>1168</v>
      </c>
      <c r="C1009">
        <v>5</v>
      </c>
      <c r="D1009">
        <v>3</v>
      </c>
      <c r="E1009">
        <v>201908</v>
      </c>
      <c r="F1009">
        <v>1333</v>
      </c>
      <c r="G1009">
        <v>38</v>
      </c>
      <c r="H1009">
        <v>50654</v>
      </c>
      <c r="I1009">
        <v>21097.98</v>
      </c>
      <c r="J1009">
        <v>597</v>
      </c>
      <c r="K1009">
        <v>29945.52</v>
      </c>
      <c r="L1009">
        <f>Tabla_STOCKENALMACEN[[#This Row],[CANT_STOCK]]*Tabla_STOCKENALMACEN[[#This Row],[COSTO_UNIT]]</f>
        <v>50654</v>
      </c>
      <c r="M1009">
        <f>IFERROR(Tabla_STOCKENALMACEN[[#This Row],[CANT_STOCK]]/Tabla_STOCKENALMACEN[[#This Row],[VENTA_PROM12MESES_UN]],0)</f>
        <v>2.2328308207705194</v>
      </c>
      <c r="N1009">
        <f>IFERROR(12/Tabla_STOCKENALMACEN[[#This Row],[MESES DE INVENTARIO]],0)</f>
        <v>5.3743435858964741</v>
      </c>
      <c r="O1009" s="3">
        <f>Tabla_STOCKENALMACEN[[#This Row],[STOCK_VALORIZADO]]/SUM(Tabla_STOCKENALMACEN[STOCK_VALORIZADO])</f>
        <v>1.9069145142296322E-3</v>
      </c>
      <c r="P1009" s="1" t="str">
        <f>VLOOKUP(Tabla_STOCKENALMACEN[[#This Row],[ID_PRODUCTO]],'ABC VENTAS'!$B$2:$F$564,5,FALSE)</f>
        <v>B</v>
      </c>
      <c r="Q1009" s="1" t="str">
        <f>VLOOKUP(Tabla_STOCKENALMACEN[[#This Row],[ID_PRODUCTO]],'ABC STOCK'!$B$3:$F$565,5,FALSE)</f>
        <v>B</v>
      </c>
      <c r="R100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10" spans="1:18" x14ac:dyDescent="0.25">
      <c r="A1010">
        <v>1</v>
      </c>
      <c r="B1010">
        <v>1169</v>
      </c>
      <c r="C1010">
        <v>5</v>
      </c>
      <c r="D1010">
        <v>3</v>
      </c>
      <c r="E1010">
        <v>202003</v>
      </c>
      <c r="F1010">
        <v>504</v>
      </c>
      <c r="G1010">
        <v>7.22</v>
      </c>
      <c r="H1010">
        <v>3638.88</v>
      </c>
      <c r="I1010">
        <v>420.49279999999999</v>
      </c>
      <c r="J1010">
        <v>56</v>
      </c>
      <c r="K1010">
        <v>654.99839999999995</v>
      </c>
      <c r="L1010">
        <f>Tabla_STOCKENALMACEN[[#This Row],[CANT_STOCK]]*Tabla_STOCKENALMACEN[[#This Row],[COSTO_UNIT]]</f>
        <v>3638.8799999999997</v>
      </c>
      <c r="M1010">
        <f>IFERROR(Tabla_STOCKENALMACEN[[#This Row],[CANT_STOCK]]/Tabla_STOCKENALMACEN[[#This Row],[VENTA_PROM12MESES_UN]],0)</f>
        <v>9</v>
      </c>
      <c r="N1010">
        <f>IFERROR(12/Tabla_STOCKENALMACEN[[#This Row],[MESES DE INVENTARIO]],0)</f>
        <v>1.3333333333333333</v>
      </c>
      <c r="O1010" s="3">
        <f>Tabla_STOCKENALMACEN[[#This Row],[STOCK_VALORIZADO]]/SUM(Tabla_STOCKENALMACEN[STOCK_VALORIZADO])</f>
        <v>1.3698884762387815E-4</v>
      </c>
      <c r="P1010" s="1" t="str">
        <f>VLOOKUP(Tabla_STOCKENALMACEN[[#This Row],[ID_PRODUCTO]],'ABC VENTAS'!$B$2:$F$564,5,FALSE)</f>
        <v>C</v>
      </c>
      <c r="Q1010" s="1" t="str">
        <f>VLOOKUP(Tabla_STOCKENALMACEN[[#This Row],[ID_PRODUCTO]],'ABC STOCK'!$B$3:$F$565,5,FALSE)</f>
        <v>C</v>
      </c>
      <c r="R101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011" spans="1:18" x14ac:dyDescent="0.25">
      <c r="A1011">
        <v>1</v>
      </c>
      <c r="B1011">
        <v>1169</v>
      </c>
      <c r="C1011">
        <v>5</v>
      </c>
      <c r="D1011">
        <v>3</v>
      </c>
      <c r="E1011">
        <v>201912</v>
      </c>
      <c r="F1011">
        <v>0</v>
      </c>
      <c r="G1011">
        <v>4.0599999999999996</v>
      </c>
      <c r="H1011">
        <v>0</v>
      </c>
      <c r="I1011">
        <v>322.20159999999998</v>
      </c>
      <c r="J1011">
        <v>99.2</v>
      </c>
      <c r="K1011">
        <v>495.38495999999998</v>
      </c>
      <c r="L1011">
        <f>Tabla_STOCKENALMACEN[[#This Row],[CANT_STOCK]]*Tabla_STOCKENALMACEN[[#This Row],[COSTO_UNIT]]</f>
        <v>0</v>
      </c>
      <c r="M1011">
        <f>IFERROR(Tabla_STOCKENALMACEN[[#This Row],[CANT_STOCK]]/Tabla_STOCKENALMACEN[[#This Row],[VENTA_PROM12MESES_UN]],0)</f>
        <v>0</v>
      </c>
      <c r="N1011">
        <f>IFERROR(12/Tabla_STOCKENALMACEN[[#This Row],[MESES DE INVENTARIO]],0)</f>
        <v>0</v>
      </c>
      <c r="O1011" s="3">
        <f>Tabla_STOCKENALMACEN[[#This Row],[STOCK_VALORIZADO]]/SUM(Tabla_STOCKENALMACEN[STOCK_VALORIZADO])</f>
        <v>0</v>
      </c>
      <c r="P1011" s="1" t="str">
        <f>VLOOKUP(Tabla_STOCKENALMACEN[[#This Row],[ID_PRODUCTO]],'ABC VENTAS'!$B$2:$F$564,5,FALSE)</f>
        <v>C</v>
      </c>
      <c r="Q1011" s="1" t="str">
        <f>VLOOKUP(Tabla_STOCKENALMACEN[[#This Row],[ID_PRODUCTO]],'ABC STOCK'!$B$3:$F$565,5,FALSE)</f>
        <v>C</v>
      </c>
      <c r="R101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12" spans="1:18" x14ac:dyDescent="0.25">
      <c r="A1012">
        <v>3</v>
      </c>
      <c r="B1012">
        <v>1169</v>
      </c>
      <c r="C1012">
        <v>5</v>
      </c>
      <c r="D1012">
        <v>3</v>
      </c>
      <c r="E1012">
        <v>201902</v>
      </c>
      <c r="F1012">
        <v>674</v>
      </c>
      <c r="G1012">
        <v>4.91</v>
      </c>
      <c r="H1012">
        <v>3309.34</v>
      </c>
      <c r="I1012">
        <v>271.36588</v>
      </c>
      <c r="J1012">
        <v>67.400000000000006</v>
      </c>
      <c r="K1012">
        <v>476.54496</v>
      </c>
      <c r="L1012">
        <f>Tabla_STOCKENALMACEN[[#This Row],[CANT_STOCK]]*Tabla_STOCKENALMACEN[[#This Row],[COSTO_UNIT]]</f>
        <v>3309.34</v>
      </c>
      <c r="M1012">
        <f>IFERROR(Tabla_STOCKENALMACEN[[#This Row],[CANT_STOCK]]/Tabla_STOCKENALMACEN[[#This Row],[VENTA_PROM12MESES_UN]],0)</f>
        <v>10</v>
      </c>
      <c r="N1012">
        <f>IFERROR(12/Tabla_STOCKENALMACEN[[#This Row],[MESES DE INVENTARIO]],0)</f>
        <v>1.2</v>
      </c>
      <c r="O1012" s="3">
        <f>Tabla_STOCKENALMACEN[[#This Row],[STOCK_VALORIZADO]]/SUM(Tabla_STOCKENALMACEN[STOCK_VALORIZADO])</f>
        <v>1.2458302362144532E-4</v>
      </c>
      <c r="P1012" s="1" t="str">
        <f>VLOOKUP(Tabla_STOCKENALMACEN[[#This Row],[ID_PRODUCTO]],'ABC VENTAS'!$B$2:$F$564,5,FALSE)</f>
        <v>C</v>
      </c>
      <c r="Q1012" s="1" t="str">
        <f>VLOOKUP(Tabla_STOCKENALMACEN[[#This Row],[ID_PRODUCTO]],'ABC STOCK'!$B$3:$F$565,5,FALSE)</f>
        <v>C</v>
      </c>
      <c r="R101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013" spans="1:18" x14ac:dyDescent="0.25">
      <c r="A1013">
        <v>1</v>
      </c>
      <c r="B1013">
        <v>1169</v>
      </c>
      <c r="C1013">
        <v>5</v>
      </c>
      <c r="D1013">
        <v>3</v>
      </c>
      <c r="E1013">
        <v>201903</v>
      </c>
      <c r="F1013">
        <v>105</v>
      </c>
      <c r="G1013">
        <v>7.1</v>
      </c>
      <c r="H1013">
        <v>745.5</v>
      </c>
      <c r="I1013">
        <v>381.73860000000002</v>
      </c>
      <c r="J1013">
        <v>52.2</v>
      </c>
      <c r="K1013">
        <v>466.9812</v>
      </c>
      <c r="L1013">
        <f>Tabla_STOCKENALMACEN[[#This Row],[CANT_STOCK]]*Tabla_STOCKENALMACEN[[#This Row],[COSTO_UNIT]]</f>
        <v>745.5</v>
      </c>
      <c r="M1013">
        <f>IFERROR(Tabla_STOCKENALMACEN[[#This Row],[CANT_STOCK]]/Tabla_STOCKENALMACEN[[#This Row],[VENTA_PROM12MESES_UN]],0)</f>
        <v>2.0114942528735633</v>
      </c>
      <c r="N1013">
        <f>IFERROR(12/Tabla_STOCKENALMACEN[[#This Row],[MESES DE INVENTARIO]],0)</f>
        <v>5.9657142857142853</v>
      </c>
      <c r="O1013" s="3">
        <f>Tabla_STOCKENALMACEN[[#This Row],[STOCK_VALORIZADO]]/SUM(Tabla_STOCKENALMACEN[STOCK_VALORIZADO])</f>
        <v>2.8065005139933485E-5</v>
      </c>
      <c r="P1013" s="1" t="str">
        <f>VLOOKUP(Tabla_STOCKENALMACEN[[#This Row],[ID_PRODUCTO]],'ABC VENTAS'!$B$2:$F$564,5,FALSE)</f>
        <v>C</v>
      </c>
      <c r="Q1013" s="1" t="str">
        <f>VLOOKUP(Tabla_STOCKENALMACEN[[#This Row],[ID_PRODUCTO]],'ABC STOCK'!$B$3:$F$565,5,FALSE)</f>
        <v>C</v>
      </c>
      <c r="R101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14" spans="1:18" x14ac:dyDescent="0.25">
      <c r="A1014">
        <v>2</v>
      </c>
      <c r="B1014">
        <v>1169</v>
      </c>
      <c r="C1014">
        <v>5</v>
      </c>
      <c r="D1014">
        <v>3</v>
      </c>
      <c r="E1014">
        <v>201908</v>
      </c>
      <c r="F1014">
        <v>36</v>
      </c>
      <c r="G1014">
        <v>4.17</v>
      </c>
      <c r="H1014">
        <v>150.12</v>
      </c>
      <c r="I1014">
        <v>259.87439999999998</v>
      </c>
      <c r="J1014">
        <v>76</v>
      </c>
      <c r="K1014">
        <v>408.82679999999999</v>
      </c>
      <c r="L1014">
        <f>Tabla_STOCKENALMACEN[[#This Row],[CANT_STOCK]]*Tabla_STOCKENALMACEN[[#This Row],[COSTO_UNIT]]</f>
        <v>150.12</v>
      </c>
      <c r="M1014">
        <f>IFERROR(Tabla_STOCKENALMACEN[[#This Row],[CANT_STOCK]]/Tabla_STOCKENALMACEN[[#This Row],[VENTA_PROM12MESES_UN]],0)</f>
        <v>0.47368421052631576</v>
      </c>
      <c r="N1014">
        <f>IFERROR(12/Tabla_STOCKENALMACEN[[#This Row],[MESES DE INVENTARIO]],0)</f>
        <v>25.333333333333336</v>
      </c>
      <c r="O1014" s="3">
        <f>Tabla_STOCKENALMACEN[[#This Row],[STOCK_VALORIZADO]]/SUM(Tabla_STOCKENALMACEN[STOCK_VALORIZADO])</f>
        <v>5.6513998277757408E-6</v>
      </c>
      <c r="P1014" s="1" t="str">
        <f>VLOOKUP(Tabla_STOCKENALMACEN[[#This Row],[ID_PRODUCTO]],'ABC VENTAS'!$B$2:$F$564,5,FALSE)</f>
        <v>C</v>
      </c>
      <c r="Q1014" s="1" t="str">
        <f>VLOOKUP(Tabla_STOCKENALMACEN[[#This Row],[ID_PRODUCTO]],'ABC STOCK'!$B$3:$F$565,5,FALSE)</f>
        <v>C</v>
      </c>
      <c r="R101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15" spans="1:18" x14ac:dyDescent="0.25">
      <c r="A1015">
        <v>1</v>
      </c>
      <c r="B1015">
        <v>1169</v>
      </c>
      <c r="C1015">
        <v>5</v>
      </c>
      <c r="D1015">
        <v>3</v>
      </c>
      <c r="E1015">
        <v>202002</v>
      </c>
      <c r="F1015">
        <v>315</v>
      </c>
      <c r="G1015">
        <v>1.6</v>
      </c>
      <c r="H1015">
        <v>504</v>
      </c>
      <c r="I1015">
        <v>216.72</v>
      </c>
      <c r="J1015">
        <v>129</v>
      </c>
      <c r="K1015">
        <v>381.84</v>
      </c>
      <c r="L1015">
        <f>Tabla_STOCKENALMACEN[[#This Row],[CANT_STOCK]]*Tabla_STOCKENALMACEN[[#This Row],[COSTO_UNIT]]</f>
        <v>504</v>
      </c>
      <c r="M1015">
        <f>IFERROR(Tabla_STOCKENALMACEN[[#This Row],[CANT_STOCK]]/Tabla_STOCKENALMACEN[[#This Row],[VENTA_PROM12MESES_UN]],0)</f>
        <v>2.441860465116279</v>
      </c>
      <c r="N1015">
        <f>IFERROR(12/Tabla_STOCKENALMACEN[[#This Row],[MESES DE INVENTARIO]],0)</f>
        <v>4.9142857142857146</v>
      </c>
      <c r="O1015" s="3">
        <f>Tabla_STOCKENALMACEN[[#This Row],[STOCK_VALORIZADO]]/SUM(Tabla_STOCKENALMACEN[STOCK_VALORIZADO])</f>
        <v>1.8973524601645174E-5</v>
      </c>
      <c r="P1015" s="1" t="str">
        <f>VLOOKUP(Tabla_STOCKENALMACEN[[#This Row],[ID_PRODUCTO]],'ABC VENTAS'!$B$2:$F$564,5,FALSE)</f>
        <v>C</v>
      </c>
      <c r="Q1015" s="1" t="str">
        <f>VLOOKUP(Tabla_STOCKENALMACEN[[#This Row],[ID_PRODUCTO]],'ABC STOCK'!$B$3:$F$565,5,FALSE)</f>
        <v>C</v>
      </c>
      <c r="R101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16" spans="1:18" x14ac:dyDescent="0.25">
      <c r="A1016">
        <v>3</v>
      </c>
      <c r="B1016">
        <v>1170</v>
      </c>
      <c r="C1016">
        <v>5</v>
      </c>
      <c r="D1016">
        <v>3</v>
      </c>
      <c r="E1016">
        <v>202001</v>
      </c>
      <c r="F1016">
        <v>1029</v>
      </c>
      <c r="G1016">
        <v>6.72</v>
      </c>
      <c r="H1016">
        <v>6914.88</v>
      </c>
      <c r="I1016">
        <v>341.5104</v>
      </c>
      <c r="J1016">
        <v>60.5</v>
      </c>
      <c r="K1016">
        <v>699.28319999999997</v>
      </c>
      <c r="L1016">
        <f>Tabla_STOCKENALMACEN[[#This Row],[CANT_STOCK]]*Tabla_STOCKENALMACEN[[#This Row],[COSTO_UNIT]]</f>
        <v>6914.88</v>
      </c>
      <c r="M1016">
        <f>IFERROR(Tabla_STOCKENALMACEN[[#This Row],[CANT_STOCK]]/Tabla_STOCKENALMACEN[[#This Row],[VENTA_PROM12MESES_UN]],0)</f>
        <v>17.008264462809919</v>
      </c>
      <c r="N1016">
        <f>IFERROR(12/Tabla_STOCKENALMACEN[[#This Row],[MESES DE INVENTARIO]],0)</f>
        <v>0.70553935860058303</v>
      </c>
      <c r="O1016" s="3">
        <f>Tabla_STOCKENALMACEN[[#This Row],[STOCK_VALORIZADO]]/SUM(Tabla_STOCKENALMACEN[STOCK_VALORIZADO])</f>
        <v>2.6031675753457177E-4</v>
      </c>
      <c r="P1016" s="1" t="str">
        <f>VLOOKUP(Tabla_STOCKENALMACEN[[#This Row],[ID_PRODUCTO]],'ABC VENTAS'!$B$2:$F$564,5,FALSE)</f>
        <v>C</v>
      </c>
      <c r="Q1016" s="1" t="str">
        <f>VLOOKUP(Tabla_STOCKENALMACEN[[#This Row],[ID_PRODUCTO]],'ABC STOCK'!$B$3:$F$565,5,FALSE)</f>
        <v>C</v>
      </c>
      <c r="R101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017" spans="1:18" x14ac:dyDescent="0.25">
      <c r="A1017">
        <v>2</v>
      </c>
      <c r="B1017">
        <v>1170</v>
      </c>
      <c r="C1017">
        <v>5</v>
      </c>
      <c r="D1017">
        <v>3</v>
      </c>
      <c r="E1017">
        <v>202001</v>
      </c>
      <c r="F1017">
        <v>294</v>
      </c>
      <c r="G1017">
        <v>6.67</v>
      </c>
      <c r="H1017">
        <v>1960.98</v>
      </c>
      <c r="I1017">
        <v>431.41559999999998</v>
      </c>
      <c r="J1017">
        <v>58.8</v>
      </c>
      <c r="K1017">
        <v>580.45007999999996</v>
      </c>
      <c r="L1017">
        <f>Tabla_STOCKENALMACEN[[#This Row],[CANT_STOCK]]*Tabla_STOCKENALMACEN[[#This Row],[COSTO_UNIT]]</f>
        <v>1960.98</v>
      </c>
      <c r="M1017">
        <f>IFERROR(Tabla_STOCKENALMACEN[[#This Row],[CANT_STOCK]]/Tabla_STOCKENALMACEN[[#This Row],[VENTA_PROM12MESES_UN]],0)</f>
        <v>5</v>
      </c>
      <c r="N1017">
        <f>IFERROR(12/Tabla_STOCKENALMACEN[[#This Row],[MESES DE INVENTARIO]],0)</f>
        <v>2.4</v>
      </c>
      <c r="O1017" s="3">
        <f>Tabla_STOCKENALMACEN[[#This Row],[STOCK_VALORIZADO]]/SUM(Tabla_STOCKENALMACEN[STOCK_VALORIZADO])</f>
        <v>7.3822821970901092E-5</v>
      </c>
      <c r="P1017" s="1" t="str">
        <f>VLOOKUP(Tabla_STOCKENALMACEN[[#This Row],[ID_PRODUCTO]],'ABC VENTAS'!$B$2:$F$564,5,FALSE)</f>
        <v>C</v>
      </c>
      <c r="Q1017" s="1" t="str">
        <f>VLOOKUP(Tabla_STOCKENALMACEN[[#This Row],[ID_PRODUCTO]],'ABC STOCK'!$B$3:$F$565,5,FALSE)</f>
        <v>C</v>
      </c>
      <c r="R101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018" spans="1:18" x14ac:dyDescent="0.25">
      <c r="A1018">
        <v>2</v>
      </c>
      <c r="B1018">
        <v>1170</v>
      </c>
      <c r="C1018">
        <v>5</v>
      </c>
      <c r="D1018">
        <v>3</v>
      </c>
      <c r="E1018">
        <v>202002</v>
      </c>
      <c r="F1018">
        <v>1302</v>
      </c>
      <c r="G1018">
        <v>4.9000000000000004</v>
      </c>
      <c r="H1018">
        <v>6379.8</v>
      </c>
      <c r="I1018">
        <v>373.67399999999998</v>
      </c>
      <c r="J1018">
        <v>93</v>
      </c>
      <c r="K1018">
        <v>574.18200000000002</v>
      </c>
      <c r="L1018">
        <f>Tabla_STOCKENALMACEN[[#This Row],[CANT_STOCK]]*Tabla_STOCKENALMACEN[[#This Row],[COSTO_UNIT]]</f>
        <v>6379.8</v>
      </c>
      <c r="M1018">
        <f>IFERROR(Tabla_STOCKENALMACEN[[#This Row],[CANT_STOCK]]/Tabla_STOCKENALMACEN[[#This Row],[VENTA_PROM12MESES_UN]],0)</f>
        <v>14</v>
      </c>
      <c r="N1018">
        <f>IFERROR(12/Tabla_STOCKENALMACEN[[#This Row],[MESES DE INVENTARIO]],0)</f>
        <v>0.8571428571428571</v>
      </c>
      <c r="O1018" s="3">
        <f>Tabla_STOCKENALMACEN[[#This Row],[STOCK_VALORIZADO]]/SUM(Tabla_STOCKENALMACEN[STOCK_VALORIZADO])</f>
        <v>2.4017319891582516E-4</v>
      </c>
      <c r="P1018" s="1" t="str">
        <f>VLOOKUP(Tabla_STOCKENALMACEN[[#This Row],[ID_PRODUCTO]],'ABC VENTAS'!$B$2:$F$564,5,FALSE)</f>
        <v>C</v>
      </c>
      <c r="Q1018" s="1" t="str">
        <f>VLOOKUP(Tabla_STOCKENALMACEN[[#This Row],[ID_PRODUCTO]],'ABC STOCK'!$B$3:$F$565,5,FALSE)</f>
        <v>C</v>
      </c>
      <c r="R101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019" spans="1:18" x14ac:dyDescent="0.25">
      <c r="A1019">
        <v>3</v>
      </c>
      <c r="B1019">
        <v>1170</v>
      </c>
      <c r="C1019">
        <v>5</v>
      </c>
      <c r="D1019">
        <v>3</v>
      </c>
      <c r="E1019">
        <v>201902</v>
      </c>
      <c r="F1019">
        <v>0</v>
      </c>
      <c r="G1019">
        <v>2.06</v>
      </c>
      <c r="H1019">
        <v>0</v>
      </c>
      <c r="I1019">
        <v>261.76420000000002</v>
      </c>
      <c r="J1019">
        <v>131</v>
      </c>
      <c r="K1019">
        <v>418.28300000000002</v>
      </c>
      <c r="L1019">
        <f>Tabla_STOCKENALMACEN[[#This Row],[CANT_STOCK]]*Tabla_STOCKENALMACEN[[#This Row],[COSTO_UNIT]]</f>
        <v>0</v>
      </c>
      <c r="M1019">
        <f>IFERROR(Tabla_STOCKENALMACEN[[#This Row],[CANT_STOCK]]/Tabla_STOCKENALMACEN[[#This Row],[VENTA_PROM12MESES_UN]],0)</f>
        <v>0</v>
      </c>
      <c r="N1019">
        <f>IFERROR(12/Tabla_STOCKENALMACEN[[#This Row],[MESES DE INVENTARIO]],0)</f>
        <v>0</v>
      </c>
      <c r="O1019" s="3">
        <f>Tabla_STOCKENALMACEN[[#This Row],[STOCK_VALORIZADO]]/SUM(Tabla_STOCKENALMACEN[STOCK_VALORIZADO])</f>
        <v>0</v>
      </c>
      <c r="P1019" s="1" t="str">
        <f>VLOOKUP(Tabla_STOCKENALMACEN[[#This Row],[ID_PRODUCTO]],'ABC VENTAS'!$B$2:$F$564,5,FALSE)</f>
        <v>C</v>
      </c>
      <c r="Q1019" s="1" t="str">
        <f>VLOOKUP(Tabla_STOCKENALMACEN[[#This Row],[ID_PRODUCTO]],'ABC STOCK'!$B$3:$F$565,5,FALSE)</f>
        <v>C</v>
      </c>
      <c r="R101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20" spans="1:18" x14ac:dyDescent="0.25">
      <c r="A1020">
        <v>1</v>
      </c>
      <c r="B1020">
        <v>1170</v>
      </c>
      <c r="C1020">
        <v>5</v>
      </c>
      <c r="D1020">
        <v>3</v>
      </c>
      <c r="E1020">
        <v>201912</v>
      </c>
      <c r="F1020">
        <v>677</v>
      </c>
      <c r="G1020">
        <v>3.25</v>
      </c>
      <c r="H1020">
        <v>2200.25</v>
      </c>
      <c r="I1020">
        <v>152.13900000000001</v>
      </c>
      <c r="J1020">
        <v>56.4</v>
      </c>
      <c r="K1020">
        <v>287.78100000000001</v>
      </c>
      <c r="L1020">
        <f>Tabla_STOCKENALMACEN[[#This Row],[CANT_STOCK]]*Tabla_STOCKENALMACEN[[#This Row],[COSTO_UNIT]]</f>
        <v>2200.25</v>
      </c>
      <c r="M1020">
        <f>IFERROR(Tabla_STOCKENALMACEN[[#This Row],[CANT_STOCK]]/Tabla_STOCKENALMACEN[[#This Row],[VENTA_PROM12MESES_UN]],0)</f>
        <v>12.00354609929078</v>
      </c>
      <c r="N1020">
        <f>IFERROR(12/Tabla_STOCKENALMACEN[[#This Row],[MESES DE INVENTARIO]],0)</f>
        <v>0.99970457902511078</v>
      </c>
      <c r="O1020" s="3">
        <f>Tabla_STOCKENALMACEN[[#This Row],[STOCK_VALORIZADO]]/SUM(Tabla_STOCKENALMACEN[STOCK_VALORIZADO])</f>
        <v>8.2830352192003552E-5</v>
      </c>
      <c r="P1020" s="1" t="str">
        <f>VLOOKUP(Tabla_STOCKENALMACEN[[#This Row],[ID_PRODUCTO]],'ABC VENTAS'!$B$2:$F$564,5,FALSE)</f>
        <v>C</v>
      </c>
      <c r="Q1020" s="1" t="str">
        <f>VLOOKUP(Tabla_STOCKENALMACEN[[#This Row],[ID_PRODUCTO]],'ABC STOCK'!$B$3:$F$565,5,FALSE)</f>
        <v>C</v>
      </c>
      <c r="R102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021" spans="1:18" x14ac:dyDescent="0.25">
      <c r="A1021">
        <v>1</v>
      </c>
      <c r="B1021">
        <v>1170</v>
      </c>
      <c r="C1021">
        <v>5</v>
      </c>
      <c r="D1021">
        <v>3</v>
      </c>
      <c r="E1021">
        <v>201904</v>
      </c>
      <c r="F1021">
        <v>749</v>
      </c>
      <c r="G1021">
        <v>20.100000000000001</v>
      </c>
      <c r="H1021">
        <v>15054.9</v>
      </c>
      <c r="I1021">
        <v>0</v>
      </c>
      <c r="J1021">
        <v>0</v>
      </c>
      <c r="K1021">
        <v>0</v>
      </c>
      <c r="L1021">
        <f>Tabla_STOCKENALMACEN[[#This Row],[CANT_STOCK]]*Tabla_STOCKENALMACEN[[#This Row],[COSTO_UNIT]]</f>
        <v>15054.900000000001</v>
      </c>
      <c r="M1021">
        <f>IFERROR(Tabla_STOCKENALMACEN[[#This Row],[CANT_STOCK]]/Tabla_STOCKENALMACEN[[#This Row],[VENTA_PROM12MESES_UN]],0)</f>
        <v>0</v>
      </c>
      <c r="N1021">
        <f>IFERROR(12/Tabla_STOCKENALMACEN[[#This Row],[MESES DE INVENTARIO]],0)</f>
        <v>0</v>
      </c>
      <c r="O1021" s="3">
        <f>Tabla_STOCKENALMACEN[[#This Row],[STOCK_VALORIZADO]]/SUM(Tabla_STOCKENALMACEN[STOCK_VALORIZADO])</f>
        <v>5.667549911216427E-4</v>
      </c>
      <c r="P1021" s="1" t="str">
        <f>VLOOKUP(Tabla_STOCKENALMACEN[[#This Row],[ID_PRODUCTO]],'ABC VENTAS'!$B$2:$F$564,5,FALSE)</f>
        <v>C</v>
      </c>
      <c r="Q1021" s="1" t="str">
        <f>VLOOKUP(Tabla_STOCKENALMACEN[[#This Row],[ID_PRODUCTO]],'ABC STOCK'!$B$3:$F$565,5,FALSE)</f>
        <v>C</v>
      </c>
      <c r="R1021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022" spans="1:18" x14ac:dyDescent="0.25">
      <c r="A1022">
        <v>2</v>
      </c>
      <c r="B1022">
        <v>1171</v>
      </c>
      <c r="C1022">
        <v>5</v>
      </c>
      <c r="D1022">
        <v>3</v>
      </c>
      <c r="E1022">
        <v>201912</v>
      </c>
      <c r="F1022">
        <v>144</v>
      </c>
      <c r="G1022">
        <v>4.09</v>
      </c>
      <c r="H1022">
        <v>588.96</v>
      </c>
      <c r="I1022">
        <v>565.15620000000001</v>
      </c>
      <c r="J1022">
        <v>147</v>
      </c>
      <c r="K1022">
        <v>805.64819999999997</v>
      </c>
      <c r="L1022">
        <f>Tabla_STOCKENALMACEN[[#This Row],[CANT_STOCK]]*Tabla_STOCKENALMACEN[[#This Row],[COSTO_UNIT]]</f>
        <v>588.96</v>
      </c>
      <c r="M1022">
        <f>IFERROR(Tabla_STOCKENALMACEN[[#This Row],[CANT_STOCK]]/Tabla_STOCKENALMACEN[[#This Row],[VENTA_PROM12MESES_UN]],0)</f>
        <v>0.97959183673469385</v>
      </c>
      <c r="N1022">
        <f>IFERROR(12/Tabla_STOCKENALMACEN[[#This Row],[MESES DE INVENTARIO]],0)</f>
        <v>12.25</v>
      </c>
      <c r="O1022" s="3">
        <f>Tabla_STOCKENALMACEN[[#This Row],[STOCK_VALORIZADO]]/SUM(Tabla_STOCKENALMACEN[STOCK_VALORIZADO])</f>
        <v>2.2171918748779646E-5</v>
      </c>
      <c r="P1022" s="1" t="str">
        <f>VLOOKUP(Tabla_STOCKENALMACEN[[#This Row],[ID_PRODUCTO]],'ABC VENTAS'!$B$2:$F$564,5,FALSE)</f>
        <v>C</v>
      </c>
      <c r="Q1022" s="1" t="str">
        <f>VLOOKUP(Tabla_STOCKENALMACEN[[#This Row],[ID_PRODUCTO]],'ABC STOCK'!$B$3:$F$565,5,FALSE)</f>
        <v>C</v>
      </c>
      <c r="R102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23" spans="1:18" x14ac:dyDescent="0.25">
      <c r="A1023">
        <v>1</v>
      </c>
      <c r="B1023">
        <v>1171</v>
      </c>
      <c r="C1023">
        <v>5</v>
      </c>
      <c r="D1023">
        <v>3</v>
      </c>
      <c r="E1023">
        <v>201910</v>
      </c>
      <c r="F1023">
        <v>981</v>
      </c>
      <c r="G1023">
        <v>6.91</v>
      </c>
      <c r="H1023">
        <v>6778.71</v>
      </c>
      <c r="I1023">
        <v>365.29714999999999</v>
      </c>
      <c r="J1023">
        <v>54.5</v>
      </c>
      <c r="K1023">
        <v>587.48820000000001</v>
      </c>
      <c r="L1023">
        <f>Tabla_STOCKENALMACEN[[#This Row],[CANT_STOCK]]*Tabla_STOCKENALMACEN[[#This Row],[COSTO_UNIT]]</f>
        <v>6778.71</v>
      </c>
      <c r="M1023">
        <f>IFERROR(Tabla_STOCKENALMACEN[[#This Row],[CANT_STOCK]]/Tabla_STOCKENALMACEN[[#This Row],[VENTA_PROM12MESES_UN]],0)</f>
        <v>18</v>
      </c>
      <c r="N1023">
        <f>IFERROR(12/Tabla_STOCKENALMACEN[[#This Row],[MESES DE INVENTARIO]],0)</f>
        <v>0.66666666666666663</v>
      </c>
      <c r="O1023" s="3">
        <f>Tabla_STOCKENALMACEN[[#This Row],[STOCK_VALORIZADO]]/SUM(Tabla_STOCKENALMACEN[STOCK_VALORIZADO])</f>
        <v>2.5519051776273441E-4</v>
      </c>
      <c r="P1023" s="1" t="str">
        <f>VLOOKUP(Tabla_STOCKENALMACEN[[#This Row],[ID_PRODUCTO]],'ABC VENTAS'!$B$2:$F$564,5,FALSE)</f>
        <v>C</v>
      </c>
      <c r="Q1023" s="1" t="str">
        <f>VLOOKUP(Tabla_STOCKENALMACEN[[#This Row],[ID_PRODUCTO]],'ABC STOCK'!$B$3:$F$565,5,FALSE)</f>
        <v>C</v>
      </c>
      <c r="R102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024" spans="1:18" x14ac:dyDescent="0.25">
      <c r="A1024">
        <v>3</v>
      </c>
      <c r="B1024">
        <v>1171</v>
      </c>
      <c r="C1024">
        <v>5</v>
      </c>
      <c r="D1024">
        <v>3</v>
      </c>
      <c r="E1024">
        <v>202003</v>
      </c>
      <c r="F1024">
        <v>134</v>
      </c>
      <c r="G1024">
        <v>6.45</v>
      </c>
      <c r="H1024">
        <v>864.3</v>
      </c>
      <c r="I1024">
        <v>272.67374999999998</v>
      </c>
      <c r="J1024">
        <v>44.5</v>
      </c>
      <c r="K1024">
        <v>496.55324999999999</v>
      </c>
      <c r="L1024">
        <f>Tabla_STOCKENALMACEN[[#This Row],[CANT_STOCK]]*Tabla_STOCKENALMACEN[[#This Row],[COSTO_UNIT]]</f>
        <v>864.30000000000007</v>
      </c>
      <c r="M1024">
        <f>IFERROR(Tabla_STOCKENALMACEN[[#This Row],[CANT_STOCK]]/Tabla_STOCKENALMACEN[[#This Row],[VENTA_PROM12MESES_UN]],0)</f>
        <v>3.0112359550561796</v>
      </c>
      <c r="N1024">
        <f>IFERROR(12/Tabla_STOCKENALMACEN[[#This Row],[MESES DE INVENTARIO]],0)</f>
        <v>3.9850746268656718</v>
      </c>
      <c r="O1024" s="3">
        <f>Tabla_STOCKENALMACEN[[#This Row],[STOCK_VALORIZADO]]/SUM(Tabla_STOCKENALMACEN[STOCK_VALORIZADO])</f>
        <v>3.2537335938892708E-5</v>
      </c>
      <c r="P1024" s="1" t="str">
        <f>VLOOKUP(Tabla_STOCKENALMACEN[[#This Row],[ID_PRODUCTO]],'ABC VENTAS'!$B$2:$F$564,5,FALSE)</f>
        <v>C</v>
      </c>
      <c r="Q1024" s="1" t="str">
        <f>VLOOKUP(Tabla_STOCKENALMACEN[[#This Row],[ID_PRODUCTO]],'ABC STOCK'!$B$3:$F$565,5,FALSE)</f>
        <v>C</v>
      </c>
      <c r="R102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025" spans="1:18" x14ac:dyDescent="0.25">
      <c r="A1025">
        <v>1</v>
      </c>
      <c r="B1025">
        <v>1171</v>
      </c>
      <c r="C1025">
        <v>5</v>
      </c>
      <c r="D1025">
        <v>3</v>
      </c>
      <c r="E1025">
        <v>202003</v>
      </c>
      <c r="F1025">
        <v>252</v>
      </c>
      <c r="G1025">
        <v>2.34</v>
      </c>
      <c r="H1025">
        <v>589.67999999999995</v>
      </c>
      <c r="I1025">
        <v>258.24239999999998</v>
      </c>
      <c r="J1025">
        <v>124</v>
      </c>
      <c r="K1025">
        <v>487.46879999999999</v>
      </c>
      <c r="L1025">
        <f>Tabla_STOCKENALMACEN[[#This Row],[CANT_STOCK]]*Tabla_STOCKENALMACEN[[#This Row],[COSTO_UNIT]]</f>
        <v>589.67999999999995</v>
      </c>
      <c r="M1025">
        <f>IFERROR(Tabla_STOCKENALMACEN[[#This Row],[CANT_STOCK]]/Tabla_STOCKENALMACEN[[#This Row],[VENTA_PROM12MESES_UN]],0)</f>
        <v>2.032258064516129</v>
      </c>
      <c r="N1025">
        <f>IFERROR(12/Tabla_STOCKENALMACEN[[#This Row],[MESES DE INVENTARIO]],0)</f>
        <v>5.9047619047619051</v>
      </c>
      <c r="O1025" s="3">
        <f>Tabla_STOCKENALMACEN[[#This Row],[STOCK_VALORIZADO]]/SUM(Tabla_STOCKENALMACEN[STOCK_VALORIZADO])</f>
        <v>2.2199023783924851E-5</v>
      </c>
      <c r="P1025" s="1" t="str">
        <f>VLOOKUP(Tabla_STOCKENALMACEN[[#This Row],[ID_PRODUCTO]],'ABC VENTAS'!$B$2:$F$564,5,FALSE)</f>
        <v>C</v>
      </c>
      <c r="Q1025" s="1" t="str">
        <f>VLOOKUP(Tabla_STOCKENALMACEN[[#This Row],[ID_PRODUCTO]],'ABC STOCK'!$B$3:$F$565,5,FALSE)</f>
        <v>C</v>
      </c>
      <c r="R102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26" spans="1:18" x14ac:dyDescent="0.25">
      <c r="A1026">
        <v>3</v>
      </c>
      <c r="B1026">
        <v>1171</v>
      </c>
      <c r="C1026">
        <v>5</v>
      </c>
      <c r="D1026">
        <v>3</v>
      </c>
      <c r="E1026">
        <v>202003</v>
      </c>
      <c r="F1026">
        <v>640</v>
      </c>
      <c r="G1026">
        <v>2.4700000000000002</v>
      </c>
      <c r="H1026">
        <v>1580.8</v>
      </c>
      <c r="I1026">
        <v>155.73349999999999</v>
      </c>
      <c r="J1026">
        <v>65</v>
      </c>
      <c r="K1026">
        <v>269.72399999999999</v>
      </c>
      <c r="L1026">
        <f>Tabla_STOCKENALMACEN[[#This Row],[CANT_STOCK]]*Tabla_STOCKENALMACEN[[#This Row],[COSTO_UNIT]]</f>
        <v>1580.8000000000002</v>
      </c>
      <c r="M1026">
        <f>IFERROR(Tabla_STOCKENALMACEN[[#This Row],[CANT_STOCK]]/Tabla_STOCKENALMACEN[[#This Row],[VENTA_PROM12MESES_UN]],0)</f>
        <v>9.8461538461538467</v>
      </c>
      <c r="N1026">
        <f>IFERROR(12/Tabla_STOCKENALMACEN[[#This Row],[MESES DE INVENTARIO]],0)</f>
        <v>1.21875</v>
      </c>
      <c r="O1026" s="3">
        <f>Tabla_STOCKENALMACEN[[#This Row],[STOCK_VALORIZADO]]/SUM(Tabla_STOCKENALMACEN[STOCK_VALORIZADO])</f>
        <v>5.9510610496588678E-5</v>
      </c>
      <c r="P1026" s="1" t="str">
        <f>VLOOKUP(Tabla_STOCKENALMACEN[[#This Row],[ID_PRODUCTO]],'ABC VENTAS'!$B$2:$F$564,5,FALSE)</f>
        <v>C</v>
      </c>
      <c r="Q1026" s="1" t="str">
        <f>VLOOKUP(Tabla_STOCKENALMACEN[[#This Row],[ID_PRODUCTO]],'ABC STOCK'!$B$3:$F$565,5,FALSE)</f>
        <v>C</v>
      </c>
      <c r="R102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027" spans="1:18" x14ac:dyDescent="0.25">
      <c r="A1027">
        <v>1</v>
      </c>
      <c r="B1027">
        <v>1171</v>
      </c>
      <c r="C1027">
        <v>5</v>
      </c>
      <c r="D1027">
        <v>3</v>
      </c>
      <c r="E1027">
        <v>202001</v>
      </c>
      <c r="F1027">
        <v>515</v>
      </c>
      <c r="G1027">
        <v>1.1100000000000001</v>
      </c>
      <c r="H1027">
        <v>571.65</v>
      </c>
      <c r="I1027">
        <v>138.52799999999999</v>
      </c>
      <c r="J1027">
        <v>120</v>
      </c>
      <c r="K1027">
        <v>250.416</v>
      </c>
      <c r="L1027">
        <f>Tabla_STOCKENALMACEN[[#This Row],[CANT_STOCK]]*Tabla_STOCKENALMACEN[[#This Row],[COSTO_UNIT]]</f>
        <v>571.65000000000009</v>
      </c>
      <c r="M1027">
        <f>IFERROR(Tabla_STOCKENALMACEN[[#This Row],[CANT_STOCK]]/Tabla_STOCKENALMACEN[[#This Row],[VENTA_PROM12MESES_UN]],0)</f>
        <v>4.291666666666667</v>
      </c>
      <c r="N1027">
        <f>IFERROR(12/Tabla_STOCKENALMACEN[[#This Row],[MESES DE INVENTARIO]],0)</f>
        <v>2.7961165048543686</v>
      </c>
      <c r="O1027" s="3">
        <f>Tabla_STOCKENALMACEN[[#This Row],[STOCK_VALORIZADO]]/SUM(Tabla_STOCKENALMACEN[STOCK_VALORIZADO])</f>
        <v>2.1520268528830286E-5</v>
      </c>
      <c r="P1027" s="1" t="str">
        <f>VLOOKUP(Tabla_STOCKENALMACEN[[#This Row],[ID_PRODUCTO]],'ABC VENTAS'!$B$2:$F$564,5,FALSE)</f>
        <v>C</v>
      </c>
      <c r="Q1027" s="1" t="str">
        <f>VLOOKUP(Tabla_STOCKENALMACEN[[#This Row],[ID_PRODUCTO]],'ABC STOCK'!$B$3:$F$565,5,FALSE)</f>
        <v>C</v>
      </c>
      <c r="R102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028" spans="1:18" x14ac:dyDescent="0.25">
      <c r="A1028">
        <v>1</v>
      </c>
      <c r="B1028">
        <v>1172</v>
      </c>
      <c r="C1028">
        <v>5</v>
      </c>
      <c r="D1028">
        <v>3</v>
      </c>
      <c r="E1028">
        <v>202002</v>
      </c>
      <c r="F1028">
        <v>621</v>
      </c>
      <c r="G1028">
        <v>3.96</v>
      </c>
      <c r="H1028">
        <v>2459.16</v>
      </c>
      <c r="I1028">
        <v>358.27704</v>
      </c>
      <c r="J1028">
        <v>88.7</v>
      </c>
      <c r="K1028">
        <v>586.59083999999996</v>
      </c>
      <c r="L1028">
        <f>Tabla_STOCKENALMACEN[[#This Row],[CANT_STOCK]]*Tabla_STOCKENALMACEN[[#This Row],[COSTO_UNIT]]</f>
        <v>2459.16</v>
      </c>
      <c r="M1028">
        <f>IFERROR(Tabla_STOCKENALMACEN[[#This Row],[CANT_STOCK]]/Tabla_STOCKENALMACEN[[#This Row],[VENTA_PROM12MESES_UN]],0)</f>
        <v>7.0011273957158959</v>
      </c>
      <c r="N1028">
        <f>IFERROR(12/Tabla_STOCKENALMACEN[[#This Row],[MESES DE INVENTARIO]],0)</f>
        <v>1.714009661835749</v>
      </c>
      <c r="O1028" s="3">
        <f>Tabla_STOCKENALMACEN[[#This Row],[STOCK_VALORIZADO]]/SUM(Tabla_STOCKENALMACEN[STOCK_VALORIZADO])</f>
        <v>9.257724753845583E-5</v>
      </c>
      <c r="P1028" s="1" t="str">
        <f>VLOOKUP(Tabla_STOCKENALMACEN[[#This Row],[ID_PRODUCTO]],'ABC VENTAS'!$B$2:$F$564,5,FALSE)</f>
        <v>C</v>
      </c>
      <c r="Q1028" s="1" t="str">
        <f>VLOOKUP(Tabla_STOCKENALMACEN[[#This Row],[ID_PRODUCTO]],'ABC STOCK'!$B$3:$F$565,5,FALSE)</f>
        <v>C</v>
      </c>
      <c r="R102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029" spans="1:18" x14ac:dyDescent="0.25">
      <c r="A1029">
        <v>1</v>
      </c>
      <c r="B1029">
        <v>1172</v>
      </c>
      <c r="C1029">
        <v>5</v>
      </c>
      <c r="D1029">
        <v>3</v>
      </c>
      <c r="E1029">
        <v>201912</v>
      </c>
      <c r="F1029">
        <v>38</v>
      </c>
      <c r="G1029">
        <v>6.66</v>
      </c>
      <c r="H1029">
        <v>253.08</v>
      </c>
      <c r="I1029">
        <v>323.01</v>
      </c>
      <c r="J1029">
        <v>50</v>
      </c>
      <c r="K1029">
        <v>519.48</v>
      </c>
      <c r="L1029">
        <f>Tabla_STOCKENALMACEN[[#This Row],[CANT_STOCK]]*Tabla_STOCKENALMACEN[[#This Row],[COSTO_UNIT]]</f>
        <v>253.08</v>
      </c>
      <c r="M1029">
        <f>IFERROR(Tabla_STOCKENALMACEN[[#This Row],[CANT_STOCK]]/Tabla_STOCKENALMACEN[[#This Row],[VENTA_PROM12MESES_UN]],0)</f>
        <v>0.76</v>
      </c>
      <c r="N1029">
        <f>IFERROR(12/Tabla_STOCKENALMACEN[[#This Row],[MESES DE INVENTARIO]],0)</f>
        <v>15.789473684210526</v>
      </c>
      <c r="O1029" s="3">
        <f>Tabla_STOCKENALMACEN[[#This Row],[STOCK_VALORIZADO]]/SUM(Tabla_STOCKENALMACEN[STOCK_VALORIZADO])</f>
        <v>9.5274198535403981E-6</v>
      </c>
      <c r="P1029" s="1" t="str">
        <f>VLOOKUP(Tabla_STOCKENALMACEN[[#This Row],[ID_PRODUCTO]],'ABC VENTAS'!$B$2:$F$564,5,FALSE)</f>
        <v>C</v>
      </c>
      <c r="Q1029" s="1" t="str">
        <f>VLOOKUP(Tabla_STOCKENALMACEN[[#This Row],[ID_PRODUCTO]],'ABC STOCK'!$B$3:$F$565,5,FALSE)</f>
        <v>C</v>
      </c>
      <c r="R102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30" spans="1:18" x14ac:dyDescent="0.25">
      <c r="A1030">
        <v>1</v>
      </c>
      <c r="B1030">
        <v>1172</v>
      </c>
      <c r="C1030">
        <v>5</v>
      </c>
      <c r="D1030">
        <v>3</v>
      </c>
      <c r="E1030">
        <v>201907</v>
      </c>
      <c r="F1030">
        <v>314</v>
      </c>
      <c r="G1030">
        <v>4.26</v>
      </c>
      <c r="H1030">
        <v>1337.64</v>
      </c>
      <c r="I1030">
        <v>344.00351999999998</v>
      </c>
      <c r="J1030">
        <v>78.400000000000006</v>
      </c>
      <c r="K1030">
        <v>504.31583999999998</v>
      </c>
      <c r="L1030">
        <f>Tabla_STOCKENALMACEN[[#This Row],[CANT_STOCK]]*Tabla_STOCKENALMACEN[[#This Row],[COSTO_UNIT]]</f>
        <v>1337.6399999999999</v>
      </c>
      <c r="M1030">
        <f>IFERROR(Tabla_STOCKENALMACEN[[#This Row],[CANT_STOCK]]/Tabla_STOCKENALMACEN[[#This Row],[VENTA_PROM12MESES_UN]],0)</f>
        <v>4.0051020408163263</v>
      </c>
      <c r="N1030">
        <f>IFERROR(12/Tabla_STOCKENALMACEN[[#This Row],[MESES DE INVENTARIO]],0)</f>
        <v>2.9961783439490448</v>
      </c>
      <c r="O1030" s="3">
        <f>Tabla_STOCKENALMACEN[[#This Row],[STOCK_VALORIZADO]]/SUM(Tabla_STOCKENALMACEN[STOCK_VALORIZADO])</f>
        <v>5.0356637793937791E-5</v>
      </c>
      <c r="P1030" s="1" t="str">
        <f>VLOOKUP(Tabla_STOCKENALMACEN[[#This Row],[ID_PRODUCTO]],'ABC VENTAS'!$B$2:$F$564,5,FALSE)</f>
        <v>C</v>
      </c>
      <c r="Q1030" s="1" t="str">
        <f>VLOOKUP(Tabla_STOCKENALMACEN[[#This Row],[ID_PRODUCTO]],'ABC STOCK'!$B$3:$F$565,5,FALSE)</f>
        <v>C</v>
      </c>
      <c r="R103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031" spans="1:18" x14ac:dyDescent="0.25">
      <c r="A1031">
        <v>1</v>
      </c>
      <c r="B1031">
        <v>1172</v>
      </c>
      <c r="C1031">
        <v>5</v>
      </c>
      <c r="D1031">
        <v>3</v>
      </c>
      <c r="E1031">
        <v>201910</v>
      </c>
      <c r="F1031">
        <v>454</v>
      </c>
      <c r="G1031">
        <v>3.09</v>
      </c>
      <c r="H1031">
        <v>1402.86</v>
      </c>
      <c r="I1031">
        <v>302.68403999999998</v>
      </c>
      <c r="J1031">
        <v>90.7</v>
      </c>
      <c r="K1031">
        <v>454.02605999999997</v>
      </c>
      <c r="L1031">
        <f>Tabla_STOCKENALMACEN[[#This Row],[CANT_STOCK]]*Tabla_STOCKENALMACEN[[#This Row],[COSTO_UNIT]]</f>
        <v>1402.86</v>
      </c>
      <c r="M1031">
        <f>IFERROR(Tabla_STOCKENALMACEN[[#This Row],[CANT_STOCK]]/Tabla_STOCKENALMACEN[[#This Row],[VENTA_PROM12MESES_UN]],0)</f>
        <v>5.0055126791620728</v>
      </c>
      <c r="N1031">
        <f>IFERROR(12/Tabla_STOCKENALMACEN[[#This Row],[MESES DE INVENTARIO]],0)</f>
        <v>2.3973568281938324</v>
      </c>
      <c r="O1031" s="3">
        <f>Tabla_STOCKENALMACEN[[#This Row],[STOCK_VALORIZADO]]/SUM(Tabla_STOCKENALMACEN[STOCK_VALORIZADO])</f>
        <v>5.2811902227507826E-5</v>
      </c>
      <c r="P1031" s="1" t="str">
        <f>VLOOKUP(Tabla_STOCKENALMACEN[[#This Row],[ID_PRODUCTO]],'ABC VENTAS'!$B$2:$F$564,5,FALSE)</f>
        <v>C</v>
      </c>
      <c r="Q1031" s="1" t="str">
        <f>VLOOKUP(Tabla_STOCKENALMACEN[[#This Row],[ID_PRODUCTO]],'ABC STOCK'!$B$3:$F$565,5,FALSE)</f>
        <v>C</v>
      </c>
      <c r="R103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032" spans="1:18" x14ac:dyDescent="0.25">
      <c r="A1032">
        <v>1</v>
      </c>
      <c r="B1032">
        <v>1172</v>
      </c>
      <c r="C1032">
        <v>5</v>
      </c>
      <c r="D1032">
        <v>3</v>
      </c>
      <c r="E1032">
        <v>201912</v>
      </c>
      <c r="F1032">
        <v>596</v>
      </c>
      <c r="G1032">
        <v>1.93</v>
      </c>
      <c r="H1032">
        <v>1150.28</v>
      </c>
      <c r="I1032">
        <v>89.552000000000007</v>
      </c>
      <c r="J1032">
        <v>58</v>
      </c>
      <c r="K1032">
        <v>184.70099999999999</v>
      </c>
      <c r="L1032">
        <f>Tabla_STOCKENALMACEN[[#This Row],[CANT_STOCK]]*Tabla_STOCKENALMACEN[[#This Row],[COSTO_UNIT]]</f>
        <v>1150.28</v>
      </c>
      <c r="M1032">
        <f>IFERROR(Tabla_STOCKENALMACEN[[#This Row],[CANT_STOCK]]/Tabla_STOCKENALMACEN[[#This Row],[VENTA_PROM12MESES_UN]],0)</f>
        <v>10.275862068965518</v>
      </c>
      <c r="N1032">
        <f>IFERROR(12/Tabla_STOCKENALMACEN[[#This Row],[MESES DE INVENTARIO]],0)</f>
        <v>1.1677852348993287</v>
      </c>
      <c r="O1032" s="3">
        <f>Tabla_STOCKENALMACEN[[#This Row],[STOCK_VALORIZADO]]/SUM(Tabla_STOCKENALMACEN[STOCK_VALORIZADO])</f>
        <v>4.3303305315040497E-5</v>
      </c>
      <c r="P1032" s="1" t="str">
        <f>VLOOKUP(Tabla_STOCKENALMACEN[[#This Row],[ID_PRODUCTO]],'ABC VENTAS'!$B$2:$F$564,5,FALSE)</f>
        <v>C</v>
      </c>
      <c r="Q1032" s="1" t="str">
        <f>VLOOKUP(Tabla_STOCKENALMACEN[[#This Row],[ID_PRODUCTO]],'ABC STOCK'!$B$3:$F$565,5,FALSE)</f>
        <v>C</v>
      </c>
      <c r="R103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033" spans="1:18" x14ac:dyDescent="0.25">
      <c r="A1033">
        <v>3</v>
      </c>
      <c r="B1033">
        <v>1172</v>
      </c>
      <c r="C1033">
        <v>5</v>
      </c>
      <c r="D1033">
        <v>3</v>
      </c>
      <c r="E1033">
        <v>202001</v>
      </c>
      <c r="F1033">
        <v>1236</v>
      </c>
      <c r="G1033">
        <v>1.05</v>
      </c>
      <c r="H1033">
        <v>1297.8</v>
      </c>
      <c r="I1033">
        <v>118.755</v>
      </c>
      <c r="J1033">
        <v>130</v>
      </c>
      <c r="K1033">
        <v>169.26</v>
      </c>
      <c r="L1033">
        <f>Tabla_STOCKENALMACEN[[#This Row],[CANT_STOCK]]*Tabla_STOCKENALMACEN[[#This Row],[COSTO_UNIT]]</f>
        <v>1297.8</v>
      </c>
      <c r="M1033">
        <f>IFERROR(Tabla_STOCKENALMACEN[[#This Row],[CANT_STOCK]]/Tabla_STOCKENALMACEN[[#This Row],[VENTA_PROM12MESES_UN]],0)</f>
        <v>9.5076923076923077</v>
      </c>
      <c r="N1033">
        <f>IFERROR(12/Tabla_STOCKENALMACEN[[#This Row],[MESES DE INVENTARIO]],0)</f>
        <v>1.2621359223300972</v>
      </c>
      <c r="O1033" s="3">
        <f>Tabla_STOCKENALMACEN[[#This Row],[STOCK_VALORIZADO]]/SUM(Tabla_STOCKENALMACEN[STOCK_VALORIZADO])</f>
        <v>4.8856825849236322E-5</v>
      </c>
      <c r="P1033" s="1" t="str">
        <f>VLOOKUP(Tabla_STOCKENALMACEN[[#This Row],[ID_PRODUCTO]],'ABC VENTAS'!$B$2:$F$564,5,FALSE)</f>
        <v>C</v>
      </c>
      <c r="Q1033" s="1" t="str">
        <f>VLOOKUP(Tabla_STOCKENALMACEN[[#This Row],[ID_PRODUCTO]],'ABC STOCK'!$B$3:$F$565,5,FALSE)</f>
        <v>C</v>
      </c>
      <c r="R103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034" spans="1:18" x14ac:dyDescent="0.25">
      <c r="A1034">
        <v>2</v>
      </c>
      <c r="B1034">
        <v>1173</v>
      </c>
      <c r="C1034">
        <v>5</v>
      </c>
      <c r="D1034">
        <v>3</v>
      </c>
      <c r="E1034">
        <v>202003</v>
      </c>
      <c r="F1034">
        <v>268</v>
      </c>
      <c r="G1034">
        <v>54</v>
      </c>
      <c r="H1034">
        <v>14472</v>
      </c>
      <c r="I1034">
        <v>42206.400000000001</v>
      </c>
      <c r="J1034">
        <v>977</v>
      </c>
      <c r="K1034">
        <v>81774.899999999994</v>
      </c>
      <c r="L1034">
        <f>Tabla_STOCKENALMACEN[[#This Row],[CANT_STOCK]]*Tabla_STOCKENALMACEN[[#This Row],[COSTO_UNIT]]</f>
        <v>14472</v>
      </c>
      <c r="M1034">
        <f>IFERROR(Tabla_STOCKENALMACEN[[#This Row],[CANT_STOCK]]/Tabla_STOCKENALMACEN[[#This Row],[VENTA_PROM12MESES_UN]],0)</f>
        <v>0.2743091095189355</v>
      </c>
      <c r="N1034">
        <f>IFERROR(12/Tabla_STOCKENALMACEN[[#This Row],[MESES DE INVENTARIO]],0)</f>
        <v>43.746268656716417</v>
      </c>
      <c r="O1034" s="3">
        <f>Tabla_STOCKENALMACEN[[#This Row],[STOCK_VALORIZADO]]/SUM(Tabla_STOCKENALMACEN[STOCK_VALORIZADO])</f>
        <v>5.4481120641866859E-4</v>
      </c>
      <c r="P1034" s="1" t="str">
        <f>VLOOKUP(Tabla_STOCKENALMACEN[[#This Row],[ID_PRODUCTO]],'ABC VENTAS'!$B$2:$F$564,5,FALSE)</f>
        <v>B</v>
      </c>
      <c r="Q1034" s="1" t="str">
        <f>VLOOKUP(Tabla_STOCKENALMACEN[[#This Row],[ID_PRODUCTO]],'ABC STOCK'!$B$3:$F$565,5,FALSE)</f>
        <v>B</v>
      </c>
      <c r="R103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35" spans="1:18" x14ac:dyDescent="0.25">
      <c r="A1035">
        <v>2</v>
      </c>
      <c r="B1035">
        <v>1173</v>
      </c>
      <c r="C1035">
        <v>5</v>
      </c>
      <c r="D1035">
        <v>3</v>
      </c>
      <c r="E1035">
        <v>202003</v>
      </c>
      <c r="F1035">
        <v>267</v>
      </c>
      <c r="G1035">
        <v>52</v>
      </c>
      <c r="H1035">
        <v>13884</v>
      </c>
      <c r="I1035">
        <v>38569.440000000002</v>
      </c>
      <c r="J1035">
        <v>883</v>
      </c>
      <c r="K1035">
        <v>70710.64</v>
      </c>
      <c r="L1035">
        <f>Tabla_STOCKENALMACEN[[#This Row],[CANT_STOCK]]*Tabla_STOCKENALMACEN[[#This Row],[COSTO_UNIT]]</f>
        <v>13884</v>
      </c>
      <c r="M1035">
        <f>IFERROR(Tabla_STOCKENALMACEN[[#This Row],[CANT_STOCK]]/Tabla_STOCKENALMACEN[[#This Row],[VENTA_PROM12MESES_UN]],0)</f>
        <v>0.30237825594563988</v>
      </c>
      <c r="N1035">
        <f>IFERROR(12/Tabla_STOCKENALMACEN[[#This Row],[MESES DE INVENTARIO]],0)</f>
        <v>39.685393258426963</v>
      </c>
      <c r="O1035" s="3">
        <f>Tabla_STOCKENALMACEN[[#This Row],[STOCK_VALORIZADO]]/SUM(Tabla_STOCKENALMACEN[STOCK_VALORIZADO])</f>
        <v>5.2267542771674918E-4</v>
      </c>
      <c r="P1035" s="1" t="str">
        <f>VLOOKUP(Tabla_STOCKENALMACEN[[#This Row],[ID_PRODUCTO]],'ABC VENTAS'!$B$2:$F$564,5,FALSE)</f>
        <v>B</v>
      </c>
      <c r="Q1035" s="1" t="str">
        <f>VLOOKUP(Tabla_STOCKENALMACEN[[#This Row],[ID_PRODUCTO]],'ABC STOCK'!$B$3:$F$565,5,FALSE)</f>
        <v>B</v>
      </c>
      <c r="R103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36" spans="1:18" x14ac:dyDescent="0.25">
      <c r="A1036">
        <v>1</v>
      </c>
      <c r="B1036">
        <v>1173</v>
      </c>
      <c r="C1036">
        <v>5</v>
      </c>
      <c r="D1036">
        <v>3</v>
      </c>
      <c r="E1036">
        <v>202002</v>
      </c>
      <c r="F1036">
        <v>531</v>
      </c>
      <c r="G1036">
        <v>50</v>
      </c>
      <c r="H1036">
        <v>26550</v>
      </c>
      <c r="I1036">
        <v>32632.5</v>
      </c>
      <c r="J1036">
        <v>687</v>
      </c>
      <c r="K1036">
        <v>60112.5</v>
      </c>
      <c r="L1036">
        <f>Tabla_STOCKENALMACEN[[#This Row],[CANT_STOCK]]*Tabla_STOCKENALMACEN[[#This Row],[COSTO_UNIT]]</f>
        <v>26550</v>
      </c>
      <c r="M1036">
        <f>IFERROR(Tabla_STOCKENALMACEN[[#This Row],[CANT_STOCK]]/Tabla_STOCKENALMACEN[[#This Row],[VENTA_PROM12MESES_UN]],0)</f>
        <v>0.77292576419213976</v>
      </c>
      <c r="N1036">
        <f>IFERROR(12/Tabla_STOCKENALMACEN[[#This Row],[MESES DE INVENTARIO]],0)</f>
        <v>15.525423728813559</v>
      </c>
      <c r="O1036" s="3">
        <f>Tabla_STOCKENALMACEN[[#This Row],[STOCK_VALORIZADO]]/SUM(Tabla_STOCKENALMACEN[STOCK_VALORIZADO])</f>
        <v>9.9949817097952256E-4</v>
      </c>
      <c r="P1036" s="1" t="str">
        <f>VLOOKUP(Tabla_STOCKENALMACEN[[#This Row],[ID_PRODUCTO]],'ABC VENTAS'!$B$2:$F$564,5,FALSE)</f>
        <v>B</v>
      </c>
      <c r="Q1036" s="1" t="str">
        <f>VLOOKUP(Tabla_STOCKENALMACEN[[#This Row],[ID_PRODUCTO]],'ABC STOCK'!$B$3:$F$565,5,FALSE)</f>
        <v>B</v>
      </c>
      <c r="R103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37" spans="1:18" x14ac:dyDescent="0.25">
      <c r="A1037">
        <v>2</v>
      </c>
      <c r="B1037">
        <v>1173</v>
      </c>
      <c r="C1037">
        <v>5</v>
      </c>
      <c r="D1037">
        <v>3</v>
      </c>
      <c r="E1037">
        <v>201905</v>
      </c>
      <c r="F1037">
        <v>1221</v>
      </c>
      <c r="G1037">
        <v>63</v>
      </c>
      <c r="H1037">
        <v>76923</v>
      </c>
      <c r="I1037">
        <v>29547</v>
      </c>
      <c r="J1037">
        <v>469</v>
      </c>
      <c r="K1037">
        <v>48457.08</v>
      </c>
      <c r="L1037">
        <f>Tabla_STOCKENALMACEN[[#This Row],[CANT_STOCK]]*Tabla_STOCKENALMACEN[[#This Row],[COSTO_UNIT]]</f>
        <v>76923</v>
      </c>
      <c r="M1037">
        <f>IFERROR(Tabla_STOCKENALMACEN[[#This Row],[CANT_STOCK]]/Tabla_STOCKENALMACEN[[#This Row],[VENTA_PROM12MESES_UN]],0)</f>
        <v>2.6034115138592751</v>
      </c>
      <c r="N1037">
        <f>IFERROR(12/Tabla_STOCKENALMACEN[[#This Row],[MESES DE INVENTARIO]],0)</f>
        <v>4.6093366093366095</v>
      </c>
      <c r="O1037" s="3">
        <f>Tabla_STOCKENALMACEN[[#This Row],[STOCK_VALORIZADO]]/SUM(Tabla_STOCKENALMACEN[STOCK_VALORIZADO])</f>
        <v>2.8958341923260946E-3</v>
      </c>
      <c r="P1037" s="1" t="str">
        <f>VLOOKUP(Tabla_STOCKENALMACEN[[#This Row],[ID_PRODUCTO]],'ABC VENTAS'!$B$2:$F$564,5,FALSE)</f>
        <v>B</v>
      </c>
      <c r="Q1037" s="1" t="str">
        <f>VLOOKUP(Tabla_STOCKENALMACEN[[#This Row],[ID_PRODUCTO]],'ABC STOCK'!$B$3:$F$565,5,FALSE)</f>
        <v>B</v>
      </c>
      <c r="R103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38" spans="1:18" x14ac:dyDescent="0.25">
      <c r="A1038">
        <v>2</v>
      </c>
      <c r="B1038">
        <v>1173</v>
      </c>
      <c r="C1038">
        <v>5</v>
      </c>
      <c r="D1038">
        <v>3</v>
      </c>
      <c r="E1038">
        <v>201912</v>
      </c>
      <c r="F1038">
        <v>574</v>
      </c>
      <c r="G1038">
        <v>41</v>
      </c>
      <c r="H1038">
        <v>23534</v>
      </c>
      <c r="I1038">
        <v>27553.64</v>
      </c>
      <c r="J1038">
        <v>634</v>
      </c>
      <c r="K1038">
        <v>43929.86</v>
      </c>
      <c r="L1038">
        <f>Tabla_STOCKENALMACEN[[#This Row],[CANT_STOCK]]*Tabla_STOCKENALMACEN[[#This Row],[COSTO_UNIT]]</f>
        <v>23534</v>
      </c>
      <c r="M1038">
        <f>IFERROR(Tabla_STOCKENALMACEN[[#This Row],[CANT_STOCK]]/Tabla_STOCKENALMACEN[[#This Row],[VENTA_PROM12MESES_UN]],0)</f>
        <v>0.90536277602523663</v>
      </c>
      <c r="N1038">
        <f>IFERROR(12/Tabla_STOCKENALMACEN[[#This Row],[MESES DE INVENTARIO]],0)</f>
        <v>13.254355400696864</v>
      </c>
      <c r="O1038" s="3">
        <f>Tabla_STOCKENALMACEN[[#This Row],[STOCK_VALORIZADO]]/SUM(Tabla_STOCKENALMACEN[STOCK_VALORIZADO])</f>
        <v>8.8595819042682042E-4</v>
      </c>
      <c r="P1038" s="1" t="str">
        <f>VLOOKUP(Tabla_STOCKENALMACEN[[#This Row],[ID_PRODUCTO]],'ABC VENTAS'!$B$2:$F$564,5,FALSE)</f>
        <v>B</v>
      </c>
      <c r="Q1038" s="1" t="str">
        <f>VLOOKUP(Tabla_STOCKENALMACEN[[#This Row],[ID_PRODUCTO]],'ABC STOCK'!$B$3:$F$565,5,FALSE)</f>
        <v>B</v>
      </c>
      <c r="R103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39" spans="1:18" x14ac:dyDescent="0.25">
      <c r="A1039">
        <v>2</v>
      </c>
      <c r="B1039">
        <v>1173</v>
      </c>
      <c r="C1039">
        <v>5</v>
      </c>
      <c r="D1039">
        <v>3</v>
      </c>
      <c r="E1039">
        <v>202001</v>
      </c>
      <c r="F1039">
        <v>24</v>
      </c>
      <c r="G1039">
        <v>34</v>
      </c>
      <c r="H1039">
        <v>816</v>
      </c>
      <c r="I1039">
        <v>18837.36</v>
      </c>
      <c r="J1039">
        <v>513</v>
      </c>
      <c r="K1039">
        <v>24069.96</v>
      </c>
      <c r="L1039">
        <f>Tabla_STOCKENALMACEN[[#This Row],[CANT_STOCK]]*Tabla_STOCKENALMACEN[[#This Row],[COSTO_UNIT]]</f>
        <v>816</v>
      </c>
      <c r="M1039">
        <f>IFERROR(Tabla_STOCKENALMACEN[[#This Row],[CANT_STOCK]]/Tabla_STOCKENALMACEN[[#This Row],[VENTA_PROM12MESES_UN]],0)</f>
        <v>4.6783625730994149E-2</v>
      </c>
      <c r="N1039">
        <f>IFERROR(12/Tabla_STOCKENALMACEN[[#This Row],[MESES DE INVENTARIO]],0)</f>
        <v>256.5</v>
      </c>
      <c r="O1039" s="3">
        <f>Tabla_STOCKENALMACEN[[#This Row],[STOCK_VALORIZADO]]/SUM(Tabla_STOCKENALMACEN[STOCK_VALORIZADO])</f>
        <v>3.0719039831235039E-5</v>
      </c>
      <c r="P1039" s="1" t="str">
        <f>VLOOKUP(Tabla_STOCKENALMACEN[[#This Row],[ID_PRODUCTO]],'ABC VENTAS'!$B$2:$F$564,5,FALSE)</f>
        <v>B</v>
      </c>
      <c r="Q1039" s="1" t="str">
        <f>VLOOKUP(Tabla_STOCKENALMACEN[[#This Row],[ID_PRODUCTO]],'ABC STOCK'!$B$3:$F$565,5,FALSE)</f>
        <v>B</v>
      </c>
      <c r="R103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40" spans="1:18" x14ac:dyDescent="0.25">
      <c r="A1040">
        <v>2</v>
      </c>
      <c r="B1040">
        <v>1174</v>
      </c>
      <c r="C1040">
        <v>5</v>
      </c>
      <c r="D1040">
        <v>3</v>
      </c>
      <c r="E1040">
        <v>201909</v>
      </c>
      <c r="F1040">
        <v>497</v>
      </c>
      <c r="G1040">
        <v>7.65</v>
      </c>
      <c r="H1040">
        <v>3802.05</v>
      </c>
      <c r="I1040">
        <v>790.82640000000004</v>
      </c>
      <c r="J1040">
        <v>99.4</v>
      </c>
      <c r="K1040">
        <v>996.13710000000003</v>
      </c>
      <c r="L1040">
        <f>Tabla_STOCKENALMACEN[[#This Row],[CANT_STOCK]]*Tabla_STOCKENALMACEN[[#This Row],[COSTO_UNIT]]</f>
        <v>3802.05</v>
      </c>
      <c r="M1040">
        <f>IFERROR(Tabla_STOCKENALMACEN[[#This Row],[CANT_STOCK]]/Tabla_STOCKENALMACEN[[#This Row],[VENTA_PROM12MESES_UN]],0)</f>
        <v>5</v>
      </c>
      <c r="N1040">
        <f>IFERROR(12/Tabla_STOCKENALMACEN[[#This Row],[MESES DE INVENTARIO]],0)</f>
        <v>2.4</v>
      </c>
      <c r="O1040" s="3">
        <f>Tabla_STOCKENALMACEN[[#This Row],[STOCK_VALORIZADO]]/SUM(Tabla_STOCKENALMACEN[STOCK_VALORIZADO])</f>
        <v>1.4313152621366079E-4</v>
      </c>
      <c r="P1040" s="1" t="str">
        <f>VLOOKUP(Tabla_STOCKENALMACEN[[#This Row],[ID_PRODUCTO]],'ABC VENTAS'!$B$2:$F$564,5,FALSE)</f>
        <v>C</v>
      </c>
      <c r="Q1040" s="1" t="str">
        <f>VLOOKUP(Tabla_STOCKENALMACEN[[#This Row],[ID_PRODUCTO]],'ABC STOCK'!$B$3:$F$565,5,FALSE)</f>
        <v>C</v>
      </c>
      <c r="R104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041" spans="1:18" x14ac:dyDescent="0.25">
      <c r="A1041">
        <v>2</v>
      </c>
      <c r="B1041">
        <v>1174</v>
      </c>
      <c r="C1041">
        <v>5</v>
      </c>
      <c r="D1041">
        <v>3</v>
      </c>
      <c r="E1041">
        <v>202003</v>
      </c>
      <c r="F1041">
        <v>56</v>
      </c>
      <c r="G1041">
        <v>3.45</v>
      </c>
      <c r="H1041">
        <v>193.2</v>
      </c>
      <c r="I1041">
        <v>328.44</v>
      </c>
      <c r="J1041">
        <v>112</v>
      </c>
      <c r="K1041">
        <v>695.52</v>
      </c>
      <c r="L1041">
        <f>Tabla_STOCKENALMACEN[[#This Row],[CANT_STOCK]]*Tabla_STOCKENALMACEN[[#This Row],[COSTO_UNIT]]</f>
        <v>193.20000000000002</v>
      </c>
      <c r="M1041">
        <f>IFERROR(Tabla_STOCKENALMACEN[[#This Row],[CANT_STOCK]]/Tabla_STOCKENALMACEN[[#This Row],[VENTA_PROM12MESES_UN]],0)</f>
        <v>0.5</v>
      </c>
      <c r="N1041">
        <f>IFERROR(12/Tabla_STOCKENALMACEN[[#This Row],[MESES DE INVENTARIO]],0)</f>
        <v>24</v>
      </c>
      <c r="O1041" s="3">
        <f>Tabla_STOCKENALMACEN[[#This Row],[STOCK_VALORIZADO]]/SUM(Tabla_STOCKENALMACEN[STOCK_VALORIZADO])</f>
        <v>7.2731844306306505E-6</v>
      </c>
      <c r="P1041" s="1" t="str">
        <f>VLOOKUP(Tabla_STOCKENALMACEN[[#This Row],[ID_PRODUCTO]],'ABC VENTAS'!$B$2:$F$564,5,FALSE)</f>
        <v>C</v>
      </c>
      <c r="Q1041" s="1" t="str">
        <f>VLOOKUP(Tabla_STOCKENALMACEN[[#This Row],[ID_PRODUCTO]],'ABC STOCK'!$B$3:$F$565,5,FALSE)</f>
        <v>C</v>
      </c>
      <c r="R104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42" spans="1:18" x14ac:dyDescent="0.25">
      <c r="A1042">
        <v>2</v>
      </c>
      <c r="B1042">
        <v>1174</v>
      </c>
      <c r="C1042">
        <v>5</v>
      </c>
      <c r="D1042">
        <v>3</v>
      </c>
      <c r="E1042">
        <v>202003</v>
      </c>
      <c r="F1042">
        <v>676</v>
      </c>
      <c r="G1042">
        <v>4.2</v>
      </c>
      <c r="H1042">
        <v>2839.2</v>
      </c>
      <c r="I1042">
        <v>229.36619999999999</v>
      </c>
      <c r="J1042">
        <v>56.3</v>
      </c>
      <c r="K1042">
        <v>427.99259999999998</v>
      </c>
      <c r="L1042">
        <f>Tabla_STOCKENALMACEN[[#This Row],[CANT_STOCK]]*Tabla_STOCKENALMACEN[[#This Row],[COSTO_UNIT]]</f>
        <v>2839.2000000000003</v>
      </c>
      <c r="M1042">
        <f>IFERROR(Tabla_STOCKENALMACEN[[#This Row],[CANT_STOCK]]/Tabla_STOCKENALMACEN[[#This Row],[VENTA_PROM12MESES_UN]],0)</f>
        <v>12.007104795737122</v>
      </c>
      <c r="N1042">
        <f>IFERROR(12/Tabla_STOCKENALMACEN[[#This Row],[MESES DE INVENTARIO]],0)</f>
        <v>0.99940828402366866</v>
      </c>
      <c r="O1042" s="3">
        <f>Tabla_STOCKENALMACEN[[#This Row],[STOCK_VALORIZADO]]/SUM(Tabla_STOCKENALMACEN[STOCK_VALORIZADO])</f>
        <v>1.0688418858926782E-4</v>
      </c>
      <c r="P1042" s="1" t="str">
        <f>VLOOKUP(Tabla_STOCKENALMACEN[[#This Row],[ID_PRODUCTO]],'ABC VENTAS'!$B$2:$F$564,5,FALSE)</f>
        <v>C</v>
      </c>
      <c r="Q1042" s="1" t="str">
        <f>VLOOKUP(Tabla_STOCKENALMACEN[[#This Row],[ID_PRODUCTO]],'ABC STOCK'!$B$3:$F$565,5,FALSE)</f>
        <v>C</v>
      </c>
      <c r="R104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043" spans="1:18" x14ac:dyDescent="0.25">
      <c r="A1043">
        <v>1</v>
      </c>
      <c r="B1043">
        <v>1174</v>
      </c>
      <c r="C1043">
        <v>5</v>
      </c>
      <c r="D1043">
        <v>3</v>
      </c>
      <c r="E1043">
        <v>202003</v>
      </c>
      <c r="F1043">
        <v>858</v>
      </c>
      <c r="G1043">
        <v>1.66</v>
      </c>
      <c r="H1043">
        <v>1424.28</v>
      </c>
      <c r="I1043">
        <v>257.54899999999998</v>
      </c>
      <c r="J1043">
        <v>145</v>
      </c>
      <c r="K1043">
        <v>308.096</v>
      </c>
      <c r="L1043">
        <f>Tabla_STOCKENALMACEN[[#This Row],[CANT_STOCK]]*Tabla_STOCKENALMACEN[[#This Row],[COSTO_UNIT]]</f>
        <v>1424.28</v>
      </c>
      <c r="M1043">
        <f>IFERROR(Tabla_STOCKENALMACEN[[#This Row],[CANT_STOCK]]/Tabla_STOCKENALMACEN[[#This Row],[VENTA_PROM12MESES_UN]],0)</f>
        <v>5.9172413793103447</v>
      </c>
      <c r="N1043">
        <f>IFERROR(12/Tabla_STOCKENALMACEN[[#This Row],[MESES DE INVENTARIO]],0)</f>
        <v>2.0279720279720279</v>
      </c>
      <c r="O1043" s="3">
        <f>Tabla_STOCKENALMACEN[[#This Row],[STOCK_VALORIZADO]]/SUM(Tabla_STOCKENALMACEN[STOCK_VALORIZADO])</f>
        <v>5.361827702307775E-5</v>
      </c>
      <c r="P1043" s="1" t="str">
        <f>VLOOKUP(Tabla_STOCKENALMACEN[[#This Row],[ID_PRODUCTO]],'ABC VENTAS'!$B$2:$F$564,5,FALSE)</f>
        <v>C</v>
      </c>
      <c r="Q1043" s="1" t="str">
        <f>VLOOKUP(Tabla_STOCKENALMACEN[[#This Row],[ID_PRODUCTO]],'ABC STOCK'!$B$3:$F$565,5,FALSE)</f>
        <v>C</v>
      </c>
      <c r="R104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044" spans="1:18" x14ac:dyDescent="0.25">
      <c r="A1044">
        <v>2</v>
      </c>
      <c r="B1044">
        <v>1174</v>
      </c>
      <c r="C1044">
        <v>5</v>
      </c>
      <c r="D1044">
        <v>3</v>
      </c>
      <c r="E1044">
        <v>202002</v>
      </c>
      <c r="F1044">
        <v>350</v>
      </c>
      <c r="G1044">
        <v>7.73</v>
      </c>
      <c r="H1044">
        <v>2705.5</v>
      </c>
      <c r="I1044">
        <v>192.71663000000001</v>
      </c>
      <c r="J1044">
        <v>23.3</v>
      </c>
      <c r="K1044">
        <v>253.95368999999999</v>
      </c>
      <c r="L1044">
        <f>Tabla_STOCKENALMACEN[[#This Row],[CANT_STOCK]]*Tabla_STOCKENALMACEN[[#This Row],[COSTO_UNIT]]</f>
        <v>2705.5</v>
      </c>
      <c r="M1044">
        <f>IFERROR(Tabla_STOCKENALMACEN[[#This Row],[CANT_STOCK]]/Tabla_STOCKENALMACEN[[#This Row],[VENTA_PROM12MESES_UN]],0)</f>
        <v>15.02145922746781</v>
      </c>
      <c r="N1044">
        <f>IFERROR(12/Tabla_STOCKENALMACEN[[#This Row],[MESES DE INVENTARIO]],0)</f>
        <v>0.79885714285714293</v>
      </c>
      <c r="O1044" s="3">
        <f>Tabla_STOCKENALMACEN[[#This Row],[STOCK_VALORIZADO]]/SUM(Tabla_STOCKENALMACEN[STOCK_VALORIZADO])</f>
        <v>1.0185093414633138E-4</v>
      </c>
      <c r="P1044" s="1" t="str">
        <f>VLOOKUP(Tabla_STOCKENALMACEN[[#This Row],[ID_PRODUCTO]],'ABC VENTAS'!$B$2:$F$564,5,FALSE)</f>
        <v>C</v>
      </c>
      <c r="Q1044" s="1" t="str">
        <f>VLOOKUP(Tabla_STOCKENALMACEN[[#This Row],[ID_PRODUCTO]],'ABC STOCK'!$B$3:$F$565,5,FALSE)</f>
        <v>C</v>
      </c>
      <c r="R104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045" spans="1:18" x14ac:dyDescent="0.25">
      <c r="A1045">
        <v>1</v>
      </c>
      <c r="B1045">
        <v>1174</v>
      </c>
      <c r="C1045">
        <v>5</v>
      </c>
      <c r="D1045">
        <v>3</v>
      </c>
      <c r="E1045">
        <v>202002</v>
      </c>
      <c r="F1045">
        <v>722</v>
      </c>
      <c r="G1045">
        <v>29</v>
      </c>
      <c r="H1045">
        <v>20938</v>
      </c>
      <c r="I1045">
        <v>0</v>
      </c>
      <c r="J1045">
        <v>0</v>
      </c>
      <c r="K1045">
        <v>0</v>
      </c>
      <c r="L1045">
        <f>Tabla_STOCKENALMACEN[[#This Row],[CANT_STOCK]]*Tabla_STOCKENALMACEN[[#This Row],[COSTO_UNIT]]</f>
        <v>20938</v>
      </c>
      <c r="M1045">
        <f>IFERROR(Tabla_STOCKENALMACEN[[#This Row],[CANT_STOCK]]/Tabla_STOCKENALMACEN[[#This Row],[VENTA_PROM12MESES_UN]],0)</f>
        <v>0</v>
      </c>
      <c r="N1045">
        <f>IFERROR(12/Tabla_STOCKENALMACEN[[#This Row],[MESES DE INVENTARIO]],0)</f>
        <v>0</v>
      </c>
      <c r="O1045" s="3">
        <f>Tabla_STOCKENALMACEN[[#This Row],[STOCK_VALORIZADO]]/SUM(Tabla_STOCKENALMACEN[STOCK_VALORIZADO])</f>
        <v>7.8822948037548938E-4</v>
      </c>
      <c r="P1045" s="1" t="str">
        <f>VLOOKUP(Tabla_STOCKENALMACEN[[#This Row],[ID_PRODUCTO]],'ABC VENTAS'!$B$2:$F$564,5,FALSE)</f>
        <v>C</v>
      </c>
      <c r="Q1045" s="1" t="str">
        <f>VLOOKUP(Tabla_STOCKENALMACEN[[#This Row],[ID_PRODUCTO]],'ABC STOCK'!$B$3:$F$565,5,FALSE)</f>
        <v>C</v>
      </c>
      <c r="R1045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046" spans="1:18" x14ac:dyDescent="0.25">
      <c r="A1046">
        <v>3</v>
      </c>
      <c r="B1046">
        <v>1175</v>
      </c>
      <c r="C1046">
        <v>5</v>
      </c>
      <c r="D1046">
        <v>3</v>
      </c>
      <c r="E1046">
        <v>202002</v>
      </c>
      <c r="F1046">
        <v>237</v>
      </c>
      <c r="G1046">
        <v>4.74</v>
      </c>
      <c r="H1046">
        <v>1123.3800000000001</v>
      </c>
      <c r="I1046">
        <v>0</v>
      </c>
      <c r="J1046">
        <v>0</v>
      </c>
      <c r="K1046">
        <v>0</v>
      </c>
      <c r="L1046">
        <f>Tabla_STOCKENALMACEN[[#This Row],[CANT_STOCK]]*Tabla_STOCKENALMACEN[[#This Row],[COSTO_UNIT]]</f>
        <v>1123.3800000000001</v>
      </c>
      <c r="M1046">
        <f>IFERROR(Tabla_STOCKENALMACEN[[#This Row],[CANT_STOCK]]/Tabla_STOCKENALMACEN[[#This Row],[VENTA_PROM12MESES_UN]],0)</f>
        <v>0</v>
      </c>
      <c r="N1046">
        <f>IFERROR(12/Tabla_STOCKENALMACEN[[#This Row],[MESES DE INVENTARIO]],0)</f>
        <v>0</v>
      </c>
      <c r="O1046" s="3">
        <f>Tabla_STOCKENALMACEN[[#This Row],[STOCK_VALORIZADO]]/SUM(Tabla_STOCKENALMACEN[STOCK_VALORIZADO])</f>
        <v>4.2290631085309834E-5</v>
      </c>
      <c r="P1046" s="1" t="str">
        <f>VLOOKUP(Tabla_STOCKENALMACEN[[#This Row],[ID_PRODUCTO]],'ABC VENTAS'!$B$2:$F$564,5,FALSE)</f>
        <v>C</v>
      </c>
      <c r="Q1046" s="1" t="str">
        <f>VLOOKUP(Tabla_STOCKENALMACEN[[#This Row],[ID_PRODUCTO]],'ABC STOCK'!$B$3:$F$565,5,FALSE)</f>
        <v>C</v>
      </c>
      <c r="R1046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047" spans="1:18" x14ac:dyDescent="0.25">
      <c r="A1047">
        <v>1</v>
      </c>
      <c r="B1047">
        <v>1175</v>
      </c>
      <c r="C1047">
        <v>5</v>
      </c>
      <c r="D1047">
        <v>3</v>
      </c>
      <c r="E1047">
        <v>202002</v>
      </c>
      <c r="F1047">
        <v>813</v>
      </c>
      <c r="G1047">
        <v>5.5</v>
      </c>
      <c r="H1047">
        <v>4471.5</v>
      </c>
      <c r="I1047">
        <v>451.62150000000003</v>
      </c>
      <c r="J1047">
        <v>81.3</v>
      </c>
      <c r="K1047">
        <v>778.04100000000005</v>
      </c>
      <c r="L1047">
        <f>Tabla_STOCKENALMACEN[[#This Row],[CANT_STOCK]]*Tabla_STOCKENALMACEN[[#This Row],[COSTO_UNIT]]</f>
        <v>4471.5</v>
      </c>
      <c r="M1047">
        <f>IFERROR(Tabla_STOCKENALMACEN[[#This Row],[CANT_STOCK]]/Tabla_STOCKENALMACEN[[#This Row],[VENTA_PROM12MESES_UN]],0)</f>
        <v>10</v>
      </c>
      <c r="N1047">
        <f>IFERROR(12/Tabla_STOCKENALMACEN[[#This Row],[MESES DE INVENTARIO]],0)</f>
        <v>1.2</v>
      </c>
      <c r="O1047" s="3">
        <f>Tabla_STOCKENALMACEN[[#This Row],[STOCK_VALORIZADO]]/SUM(Tabla_STOCKENALMACEN[STOCK_VALORIZADO])</f>
        <v>1.6833356201638173E-4</v>
      </c>
      <c r="P1047" s="1" t="str">
        <f>VLOOKUP(Tabla_STOCKENALMACEN[[#This Row],[ID_PRODUCTO]],'ABC VENTAS'!$B$2:$F$564,5,FALSE)</f>
        <v>C</v>
      </c>
      <c r="Q1047" s="1" t="str">
        <f>VLOOKUP(Tabla_STOCKENALMACEN[[#This Row],[ID_PRODUCTO]],'ABC STOCK'!$B$3:$F$565,5,FALSE)</f>
        <v>C</v>
      </c>
      <c r="R104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048" spans="1:18" x14ac:dyDescent="0.25">
      <c r="A1048">
        <v>3</v>
      </c>
      <c r="B1048">
        <v>1175</v>
      </c>
      <c r="C1048">
        <v>5</v>
      </c>
      <c r="D1048">
        <v>3</v>
      </c>
      <c r="E1048">
        <v>202002</v>
      </c>
      <c r="F1048">
        <v>266</v>
      </c>
      <c r="G1048">
        <v>5.09</v>
      </c>
      <c r="H1048">
        <v>1353.94</v>
      </c>
      <c r="I1048">
        <v>407.709</v>
      </c>
      <c r="J1048">
        <v>90</v>
      </c>
      <c r="K1048">
        <v>723.798</v>
      </c>
      <c r="L1048">
        <f>Tabla_STOCKENALMACEN[[#This Row],[CANT_STOCK]]*Tabla_STOCKENALMACEN[[#This Row],[COSTO_UNIT]]</f>
        <v>1353.94</v>
      </c>
      <c r="M1048">
        <f>IFERROR(Tabla_STOCKENALMACEN[[#This Row],[CANT_STOCK]]/Tabla_STOCKENALMACEN[[#This Row],[VENTA_PROM12MESES_UN]],0)</f>
        <v>2.9555555555555557</v>
      </c>
      <c r="N1048">
        <f>IFERROR(12/Tabla_STOCKENALMACEN[[#This Row],[MESES DE INVENTARIO]],0)</f>
        <v>4.0601503759398492</v>
      </c>
      <c r="O1048" s="3">
        <f>Tabla_STOCKENALMACEN[[#This Row],[STOCK_VALORIZADO]]/SUM(Tabla_STOCKENALMACEN[STOCK_VALORIZADO])</f>
        <v>5.0970265672919578E-5</v>
      </c>
      <c r="P1048" s="1" t="str">
        <f>VLOOKUP(Tabla_STOCKENALMACEN[[#This Row],[ID_PRODUCTO]],'ABC VENTAS'!$B$2:$F$564,5,FALSE)</f>
        <v>C</v>
      </c>
      <c r="Q1048" s="1" t="str">
        <f>VLOOKUP(Tabla_STOCKENALMACEN[[#This Row],[ID_PRODUCTO]],'ABC STOCK'!$B$3:$F$565,5,FALSE)</f>
        <v>C</v>
      </c>
      <c r="R104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49" spans="1:18" x14ac:dyDescent="0.25">
      <c r="A1049">
        <v>2</v>
      </c>
      <c r="B1049">
        <v>1175</v>
      </c>
      <c r="C1049">
        <v>5</v>
      </c>
      <c r="D1049">
        <v>3</v>
      </c>
      <c r="E1049">
        <v>201901</v>
      </c>
      <c r="F1049">
        <v>502</v>
      </c>
      <c r="G1049">
        <v>6.13</v>
      </c>
      <c r="H1049">
        <v>3077.26</v>
      </c>
      <c r="I1049">
        <v>276.56720999999999</v>
      </c>
      <c r="J1049">
        <v>55.7</v>
      </c>
      <c r="K1049">
        <v>546.30560000000003</v>
      </c>
      <c r="L1049">
        <f>Tabla_STOCKENALMACEN[[#This Row],[CANT_STOCK]]*Tabla_STOCKENALMACEN[[#This Row],[COSTO_UNIT]]</f>
        <v>3077.2599999999998</v>
      </c>
      <c r="M1049">
        <f>IFERROR(Tabla_STOCKENALMACEN[[#This Row],[CANT_STOCK]]/Tabla_STOCKENALMACEN[[#This Row],[VENTA_PROM12MESES_UN]],0)</f>
        <v>9.0125673249551159</v>
      </c>
      <c r="N1049">
        <f>IFERROR(12/Tabla_STOCKENALMACEN[[#This Row],[MESES DE INVENTARIO]],0)</f>
        <v>1.3314741035856574</v>
      </c>
      <c r="O1049" s="3">
        <f>Tabla_STOCKENALMACEN[[#This Row],[STOCK_VALORIZADO]]/SUM(Tabla_STOCKENALMACEN[STOCK_VALORIZADO])</f>
        <v>1.1584616729297345E-4</v>
      </c>
      <c r="P1049" s="1" t="str">
        <f>VLOOKUP(Tabla_STOCKENALMACEN[[#This Row],[ID_PRODUCTO]],'ABC VENTAS'!$B$2:$F$564,5,FALSE)</f>
        <v>C</v>
      </c>
      <c r="Q1049" s="1" t="str">
        <f>VLOOKUP(Tabla_STOCKENALMACEN[[#This Row],[ID_PRODUCTO]],'ABC STOCK'!$B$3:$F$565,5,FALSE)</f>
        <v>C</v>
      </c>
      <c r="R104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050" spans="1:18" x14ac:dyDescent="0.25">
      <c r="A1050">
        <v>2</v>
      </c>
      <c r="B1050">
        <v>1175</v>
      </c>
      <c r="C1050">
        <v>5</v>
      </c>
      <c r="D1050">
        <v>3</v>
      </c>
      <c r="E1050">
        <v>201905</v>
      </c>
      <c r="F1050">
        <v>1064</v>
      </c>
      <c r="G1050">
        <v>4.75</v>
      </c>
      <c r="H1050">
        <v>5054</v>
      </c>
      <c r="I1050">
        <v>337.98624999999998</v>
      </c>
      <c r="J1050">
        <v>66.5</v>
      </c>
      <c r="K1050">
        <v>429.59</v>
      </c>
      <c r="L1050">
        <f>Tabla_STOCKENALMACEN[[#This Row],[CANT_STOCK]]*Tabla_STOCKENALMACEN[[#This Row],[COSTO_UNIT]]</f>
        <v>5054</v>
      </c>
      <c r="M1050">
        <f>IFERROR(Tabla_STOCKENALMACEN[[#This Row],[CANT_STOCK]]/Tabla_STOCKENALMACEN[[#This Row],[VENTA_PROM12MESES_UN]],0)</f>
        <v>16</v>
      </c>
      <c r="N1050">
        <f>IFERROR(12/Tabla_STOCKENALMACEN[[#This Row],[MESES DE INVENTARIO]],0)</f>
        <v>0.75</v>
      </c>
      <c r="O1050" s="3">
        <f>Tabla_STOCKENALMACEN[[#This Row],[STOCK_VALORIZADO]]/SUM(Tabla_STOCKENALMACEN[STOCK_VALORIZADO])</f>
        <v>1.9026228836649742E-4</v>
      </c>
      <c r="P1050" s="1" t="str">
        <f>VLOOKUP(Tabla_STOCKENALMACEN[[#This Row],[ID_PRODUCTO]],'ABC VENTAS'!$B$2:$F$564,5,FALSE)</f>
        <v>C</v>
      </c>
      <c r="Q1050" s="1" t="str">
        <f>VLOOKUP(Tabla_STOCKENALMACEN[[#This Row],[ID_PRODUCTO]],'ABC STOCK'!$B$3:$F$565,5,FALSE)</f>
        <v>C</v>
      </c>
      <c r="R105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051" spans="1:18" x14ac:dyDescent="0.25">
      <c r="A1051">
        <v>1</v>
      </c>
      <c r="B1051">
        <v>1175</v>
      </c>
      <c r="C1051">
        <v>5</v>
      </c>
      <c r="D1051">
        <v>3</v>
      </c>
      <c r="E1051">
        <v>201904</v>
      </c>
      <c r="F1051">
        <v>1</v>
      </c>
      <c r="G1051">
        <v>1.9</v>
      </c>
      <c r="H1051">
        <v>1.9</v>
      </c>
      <c r="I1051">
        <v>98.837999999999994</v>
      </c>
      <c r="J1051">
        <v>51</v>
      </c>
      <c r="K1051">
        <v>179.26499999999999</v>
      </c>
      <c r="L1051">
        <f>Tabla_STOCKENALMACEN[[#This Row],[CANT_STOCK]]*Tabla_STOCKENALMACEN[[#This Row],[COSTO_UNIT]]</f>
        <v>1.9</v>
      </c>
      <c r="M1051">
        <f>IFERROR(Tabla_STOCKENALMACEN[[#This Row],[CANT_STOCK]]/Tabla_STOCKENALMACEN[[#This Row],[VENTA_PROM12MESES_UN]],0)</f>
        <v>1.9607843137254902E-2</v>
      </c>
      <c r="N1051">
        <f>IFERROR(12/Tabla_STOCKENALMACEN[[#This Row],[MESES DE INVENTARIO]],0)</f>
        <v>612</v>
      </c>
      <c r="O1051" s="3">
        <f>Tabla_STOCKENALMACEN[[#This Row],[STOCK_VALORIZADO]]/SUM(Tabla_STOCKENALMACEN[STOCK_VALORIZADO])</f>
        <v>7.1527176077630615E-8</v>
      </c>
      <c r="P1051" s="1" t="str">
        <f>VLOOKUP(Tabla_STOCKENALMACEN[[#This Row],[ID_PRODUCTO]],'ABC VENTAS'!$B$2:$F$564,5,FALSE)</f>
        <v>C</v>
      </c>
      <c r="Q1051" s="1" t="str">
        <f>VLOOKUP(Tabla_STOCKENALMACEN[[#This Row],[ID_PRODUCTO]],'ABC STOCK'!$B$3:$F$565,5,FALSE)</f>
        <v>C</v>
      </c>
      <c r="R105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52" spans="1:18" x14ac:dyDescent="0.25">
      <c r="A1052">
        <v>1</v>
      </c>
      <c r="B1052">
        <v>1176</v>
      </c>
      <c r="C1052">
        <v>5</v>
      </c>
      <c r="D1052">
        <v>3</v>
      </c>
      <c r="E1052">
        <v>201910</v>
      </c>
      <c r="F1052">
        <v>395</v>
      </c>
      <c r="G1052">
        <v>4.9000000000000004</v>
      </c>
      <c r="H1052">
        <v>1935.5</v>
      </c>
      <c r="I1052">
        <v>361.62</v>
      </c>
      <c r="J1052">
        <v>82</v>
      </c>
      <c r="K1052">
        <v>715.20399999999995</v>
      </c>
      <c r="L1052">
        <f>Tabla_STOCKENALMACEN[[#This Row],[CANT_STOCK]]*Tabla_STOCKENALMACEN[[#This Row],[COSTO_UNIT]]</f>
        <v>1935.5000000000002</v>
      </c>
      <c r="M1052">
        <f>IFERROR(Tabla_STOCKENALMACEN[[#This Row],[CANT_STOCK]]/Tabla_STOCKENALMACEN[[#This Row],[VENTA_PROM12MESES_UN]],0)</f>
        <v>4.8170731707317076</v>
      </c>
      <c r="N1052">
        <f>IFERROR(12/Tabla_STOCKENALMACEN[[#This Row],[MESES DE INVENTARIO]],0)</f>
        <v>2.4911392405063291</v>
      </c>
      <c r="O1052" s="3">
        <f>Tabla_STOCKENALMACEN[[#This Row],[STOCK_VALORIZADO]]/SUM(Tabla_STOCKENALMACEN[STOCK_VALORIZADO])</f>
        <v>7.2863604893817934E-5</v>
      </c>
      <c r="P1052" s="1" t="str">
        <f>VLOOKUP(Tabla_STOCKENALMACEN[[#This Row],[ID_PRODUCTO]],'ABC VENTAS'!$B$2:$F$564,5,FALSE)</f>
        <v>C</v>
      </c>
      <c r="Q1052" s="1" t="str">
        <f>VLOOKUP(Tabla_STOCKENALMACEN[[#This Row],[ID_PRODUCTO]],'ABC STOCK'!$B$3:$F$565,5,FALSE)</f>
        <v>C</v>
      </c>
      <c r="R105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053" spans="1:18" x14ac:dyDescent="0.25">
      <c r="A1053">
        <v>3</v>
      </c>
      <c r="B1053">
        <v>1176</v>
      </c>
      <c r="C1053">
        <v>5</v>
      </c>
      <c r="D1053">
        <v>3</v>
      </c>
      <c r="E1053">
        <v>201910</v>
      </c>
      <c r="F1053">
        <v>679</v>
      </c>
      <c r="G1053">
        <v>4.5</v>
      </c>
      <c r="H1053">
        <v>3055.5</v>
      </c>
      <c r="I1053">
        <v>230.202</v>
      </c>
      <c r="J1053">
        <v>52.2</v>
      </c>
      <c r="K1053">
        <v>439.26299999999998</v>
      </c>
      <c r="L1053">
        <f>Tabla_STOCKENALMACEN[[#This Row],[CANT_STOCK]]*Tabla_STOCKENALMACEN[[#This Row],[COSTO_UNIT]]</f>
        <v>3055.5</v>
      </c>
      <c r="M1053">
        <f>IFERROR(Tabla_STOCKENALMACEN[[#This Row],[CANT_STOCK]]/Tabla_STOCKENALMACEN[[#This Row],[VENTA_PROM12MESES_UN]],0)</f>
        <v>13.007662835249041</v>
      </c>
      <c r="N1053">
        <f>IFERROR(12/Tabla_STOCKENALMACEN[[#This Row],[MESES DE INVENTARIO]],0)</f>
        <v>0.92253313696612671</v>
      </c>
      <c r="O1053" s="3">
        <f>Tabla_STOCKENALMACEN[[#This Row],[STOCK_VALORIZADO]]/SUM(Tabla_STOCKENALMACEN[STOCK_VALORIZADO])</f>
        <v>1.1502699289747387E-4</v>
      </c>
      <c r="P1053" s="1" t="str">
        <f>VLOOKUP(Tabla_STOCKENALMACEN[[#This Row],[ID_PRODUCTO]],'ABC VENTAS'!$B$2:$F$564,5,FALSE)</f>
        <v>C</v>
      </c>
      <c r="Q1053" s="1" t="str">
        <f>VLOOKUP(Tabla_STOCKENALMACEN[[#This Row],[ID_PRODUCTO]],'ABC STOCK'!$B$3:$F$565,5,FALSE)</f>
        <v>C</v>
      </c>
      <c r="R105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054" spans="1:18" x14ac:dyDescent="0.25">
      <c r="A1054">
        <v>3</v>
      </c>
      <c r="B1054">
        <v>1176</v>
      </c>
      <c r="C1054">
        <v>5</v>
      </c>
      <c r="D1054">
        <v>3</v>
      </c>
      <c r="E1054">
        <v>202003</v>
      </c>
      <c r="F1054">
        <v>721</v>
      </c>
      <c r="G1054">
        <v>5.88</v>
      </c>
      <c r="H1054">
        <v>4239.4799999999996</v>
      </c>
      <c r="I1054">
        <v>259.28447999999997</v>
      </c>
      <c r="J1054">
        <v>42.4</v>
      </c>
      <c r="K1054">
        <v>301.66752000000002</v>
      </c>
      <c r="L1054">
        <f>Tabla_STOCKENALMACEN[[#This Row],[CANT_STOCK]]*Tabla_STOCKENALMACEN[[#This Row],[COSTO_UNIT]]</f>
        <v>4239.4799999999996</v>
      </c>
      <c r="M1054">
        <f>IFERROR(Tabla_STOCKENALMACEN[[#This Row],[CANT_STOCK]]/Tabla_STOCKENALMACEN[[#This Row],[VENTA_PROM12MESES_UN]],0)</f>
        <v>17.004716981132077</v>
      </c>
      <c r="N1054">
        <f>IFERROR(12/Tabla_STOCKENALMACEN[[#This Row],[MESES DE INVENTARIO]],0)</f>
        <v>0.70568654646324547</v>
      </c>
      <c r="O1054" s="3">
        <f>Tabla_STOCKENALMACEN[[#This Row],[STOCK_VALORIZADO]]/SUM(Tabla_STOCKENALMACEN[STOCK_VALORIZADO])</f>
        <v>1.5959896444083863E-4</v>
      </c>
      <c r="P1054" s="1" t="str">
        <f>VLOOKUP(Tabla_STOCKENALMACEN[[#This Row],[ID_PRODUCTO]],'ABC VENTAS'!$B$2:$F$564,5,FALSE)</f>
        <v>C</v>
      </c>
      <c r="Q1054" s="1" t="str">
        <f>VLOOKUP(Tabla_STOCKENALMACEN[[#This Row],[ID_PRODUCTO]],'ABC STOCK'!$B$3:$F$565,5,FALSE)</f>
        <v>C</v>
      </c>
      <c r="R105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055" spans="1:18" x14ac:dyDescent="0.25">
      <c r="A1055">
        <v>2</v>
      </c>
      <c r="B1055">
        <v>1176</v>
      </c>
      <c r="C1055">
        <v>5</v>
      </c>
      <c r="D1055">
        <v>3</v>
      </c>
      <c r="E1055">
        <v>202002</v>
      </c>
      <c r="F1055">
        <v>235</v>
      </c>
      <c r="G1055">
        <v>4.2</v>
      </c>
      <c r="H1055">
        <v>987</v>
      </c>
      <c r="I1055">
        <v>126.63</v>
      </c>
      <c r="J1055">
        <v>33.5</v>
      </c>
      <c r="K1055">
        <v>251.85300000000001</v>
      </c>
      <c r="L1055">
        <f>Tabla_STOCKENALMACEN[[#This Row],[CANT_STOCK]]*Tabla_STOCKENALMACEN[[#This Row],[COSTO_UNIT]]</f>
        <v>987</v>
      </c>
      <c r="M1055">
        <f>IFERROR(Tabla_STOCKENALMACEN[[#This Row],[CANT_STOCK]]/Tabla_STOCKENALMACEN[[#This Row],[VENTA_PROM12MESES_UN]],0)</f>
        <v>7.0149253731343286</v>
      </c>
      <c r="N1055">
        <f>IFERROR(12/Tabla_STOCKENALMACEN[[#This Row],[MESES DE INVENTARIO]],0)</f>
        <v>1.7106382978723405</v>
      </c>
      <c r="O1055" s="3">
        <f>Tabla_STOCKENALMACEN[[#This Row],[STOCK_VALORIZADO]]/SUM(Tabla_STOCKENALMACEN[STOCK_VALORIZADO])</f>
        <v>3.7156485678221796E-5</v>
      </c>
      <c r="P1055" s="1" t="str">
        <f>VLOOKUP(Tabla_STOCKENALMACEN[[#This Row],[ID_PRODUCTO]],'ABC VENTAS'!$B$2:$F$564,5,FALSE)</f>
        <v>C</v>
      </c>
      <c r="Q1055" s="1" t="str">
        <f>VLOOKUP(Tabla_STOCKENALMACEN[[#This Row],[ID_PRODUCTO]],'ABC STOCK'!$B$3:$F$565,5,FALSE)</f>
        <v>C</v>
      </c>
      <c r="R105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056" spans="1:18" x14ac:dyDescent="0.25">
      <c r="A1056">
        <v>1</v>
      </c>
      <c r="B1056">
        <v>1176</v>
      </c>
      <c r="C1056">
        <v>5</v>
      </c>
      <c r="D1056">
        <v>3</v>
      </c>
      <c r="E1056">
        <v>202002</v>
      </c>
      <c r="F1056">
        <v>966</v>
      </c>
      <c r="G1056">
        <v>2.85</v>
      </c>
      <c r="H1056">
        <v>2753.1</v>
      </c>
      <c r="I1056">
        <v>157.02359999999999</v>
      </c>
      <c r="J1056">
        <v>56.8</v>
      </c>
      <c r="K1056">
        <v>215.3004</v>
      </c>
      <c r="L1056">
        <f>Tabla_STOCKENALMACEN[[#This Row],[CANT_STOCK]]*Tabla_STOCKENALMACEN[[#This Row],[COSTO_UNIT]]</f>
        <v>2753.1</v>
      </c>
      <c r="M1056">
        <f>IFERROR(Tabla_STOCKENALMACEN[[#This Row],[CANT_STOCK]]/Tabla_STOCKENALMACEN[[#This Row],[VENTA_PROM12MESES_UN]],0)</f>
        <v>17.007042253521128</v>
      </c>
      <c r="N1056">
        <f>IFERROR(12/Tabla_STOCKENALMACEN[[#This Row],[MESES DE INVENTARIO]],0)</f>
        <v>0.7055900621118012</v>
      </c>
      <c r="O1056" s="3">
        <f>Tabla_STOCKENALMACEN[[#This Row],[STOCK_VALORIZADO]]/SUM(Tabla_STOCKENALMACEN[STOCK_VALORIZADO])</f>
        <v>1.0364287813648675E-4</v>
      </c>
      <c r="P1056" s="1" t="str">
        <f>VLOOKUP(Tabla_STOCKENALMACEN[[#This Row],[ID_PRODUCTO]],'ABC VENTAS'!$B$2:$F$564,5,FALSE)</f>
        <v>C</v>
      </c>
      <c r="Q1056" s="1" t="str">
        <f>VLOOKUP(Tabla_STOCKENALMACEN[[#This Row],[ID_PRODUCTO]],'ABC STOCK'!$B$3:$F$565,5,FALSE)</f>
        <v>C</v>
      </c>
      <c r="R105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057" spans="1:18" x14ac:dyDescent="0.25">
      <c r="A1057">
        <v>1</v>
      </c>
      <c r="B1057">
        <v>1176</v>
      </c>
      <c r="C1057">
        <v>5</v>
      </c>
      <c r="D1057">
        <v>3</v>
      </c>
      <c r="E1057">
        <v>201904</v>
      </c>
      <c r="F1057">
        <v>883</v>
      </c>
      <c r="G1057">
        <v>1.67</v>
      </c>
      <c r="H1057">
        <v>1474.61</v>
      </c>
      <c r="I1057">
        <v>117.3843</v>
      </c>
      <c r="J1057">
        <v>71</v>
      </c>
      <c r="K1057">
        <v>177.85499999999999</v>
      </c>
      <c r="L1057">
        <f>Tabla_STOCKENALMACEN[[#This Row],[CANT_STOCK]]*Tabla_STOCKENALMACEN[[#This Row],[COSTO_UNIT]]</f>
        <v>1474.61</v>
      </c>
      <c r="M1057">
        <f>IFERROR(Tabla_STOCKENALMACEN[[#This Row],[CANT_STOCK]]/Tabla_STOCKENALMACEN[[#This Row],[VENTA_PROM12MESES_UN]],0)</f>
        <v>12.43661971830986</v>
      </c>
      <c r="N1057">
        <f>IFERROR(12/Tabla_STOCKENALMACEN[[#This Row],[MESES DE INVENTARIO]],0)</f>
        <v>0.96489241223103051</v>
      </c>
      <c r="O1057" s="3">
        <f>Tabla_STOCKENALMACEN[[#This Row],[STOCK_VALORIZADO]]/SUM(Tabla_STOCKENALMACEN[STOCK_VALORIZADO])</f>
        <v>5.5512994271492036E-5</v>
      </c>
      <c r="P1057" s="1" t="str">
        <f>VLOOKUP(Tabla_STOCKENALMACEN[[#This Row],[ID_PRODUCTO]],'ABC VENTAS'!$B$2:$F$564,5,FALSE)</f>
        <v>C</v>
      </c>
      <c r="Q1057" s="1" t="str">
        <f>VLOOKUP(Tabla_STOCKENALMACEN[[#This Row],[ID_PRODUCTO]],'ABC STOCK'!$B$3:$F$565,5,FALSE)</f>
        <v>C</v>
      </c>
      <c r="R105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058" spans="1:18" x14ac:dyDescent="0.25">
      <c r="A1058">
        <v>1</v>
      </c>
      <c r="B1058">
        <v>1177</v>
      </c>
      <c r="C1058">
        <v>5</v>
      </c>
      <c r="D1058">
        <v>3</v>
      </c>
      <c r="E1058">
        <v>201902</v>
      </c>
      <c r="F1058">
        <v>64</v>
      </c>
      <c r="G1058">
        <v>5.94</v>
      </c>
      <c r="H1058">
        <v>380.16</v>
      </c>
      <c r="I1058">
        <v>749.27160000000003</v>
      </c>
      <c r="J1058">
        <v>119</v>
      </c>
      <c r="K1058">
        <v>1251.1422</v>
      </c>
      <c r="L1058">
        <f>Tabla_STOCKENALMACEN[[#This Row],[CANT_STOCK]]*Tabla_STOCKENALMACEN[[#This Row],[COSTO_UNIT]]</f>
        <v>380.16</v>
      </c>
      <c r="M1058">
        <f>IFERROR(Tabla_STOCKENALMACEN[[#This Row],[CANT_STOCK]]/Tabla_STOCKENALMACEN[[#This Row],[VENTA_PROM12MESES_UN]],0)</f>
        <v>0.53781512605042014</v>
      </c>
      <c r="N1058">
        <f>IFERROR(12/Tabla_STOCKENALMACEN[[#This Row],[MESES DE INVENTARIO]],0)</f>
        <v>22.3125</v>
      </c>
      <c r="O1058" s="3">
        <f>Tabla_STOCKENALMACEN[[#This Row],[STOCK_VALORIZADO]]/SUM(Tabla_STOCKENALMACEN[STOCK_VALORIZADO])</f>
        <v>1.4311458556669503E-5</v>
      </c>
      <c r="P1058" s="1" t="str">
        <f>VLOOKUP(Tabla_STOCKENALMACEN[[#This Row],[ID_PRODUCTO]],'ABC VENTAS'!$B$2:$F$564,5,FALSE)</f>
        <v>C</v>
      </c>
      <c r="Q1058" s="1" t="str">
        <f>VLOOKUP(Tabla_STOCKENALMACEN[[#This Row],[ID_PRODUCTO]],'ABC STOCK'!$B$3:$F$565,5,FALSE)</f>
        <v>C</v>
      </c>
      <c r="R10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59" spans="1:18" x14ac:dyDescent="0.25">
      <c r="A1059">
        <v>2</v>
      </c>
      <c r="B1059">
        <v>1177</v>
      </c>
      <c r="C1059">
        <v>5</v>
      </c>
      <c r="D1059">
        <v>3</v>
      </c>
      <c r="E1059">
        <v>201907</v>
      </c>
      <c r="F1059">
        <v>983</v>
      </c>
      <c r="G1059">
        <v>5.23</v>
      </c>
      <c r="H1059">
        <v>5141.09</v>
      </c>
      <c r="I1059">
        <v>387.48023999999998</v>
      </c>
      <c r="J1059">
        <v>75.599999999999994</v>
      </c>
      <c r="K1059">
        <v>711.69839999999999</v>
      </c>
      <c r="L1059">
        <f>Tabla_STOCKENALMACEN[[#This Row],[CANT_STOCK]]*Tabla_STOCKENALMACEN[[#This Row],[COSTO_UNIT]]</f>
        <v>5141.09</v>
      </c>
      <c r="M1059">
        <f>IFERROR(Tabla_STOCKENALMACEN[[#This Row],[CANT_STOCK]]/Tabla_STOCKENALMACEN[[#This Row],[VENTA_PROM12MESES_UN]],0)</f>
        <v>13.002645502645503</v>
      </c>
      <c r="N1059">
        <f>IFERROR(12/Tabla_STOCKENALMACEN[[#This Row],[MESES DE INVENTARIO]],0)</f>
        <v>0.92288911495422177</v>
      </c>
      <c r="O1059" s="3">
        <f>Tabla_STOCKENALMACEN[[#This Row],[STOCK_VALORIZADO]]/SUM(Tabla_STOCKENALMACEN[STOCK_VALORIZADO])</f>
        <v>1.9354086824260313E-4</v>
      </c>
      <c r="P1059" s="1" t="str">
        <f>VLOOKUP(Tabla_STOCKENALMACEN[[#This Row],[ID_PRODUCTO]],'ABC VENTAS'!$B$2:$F$564,5,FALSE)</f>
        <v>C</v>
      </c>
      <c r="Q1059" s="1" t="str">
        <f>VLOOKUP(Tabla_STOCKENALMACEN[[#This Row],[ID_PRODUCTO]],'ABC STOCK'!$B$3:$F$565,5,FALSE)</f>
        <v>C</v>
      </c>
      <c r="R105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060" spans="1:18" x14ac:dyDescent="0.25">
      <c r="A1060">
        <v>2</v>
      </c>
      <c r="B1060">
        <v>1177</v>
      </c>
      <c r="C1060">
        <v>5</v>
      </c>
      <c r="D1060">
        <v>3</v>
      </c>
      <c r="E1060">
        <v>202003</v>
      </c>
      <c r="F1060">
        <v>1109</v>
      </c>
      <c r="G1060">
        <v>3.93</v>
      </c>
      <c r="H1060">
        <v>4358.37</v>
      </c>
      <c r="I1060">
        <v>304.94835</v>
      </c>
      <c r="J1060">
        <v>73.900000000000006</v>
      </c>
      <c r="K1060">
        <v>357.22521</v>
      </c>
      <c r="L1060">
        <f>Tabla_STOCKENALMACEN[[#This Row],[CANT_STOCK]]*Tabla_STOCKENALMACEN[[#This Row],[COSTO_UNIT]]</f>
        <v>4358.37</v>
      </c>
      <c r="M1060">
        <f>IFERROR(Tabla_STOCKENALMACEN[[#This Row],[CANT_STOCK]]/Tabla_STOCKENALMACEN[[#This Row],[VENTA_PROM12MESES_UN]],0)</f>
        <v>15.00676589986468</v>
      </c>
      <c r="N1060">
        <f>IFERROR(12/Tabla_STOCKENALMACEN[[#This Row],[MESES DE INVENTARIO]],0)</f>
        <v>0.79963931469792615</v>
      </c>
      <c r="O1060" s="3">
        <f>Tabla_STOCKENALMACEN[[#This Row],[STOCK_VALORIZADO]]/SUM(Tabla_STOCKENALMACEN[STOCK_VALORIZADO])</f>
        <v>1.6407468336919102E-4</v>
      </c>
      <c r="P1060" s="1" t="str">
        <f>VLOOKUP(Tabla_STOCKENALMACEN[[#This Row],[ID_PRODUCTO]],'ABC VENTAS'!$B$2:$F$564,5,FALSE)</f>
        <v>C</v>
      </c>
      <c r="Q1060" s="1" t="str">
        <f>VLOOKUP(Tabla_STOCKENALMACEN[[#This Row],[ID_PRODUCTO]],'ABC STOCK'!$B$3:$F$565,5,FALSE)</f>
        <v>C</v>
      </c>
      <c r="R106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061" spans="1:18" x14ac:dyDescent="0.25">
      <c r="A1061">
        <v>1</v>
      </c>
      <c r="B1061">
        <v>1177</v>
      </c>
      <c r="C1061">
        <v>5</v>
      </c>
      <c r="D1061">
        <v>3</v>
      </c>
      <c r="E1061">
        <v>202003</v>
      </c>
      <c r="F1061">
        <v>56</v>
      </c>
      <c r="G1061">
        <v>3.19</v>
      </c>
      <c r="H1061">
        <v>178.64</v>
      </c>
      <c r="I1061">
        <v>156.92248000000001</v>
      </c>
      <c r="J1061">
        <v>55.9</v>
      </c>
      <c r="K1061">
        <v>329.89384999999999</v>
      </c>
      <c r="L1061">
        <f>Tabla_STOCKENALMACEN[[#This Row],[CANT_STOCK]]*Tabla_STOCKENALMACEN[[#This Row],[COSTO_UNIT]]</f>
        <v>178.64</v>
      </c>
      <c r="M1061">
        <f>IFERROR(Tabla_STOCKENALMACEN[[#This Row],[CANT_STOCK]]/Tabla_STOCKENALMACEN[[#This Row],[VENTA_PROM12MESES_UN]],0)</f>
        <v>1.0017889087656531</v>
      </c>
      <c r="N1061">
        <f>IFERROR(12/Tabla_STOCKENALMACEN[[#This Row],[MESES DE INVENTARIO]],0)</f>
        <v>11.978571428571428</v>
      </c>
      <c r="O1061" s="3">
        <f>Tabla_STOCKENALMACEN[[#This Row],[STOCK_VALORIZADO]]/SUM(Tabla_STOCKENALMACEN[STOCK_VALORIZADO])</f>
        <v>6.7250603865831223E-6</v>
      </c>
      <c r="P1061" s="1" t="str">
        <f>VLOOKUP(Tabla_STOCKENALMACEN[[#This Row],[ID_PRODUCTO]],'ABC VENTAS'!$B$2:$F$564,5,FALSE)</f>
        <v>C</v>
      </c>
      <c r="Q1061" s="1" t="str">
        <f>VLOOKUP(Tabla_STOCKENALMACEN[[#This Row],[ID_PRODUCTO]],'ABC STOCK'!$B$3:$F$565,5,FALSE)</f>
        <v>C</v>
      </c>
      <c r="R106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62" spans="1:18" x14ac:dyDescent="0.25">
      <c r="A1062">
        <v>3</v>
      </c>
      <c r="B1062">
        <v>1177</v>
      </c>
      <c r="C1062">
        <v>5</v>
      </c>
      <c r="D1062">
        <v>3</v>
      </c>
      <c r="E1062">
        <v>202001</v>
      </c>
      <c r="F1062">
        <v>18</v>
      </c>
      <c r="G1062">
        <v>2.0299999999999998</v>
      </c>
      <c r="H1062">
        <v>36.54</v>
      </c>
      <c r="I1062">
        <v>160.7963</v>
      </c>
      <c r="J1062">
        <v>89</v>
      </c>
      <c r="K1062">
        <v>231.2576</v>
      </c>
      <c r="L1062">
        <f>Tabla_STOCKENALMACEN[[#This Row],[CANT_STOCK]]*Tabla_STOCKENALMACEN[[#This Row],[COSTO_UNIT]]</f>
        <v>36.54</v>
      </c>
      <c r="M1062">
        <f>IFERROR(Tabla_STOCKENALMACEN[[#This Row],[CANT_STOCK]]/Tabla_STOCKENALMACEN[[#This Row],[VENTA_PROM12MESES_UN]],0)</f>
        <v>0.20224719101123595</v>
      </c>
      <c r="N1062">
        <f>IFERROR(12/Tabla_STOCKENALMACEN[[#This Row],[MESES DE INVENTARIO]],0)</f>
        <v>59.333333333333336</v>
      </c>
      <c r="O1062" s="3">
        <f>Tabla_STOCKENALMACEN[[#This Row],[STOCK_VALORIZADO]]/SUM(Tabla_STOCKENALMACEN[STOCK_VALORIZADO])</f>
        <v>1.3755805336192749E-6</v>
      </c>
      <c r="P1062" s="1" t="str">
        <f>VLOOKUP(Tabla_STOCKENALMACEN[[#This Row],[ID_PRODUCTO]],'ABC VENTAS'!$B$2:$F$564,5,FALSE)</f>
        <v>C</v>
      </c>
      <c r="Q1062" s="1" t="str">
        <f>VLOOKUP(Tabla_STOCKENALMACEN[[#This Row],[ID_PRODUCTO]],'ABC STOCK'!$B$3:$F$565,5,FALSE)</f>
        <v>C</v>
      </c>
      <c r="R106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63" spans="1:18" x14ac:dyDescent="0.25">
      <c r="A1063">
        <v>1</v>
      </c>
      <c r="B1063">
        <v>1177</v>
      </c>
      <c r="C1063">
        <v>5</v>
      </c>
      <c r="D1063">
        <v>3</v>
      </c>
      <c r="E1063">
        <v>201905</v>
      </c>
      <c r="F1063">
        <v>494</v>
      </c>
      <c r="G1063">
        <v>38.9</v>
      </c>
      <c r="H1063">
        <v>19216.599999999999</v>
      </c>
      <c r="I1063">
        <v>0</v>
      </c>
      <c r="J1063">
        <v>0</v>
      </c>
      <c r="K1063">
        <v>0</v>
      </c>
      <c r="L1063">
        <f>Tabla_STOCKENALMACEN[[#This Row],[CANT_STOCK]]*Tabla_STOCKENALMACEN[[#This Row],[COSTO_UNIT]]</f>
        <v>19216.599999999999</v>
      </c>
      <c r="M1063">
        <f>IFERROR(Tabla_STOCKENALMACEN[[#This Row],[CANT_STOCK]]/Tabla_STOCKENALMACEN[[#This Row],[VENTA_PROM12MESES_UN]],0)</f>
        <v>0</v>
      </c>
      <c r="N1063">
        <f>IFERROR(12/Tabla_STOCKENALMACEN[[#This Row],[MESES DE INVENTARIO]],0)</f>
        <v>0</v>
      </c>
      <c r="O1063" s="3">
        <f>Tabla_STOCKENALMACEN[[#This Row],[STOCK_VALORIZADO]]/SUM(Tabla_STOCKENALMACEN[STOCK_VALORIZADO])</f>
        <v>7.2342585884915594E-4</v>
      </c>
      <c r="P1063" s="1" t="str">
        <f>VLOOKUP(Tabla_STOCKENALMACEN[[#This Row],[ID_PRODUCTO]],'ABC VENTAS'!$B$2:$F$564,5,FALSE)</f>
        <v>C</v>
      </c>
      <c r="Q1063" s="1" t="str">
        <f>VLOOKUP(Tabla_STOCKENALMACEN[[#This Row],[ID_PRODUCTO]],'ABC STOCK'!$B$3:$F$565,5,FALSE)</f>
        <v>C</v>
      </c>
      <c r="R1063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064" spans="1:18" x14ac:dyDescent="0.25">
      <c r="A1064">
        <v>3</v>
      </c>
      <c r="B1064">
        <v>1178</v>
      </c>
      <c r="C1064">
        <v>5</v>
      </c>
      <c r="D1064">
        <v>3</v>
      </c>
      <c r="E1064">
        <v>202003</v>
      </c>
      <c r="F1064">
        <v>3</v>
      </c>
      <c r="G1064">
        <v>4.28</v>
      </c>
      <c r="H1064">
        <v>12.84</v>
      </c>
      <c r="I1064">
        <v>487.79160000000002</v>
      </c>
      <c r="J1064">
        <v>131</v>
      </c>
      <c r="K1064">
        <v>751.31119999999999</v>
      </c>
      <c r="L1064">
        <f>Tabla_STOCKENALMACEN[[#This Row],[CANT_STOCK]]*Tabla_STOCKENALMACEN[[#This Row],[COSTO_UNIT]]</f>
        <v>12.84</v>
      </c>
      <c r="M1064">
        <f>IFERROR(Tabla_STOCKENALMACEN[[#This Row],[CANT_STOCK]]/Tabla_STOCKENALMACEN[[#This Row],[VENTA_PROM12MESES_UN]],0)</f>
        <v>2.2900763358778626E-2</v>
      </c>
      <c r="N1064">
        <f>IFERROR(12/Tabla_STOCKENALMACEN[[#This Row],[MESES DE INVENTARIO]],0)</f>
        <v>524</v>
      </c>
      <c r="O1064" s="3">
        <f>Tabla_STOCKENALMACEN[[#This Row],[STOCK_VALORIZADO]]/SUM(Tabla_STOCKENALMACEN[STOCK_VALORIZADO])</f>
        <v>4.8337312675619843E-7</v>
      </c>
      <c r="P1064" s="1" t="str">
        <f>VLOOKUP(Tabla_STOCKENALMACEN[[#This Row],[ID_PRODUCTO]],'ABC VENTAS'!$B$2:$F$564,5,FALSE)</f>
        <v>C</v>
      </c>
      <c r="Q1064" s="1" t="str">
        <f>VLOOKUP(Tabla_STOCKENALMACEN[[#This Row],[ID_PRODUCTO]],'ABC STOCK'!$B$3:$F$565,5,FALSE)</f>
        <v>C</v>
      </c>
      <c r="R10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65" spans="1:18" x14ac:dyDescent="0.25">
      <c r="A1065">
        <v>1</v>
      </c>
      <c r="B1065">
        <v>1178</v>
      </c>
      <c r="C1065">
        <v>5</v>
      </c>
      <c r="D1065">
        <v>3</v>
      </c>
      <c r="E1065">
        <v>201905</v>
      </c>
      <c r="F1065">
        <v>50</v>
      </c>
      <c r="G1065">
        <v>7.78</v>
      </c>
      <c r="H1065">
        <v>389</v>
      </c>
      <c r="I1065">
        <v>317.70407999999998</v>
      </c>
      <c r="J1065">
        <v>49.8</v>
      </c>
      <c r="K1065">
        <v>604.41264000000001</v>
      </c>
      <c r="L1065">
        <f>Tabla_STOCKENALMACEN[[#This Row],[CANT_STOCK]]*Tabla_STOCKENALMACEN[[#This Row],[COSTO_UNIT]]</f>
        <v>389</v>
      </c>
      <c r="M1065">
        <f>IFERROR(Tabla_STOCKENALMACEN[[#This Row],[CANT_STOCK]]/Tabla_STOCKENALMACEN[[#This Row],[VENTA_PROM12MESES_UN]],0)</f>
        <v>1.0040160642570282</v>
      </c>
      <c r="N1065">
        <f>IFERROR(12/Tabla_STOCKENALMACEN[[#This Row],[MESES DE INVENTARIO]],0)</f>
        <v>11.952</v>
      </c>
      <c r="O1065" s="3">
        <f>Tabla_STOCKENALMACEN[[#This Row],[STOCK_VALORIZADO]]/SUM(Tabla_STOCKENALMACEN[STOCK_VALORIZADO])</f>
        <v>1.4644248154841215E-5</v>
      </c>
      <c r="P1065" s="1" t="str">
        <f>VLOOKUP(Tabla_STOCKENALMACEN[[#This Row],[ID_PRODUCTO]],'ABC VENTAS'!$B$2:$F$564,5,FALSE)</f>
        <v>C</v>
      </c>
      <c r="Q1065" s="1" t="str">
        <f>VLOOKUP(Tabla_STOCKENALMACEN[[#This Row],[ID_PRODUCTO]],'ABC STOCK'!$B$3:$F$565,5,FALSE)</f>
        <v>C</v>
      </c>
      <c r="R106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66" spans="1:18" x14ac:dyDescent="0.25">
      <c r="A1066">
        <v>3</v>
      </c>
      <c r="B1066">
        <v>1178</v>
      </c>
      <c r="C1066">
        <v>5</v>
      </c>
      <c r="D1066">
        <v>3</v>
      </c>
      <c r="E1066">
        <v>201909</v>
      </c>
      <c r="F1066">
        <v>273</v>
      </c>
      <c r="G1066">
        <v>4.8899999999999997</v>
      </c>
      <c r="H1066">
        <v>1334.97</v>
      </c>
      <c r="I1066">
        <v>201.63426000000001</v>
      </c>
      <c r="J1066">
        <v>38.9</v>
      </c>
      <c r="K1066">
        <v>315.76686000000001</v>
      </c>
      <c r="L1066">
        <f>Tabla_STOCKENALMACEN[[#This Row],[CANT_STOCK]]*Tabla_STOCKENALMACEN[[#This Row],[COSTO_UNIT]]</f>
        <v>1334.9699999999998</v>
      </c>
      <c r="M1066">
        <f>IFERROR(Tabla_STOCKENALMACEN[[#This Row],[CANT_STOCK]]/Tabla_STOCKENALMACEN[[#This Row],[VENTA_PROM12MESES_UN]],0)</f>
        <v>7.017994858611825</v>
      </c>
      <c r="N1066">
        <f>IFERROR(12/Tabla_STOCKENALMACEN[[#This Row],[MESES DE INVENTARIO]],0)</f>
        <v>1.70989010989011</v>
      </c>
      <c r="O1066" s="3">
        <f>Tabla_STOCKENALMACEN[[#This Row],[STOCK_VALORIZADO]]/SUM(Tabla_STOCKENALMACEN[STOCK_VALORIZADO])</f>
        <v>5.0256123288607643E-5</v>
      </c>
      <c r="P1066" s="1" t="str">
        <f>VLOOKUP(Tabla_STOCKENALMACEN[[#This Row],[ID_PRODUCTO]],'ABC VENTAS'!$B$2:$F$564,5,FALSE)</f>
        <v>C</v>
      </c>
      <c r="Q1066" s="1" t="str">
        <f>VLOOKUP(Tabla_STOCKENALMACEN[[#This Row],[ID_PRODUCTO]],'ABC STOCK'!$B$3:$F$565,5,FALSE)</f>
        <v>C</v>
      </c>
      <c r="R106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067" spans="1:18" x14ac:dyDescent="0.25">
      <c r="A1067">
        <v>3</v>
      </c>
      <c r="B1067">
        <v>1178</v>
      </c>
      <c r="C1067">
        <v>5</v>
      </c>
      <c r="D1067">
        <v>3</v>
      </c>
      <c r="E1067">
        <v>202002</v>
      </c>
      <c r="F1067">
        <v>320</v>
      </c>
      <c r="G1067">
        <v>7.95</v>
      </c>
      <c r="H1067">
        <v>2544</v>
      </c>
      <c r="I1067">
        <v>176.01300000000001</v>
      </c>
      <c r="J1067">
        <v>24.6</v>
      </c>
      <c r="K1067">
        <v>297.26639999999998</v>
      </c>
      <c r="L1067">
        <f>Tabla_STOCKENALMACEN[[#This Row],[CANT_STOCK]]*Tabla_STOCKENALMACEN[[#This Row],[COSTO_UNIT]]</f>
        <v>2544</v>
      </c>
      <c r="M1067">
        <f>IFERROR(Tabla_STOCKENALMACEN[[#This Row],[CANT_STOCK]]/Tabla_STOCKENALMACEN[[#This Row],[VENTA_PROM12MESES_UN]],0)</f>
        <v>13.008130081300813</v>
      </c>
      <c r="N1067">
        <f>IFERROR(12/Tabla_STOCKENALMACEN[[#This Row],[MESES DE INVENTARIO]],0)</f>
        <v>0.92249999999999999</v>
      </c>
      <c r="O1067" s="3">
        <f>Tabla_STOCKENALMACEN[[#This Row],[STOCK_VALORIZADO]]/SUM(Tabla_STOCKENALMACEN[STOCK_VALORIZADO])</f>
        <v>9.5771124179732783E-5</v>
      </c>
      <c r="P1067" s="1" t="str">
        <f>VLOOKUP(Tabla_STOCKENALMACEN[[#This Row],[ID_PRODUCTO]],'ABC VENTAS'!$B$2:$F$564,5,FALSE)</f>
        <v>C</v>
      </c>
      <c r="Q1067" s="1" t="str">
        <f>VLOOKUP(Tabla_STOCKENALMACEN[[#This Row],[ID_PRODUCTO]],'ABC STOCK'!$B$3:$F$565,5,FALSE)</f>
        <v>C</v>
      </c>
      <c r="R106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068" spans="1:18" x14ac:dyDescent="0.25">
      <c r="A1068">
        <v>2</v>
      </c>
      <c r="B1068">
        <v>1178</v>
      </c>
      <c r="C1068">
        <v>5</v>
      </c>
      <c r="D1068">
        <v>3</v>
      </c>
      <c r="E1068">
        <v>201901</v>
      </c>
      <c r="F1068">
        <v>194</v>
      </c>
      <c r="G1068">
        <v>1.93</v>
      </c>
      <c r="H1068">
        <v>374.42</v>
      </c>
      <c r="I1068">
        <v>119.9688</v>
      </c>
      <c r="J1068">
        <v>74</v>
      </c>
      <c r="K1068">
        <v>232.79660000000001</v>
      </c>
      <c r="L1068">
        <f>Tabla_STOCKENALMACEN[[#This Row],[CANT_STOCK]]*Tabla_STOCKENALMACEN[[#This Row],[COSTO_UNIT]]</f>
        <v>374.42</v>
      </c>
      <c r="M1068">
        <f>IFERROR(Tabla_STOCKENALMACEN[[#This Row],[CANT_STOCK]]/Tabla_STOCKENALMACEN[[#This Row],[VENTA_PROM12MESES_UN]],0)</f>
        <v>2.6216216216216215</v>
      </c>
      <c r="N1068">
        <f>IFERROR(12/Tabla_STOCKENALMACEN[[#This Row],[MESES DE INVENTARIO]],0)</f>
        <v>4.5773195876288666</v>
      </c>
      <c r="O1068" s="3">
        <f>Tabla_STOCKENALMACEN[[#This Row],[STOCK_VALORIZADO]]/SUM(Tabla_STOCKENALMACEN[STOCK_VALORIZADO])</f>
        <v>1.4095371193150766E-5</v>
      </c>
      <c r="P1068" s="1" t="str">
        <f>VLOOKUP(Tabla_STOCKENALMACEN[[#This Row],[ID_PRODUCTO]],'ABC VENTAS'!$B$2:$F$564,5,FALSE)</f>
        <v>C</v>
      </c>
      <c r="Q1068" s="1" t="str">
        <f>VLOOKUP(Tabla_STOCKENALMACEN[[#This Row],[ID_PRODUCTO]],'ABC STOCK'!$B$3:$F$565,5,FALSE)</f>
        <v>C</v>
      </c>
      <c r="R106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69" spans="1:18" x14ac:dyDescent="0.25">
      <c r="A1069">
        <v>3</v>
      </c>
      <c r="B1069">
        <v>1178</v>
      </c>
      <c r="C1069">
        <v>5</v>
      </c>
      <c r="D1069">
        <v>3</v>
      </c>
      <c r="E1069">
        <v>201901</v>
      </c>
      <c r="F1069">
        <v>53</v>
      </c>
      <c r="G1069">
        <v>1.1200000000000001</v>
      </c>
      <c r="H1069">
        <v>59.36</v>
      </c>
      <c r="I1069">
        <v>107.43040000000001</v>
      </c>
      <c r="J1069">
        <v>109</v>
      </c>
      <c r="K1069">
        <v>175.79519999999999</v>
      </c>
      <c r="L1069">
        <f>Tabla_STOCKENALMACEN[[#This Row],[CANT_STOCK]]*Tabla_STOCKENALMACEN[[#This Row],[COSTO_UNIT]]</f>
        <v>59.360000000000007</v>
      </c>
      <c r="M1069">
        <f>IFERROR(Tabla_STOCKENALMACEN[[#This Row],[CANT_STOCK]]/Tabla_STOCKENALMACEN[[#This Row],[VENTA_PROM12MESES_UN]],0)</f>
        <v>0.48623853211009177</v>
      </c>
      <c r="N1069">
        <f>IFERROR(12/Tabla_STOCKENALMACEN[[#This Row],[MESES DE INVENTARIO]],0)</f>
        <v>24.679245283018865</v>
      </c>
      <c r="O1069" s="3">
        <f>Tabla_STOCKENALMACEN[[#This Row],[STOCK_VALORIZADO]]/SUM(Tabla_STOCKENALMACEN[STOCK_VALORIZADO])</f>
        <v>2.234659564193765E-6</v>
      </c>
      <c r="P1069" s="1" t="str">
        <f>VLOOKUP(Tabla_STOCKENALMACEN[[#This Row],[ID_PRODUCTO]],'ABC VENTAS'!$B$2:$F$564,5,FALSE)</f>
        <v>C</v>
      </c>
      <c r="Q1069" s="1" t="str">
        <f>VLOOKUP(Tabla_STOCKENALMACEN[[#This Row],[ID_PRODUCTO]],'ABC STOCK'!$B$3:$F$565,5,FALSE)</f>
        <v>C</v>
      </c>
      <c r="R106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70" spans="1:18" x14ac:dyDescent="0.25">
      <c r="A1070">
        <v>3</v>
      </c>
      <c r="B1070">
        <v>1179</v>
      </c>
      <c r="C1070">
        <v>5</v>
      </c>
      <c r="D1070">
        <v>3</v>
      </c>
      <c r="E1070">
        <v>201908</v>
      </c>
      <c r="F1070">
        <v>501</v>
      </c>
      <c r="G1070">
        <v>5.73</v>
      </c>
      <c r="H1070">
        <v>2870.73</v>
      </c>
      <c r="I1070">
        <v>232.03635</v>
      </c>
      <c r="J1070">
        <v>45.5</v>
      </c>
      <c r="K1070">
        <v>435.39404999999999</v>
      </c>
      <c r="L1070">
        <f>Tabla_STOCKENALMACEN[[#This Row],[CANT_STOCK]]*Tabla_STOCKENALMACEN[[#This Row],[COSTO_UNIT]]</f>
        <v>2870.73</v>
      </c>
      <c r="M1070">
        <f>IFERROR(Tabla_STOCKENALMACEN[[#This Row],[CANT_STOCK]]/Tabla_STOCKENALMACEN[[#This Row],[VENTA_PROM12MESES_UN]],0)</f>
        <v>11.010989010989011</v>
      </c>
      <c r="N1070">
        <f>IFERROR(12/Tabla_STOCKENALMACEN[[#This Row],[MESES DE INVENTARIO]],0)</f>
        <v>1.0898203592814371</v>
      </c>
      <c r="O1070" s="3">
        <f>Tabla_STOCKENALMACEN[[#This Row],[STOCK_VALORIZADO]]/SUM(Tabla_STOCKENALMACEN[STOCK_VALORIZADO])</f>
        <v>1.0807116325333502E-4</v>
      </c>
      <c r="P1070" s="1" t="str">
        <f>VLOOKUP(Tabla_STOCKENALMACEN[[#This Row],[ID_PRODUCTO]],'ABC VENTAS'!$B$2:$F$564,5,FALSE)</f>
        <v>C</v>
      </c>
      <c r="Q1070" s="1" t="str">
        <f>VLOOKUP(Tabla_STOCKENALMACEN[[#This Row],[ID_PRODUCTO]],'ABC STOCK'!$B$3:$F$565,5,FALSE)</f>
        <v>C</v>
      </c>
      <c r="R107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071" spans="1:18" x14ac:dyDescent="0.25">
      <c r="A1071">
        <v>1</v>
      </c>
      <c r="B1071">
        <v>1179</v>
      </c>
      <c r="C1071">
        <v>5</v>
      </c>
      <c r="D1071">
        <v>3</v>
      </c>
      <c r="E1071">
        <v>202003</v>
      </c>
      <c r="F1071">
        <v>1037</v>
      </c>
      <c r="G1071">
        <v>3.17</v>
      </c>
      <c r="H1071">
        <v>3287.29</v>
      </c>
      <c r="I1071">
        <v>271.14911999999998</v>
      </c>
      <c r="J1071">
        <v>86.4</v>
      </c>
      <c r="K1071">
        <v>364.27104000000003</v>
      </c>
      <c r="L1071">
        <f>Tabla_STOCKENALMACEN[[#This Row],[CANT_STOCK]]*Tabla_STOCKENALMACEN[[#This Row],[COSTO_UNIT]]</f>
        <v>3287.29</v>
      </c>
      <c r="M1071">
        <f>IFERROR(Tabla_STOCKENALMACEN[[#This Row],[CANT_STOCK]]/Tabla_STOCKENALMACEN[[#This Row],[VENTA_PROM12MESES_UN]],0)</f>
        <v>12.002314814814815</v>
      </c>
      <c r="N1071">
        <f>IFERROR(12/Tabla_STOCKENALMACEN[[#This Row],[MESES DE INVENTARIO]],0)</f>
        <v>0.99980713596914172</v>
      </c>
      <c r="O1071" s="3">
        <f>Tabla_STOCKENALMACEN[[#This Row],[STOCK_VALORIZADO]]/SUM(Tabla_STOCKENALMACEN[STOCK_VALORIZADO])</f>
        <v>1.2375293192012332E-4</v>
      </c>
      <c r="P1071" s="1" t="str">
        <f>VLOOKUP(Tabla_STOCKENALMACEN[[#This Row],[ID_PRODUCTO]],'ABC VENTAS'!$B$2:$F$564,5,FALSE)</f>
        <v>C</v>
      </c>
      <c r="Q1071" s="1" t="str">
        <f>VLOOKUP(Tabla_STOCKENALMACEN[[#This Row],[ID_PRODUCTO]],'ABC STOCK'!$B$3:$F$565,5,FALSE)</f>
        <v>C</v>
      </c>
      <c r="R107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072" spans="1:18" x14ac:dyDescent="0.25">
      <c r="A1072">
        <v>2</v>
      </c>
      <c r="B1072">
        <v>1179</v>
      </c>
      <c r="C1072">
        <v>5</v>
      </c>
      <c r="D1072">
        <v>3</v>
      </c>
      <c r="E1072">
        <v>202003</v>
      </c>
      <c r="F1072">
        <v>23</v>
      </c>
      <c r="G1072">
        <v>1.42</v>
      </c>
      <c r="H1072">
        <v>32.659999999999997</v>
      </c>
      <c r="I1072">
        <v>210.72800000000001</v>
      </c>
      <c r="J1072">
        <v>140</v>
      </c>
      <c r="K1072">
        <v>361.81599999999997</v>
      </c>
      <c r="L1072">
        <f>Tabla_STOCKENALMACEN[[#This Row],[CANT_STOCK]]*Tabla_STOCKENALMACEN[[#This Row],[COSTO_UNIT]]</f>
        <v>32.659999999999997</v>
      </c>
      <c r="M1072">
        <f>IFERROR(Tabla_STOCKENALMACEN[[#This Row],[CANT_STOCK]]/Tabla_STOCKENALMACEN[[#This Row],[VENTA_PROM12MESES_UN]],0)</f>
        <v>0.16428571428571428</v>
      </c>
      <c r="N1072">
        <f>IFERROR(12/Tabla_STOCKENALMACEN[[#This Row],[MESES DE INVENTARIO]],0)</f>
        <v>73.043478260869563</v>
      </c>
      <c r="O1072" s="3">
        <f>Tabla_STOCKENALMACEN[[#This Row],[STOCK_VALORIZADO]]/SUM(Tabla_STOCKENALMACEN[STOCK_VALORIZADO])</f>
        <v>1.229514510892324E-6</v>
      </c>
      <c r="P1072" s="1" t="str">
        <f>VLOOKUP(Tabla_STOCKENALMACEN[[#This Row],[ID_PRODUCTO]],'ABC VENTAS'!$B$2:$F$564,5,FALSE)</f>
        <v>C</v>
      </c>
      <c r="Q1072" s="1" t="str">
        <f>VLOOKUP(Tabla_STOCKENALMACEN[[#This Row],[ID_PRODUCTO]],'ABC STOCK'!$B$3:$F$565,5,FALSE)</f>
        <v>C</v>
      </c>
      <c r="R107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73" spans="1:18" x14ac:dyDescent="0.25">
      <c r="A1073">
        <v>1</v>
      </c>
      <c r="B1073">
        <v>1179</v>
      </c>
      <c r="C1073">
        <v>5</v>
      </c>
      <c r="D1073">
        <v>3</v>
      </c>
      <c r="E1073">
        <v>202001</v>
      </c>
      <c r="F1073">
        <v>1382</v>
      </c>
      <c r="G1073">
        <v>1.41</v>
      </c>
      <c r="H1073">
        <v>1948.62</v>
      </c>
      <c r="I1073">
        <v>213.7278</v>
      </c>
      <c r="J1073">
        <v>143</v>
      </c>
      <c r="K1073">
        <v>308.4939</v>
      </c>
      <c r="L1073">
        <f>Tabla_STOCKENALMACEN[[#This Row],[CANT_STOCK]]*Tabla_STOCKENALMACEN[[#This Row],[COSTO_UNIT]]</f>
        <v>1948.62</v>
      </c>
      <c r="M1073">
        <f>IFERROR(Tabla_STOCKENALMACEN[[#This Row],[CANT_STOCK]]/Tabla_STOCKENALMACEN[[#This Row],[VENTA_PROM12MESES_UN]],0)</f>
        <v>9.664335664335665</v>
      </c>
      <c r="N1073">
        <f>IFERROR(12/Tabla_STOCKENALMACEN[[#This Row],[MESES DE INVENTARIO]],0)</f>
        <v>1.2416787264833573</v>
      </c>
      <c r="O1073" s="3">
        <f>Tabla_STOCKENALMACEN[[#This Row],[STOCK_VALORIZADO]]/SUM(Tabla_STOCKENALMACEN[STOCK_VALORIZADO])</f>
        <v>7.3357518867575027E-5</v>
      </c>
      <c r="P1073" s="1" t="str">
        <f>VLOOKUP(Tabla_STOCKENALMACEN[[#This Row],[ID_PRODUCTO]],'ABC VENTAS'!$B$2:$F$564,5,FALSE)</f>
        <v>C</v>
      </c>
      <c r="Q1073" s="1" t="str">
        <f>VLOOKUP(Tabla_STOCKENALMACEN[[#This Row],[ID_PRODUCTO]],'ABC STOCK'!$B$3:$F$565,5,FALSE)</f>
        <v>C</v>
      </c>
      <c r="R107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074" spans="1:18" x14ac:dyDescent="0.25">
      <c r="A1074">
        <v>3</v>
      </c>
      <c r="B1074">
        <v>1179</v>
      </c>
      <c r="C1074">
        <v>5</v>
      </c>
      <c r="D1074">
        <v>3</v>
      </c>
      <c r="E1074">
        <v>202001</v>
      </c>
      <c r="F1074">
        <v>402</v>
      </c>
      <c r="G1074">
        <v>3.73</v>
      </c>
      <c r="H1074">
        <v>1499.46</v>
      </c>
      <c r="I1074">
        <v>264.90460000000002</v>
      </c>
      <c r="J1074">
        <v>67</v>
      </c>
      <c r="K1074">
        <v>307.38929999999999</v>
      </c>
      <c r="L1074">
        <f>Tabla_STOCKENALMACEN[[#This Row],[CANT_STOCK]]*Tabla_STOCKENALMACEN[[#This Row],[COSTO_UNIT]]</f>
        <v>1499.46</v>
      </c>
      <c r="M1074">
        <f>IFERROR(Tabla_STOCKENALMACEN[[#This Row],[CANT_STOCK]]/Tabla_STOCKENALMACEN[[#This Row],[VENTA_PROM12MESES_UN]],0)</f>
        <v>6</v>
      </c>
      <c r="N1074">
        <f>IFERROR(12/Tabla_STOCKENALMACEN[[#This Row],[MESES DE INVENTARIO]],0)</f>
        <v>2</v>
      </c>
      <c r="O1074" s="3">
        <f>Tabla_STOCKENALMACEN[[#This Row],[STOCK_VALORIZADO]]/SUM(Tabla_STOCKENALMACEN[STOCK_VALORIZADO])</f>
        <v>5.6448494442823157E-5</v>
      </c>
      <c r="P1074" s="1" t="str">
        <f>VLOOKUP(Tabla_STOCKENALMACEN[[#This Row],[ID_PRODUCTO]],'ABC VENTAS'!$B$2:$F$564,5,FALSE)</f>
        <v>C</v>
      </c>
      <c r="Q1074" s="1" t="str">
        <f>VLOOKUP(Tabla_STOCKENALMACEN[[#This Row],[ID_PRODUCTO]],'ABC STOCK'!$B$3:$F$565,5,FALSE)</f>
        <v>C</v>
      </c>
      <c r="R107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075" spans="1:18" x14ac:dyDescent="0.25">
      <c r="A1075">
        <v>1</v>
      </c>
      <c r="B1075">
        <v>1179</v>
      </c>
      <c r="C1075">
        <v>5</v>
      </c>
      <c r="D1075">
        <v>3</v>
      </c>
      <c r="E1075">
        <v>202003</v>
      </c>
      <c r="F1075">
        <v>95</v>
      </c>
      <c r="G1075">
        <v>1.26</v>
      </c>
      <c r="H1075">
        <v>119.7</v>
      </c>
      <c r="I1075">
        <v>68.191199999999995</v>
      </c>
      <c r="J1075">
        <v>66</v>
      </c>
      <c r="K1075">
        <v>128.898</v>
      </c>
      <c r="L1075">
        <f>Tabla_STOCKENALMACEN[[#This Row],[CANT_STOCK]]*Tabla_STOCKENALMACEN[[#This Row],[COSTO_UNIT]]</f>
        <v>119.7</v>
      </c>
      <c r="M1075">
        <f>IFERROR(Tabla_STOCKENALMACEN[[#This Row],[CANT_STOCK]]/Tabla_STOCKENALMACEN[[#This Row],[VENTA_PROM12MESES_UN]],0)</f>
        <v>1.4393939393939394</v>
      </c>
      <c r="N1075">
        <f>IFERROR(12/Tabla_STOCKENALMACEN[[#This Row],[MESES DE INVENTARIO]],0)</f>
        <v>8.3368421052631572</v>
      </c>
      <c r="O1075" s="3">
        <f>Tabla_STOCKENALMACEN[[#This Row],[STOCK_VALORIZADO]]/SUM(Tabla_STOCKENALMACEN[STOCK_VALORIZADO])</f>
        <v>4.5062120928907284E-6</v>
      </c>
      <c r="P1075" s="1" t="str">
        <f>VLOOKUP(Tabla_STOCKENALMACEN[[#This Row],[ID_PRODUCTO]],'ABC VENTAS'!$B$2:$F$564,5,FALSE)</f>
        <v>C</v>
      </c>
      <c r="Q1075" s="1" t="str">
        <f>VLOOKUP(Tabla_STOCKENALMACEN[[#This Row],[ID_PRODUCTO]],'ABC STOCK'!$B$3:$F$565,5,FALSE)</f>
        <v>C</v>
      </c>
      <c r="R107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76" spans="1:18" x14ac:dyDescent="0.25">
      <c r="A1076">
        <v>1</v>
      </c>
      <c r="B1076">
        <v>1180</v>
      </c>
      <c r="C1076">
        <v>5</v>
      </c>
      <c r="D1076">
        <v>3</v>
      </c>
      <c r="E1076">
        <v>201910</v>
      </c>
      <c r="F1076">
        <v>60</v>
      </c>
      <c r="G1076">
        <v>4.47</v>
      </c>
      <c r="H1076">
        <v>268.2</v>
      </c>
      <c r="I1076">
        <v>290.87630999999999</v>
      </c>
      <c r="J1076">
        <v>59.7</v>
      </c>
      <c r="K1076">
        <v>477.67761000000002</v>
      </c>
      <c r="L1076">
        <f>Tabla_STOCKENALMACEN[[#This Row],[CANT_STOCK]]*Tabla_STOCKENALMACEN[[#This Row],[COSTO_UNIT]]</f>
        <v>268.2</v>
      </c>
      <c r="M1076">
        <f>IFERROR(Tabla_STOCKENALMACEN[[#This Row],[CANT_STOCK]]/Tabla_STOCKENALMACEN[[#This Row],[VENTA_PROM12MESES_UN]],0)</f>
        <v>1.0050251256281406</v>
      </c>
      <c r="N1076">
        <f>IFERROR(12/Tabla_STOCKENALMACEN[[#This Row],[MESES DE INVENTARIO]],0)</f>
        <v>11.940000000000001</v>
      </c>
      <c r="O1076" s="3">
        <f>Tabla_STOCKENALMACEN[[#This Row],[STOCK_VALORIZADO]]/SUM(Tabla_STOCKENALMACEN[STOCK_VALORIZADO])</f>
        <v>1.0096625591589753E-5</v>
      </c>
      <c r="P1076" s="1" t="str">
        <f>VLOOKUP(Tabla_STOCKENALMACEN[[#This Row],[ID_PRODUCTO]],'ABC VENTAS'!$B$2:$F$564,5,FALSE)</f>
        <v>C</v>
      </c>
      <c r="Q1076" s="1" t="str">
        <f>VLOOKUP(Tabla_STOCKENALMACEN[[#This Row],[ID_PRODUCTO]],'ABC STOCK'!$B$3:$F$565,5,FALSE)</f>
        <v>C</v>
      </c>
      <c r="R107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77" spans="1:18" x14ac:dyDescent="0.25">
      <c r="A1077">
        <v>2</v>
      </c>
      <c r="B1077">
        <v>1180</v>
      </c>
      <c r="C1077">
        <v>5</v>
      </c>
      <c r="D1077">
        <v>3</v>
      </c>
      <c r="E1077">
        <v>201909</v>
      </c>
      <c r="F1077">
        <v>947</v>
      </c>
      <c r="G1077">
        <v>2.2999999999999998</v>
      </c>
      <c r="H1077">
        <v>2178.1</v>
      </c>
      <c r="I1077">
        <v>246.33</v>
      </c>
      <c r="J1077">
        <v>105</v>
      </c>
      <c r="K1077">
        <v>451.60500000000002</v>
      </c>
      <c r="L1077">
        <f>Tabla_STOCKENALMACEN[[#This Row],[CANT_STOCK]]*Tabla_STOCKENALMACEN[[#This Row],[COSTO_UNIT]]</f>
        <v>2178.1</v>
      </c>
      <c r="M1077">
        <f>IFERROR(Tabla_STOCKENALMACEN[[#This Row],[CANT_STOCK]]/Tabla_STOCKENALMACEN[[#This Row],[VENTA_PROM12MESES_UN]],0)</f>
        <v>9.019047619047619</v>
      </c>
      <c r="N1077">
        <f>IFERROR(12/Tabla_STOCKENALMACEN[[#This Row],[MESES DE INVENTARIO]],0)</f>
        <v>1.3305174234424499</v>
      </c>
      <c r="O1077" s="3">
        <f>Tabla_STOCKENALMACEN[[#This Row],[STOCK_VALORIZADO]]/SUM(Tabla_STOCKENALMACEN[STOCK_VALORIZADO])</f>
        <v>8.1996495902466964E-5</v>
      </c>
      <c r="P1077" s="1" t="str">
        <f>VLOOKUP(Tabla_STOCKENALMACEN[[#This Row],[ID_PRODUCTO]],'ABC VENTAS'!$B$2:$F$564,5,FALSE)</f>
        <v>C</v>
      </c>
      <c r="Q1077" s="1" t="str">
        <f>VLOOKUP(Tabla_STOCKENALMACEN[[#This Row],[ID_PRODUCTO]],'ABC STOCK'!$B$3:$F$565,5,FALSE)</f>
        <v>C</v>
      </c>
      <c r="R107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078" spans="1:18" x14ac:dyDescent="0.25">
      <c r="A1078">
        <v>2</v>
      </c>
      <c r="B1078">
        <v>1180</v>
      </c>
      <c r="C1078">
        <v>5</v>
      </c>
      <c r="D1078">
        <v>3</v>
      </c>
      <c r="E1078">
        <v>201907</v>
      </c>
      <c r="F1078">
        <v>426</v>
      </c>
      <c r="G1078">
        <v>1.87</v>
      </c>
      <c r="H1078">
        <v>796.62</v>
      </c>
      <c r="I1078">
        <v>220.80959999999999</v>
      </c>
      <c r="J1078">
        <v>123</v>
      </c>
      <c r="K1078">
        <v>420.91829999999999</v>
      </c>
      <c r="L1078">
        <f>Tabla_STOCKENALMACEN[[#This Row],[CANT_STOCK]]*Tabla_STOCKENALMACEN[[#This Row],[COSTO_UNIT]]</f>
        <v>796.62</v>
      </c>
      <c r="M1078">
        <f>IFERROR(Tabla_STOCKENALMACEN[[#This Row],[CANT_STOCK]]/Tabla_STOCKENALMACEN[[#This Row],[VENTA_PROM12MESES_UN]],0)</f>
        <v>3.4634146341463414</v>
      </c>
      <c r="N1078">
        <f>IFERROR(12/Tabla_STOCKENALMACEN[[#This Row],[MESES DE INVENTARIO]],0)</f>
        <v>3.464788732394366</v>
      </c>
      <c r="O1078" s="3">
        <f>Tabla_STOCKENALMACEN[[#This Row],[STOCK_VALORIZADO]]/SUM(Tabla_STOCKENALMACEN[STOCK_VALORIZADO])</f>
        <v>2.9989462635243208E-5</v>
      </c>
      <c r="P1078" s="1" t="str">
        <f>VLOOKUP(Tabla_STOCKENALMACEN[[#This Row],[ID_PRODUCTO]],'ABC VENTAS'!$B$2:$F$564,5,FALSE)</f>
        <v>C</v>
      </c>
      <c r="Q1078" s="1" t="str">
        <f>VLOOKUP(Tabla_STOCKENALMACEN[[#This Row],[ID_PRODUCTO]],'ABC STOCK'!$B$3:$F$565,5,FALSE)</f>
        <v>C</v>
      </c>
      <c r="R107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079" spans="1:18" x14ac:dyDescent="0.25">
      <c r="A1079">
        <v>2</v>
      </c>
      <c r="B1079">
        <v>1180</v>
      </c>
      <c r="C1079">
        <v>5</v>
      </c>
      <c r="D1079">
        <v>3</v>
      </c>
      <c r="E1079">
        <v>201903</v>
      </c>
      <c r="F1079">
        <v>647</v>
      </c>
      <c r="G1079">
        <v>1.85</v>
      </c>
      <c r="H1079">
        <v>1196.95</v>
      </c>
      <c r="I1079">
        <v>183.98249999999999</v>
      </c>
      <c r="J1079">
        <v>117</v>
      </c>
      <c r="K1079">
        <v>281.38499999999999</v>
      </c>
      <c r="L1079">
        <f>Tabla_STOCKENALMACEN[[#This Row],[CANT_STOCK]]*Tabla_STOCKENALMACEN[[#This Row],[COSTO_UNIT]]</f>
        <v>1196.95</v>
      </c>
      <c r="M1079">
        <f>IFERROR(Tabla_STOCKENALMACEN[[#This Row],[CANT_STOCK]]/Tabla_STOCKENALMACEN[[#This Row],[VENTA_PROM12MESES_UN]],0)</f>
        <v>5.5299145299145298</v>
      </c>
      <c r="N1079">
        <f>IFERROR(12/Tabla_STOCKENALMACEN[[#This Row],[MESES DE INVENTARIO]],0)</f>
        <v>2.1700154559505411</v>
      </c>
      <c r="O1079" s="3">
        <f>Tabla_STOCKENALMACEN[[#This Row],[STOCK_VALORIZADO]]/SUM(Tabla_STOCKENALMACEN[STOCK_VALORIZADO])</f>
        <v>4.5060238634799982E-5</v>
      </c>
      <c r="P1079" s="1" t="str">
        <f>VLOOKUP(Tabla_STOCKENALMACEN[[#This Row],[ID_PRODUCTO]],'ABC VENTAS'!$B$2:$F$564,5,FALSE)</f>
        <v>C</v>
      </c>
      <c r="Q1079" s="1" t="str">
        <f>VLOOKUP(Tabla_STOCKENALMACEN[[#This Row],[ID_PRODUCTO]],'ABC STOCK'!$B$3:$F$565,5,FALSE)</f>
        <v>C</v>
      </c>
      <c r="R107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080" spans="1:18" x14ac:dyDescent="0.25">
      <c r="A1080">
        <v>2</v>
      </c>
      <c r="B1080">
        <v>1180</v>
      </c>
      <c r="C1080">
        <v>5</v>
      </c>
      <c r="D1080">
        <v>3</v>
      </c>
      <c r="E1080">
        <v>202002</v>
      </c>
      <c r="F1080">
        <v>425</v>
      </c>
      <c r="G1080">
        <v>3</v>
      </c>
      <c r="H1080">
        <v>1275</v>
      </c>
      <c r="I1080">
        <v>183.61799999999999</v>
      </c>
      <c r="J1080">
        <v>60.6</v>
      </c>
      <c r="K1080">
        <v>250.88399999999999</v>
      </c>
      <c r="L1080">
        <f>Tabla_STOCKENALMACEN[[#This Row],[CANT_STOCK]]*Tabla_STOCKENALMACEN[[#This Row],[COSTO_UNIT]]</f>
        <v>1275</v>
      </c>
      <c r="M1080">
        <f>IFERROR(Tabla_STOCKENALMACEN[[#This Row],[CANT_STOCK]]/Tabla_STOCKENALMACEN[[#This Row],[VENTA_PROM12MESES_UN]],0)</f>
        <v>7.0132013201320129</v>
      </c>
      <c r="N1080">
        <f>IFERROR(12/Tabla_STOCKENALMACEN[[#This Row],[MESES DE INVENTARIO]],0)</f>
        <v>1.7110588235294117</v>
      </c>
      <c r="O1080" s="3">
        <f>Tabla_STOCKENALMACEN[[#This Row],[STOCK_VALORIZADO]]/SUM(Tabla_STOCKENALMACEN[STOCK_VALORIZADO])</f>
        <v>4.799849973630475E-5</v>
      </c>
      <c r="P1080" s="1" t="str">
        <f>VLOOKUP(Tabla_STOCKENALMACEN[[#This Row],[ID_PRODUCTO]],'ABC VENTAS'!$B$2:$F$564,5,FALSE)</f>
        <v>C</v>
      </c>
      <c r="Q1080" s="1" t="str">
        <f>VLOOKUP(Tabla_STOCKENALMACEN[[#This Row],[ID_PRODUCTO]],'ABC STOCK'!$B$3:$F$565,5,FALSE)</f>
        <v>C</v>
      </c>
      <c r="R108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081" spans="1:18" x14ac:dyDescent="0.25">
      <c r="A1081">
        <v>2</v>
      </c>
      <c r="B1081">
        <v>1180</v>
      </c>
      <c r="C1081">
        <v>5</v>
      </c>
      <c r="D1081">
        <v>3</v>
      </c>
      <c r="E1081">
        <v>201911</v>
      </c>
      <c r="F1081">
        <v>10</v>
      </c>
      <c r="G1081">
        <v>2.4</v>
      </c>
      <c r="H1081">
        <v>24</v>
      </c>
      <c r="I1081">
        <v>142.12799999999999</v>
      </c>
      <c r="J1081">
        <v>63</v>
      </c>
      <c r="K1081">
        <v>238.89599999999999</v>
      </c>
      <c r="L1081">
        <f>Tabla_STOCKENALMACEN[[#This Row],[CANT_STOCK]]*Tabla_STOCKENALMACEN[[#This Row],[COSTO_UNIT]]</f>
        <v>24</v>
      </c>
      <c r="M1081">
        <f>IFERROR(Tabla_STOCKENALMACEN[[#This Row],[CANT_STOCK]]/Tabla_STOCKENALMACEN[[#This Row],[VENTA_PROM12MESES_UN]],0)</f>
        <v>0.15873015873015872</v>
      </c>
      <c r="N1081">
        <f>IFERROR(12/Tabla_STOCKENALMACEN[[#This Row],[MESES DE INVENTARIO]],0)</f>
        <v>75.600000000000009</v>
      </c>
      <c r="O1081" s="3">
        <f>Tabla_STOCKENALMACEN[[#This Row],[STOCK_VALORIZADO]]/SUM(Tabla_STOCKENALMACEN[STOCK_VALORIZADO])</f>
        <v>9.0350117150691303E-7</v>
      </c>
      <c r="P1081" s="1" t="str">
        <f>VLOOKUP(Tabla_STOCKENALMACEN[[#This Row],[ID_PRODUCTO]],'ABC VENTAS'!$B$2:$F$564,5,FALSE)</f>
        <v>C</v>
      </c>
      <c r="Q1081" s="1" t="str">
        <f>VLOOKUP(Tabla_STOCKENALMACEN[[#This Row],[ID_PRODUCTO]],'ABC STOCK'!$B$3:$F$565,5,FALSE)</f>
        <v>C</v>
      </c>
      <c r="R108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82" spans="1:18" x14ac:dyDescent="0.25">
      <c r="A1082">
        <v>3</v>
      </c>
      <c r="B1082">
        <v>1181</v>
      </c>
      <c r="C1082">
        <v>5</v>
      </c>
      <c r="D1082">
        <v>3</v>
      </c>
      <c r="E1082">
        <v>201907</v>
      </c>
      <c r="F1082">
        <v>0</v>
      </c>
      <c r="G1082">
        <v>6.06</v>
      </c>
      <c r="H1082">
        <v>0</v>
      </c>
      <c r="I1082">
        <v>207.63378</v>
      </c>
      <c r="J1082">
        <v>42.3</v>
      </c>
      <c r="K1082">
        <v>469.09854000000001</v>
      </c>
      <c r="L1082">
        <f>Tabla_STOCKENALMACEN[[#This Row],[CANT_STOCK]]*Tabla_STOCKENALMACEN[[#This Row],[COSTO_UNIT]]</f>
        <v>0</v>
      </c>
      <c r="M1082">
        <f>IFERROR(Tabla_STOCKENALMACEN[[#This Row],[CANT_STOCK]]/Tabla_STOCKENALMACEN[[#This Row],[VENTA_PROM12MESES_UN]],0)</f>
        <v>0</v>
      </c>
      <c r="N1082">
        <f>IFERROR(12/Tabla_STOCKENALMACEN[[#This Row],[MESES DE INVENTARIO]],0)</f>
        <v>0</v>
      </c>
      <c r="O1082" s="3">
        <f>Tabla_STOCKENALMACEN[[#This Row],[STOCK_VALORIZADO]]/SUM(Tabla_STOCKENALMACEN[STOCK_VALORIZADO])</f>
        <v>0</v>
      </c>
      <c r="P1082" s="1" t="str">
        <f>VLOOKUP(Tabla_STOCKENALMACEN[[#This Row],[ID_PRODUCTO]],'ABC VENTAS'!$B$2:$F$564,5,FALSE)</f>
        <v>C</v>
      </c>
      <c r="Q1082" s="1" t="str">
        <f>VLOOKUP(Tabla_STOCKENALMACEN[[#This Row],[ID_PRODUCTO]],'ABC STOCK'!$B$3:$F$565,5,FALSE)</f>
        <v>C</v>
      </c>
      <c r="R108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83" spans="1:18" x14ac:dyDescent="0.25">
      <c r="A1083">
        <v>1</v>
      </c>
      <c r="B1083">
        <v>1181</v>
      </c>
      <c r="C1083">
        <v>5</v>
      </c>
      <c r="D1083">
        <v>3</v>
      </c>
      <c r="E1083">
        <v>202003</v>
      </c>
      <c r="F1083">
        <v>79</v>
      </c>
      <c r="G1083">
        <v>2.1800000000000002</v>
      </c>
      <c r="H1083">
        <v>172.22</v>
      </c>
      <c r="I1083">
        <v>289.7002</v>
      </c>
      <c r="J1083">
        <v>137</v>
      </c>
      <c r="K1083">
        <v>397.21780000000001</v>
      </c>
      <c r="L1083">
        <f>Tabla_STOCKENALMACEN[[#This Row],[CANT_STOCK]]*Tabla_STOCKENALMACEN[[#This Row],[COSTO_UNIT]]</f>
        <v>172.22</v>
      </c>
      <c r="M1083">
        <f>IFERROR(Tabla_STOCKENALMACEN[[#This Row],[CANT_STOCK]]/Tabla_STOCKENALMACEN[[#This Row],[VENTA_PROM12MESES_UN]],0)</f>
        <v>0.57664233576642332</v>
      </c>
      <c r="N1083">
        <f>IFERROR(12/Tabla_STOCKENALMACEN[[#This Row],[MESES DE INVENTARIO]],0)</f>
        <v>20.810126582278482</v>
      </c>
      <c r="O1083" s="3">
        <f>Tabla_STOCKENALMACEN[[#This Row],[STOCK_VALORIZADO]]/SUM(Tabla_STOCKENALMACEN[STOCK_VALORIZADO])</f>
        <v>6.4833738232050235E-6</v>
      </c>
      <c r="P1083" s="1" t="str">
        <f>VLOOKUP(Tabla_STOCKENALMACEN[[#This Row],[ID_PRODUCTO]],'ABC VENTAS'!$B$2:$F$564,5,FALSE)</f>
        <v>C</v>
      </c>
      <c r="Q1083" s="1" t="str">
        <f>VLOOKUP(Tabla_STOCKENALMACEN[[#This Row],[ID_PRODUCTO]],'ABC STOCK'!$B$3:$F$565,5,FALSE)</f>
        <v>C</v>
      </c>
      <c r="R108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84" spans="1:18" x14ac:dyDescent="0.25">
      <c r="A1084">
        <v>1</v>
      </c>
      <c r="B1084">
        <v>1181</v>
      </c>
      <c r="C1084">
        <v>5</v>
      </c>
      <c r="D1084">
        <v>3</v>
      </c>
      <c r="E1084">
        <v>202002</v>
      </c>
      <c r="F1084">
        <v>1168</v>
      </c>
      <c r="G1084">
        <v>2.64</v>
      </c>
      <c r="H1084">
        <v>3083.52</v>
      </c>
      <c r="I1084">
        <v>239.44272000000001</v>
      </c>
      <c r="J1084">
        <v>89.8</v>
      </c>
      <c r="K1084">
        <v>341.38368000000003</v>
      </c>
      <c r="L1084">
        <f>Tabla_STOCKENALMACEN[[#This Row],[CANT_STOCK]]*Tabla_STOCKENALMACEN[[#This Row],[COSTO_UNIT]]</f>
        <v>3083.52</v>
      </c>
      <c r="M1084">
        <f>IFERROR(Tabla_STOCKENALMACEN[[#This Row],[CANT_STOCK]]/Tabla_STOCKENALMACEN[[#This Row],[VENTA_PROM12MESES_UN]],0)</f>
        <v>13.006681514476615</v>
      </c>
      <c r="N1084">
        <f>IFERROR(12/Tabla_STOCKENALMACEN[[#This Row],[MESES DE INVENTARIO]],0)</f>
        <v>0.92260273972602735</v>
      </c>
      <c r="O1084" s="3">
        <f>Tabla_STOCKENALMACEN[[#This Row],[STOCK_VALORIZADO]]/SUM(Tabla_STOCKENALMACEN[STOCK_VALORIZADO])</f>
        <v>1.1608183051520818E-4</v>
      </c>
      <c r="P1084" s="1" t="str">
        <f>VLOOKUP(Tabla_STOCKENALMACEN[[#This Row],[ID_PRODUCTO]],'ABC VENTAS'!$B$2:$F$564,5,FALSE)</f>
        <v>C</v>
      </c>
      <c r="Q1084" s="1" t="str">
        <f>VLOOKUP(Tabla_STOCKENALMACEN[[#This Row],[ID_PRODUCTO]],'ABC STOCK'!$B$3:$F$565,5,FALSE)</f>
        <v>C</v>
      </c>
      <c r="R108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085" spans="1:18" x14ac:dyDescent="0.25">
      <c r="A1085">
        <v>2</v>
      </c>
      <c r="B1085">
        <v>1181</v>
      </c>
      <c r="C1085">
        <v>5</v>
      </c>
      <c r="D1085">
        <v>3</v>
      </c>
      <c r="E1085">
        <v>202001</v>
      </c>
      <c r="F1085">
        <v>629</v>
      </c>
      <c r="G1085">
        <v>4.62</v>
      </c>
      <c r="H1085">
        <v>2905.98</v>
      </c>
      <c r="I1085">
        <v>184.61982</v>
      </c>
      <c r="J1085">
        <v>44.9</v>
      </c>
      <c r="K1085">
        <v>313.23138</v>
      </c>
      <c r="L1085">
        <f>Tabla_STOCKENALMACEN[[#This Row],[CANT_STOCK]]*Tabla_STOCKENALMACEN[[#This Row],[COSTO_UNIT]]</f>
        <v>2905.98</v>
      </c>
      <c r="M1085">
        <f>IFERROR(Tabla_STOCKENALMACEN[[#This Row],[CANT_STOCK]]/Tabla_STOCKENALMACEN[[#This Row],[VENTA_PROM12MESES_UN]],0)</f>
        <v>14.008908685968819</v>
      </c>
      <c r="N1085">
        <f>IFERROR(12/Tabla_STOCKENALMACEN[[#This Row],[MESES DE INVENTARIO]],0)</f>
        <v>0.85659777424483308</v>
      </c>
      <c r="O1085" s="3">
        <f>Tabla_STOCKENALMACEN[[#This Row],[STOCK_VALORIZADO]]/SUM(Tabla_STOCKENALMACEN[STOCK_VALORIZADO])</f>
        <v>1.093981805989858E-4</v>
      </c>
      <c r="P1085" s="1" t="str">
        <f>VLOOKUP(Tabla_STOCKENALMACEN[[#This Row],[ID_PRODUCTO]],'ABC VENTAS'!$B$2:$F$564,5,FALSE)</f>
        <v>C</v>
      </c>
      <c r="Q1085" s="1" t="str">
        <f>VLOOKUP(Tabla_STOCKENALMACEN[[#This Row],[ID_PRODUCTO]],'ABC STOCK'!$B$3:$F$565,5,FALSE)</f>
        <v>C</v>
      </c>
      <c r="R108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086" spans="1:18" x14ac:dyDescent="0.25">
      <c r="A1086">
        <v>3</v>
      </c>
      <c r="B1086">
        <v>1181</v>
      </c>
      <c r="C1086">
        <v>5</v>
      </c>
      <c r="D1086">
        <v>3</v>
      </c>
      <c r="E1086">
        <v>202003</v>
      </c>
      <c r="F1086">
        <v>337</v>
      </c>
      <c r="G1086">
        <v>2.41</v>
      </c>
      <c r="H1086">
        <v>812.17</v>
      </c>
      <c r="I1086">
        <v>147.92580000000001</v>
      </c>
      <c r="J1086">
        <v>66</v>
      </c>
      <c r="K1086">
        <v>264.03960000000001</v>
      </c>
      <c r="L1086">
        <f>Tabla_STOCKENALMACEN[[#This Row],[CANT_STOCK]]*Tabla_STOCKENALMACEN[[#This Row],[COSTO_UNIT]]</f>
        <v>812.17000000000007</v>
      </c>
      <c r="M1086">
        <f>IFERROR(Tabla_STOCKENALMACEN[[#This Row],[CANT_STOCK]]/Tabla_STOCKENALMACEN[[#This Row],[VENTA_PROM12MESES_UN]],0)</f>
        <v>5.1060606060606064</v>
      </c>
      <c r="N1086">
        <f>IFERROR(12/Tabla_STOCKENALMACEN[[#This Row],[MESES DE INVENTARIO]],0)</f>
        <v>2.3501483679525221</v>
      </c>
      <c r="O1086" s="3">
        <f>Tabla_STOCKENALMACEN[[#This Row],[STOCK_VALORIZADO]]/SUM(Tabla_STOCKENALMACEN[STOCK_VALORIZADO])</f>
        <v>3.0574856102615403E-5</v>
      </c>
      <c r="P1086" s="1" t="str">
        <f>VLOOKUP(Tabla_STOCKENALMACEN[[#This Row],[ID_PRODUCTO]],'ABC VENTAS'!$B$2:$F$564,5,FALSE)</f>
        <v>C</v>
      </c>
      <c r="Q1086" s="1" t="str">
        <f>VLOOKUP(Tabla_STOCKENALMACEN[[#This Row],[ID_PRODUCTO]],'ABC STOCK'!$B$3:$F$565,5,FALSE)</f>
        <v>C</v>
      </c>
      <c r="R108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087" spans="1:18" x14ac:dyDescent="0.25">
      <c r="A1087">
        <v>1</v>
      </c>
      <c r="B1087">
        <v>1181</v>
      </c>
      <c r="C1087">
        <v>5</v>
      </c>
      <c r="D1087">
        <v>3</v>
      </c>
      <c r="E1087">
        <v>201901</v>
      </c>
      <c r="F1087">
        <v>40</v>
      </c>
      <c r="G1087">
        <v>2.29</v>
      </c>
      <c r="H1087">
        <v>91.6</v>
      </c>
      <c r="I1087">
        <v>140.148</v>
      </c>
      <c r="J1087">
        <v>60</v>
      </c>
      <c r="K1087">
        <v>222.58799999999999</v>
      </c>
      <c r="L1087">
        <f>Tabla_STOCKENALMACEN[[#This Row],[CANT_STOCK]]*Tabla_STOCKENALMACEN[[#This Row],[COSTO_UNIT]]</f>
        <v>91.6</v>
      </c>
      <c r="M1087">
        <f>IFERROR(Tabla_STOCKENALMACEN[[#This Row],[CANT_STOCK]]/Tabla_STOCKENALMACEN[[#This Row],[VENTA_PROM12MESES_UN]],0)</f>
        <v>0.66666666666666663</v>
      </c>
      <c r="N1087">
        <f>IFERROR(12/Tabla_STOCKENALMACEN[[#This Row],[MESES DE INVENTARIO]],0)</f>
        <v>18</v>
      </c>
      <c r="O1087" s="3">
        <f>Tabla_STOCKENALMACEN[[#This Row],[STOCK_VALORIZADO]]/SUM(Tabla_STOCKENALMACEN[STOCK_VALORIZADO])</f>
        <v>3.4483628045847179E-6</v>
      </c>
      <c r="P1087" s="1" t="str">
        <f>VLOOKUP(Tabla_STOCKENALMACEN[[#This Row],[ID_PRODUCTO]],'ABC VENTAS'!$B$2:$F$564,5,FALSE)</f>
        <v>C</v>
      </c>
      <c r="Q1087" s="1" t="str">
        <f>VLOOKUP(Tabla_STOCKENALMACEN[[#This Row],[ID_PRODUCTO]],'ABC STOCK'!$B$3:$F$565,5,FALSE)</f>
        <v>C</v>
      </c>
      <c r="R108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88" spans="1:18" x14ac:dyDescent="0.25">
      <c r="A1088">
        <v>2</v>
      </c>
      <c r="B1088">
        <v>1182</v>
      </c>
      <c r="C1088">
        <v>5</v>
      </c>
      <c r="D1088">
        <v>3</v>
      </c>
      <c r="E1088">
        <v>201911</v>
      </c>
      <c r="F1088">
        <v>56</v>
      </c>
      <c r="G1088">
        <v>6.49</v>
      </c>
      <c r="H1088">
        <v>363.44</v>
      </c>
      <c r="I1088">
        <v>876.15</v>
      </c>
      <c r="J1088">
        <v>125</v>
      </c>
      <c r="K1088">
        <v>1306.1125</v>
      </c>
      <c r="L1088">
        <f>Tabla_STOCKENALMACEN[[#This Row],[CANT_STOCK]]*Tabla_STOCKENALMACEN[[#This Row],[COSTO_UNIT]]</f>
        <v>363.44</v>
      </c>
      <c r="M1088">
        <f>IFERROR(Tabla_STOCKENALMACEN[[#This Row],[CANT_STOCK]]/Tabla_STOCKENALMACEN[[#This Row],[VENTA_PROM12MESES_UN]],0)</f>
        <v>0.44800000000000001</v>
      </c>
      <c r="N1088">
        <f>IFERROR(12/Tabla_STOCKENALMACEN[[#This Row],[MESES DE INVENTARIO]],0)</f>
        <v>26.785714285714285</v>
      </c>
      <c r="O1088" s="3">
        <f>Tabla_STOCKENALMACEN[[#This Row],[STOCK_VALORIZADO]]/SUM(Tabla_STOCKENALMACEN[STOCK_VALORIZADO])</f>
        <v>1.3682019407186352E-5</v>
      </c>
      <c r="P1088" s="1" t="str">
        <f>VLOOKUP(Tabla_STOCKENALMACEN[[#This Row],[ID_PRODUCTO]],'ABC VENTAS'!$B$2:$F$564,5,FALSE)</f>
        <v>C</v>
      </c>
      <c r="Q1088" s="1" t="str">
        <f>VLOOKUP(Tabla_STOCKENALMACEN[[#This Row],[ID_PRODUCTO]],'ABC STOCK'!$B$3:$F$565,5,FALSE)</f>
        <v>C</v>
      </c>
      <c r="R108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89" spans="1:18" x14ac:dyDescent="0.25">
      <c r="A1089">
        <v>3</v>
      </c>
      <c r="B1089">
        <v>1182</v>
      </c>
      <c r="C1089">
        <v>5</v>
      </c>
      <c r="D1089">
        <v>3</v>
      </c>
      <c r="E1089">
        <v>202003</v>
      </c>
      <c r="F1089">
        <v>44</v>
      </c>
      <c r="G1089">
        <v>2.13</v>
      </c>
      <c r="H1089">
        <v>93.72</v>
      </c>
      <c r="I1089">
        <v>207.7176</v>
      </c>
      <c r="J1089">
        <v>106</v>
      </c>
      <c r="K1089">
        <v>302.54520000000002</v>
      </c>
      <c r="L1089">
        <f>Tabla_STOCKENALMACEN[[#This Row],[CANT_STOCK]]*Tabla_STOCKENALMACEN[[#This Row],[COSTO_UNIT]]</f>
        <v>93.72</v>
      </c>
      <c r="M1089">
        <f>IFERROR(Tabla_STOCKENALMACEN[[#This Row],[CANT_STOCK]]/Tabla_STOCKENALMACEN[[#This Row],[VENTA_PROM12MESES_UN]],0)</f>
        <v>0.41509433962264153</v>
      </c>
      <c r="N1089">
        <f>IFERROR(12/Tabla_STOCKENALMACEN[[#This Row],[MESES DE INVENTARIO]],0)</f>
        <v>28.909090909090907</v>
      </c>
      <c r="O1089" s="3">
        <f>Tabla_STOCKENALMACEN[[#This Row],[STOCK_VALORIZADO]]/SUM(Tabla_STOCKENALMACEN[STOCK_VALORIZADO])</f>
        <v>3.5281720747344954E-6</v>
      </c>
      <c r="P1089" s="1" t="str">
        <f>VLOOKUP(Tabla_STOCKENALMACEN[[#This Row],[ID_PRODUCTO]],'ABC VENTAS'!$B$2:$F$564,5,FALSE)</f>
        <v>C</v>
      </c>
      <c r="Q1089" s="1" t="str">
        <f>VLOOKUP(Tabla_STOCKENALMACEN[[#This Row],[ID_PRODUCTO]],'ABC STOCK'!$B$3:$F$565,5,FALSE)</f>
        <v>C</v>
      </c>
      <c r="R108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90" spans="1:18" x14ac:dyDescent="0.25">
      <c r="A1090">
        <v>2</v>
      </c>
      <c r="B1090">
        <v>1182</v>
      </c>
      <c r="C1090">
        <v>5</v>
      </c>
      <c r="D1090">
        <v>3</v>
      </c>
      <c r="E1090">
        <v>201901</v>
      </c>
      <c r="F1090">
        <v>884</v>
      </c>
      <c r="G1090">
        <v>1.69</v>
      </c>
      <c r="H1090">
        <v>1493.96</v>
      </c>
      <c r="I1090">
        <v>179.22450000000001</v>
      </c>
      <c r="J1090">
        <v>105</v>
      </c>
      <c r="K1090">
        <v>273.27300000000002</v>
      </c>
      <c r="L1090">
        <f>Tabla_STOCKENALMACEN[[#This Row],[CANT_STOCK]]*Tabla_STOCKENALMACEN[[#This Row],[COSTO_UNIT]]</f>
        <v>1493.96</v>
      </c>
      <c r="M1090">
        <f>IFERROR(Tabla_STOCKENALMACEN[[#This Row],[CANT_STOCK]]/Tabla_STOCKENALMACEN[[#This Row],[VENTA_PROM12MESES_UN]],0)</f>
        <v>8.4190476190476193</v>
      </c>
      <c r="N1090">
        <f>IFERROR(12/Tabla_STOCKENALMACEN[[#This Row],[MESES DE INVENTARIO]],0)</f>
        <v>1.4253393665158371</v>
      </c>
      <c r="O1090" s="3">
        <f>Tabla_STOCKENALMACEN[[#This Row],[STOCK_VALORIZADO]]/SUM(Tabla_STOCKENALMACEN[STOCK_VALORIZADO])</f>
        <v>5.6241442091019492E-5</v>
      </c>
      <c r="P1090" s="1" t="str">
        <f>VLOOKUP(Tabla_STOCKENALMACEN[[#This Row],[ID_PRODUCTO]],'ABC VENTAS'!$B$2:$F$564,5,FALSE)</f>
        <v>C</v>
      </c>
      <c r="Q1090" s="1" t="str">
        <f>VLOOKUP(Tabla_STOCKENALMACEN[[#This Row],[ID_PRODUCTO]],'ABC STOCK'!$B$3:$F$565,5,FALSE)</f>
        <v>C</v>
      </c>
      <c r="R109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091" spans="1:18" x14ac:dyDescent="0.25">
      <c r="A1091">
        <v>3</v>
      </c>
      <c r="B1091">
        <v>1182</v>
      </c>
      <c r="C1091">
        <v>5</v>
      </c>
      <c r="D1091">
        <v>3</v>
      </c>
      <c r="E1091">
        <v>201904</v>
      </c>
      <c r="F1091">
        <v>1368</v>
      </c>
      <c r="G1091">
        <v>1.46</v>
      </c>
      <c r="H1091">
        <v>1997.28</v>
      </c>
      <c r="I1091">
        <v>126.8156</v>
      </c>
      <c r="J1091">
        <v>101</v>
      </c>
      <c r="K1091">
        <v>227.08840000000001</v>
      </c>
      <c r="L1091">
        <f>Tabla_STOCKENALMACEN[[#This Row],[CANT_STOCK]]*Tabla_STOCKENALMACEN[[#This Row],[COSTO_UNIT]]</f>
        <v>1997.28</v>
      </c>
      <c r="M1091">
        <f>IFERROR(Tabla_STOCKENALMACEN[[#This Row],[CANT_STOCK]]/Tabla_STOCKENALMACEN[[#This Row],[VENTA_PROM12MESES_UN]],0)</f>
        <v>13.544554455445544</v>
      </c>
      <c r="N1091">
        <f>IFERROR(12/Tabla_STOCKENALMACEN[[#This Row],[MESES DE INVENTARIO]],0)</f>
        <v>0.88596491228070173</v>
      </c>
      <c r="O1091" s="3">
        <f>Tabla_STOCKENALMACEN[[#This Row],[STOCK_VALORIZADO]]/SUM(Tabla_STOCKENALMACEN[STOCK_VALORIZADO])</f>
        <v>7.5189367492805299E-5</v>
      </c>
      <c r="P1091" s="1" t="str">
        <f>VLOOKUP(Tabla_STOCKENALMACEN[[#This Row],[ID_PRODUCTO]],'ABC VENTAS'!$B$2:$F$564,5,FALSE)</f>
        <v>C</v>
      </c>
      <c r="Q1091" s="1" t="str">
        <f>VLOOKUP(Tabla_STOCKENALMACEN[[#This Row],[ID_PRODUCTO]],'ABC STOCK'!$B$3:$F$565,5,FALSE)</f>
        <v>C</v>
      </c>
      <c r="R109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092" spans="1:18" x14ac:dyDescent="0.25">
      <c r="A1092">
        <v>3</v>
      </c>
      <c r="B1092">
        <v>1182</v>
      </c>
      <c r="C1092">
        <v>5</v>
      </c>
      <c r="D1092">
        <v>3</v>
      </c>
      <c r="E1092">
        <v>201910</v>
      </c>
      <c r="F1092">
        <v>108</v>
      </c>
      <c r="G1092">
        <v>1.03</v>
      </c>
      <c r="H1092">
        <v>111.24</v>
      </c>
      <c r="I1092">
        <v>83.924400000000006</v>
      </c>
      <c r="J1092">
        <v>97</v>
      </c>
      <c r="K1092">
        <v>170.84610000000001</v>
      </c>
      <c r="L1092">
        <f>Tabla_STOCKENALMACEN[[#This Row],[CANT_STOCK]]*Tabla_STOCKENALMACEN[[#This Row],[COSTO_UNIT]]</f>
        <v>111.24000000000001</v>
      </c>
      <c r="M1092">
        <f>IFERROR(Tabla_STOCKENALMACEN[[#This Row],[CANT_STOCK]]/Tabla_STOCKENALMACEN[[#This Row],[VENTA_PROM12MESES_UN]],0)</f>
        <v>1.1134020618556701</v>
      </c>
      <c r="N1092">
        <f>IFERROR(12/Tabla_STOCKENALMACEN[[#This Row],[MESES DE INVENTARIO]],0)</f>
        <v>10.777777777777777</v>
      </c>
      <c r="O1092" s="3">
        <f>Tabla_STOCKENALMACEN[[#This Row],[STOCK_VALORIZADO]]/SUM(Tabla_STOCKENALMACEN[STOCK_VALORIZADO])</f>
        <v>4.1877279299345422E-6</v>
      </c>
      <c r="P1092" s="1" t="str">
        <f>VLOOKUP(Tabla_STOCKENALMACEN[[#This Row],[ID_PRODUCTO]],'ABC VENTAS'!$B$2:$F$564,5,FALSE)</f>
        <v>C</v>
      </c>
      <c r="Q1092" s="1" t="str">
        <f>VLOOKUP(Tabla_STOCKENALMACEN[[#This Row],[ID_PRODUCTO]],'ABC STOCK'!$B$3:$F$565,5,FALSE)</f>
        <v>C</v>
      </c>
      <c r="R109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93" spans="1:18" x14ac:dyDescent="0.25">
      <c r="A1093">
        <v>1</v>
      </c>
      <c r="B1093">
        <v>1182</v>
      </c>
      <c r="C1093">
        <v>5</v>
      </c>
      <c r="D1093">
        <v>3</v>
      </c>
      <c r="E1093">
        <v>202001</v>
      </c>
      <c r="F1093">
        <v>290</v>
      </c>
      <c r="G1093">
        <v>23.1</v>
      </c>
      <c r="H1093">
        <v>6699</v>
      </c>
      <c r="I1093">
        <v>0</v>
      </c>
      <c r="J1093">
        <v>0</v>
      </c>
      <c r="K1093">
        <v>0</v>
      </c>
      <c r="L1093">
        <f>Tabla_STOCKENALMACEN[[#This Row],[CANT_STOCK]]*Tabla_STOCKENALMACEN[[#This Row],[COSTO_UNIT]]</f>
        <v>6699</v>
      </c>
      <c r="M1093">
        <f>IFERROR(Tabla_STOCKENALMACEN[[#This Row],[CANT_STOCK]]/Tabla_STOCKENALMACEN[[#This Row],[VENTA_PROM12MESES_UN]],0)</f>
        <v>0</v>
      </c>
      <c r="N1093">
        <f>IFERROR(12/Tabla_STOCKENALMACEN[[#This Row],[MESES DE INVENTARIO]],0)</f>
        <v>0</v>
      </c>
      <c r="O1093" s="3">
        <f>Tabla_STOCKENALMACEN[[#This Row],[STOCK_VALORIZADO]]/SUM(Tabla_STOCKENALMACEN[STOCK_VALORIZADO])</f>
        <v>2.5218976449686706E-4</v>
      </c>
      <c r="P1093" s="1" t="str">
        <f>VLOOKUP(Tabla_STOCKENALMACEN[[#This Row],[ID_PRODUCTO]],'ABC VENTAS'!$B$2:$F$564,5,FALSE)</f>
        <v>C</v>
      </c>
      <c r="Q1093" s="1" t="str">
        <f>VLOOKUP(Tabla_STOCKENALMACEN[[#This Row],[ID_PRODUCTO]],'ABC STOCK'!$B$3:$F$565,5,FALSE)</f>
        <v>C</v>
      </c>
      <c r="R1093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094" spans="1:18" x14ac:dyDescent="0.25">
      <c r="A1094">
        <v>2</v>
      </c>
      <c r="B1094">
        <v>1183</v>
      </c>
      <c r="C1094">
        <v>5</v>
      </c>
      <c r="D1094">
        <v>3</v>
      </c>
      <c r="E1094">
        <v>202002</v>
      </c>
      <c r="F1094">
        <v>602</v>
      </c>
      <c r="G1094">
        <v>5.83</v>
      </c>
      <c r="H1094">
        <v>3509.66</v>
      </c>
      <c r="I1094">
        <v>406.11779999999999</v>
      </c>
      <c r="J1094">
        <v>86</v>
      </c>
      <c r="K1094">
        <v>721.98720000000003</v>
      </c>
      <c r="L1094">
        <f>Tabla_STOCKENALMACEN[[#This Row],[CANT_STOCK]]*Tabla_STOCKENALMACEN[[#This Row],[COSTO_UNIT]]</f>
        <v>3509.66</v>
      </c>
      <c r="M1094">
        <f>IFERROR(Tabla_STOCKENALMACEN[[#This Row],[CANT_STOCK]]/Tabla_STOCKENALMACEN[[#This Row],[VENTA_PROM12MESES_UN]],0)</f>
        <v>7</v>
      </c>
      <c r="N1094">
        <f>IFERROR(12/Tabla_STOCKENALMACEN[[#This Row],[MESES DE INVENTARIO]],0)</f>
        <v>1.7142857142857142</v>
      </c>
      <c r="O1094" s="3">
        <f>Tabla_STOCKENALMACEN[[#This Row],[STOCK_VALORIZADO]]/SUM(Tabla_STOCKENALMACEN[STOCK_VALORIZADO])</f>
        <v>1.3212424673295634E-4</v>
      </c>
      <c r="P1094" s="1" t="str">
        <f>VLOOKUP(Tabla_STOCKENALMACEN[[#This Row],[ID_PRODUCTO]],'ABC VENTAS'!$B$2:$F$564,5,FALSE)</f>
        <v>C</v>
      </c>
      <c r="Q1094" s="1" t="str">
        <f>VLOOKUP(Tabla_STOCKENALMACEN[[#This Row],[ID_PRODUCTO]],'ABC STOCK'!$B$3:$F$565,5,FALSE)</f>
        <v>C</v>
      </c>
      <c r="R109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095" spans="1:18" x14ac:dyDescent="0.25">
      <c r="A1095">
        <v>3</v>
      </c>
      <c r="B1095">
        <v>1183</v>
      </c>
      <c r="C1095">
        <v>5</v>
      </c>
      <c r="D1095">
        <v>3</v>
      </c>
      <c r="E1095">
        <v>201901</v>
      </c>
      <c r="F1095">
        <v>7</v>
      </c>
      <c r="G1095">
        <v>5.8</v>
      </c>
      <c r="H1095">
        <v>40.6</v>
      </c>
      <c r="I1095">
        <v>442.30799999999999</v>
      </c>
      <c r="J1095">
        <v>82</v>
      </c>
      <c r="K1095">
        <v>656.32799999999997</v>
      </c>
      <c r="L1095">
        <f>Tabla_STOCKENALMACEN[[#This Row],[CANT_STOCK]]*Tabla_STOCKENALMACEN[[#This Row],[COSTO_UNIT]]</f>
        <v>40.6</v>
      </c>
      <c r="M1095">
        <f>IFERROR(Tabla_STOCKENALMACEN[[#This Row],[CANT_STOCK]]/Tabla_STOCKENALMACEN[[#This Row],[VENTA_PROM12MESES_UN]],0)</f>
        <v>8.5365853658536592E-2</v>
      </c>
      <c r="N1095">
        <f>IFERROR(12/Tabla_STOCKENALMACEN[[#This Row],[MESES DE INVENTARIO]],0)</f>
        <v>140.57142857142856</v>
      </c>
      <c r="O1095" s="3">
        <f>Tabla_STOCKENALMACEN[[#This Row],[STOCK_VALORIZADO]]/SUM(Tabla_STOCKENALMACEN[STOCK_VALORIZADO])</f>
        <v>1.528422815132528E-6</v>
      </c>
      <c r="P1095" s="1" t="str">
        <f>VLOOKUP(Tabla_STOCKENALMACEN[[#This Row],[ID_PRODUCTO]],'ABC VENTAS'!$B$2:$F$564,5,FALSE)</f>
        <v>C</v>
      </c>
      <c r="Q1095" s="1" t="str">
        <f>VLOOKUP(Tabla_STOCKENALMACEN[[#This Row],[ID_PRODUCTO]],'ABC STOCK'!$B$3:$F$565,5,FALSE)</f>
        <v>C</v>
      </c>
      <c r="R109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96" spans="1:18" x14ac:dyDescent="0.25">
      <c r="A1096">
        <v>3</v>
      </c>
      <c r="B1096">
        <v>1183</v>
      </c>
      <c r="C1096">
        <v>5</v>
      </c>
      <c r="D1096">
        <v>3</v>
      </c>
      <c r="E1096">
        <v>202003</v>
      </c>
      <c r="F1096">
        <v>54</v>
      </c>
      <c r="G1096">
        <v>4.4000000000000004</v>
      </c>
      <c r="H1096">
        <v>237.6</v>
      </c>
      <c r="I1096">
        <v>246.6464</v>
      </c>
      <c r="J1096">
        <v>53.9</v>
      </c>
      <c r="K1096">
        <v>441.11759999999998</v>
      </c>
      <c r="L1096">
        <f>Tabla_STOCKENALMACEN[[#This Row],[CANT_STOCK]]*Tabla_STOCKENALMACEN[[#This Row],[COSTO_UNIT]]</f>
        <v>237.60000000000002</v>
      </c>
      <c r="M1096">
        <f>IFERROR(Tabla_STOCKENALMACEN[[#This Row],[CANT_STOCK]]/Tabla_STOCKENALMACEN[[#This Row],[VENTA_PROM12MESES_UN]],0)</f>
        <v>1.0018552875695732</v>
      </c>
      <c r="N1096">
        <f>IFERROR(12/Tabla_STOCKENALMACEN[[#This Row],[MESES DE INVENTARIO]],0)</f>
        <v>11.977777777777778</v>
      </c>
      <c r="O1096" s="3">
        <f>Tabla_STOCKENALMACEN[[#This Row],[STOCK_VALORIZADO]]/SUM(Tabla_STOCKENALMACEN[STOCK_VALORIZADO])</f>
        <v>8.9446615979184391E-6</v>
      </c>
      <c r="P1096" s="1" t="str">
        <f>VLOOKUP(Tabla_STOCKENALMACEN[[#This Row],[ID_PRODUCTO]],'ABC VENTAS'!$B$2:$F$564,5,FALSE)</f>
        <v>C</v>
      </c>
      <c r="Q1096" s="1" t="str">
        <f>VLOOKUP(Tabla_STOCKENALMACEN[[#This Row],[ID_PRODUCTO]],'ABC STOCK'!$B$3:$F$565,5,FALSE)</f>
        <v>C</v>
      </c>
      <c r="R109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97" spans="1:18" x14ac:dyDescent="0.25">
      <c r="A1097">
        <v>1</v>
      </c>
      <c r="B1097">
        <v>1183</v>
      </c>
      <c r="C1097">
        <v>5</v>
      </c>
      <c r="D1097">
        <v>3</v>
      </c>
      <c r="E1097">
        <v>201909</v>
      </c>
      <c r="F1097">
        <v>0</v>
      </c>
      <c r="G1097">
        <v>3.98</v>
      </c>
      <c r="H1097">
        <v>0</v>
      </c>
      <c r="I1097">
        <v>253.38669999999999</v>
      </c>
      <c r="J1097">
        <v>74.900000000000006</v>
      </c>
      <c r="K1097">
        <v>408.39974000000001</v>
      </c>
      <c r="L1097">
        <f>Tabla_STOCKENALMACEN[[#This Row],[CANT_STOCK]]*Tabla_STOCKENALMACEN[[#This Row],[COSTO_UNIT]]</f>
        <v>0</v>
      </c>
      <c r="M1097">
        <f>IFERROR(Tabla_STOCKENALMACEN[[#This Row],[CANT_STOCK]]/Tabla_STOCKENALMACEN[[#This Row],[VENTA_PROM12MESES_UN]],0)</f>
        <v>0</v>
      </c>
      <c r="N1097">
        <f>IFERROR(12/Tabla_STOCKENALMACEN[[#This Row],[MESES DE INVENTARIO]],0)</f>
        <v>0</v>
      </c>
      <c r="O1097" s="3">
        <f>Tabla_STOCKENALMACEN[[#This Row],[STOCK_VALORIZADO]]/SUM(Tabla_STOCKENALMACEN[STOCK_VALORIZADO])</f>
        <v>0</v>
      </c>
      <c r="P1097" s="1" t="str">
        <f>VLOOKUP(Tabla_STOCKENALMACEN[[#This Row],[ID_PRODUCTO]],'ABC VENTAS'!$B$2:$F$564,5,FALSE)</f>
        <v>C</v>
      </c>
      <c r="Q1097" s="1" t="str">
        <f>VLOOKUP(Tabla_STOCKENALMACEN[[#This Row],[ID_PRODUCTO]],'ABC STOCK'!$B$3:$F$565,5,FALSE)</f>
        <v>C</v>
      </c>
      <c r="R109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098" spans="1:18" x14ac:dyDescent="0.25">
      <c r="A1098">
        <v>2</v>
      </c>
      <c r="B1098">
        <v>1183</v>
      </c>
      <c r="C1098">
        <v>5</v>
      </c>
      <c r="D1098">
        <v>3</v>
      </c>
      <c r="E1098">
        <v>202001</v>
      </c>
      <c r="F1098">
        <v>142</v>
      </c>
      <c r="G1098">
        <v>5.25</v>
      </c>
      <c r="H1098">
        <v>745.5</v>
      </c>
      <c r="I1098">
        <v>254.69325000000001</v>
      </c>
      <c r="J1098">
        <v>47.1</v>
      </c>
      <c r="K1098">
        <v>348.65775000000002</v>
      </c>
      <c r="L1098">
        <f>Tabla_STOCKENALMACEN[[#This Row],[CANT_STOCK]]*Tabla_STOCKENALMACEN[[#This Row],[COSTO_UNIT]]</f>
        <v>745.5</v>
      </c>
      <c r="M1098">
        <f>IFERROR(Tabla_STOCKENALMACEN[[#This Row],[CANT_STOCK]]/Tabla_STOCKENALMACEN[[#This Row],[VENTA_PROM12MESES_UN]],0)</f>
        <v>3.0148619957537153</v>
      </c>
      <c r="N1098">
        <f>IFERROR(12/Tabla_STOCKENALMACEN[[#This Row],[MESES DE INVENTARIO]],0)</f>
        <v>3.9802816901408455</v>
      </c>
      <c r="O1098" s="3">
        <f>Tabla_STOCKENALMACEN[[#This Row],[STOCK_VALORIZADO]]/SUM(Tabla_STOCKENALMACEN[STOCK_VALORIZADO])</f>
        <v>2.8065005139933485E-5</v>
      </c>
      <c r="P1098" s="1" t="str">
        <f>VLOOKUP(Tabla_STOCKENALMACEN[[#This Row],[ID_PRODUCTO]],'ABC VENTAS'!$B$2:$F$564,5,FALSE)</f>
        <v>C</v>
      </c>
      <c r="Q1098" s="1" t="str">
        <f>VLOOKUP(Tabla_STOCKENALMACEN[[#This Row],[ID_PRODUCTO]],'ABC STOCK'!$B$3:$F$565,5,FALSE)</f>
        <v>C</v>
      </c>
      <c r="R109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099" spans="1:18" x14ac:dyDescent="0.25">
      <c r="A1099">
        <v>2</v>
      </c>
      <c r="B1099">
        <v>1183</v>
      </c>
      <c r="C1099">
        <v>5</v>
      </c>
      <c r="D1099">
        <v>3</v>
      </c>
      <c r="E1099">
        <v>202003</v>
      </c>
      <c r="F1099">
        <v>681</v>
      </c>
      <c r="G1099">
        <v>1.48</v>
      </c>
      <c r="H1099">
        <v>1007.88</v>
      </c>
      <c r="I1099">
        <v>201.72399999999999</v>
      </c>
      <c r="J1099">
        <v>145</v>
      </c>
      <c r="K1099">
        <v>300.44</v>
      </c>
      <c r="L1099">
        <f>Tabla_STOCKENALMACEN[[#This Row],[CANT_STOCK]]*Tabla_STOCKENALMACEN[[#This Row],[COSTO_UNIT]]</f>
        <v>1007.88</v>
      </c>
      <c r="M1099">
        <f>IFERROR(Tabla_STOCKENALMACEN[[#This Row],[CANT_STOCK]]/Tabla_STOCKENALMACEN[[#This Row],[VENTA_PROM12MESES_UN]],0)</f>
        <v>4.6965517241379313</v>
      </c>
      <c r="N1099">
        <f>IFERROR(12/Tabla_STOCKENALMACEN[[#This Row],[MESES DE INVENTARIO]],0)</f>
        <v>2.5550660792951541</v>
      </c>
      <c r="O1099" s="3">
        <f>Tabla_STOCKENALMACEN[[#This Row],[STOCK_VALORIZADO]]/SUM(Tabla_STOCKENALMACEN[STOCK_VALORIZADO])</f>
        <v>3.794253169743281E-5</v>
      </c>
      <c r="P1099" s="1" t="str">
        <f>VLOOKUP(Tabla_STOCKENALMACEN[[#This Row],[ID_PRODUCTO]],'ABC VENTAS'!$B$2:$F$564,5,FALSE)</f>
        <v>C</v>
      </c>
      <c r="Q1099" s="1" t="str">
        <f>VLOOKUP(Tabla_STOCKENALMACEN[[#This Row],[ID_PRODUCTO]],'ABC STOCK'!$B$3:$F$565,5,FALSE)</f>
        <v>C</v>
      </c>
      <c r="R109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100" spans="1:18" x14ac:dyDescent="0.25">
      <c r="A1100">
        <v>3</v>
      </c>
      <c r="B1100">
        <v>1184</v>
      </c>
      <c r="C1100">
        <v>5</v>
      </c>
      <c r="D1100">
        <v>3</v>
      </c>
      <c r="E1100">
        <v>201905</v>
      </c>
      <c r="F1100">
        <v>884</v>
      </c>
      <c r="G1100">
        <v>7.53</v>
      </c>
      <c r="H1100">
        <v>6656.52</v>
      </c>
      <c r="I1100">
        <v>340.14515999999998</v>
      </c>
      <c r="J1100">
        <v>49.1</v>
      </c>
      <c r="K1100">
        <v>672.89585999999997</v>
      </c>
      <c r="L1100">
        <f>Tabla_STOCKENALMACEN[[#This Row],[CANT_STOCK]]*Tabla_STOCKENALMACEN[[#This Row],[COSTO_UNIT]]</f>
        <v>6656.52</v>
      </c>
      <c r="M1100">
        <f>IFERROR(Tabla_STOCKENALMACEN[[#This Row],[CANT_STOCK]]/Tabla_STOCKENALMACEN[[#This Row],[VENTA_PROM12MESES_UN]],0)</f>
        <v>18.004073319755602</v>
      </c>
      <c r="N1100">
        <f>IFERROR(12/Tabla_STOCKENALMACEN[[#This Row],[MESES DE INVENTARIO]],0)</f>
        <v>0.66651583710407236</v>
      </c>
      <c r="O1100" s="3">
        <f>Tabla_STOCKENALMACEN[[#This Row],[STOCK_VALORIZADO]]/SUM(Tabla_STOCKENALMACEN[STOCK_VALORIZADO])</f>
        <v>2.5059056742329989E-4</v>
      </c>
      <c r="P1100" s="1" t="str">
        <f>VLOOKUP(Tabla_STOCKENALMACEN[[#This Row],[ID_PRODUCTO]],'ABC VENTAS'!$B$2:$F$564,5,FALSE)</f>
        <v>C</v>
      </c>
      <c r="Q1100" s="1" t="str">
        <f>VLOOKUP(Tabla_STOCKENALMACEN[[#This Row],[ID_PRODUCTO]],'ABC STOCK'!$B$3:$F$565,5,FALSE)</f>
        <v>C</v>
      </c>
      <c r="R110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101" spans="1:18" x14ac:dyDescent="0.25">
      <c r="A1101">
        <v>3</v>
      </c>
      <c r="B1101">
        <v>1184</v>
      </c>
      <c r="C1101">
        <v>5</v>
      </c>
      <c r="D1101">
        <v>3</v>
      </c>
      <c r="E1101">
        <v>202003</v>
      </c>
      <c r="F1101">
        <v>623</v>
      </c>
      <c r="G1101">
        <v>6.18</v>
      </c>
      <c r="H1101">
        <v>3850.14</v>
      </c>
      <c r="I1101">
        <v>207.7407</v>
      </c>
      <c r="J1101">
        <v>41.5</v>
      </c>
      <c r="K1101">
        <v>418.04610000000002</v>
      </c>
      <c r="L1101">
        <f>Tabla_STOCKENALMACEN[[#This Row],[CANT_STOCK]]*Tabla_STOCKENALMACEN[[#This Row],[COSTO_UNIT]]</f>
        <v>3850.14</v>
      </c>
      <c r="M1101">
        <f>IFERROR(Tabla_STOCKENALMACEN[[#This Row],[CANT_STOCK]]/Tabla_STOCKENALMACEN[[#This Row],[VENTA_PROM12MESES_UN]],0)</f>
        <v>15.012048192771084</v>
      </c>
      <c r="N1101">
        <f>IFERROR(12/Tabla_STOCKENALMACEN[[#This Row],[MESES DE INVENTARIO]],0)</f>
        <v>0.79935794542536109</v>
      </c>
      <c r="O1101" s="3">
        <f>Tabla_STOCKENALMACEN[[#This Row],[STOCK_VALORIZADO]]/SUM(Tabla_STOCKENALMACEN[STOCK_VALORIZADO])</f>
        <v>1.4494191668606776E-4</v>
      </c>
      <c r="P1101" s="1" t="str">
        <f>VLOOKUP(Tabla_STOCKENALMACEN[[#This Row],[ID_PRODUCTO]],'ABC VENTAS'!$B$2:$F$564,5,FALSE)</f>
        <v>C</v>
      </c>
      <c r="Q1101" s="1" t="str">
        <f>VLOOKUP(Tabla_STOCKENALMACEN[[#This Row],[ID_PRODUCTO]],'ABC STOCK'!$B$3:$F$565,5,FALSE)</f>
        <v>C</v>
      </c>
      <c r="R110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102" spans="1:18" x14ac:dyDescent="0.25">
      <c r="A1102">
        <v>3</v>
      </c>
      <c r="B1102">
        <v>1184</v>
      </c>
      <c r="C1102">
        <v>5</v>
      </c>
      <c r="D1102">
        <v>3</v>
      </c>
      <c r="E1102">
        <v>201908</v>
      </c>
      <c r="F1102">
        <v>962</v>
      </c>
      <c r="G1102">
        <v>2.75</v>
      </c>
      <c r="H1102">
        <v>2645.5</v>
      </c>
      <c r="I1102">
        <v>187.23374999999999</v>
      </c>
      <c r="J1102">
        <v>80.099999999999994</v>
      </c>
      <c r="K1102">
        <v>385.48124999999999</v>
      </c>
      <c r="L1102">
        <f>Tabla_STOCKENALMACEN[[#This Row],[CANT_STOCK]]*Tabla_STOCKENALMACEN[[#This Row],[COSTO_UNIT]]</f>
        <v>2645.5</v>
      </c>
      <c r="M1102">
        <f>IFERROR(Tabla_STOCKENALMACEN[[#This Row],[CANT_STOCK]]/Tabla_STOCKENALMACEN[[#This Row],[VENTA_PROM12MESES_UN]],0)</f>
        <v>12.009987515605493</v>
      </c>
      <c r="N1102">
        <f>IFERROR(12/Tabla_STOCKENALMACEN[[#This Row],[MESES DE INVENTARIO]],0)</f>
        <v>0.99916839916839917</v>
      </c>
      <c r="O1102" s="3">
        <f>Tabla_STOCKENALMACEN[[#This Row],[STOCK_VALORIZADO]]/SUM(Tabla_STOCKENALMACEN[STOCK_VALORIZADO])</f>
        <v>9.9592181217564098E-5</v>
      </c>
      <c r="P1102" s="1" t="str">
        <f>VLOOKUP(Tabla_STOCKENALMACEN[[#This Row],[ID_PRODUCTO]],'ABC VENTAS'!$B$2:$F$564,5,FALSE)</f>
        <v>C</v>
      </c>
      <c r="Q1102" s="1" t="str">
        <f>VLOOKUP(Tabla_STOCKENALMACEN[[#This Row],[ID_PRODUCTO]],'ABC STOCK'!$B$3:$F$565,5,FALSE)</f>
        <v>C</v>
      </c>
      <c r="R110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103" spans="1:18" x14ac:dyDescent="0.25">
      <c r="A1103">
        <v>3</v>
      </c>
      <c r="B1103">
        <v>1184</v>
      </c>
      <c r="C1103">
        <v>5</v>
      </c>
      <c r="D1103">
        <v>3</v>
      </c>
      <c r="E1103">
        <v>201903</v>
      </c>
      <c r="F1103">
        <v>64</v>
      </c>
      <c r="G1103">
        <v>4.16</v>
      </c>
      <c r="H1103">
        <v>266.24</v>
      </c>
      <c r="I1103">
        <v>255.83168000000001</v>
      </c>
      <c r="J1103">
        <v>63.4</v>
      </c>
      <c r="K1103">
        <v>356.05439999999999</v>
      </c>
      <c r="L1103">
        <f>Tabla_STOCKENALMACEN[[#This Row],[CANT_STOCK]]*Tabla_STOCKENALMACEN[[#This Row],[COSTO_UNIT]]</f>
        <v>266.24</v>
      </c>
      <c r="M1103">
        <f>IFERROR(Tabla_STOCKENALMACEN[[#This Row],[CANT_STOCK]]/Tabla_STOCKENALMACEN[[#This Row],[VENTA_PROM12MESES_UN]],0)</f>
        <v>1.0094637223974763</v>
      </c>
      <c r="N1103">
        <f>IFERROR(12/Tabla_STOCKENALMACEN[[#This Row],[MESES DE INVENTARIO]],0)</f>
        <v>11.887500000000001</v>
      </c>
      <c r="O1103" s="3">
        <f>Tabla_STOCKENALMACEN[[#This Row],[STOCK_VALORIZADO]]/SUM(Tabla_STOCKENALMACEN[STOCK_VALORIZADO])</f>
        <v>1.0022839662583356E-5</v>
      </c>
      <c r="P1103" s="1" t="str">
        <f>VLOOKUP(Tabla_STOCKENALMACEN[[#This Row],[ID_PRODUCTO]],'ABC VENTAS'!$B$2:$F$564,5,FALSE)</f>
        <v>C</v>
      </c>
      <c r="Q1103" s="1" t="str">
        <f>VLOOKUP(Tabla_STOCKENALMACEN[[#This Row],[ID_PRODUCTO]],'ABC STOCK'!$B$3:$F$565,5,FALSE)</f>
        <v>C</v>
      </c>
      <c r="R11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04" spans="1:18" x14ac:dyDescent="0.25">
      <c r="A1104">
        <v>1</v>
      </c>
      <c r="B1104">
        <v>1184</v>
      </c>
      <c r="C1104">
        <v>5</v>
      </c>
      <c r="D1104">
        <v>3</v>
      </c>
      <c r="E1104">
        <v>201904</v>
      </c>
      <c r="F1104">
        <v>178</v>
      </c>
      <c r="G1104">
        <v>3.67</v>
      </c>
      <c r="H1104">
        <v>653.26</v>
      </c>
      <c r="I1104">
        <v>171.48075</v>
      </c>
      <c r="J1104">
        <v>44.5</v>
      </c>
      <c r="K1104">
        <v>225.37469999999999</v>
      </c>
      <c r="L1104">
        <f>Tabla_STOCKENALMACEN[[#This Row],[CANT_STOCK]]*Tabla_STOCKENALMACEN[[#This Row],[COSTO_UNIT]]</f>
        <v>653.26</v>
      </c>
      <c r="M1104">
        <f>IFERROR(Tabla_STOCKENALMACEN[[#This Row],[CANT_STOCK]]/Tabla_STOCKENALMACEN[[#This Row],[VENTA_PROM12MESES_UN]],0)</f>
        <v>4</v>
      </c>
      <c r="N1104">
        <f>IFERROR(12/Tabla_STOCKENALMACEN[[#This Row],[MESES DE INVENTARIO]],0)</f>
        <v>3</v>
      </c>
      <c r="O1104" s="3">
        <f>Tabla_STOCKENALMACEN[[#This Row],[STOCK_VALORIZADO]]/SUM(Tabla_STOCKENALMACEN[STOCK_VALORIZADO])</f>
        <v>2.4592548970775249E-5</v>
      </c>
      <c r="P1104" s="1" t="str">
        <f>VLOOKUP(Tabla_STOCKENALMACEN[[#This Row],[ID_PRODUCTO]],'ABC VENTAS'!$B$2:$F$564,5,FALSE)</f>
        <v>C</v>
      </c>
      <c r="Q1104" s="1" t="str">
        <f>VLOOKUP(Tabla_STOCKENALMACEN[[#This Row],[ID_PRODUCTO]],'ABC STOCK'!$B$3:$F$565,5,FALSE)</f>
        <v>C</v>
      </c>
      <c r="R110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105" spans="1:18" x14ac:dyDescent="0.25">
      <c r="A1105">
        <v>3</v>
      </c>
      <c r="B1105">
        <v>1184</v>
      </c>
      <c r="C1105">
        <v>5</v>
      </c>
      <c r="D1105">
        <v>3</v>
      </c>
      <c r="E1105">
        <v>201905</v>
      </c>
      <c r="F1105">
        <v>0</v>
      </c>
      <c r="G1105">
        <v>1.17</v>
      </c>
      <c r="H1105">
        <v>0</v>
      </c>
      <c r="I1105">
        <v>94.980599999999995</v>
      </c>
      <c r="J1105">
        <v>82</v>
      </c>
      <c r="K1105">
        <v>150.6258</v>
      </c>
      <c r="L1105">
        <f>Tabla_STOCKENALMACEN[[#This Row],[CANT_STOCK]]*Tabla_STOCKENALMACEN[[#This Row],[COSTO_UNIT]]</f>
        <v>0</v>
      </c>
      <c r="M1105">
        <f>IFERROR(Tabla_STOCKENALMACEN[[#This Row],[CANT_STOCK]]/Tabla_STOCKENALMACEN[[#This Row],[VENTA_PROM12MESES_UN]],0)</f>
        <v>0</v>
      </c>
      <c r="N1105">
        <f>IFERROR(12/Tabla_STOCKENALMACEN[[#This Row],[MESES DE INVENTARIO]],0)</f>
        <v>0</v>
      </c>
      <c r="O1105" s="3">
        <f>Tabla_STOCKENALMACEN[[#This Row],[STOCK_VALORIZADO]]/SUM(Tabla_STOCKENALMACEN[STOCK_VALORIZADO])</f>
        <v>0</v>
      </c>
      <c r="P1105" s="1" t="str">
        <f>VLOOKUP(Tabla_STOCKENALMACEN[[#This Row],[ID_PRODUCTO]],'ABC VENTAS'!$B$2:$F$564,5,FALSE)</f>
        <v>C</v>
      </c>
      <c r="Q1105" s="1" t="str">
        <f>VLOOKUP(Tabla_STOCKENALMACEN[[#This Row],[ID_PRODUCTO]],'ABC STOCK'!$B$3:$F$565,5,FALSE)</f>
        <v>C</v>
      </c>
      <c r="R110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06" spans="1:18" x14ac:dyDescent="0.25">
      <c r="A1106">
        <v>3</v>
      </c>
      <c r="B1106">
        <v>1185</v>
      </c>
      <c r="C1106">
        <v>5</v>
      </c>
      <c r="D1106">
        <v>3</v>
      </c>
      <c r="E1106">
        <v>202001</v>
      </c>
      <c r="F1106">
        <v>1</v>
      </c>
      <c r="G1106">
        <v>4.05</v>
      </c>
      <c r="H1106">
        <v>4.05</v>
      </c>
      <c r="I1106">
        <v>532.16999999999996</v>
      </c>
      <c r="J1106">
        <v>146</v>
      </c>
      <c r="K1106">
        <v>1076.1659999999999</v>
      </c>
      <c r="L1106">
        <f>Tabla_STOCKENALMACEN[[#This Row],[CANT_STOCK]]*Tabla_STOCKENALMACEN[[#This Row],[COSTO_UNIT]]</f>
        <v>4.05</v>
      </c>
      <c r="M1106">
        <f>IFERROR(Tabla_STOCKENALMACEN[[#This Row],[CANT_STOCK]]/Tabla_STOCKENALMACEN[[#This Row],[VENTA_PROM12MESES_UN]],0)</f>
        <v>6.8493150684931503E-3</v>
      </c>
      <c r="N1106">
        <f>IFERROR(12/Tabla_STOCKENALMACEN[[#This Row],[MESES DE INVENTARIO]],0)</f>
        <v>1752</v>
      </c>
      <c r="O1106" s="3">
        <f>Tabla_STOCKENALMACEN[[#This Row],[STOCK_VALORIZADO]]/SUM(Tabla_STOCKENALMACEN[STOCK_VALORIZADO])</f>
        <v>1.5246582269179155E-7</v>
      </c>
      <c r="P1106" s="1" t="str">
        <f>VLOOKUP(Tabla_STOCKENALMACEN[[#This Row],[ID_PRODUCTO]],'ABC VENTAS'!$B$2:$F$564,5,FALSE)</f>
        <v>C</v>
      </c>
      <c r="Q1106" s="1" t="str">
        <f>VLOOKUP(Tabla_STOCKENALMACEN[[#This Row],[ID_PRODUCTO]],'ABC STOCK'!$B$3:$F$565,5,FALSE)</f>
        <v>C</v>
      </c>
      <c r="R110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07" spans="1:18" x14ac:dyDescent="0.25">
      <c r="A1107">
        <v>2</v>
      </c>
      <c r="B1107">
        <v>1185</v>
      </c>
      <c r="C1107">
        <v>5</v>
      </c>
      <c r="D1107">
        <v>3</v>
      </c>
      <c r="E1107">
        <v>202002</v>
      </c>
      <c r="F1107">
        <v>798</v>
      </c>
      <c r="G1107">
        <v>7.31</v>
      </c>
      <c r="H1107">
        <v>5833.38</v>
      </c>
      <c r="I1107">
        <v>569.94608000000005</v>
      </c>
      <c r="J1107">
        <v>88.6</v>
      </c>
      <c r="K1107">
        <v>1023.31228</v>
      </c>
      <c r="L1107">
        <f>Tabla_STOCKENALMACEN[[#This Row],[CANT_STOCK]]*Tabla_STOCKENALMACEN[[#This Row],[COSTO_UNIT]]</f>
        <v>5833.38</v>
      </c>
      <c r="M1107">
        <f>IFERROR(Tabla_STOCKENALMACEN[[#This Row],[CANT_STOCK]]/Tabla_STOCKENALMACEN[[#This Row],[VENTA_PROM12MESES_UN]],0)</f>
        <v>9.0067720090293459</v>
      </c>
      <c r="N1107">
        <f>IFERROR(12/Tabla_STOCKENALMACEN[[#This Row],[MESES DE INVENTARIO]],0)</f>
        <v>1.332330827067669</v>
      </c>
      <c r="O1107" s="3">
        <f>Tabla_STOCKENALMACEN[[#This Row],[STOCK_VALORIZADO]]/SUM(Tabla_STOCKENALMACEN[STOCK_VALORIZADO])</f>
        <v>2.1960273599354151E-4</v>
      </c>
      <c r="P1107" s="1" t="str">
        <f>VLOOKUP(Tabla_STOCKENALMACEN[[#This Row],[ID_PRODUCTO]],'ABC VENTAS'!$B$2:$F$564,5,FALSE)</f>
        <v>C</v>
      </c>
      <c r="Q1107" s="1" t="str">
        <f>VLOOKUP(Tabla_STOCKENALMACEN[[#This Row],[ID_PRODUCTO]],'ABC STOCK'!$B$3:$F$565,5,FALSE)</f>
        <v>C</v>
      </c>
      <c r="R110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108" spans="1:18" x14ac:dyDescent="0.25">
      <c r="A1108">
        <v>1</v>
      </c>
      <c r="B1108">
        <v>1185</v>
      </c>
      <c r="C1108">
        <v>5</v>
      </c>
      <c r="D1108">
        <v>3</v>
      </c>
      <c r="E1108">
        <v>201904</v>
      </c>
      <c r="F1108">
        <v>167</v>
      </c>
      <c r="G1108">
        <v>2.97</v>
      </c>
      <c r="H1108">
        <v>495.99</v>
      </c>
      <c r="I1108">
        <v>299.97000000000003</v>
      </c>
      <c r="J1108">
        <v>100</v>
      </c>
      <c r="K1108">
        <v>519.75</v>
      </c>
      <c r="L1108">
        <f>Tabla_STOCKENALMACEN[[#This Row],[CANT_STOCK]]*Tabla_STOCKENALMACEN[[#This Row],[COSTO_UNIT]]</f>
        <v>495.99</v>
      </c>
      <c r="M1108">
        <f>IFERROR(Tabla_STOCKENALMACEN[[#This Row],[CANT_STOCK]]/Tabla_STOCKENALMACEN[[#This Row],[VENTA_PROM12MESES_UN]],0)</f>
        <v>1.67</v>
      </c>
      <c r="N1108">
        <f>IFERROR(12/Tabla_STOCKENALMACEN[[#This Row],[MESES DE INVENTARIO]],0)</f>
        <v>7.1856287425149707</v>
      </c>
      <c r="O1108" s="3">
        <f>Tabla_STOCKENALMACEN[[#This Row],[STOCK_VALORIZADO]]/SUM(Tabla_STOCKENALMACEN[STOCK_VALORIZADO])</f>
        <v>1.8671981085654741E-5</v>
      </c>
      <c r="P1108" s="1" t="str">
        <f>VLOOKUP(Tabla_STOCKENALMACEN[[#This Row],[ID_PRODUCTO]],'ABC VENTAS'!$B$2:$F$564,5,FALSE)</f>
        <v>C</v>
      </c>
      <c r="Q1108" s="1" t="str">
        <f>VLOOKUP(Tabla_STOCKENALMACEN[[#This Row],[ID_PRODUCTO]],'ABC STOCK'!$B$3:$F$565,5,FALSE)</f>
        <v>C</v>
      </c>
      <c r="R110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09" spans="1:18" x14ac:dyDescent="0.25">
      <c r="A1109">
        <v>2</v>
      </c>
      <c r="B1109">
        <v>1185</v>
      </c>
      <c r="C1109">
        <v>5</v>
      </c>
      <c r="D1109">
        <v>3</v>
      </c>
      <c r="E1109">
        <v>201910</v>
      </c>
      <c r="F1109">
        <v>0</v>
      </c>
      <c r="G1109">
        <v>7.82</v>
      </c>
      <c r="H1109">
        <v>0</v>
      </c>
      <c r="I1109">
        <v>298.81783999999999</v>
      </c>
      <c r="J1109">
        <v>46.6</v>
      </c>
      <c r="K1109">
        <v>473.73559999999998</v>
      </c>
      <c r="L1109">
        <f>Tabla_STOCKENALMACEN[[#This Row],[CANT_STOCK]]*Tabla_STOCKENALMACEN[[#This Row],[COSTO_UNIT]]</f>
        <v>0</v>
      </c>
      <c r="M1109">
        <f>IFERROR(Tabla_STOCKENALMACEN[[#This Row],[CANT_STOCK]]/Tabla_STOCKENALMACEN[[#This Row],[VENTA_PROM12MESES_UN]],0)</f>
        <v>0</v>
      </c>
      <c r="N1109">
        <f>IFERROR(12/Tabla_STOCKENALMACEN[[#This Row],[MESES DE INVENTARIO]],0)</f>
        <v>0</v>
      </c>
      <c r="O1109" s="3">
        <f>Tabla_STOCKENALMACEN[[#This Row],[STOCK_VALORIZADO]]/SUM(Tabla_STOCKENALMACEN[STOCK_VALORIZADO])</f>
        <v>0</v>
      </c>
      <c r="P1109" s="1" t="str">
        <f>VLOOKUP(Tabla_STOCKENALMACEN[[#This Row],[ID_PRODUCTO]],'ABC VENTAS'!$B$2:$F$564,5,FALSE)</f>
        <v>C</v>
      </c>
      <c r="Q1109" s="1" t="str">
        <f>VLOOKUP(Tabla_STOCKENALMACEN[[#This Row],[ID_PRODUCTO]],'ABC STOCK'!$B$3:$F$565,5,FALSE)</f>
        <v>C</v>
      </c>
      <c r="R110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10" spans="1:18" x14ac:dyDescent="0.25">
      <c r="A1110">
        <v>2</v>
      </c>
      <c r="B1110">
        <v>1185</v>
      </c>
      <c r="C1110">
        <v>5</v>
      </c>
      <c r="D1110">
        <v>3</v>
      </c>
      <c r="E1110">
        <v>201901</v>
      </c>
      <c r="F1110">
        <v>0</v>
      </c>
      <c r="G1110">
        <v>4.8600000000000003</v>
      </c>
      <c r="H1110">
        <v>0</v>
      </c>
      <c r="I1110">
        <v>291.97908000000001</v>
      </c>
      <c r="J1110">
        <v>64.599999999999994</v>
      </c>
      <c r="K1110">
        <v>398.72412000000003</v>
      </c>
      <c r="L1110">
        <f>Tabla_STOCKENALMACEN[[#This Row],[CANT_STOCK]]*Tabla_STOCKENALMACEN[[#This Row],[COSTO_UNIT]]</f>
        <v>0</v>
      </c>
      <c r="M1110">
        <f>IFERROR(Tabla_STOCKENALMACEN[[#This Row],[CANT_STOCK]]/Tabla_STOCKENALMACEN[[#This Row],[VENTA_PROM12MESES_UN]],0)</f>
        <v>0</v>
      </c>
      <c r="N1110">
        <f>IFERROR(12/Tabla_STOCKENALMACEN[[#This Row],[MESES DE INVENTARIO]],0)</f>
        <v>0</v>
      </c>
      <c r="O1110" s="3">
        <f>Tabla_STOCKENALMACEN[[#This Row],[STOCK_VALORIZADO]]/SUM(Tabla_STOCKENALMACEN[STOCK_VALORIZADO])</f>
        <v>0</v>
      </c>
      <c r="P1110" s="1" t="str">
        <f>VLOOKUP(Tabla_STOCKENALMACEN[[#This Row],[ID_PRODUCTO]],'ABC VENTAS'!$B$2:$F$564,5,FALSE)</f>
        <v>C</v>
      </c>
      <c r="Q1110" s="1" t="str">
        <f>VLOOKUP(Tabla_STOCKENALMACEN[[#This Row],[ID_PRODUCTO]],'ABC STOCK'!$B$3:$F$565,5,FALSE)</f>
        <v>C</v>
      </c>
      <c r="R111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11" spans="1:18" x14ac:dyDescent="0.25">
      <c r="A1111">
        <v>1</v>
      </c>
      <c r="B1111">
        <v>1185</v>
      </c>
      <c r="C1111">
        <v>5</v>
      </c>
      <c r="D1111">
        <v>3</v>
      </c>
      <c r="E1111">
        <v>202003</v>
      </c>
      <c r="F1111">
        <v>287</v>
      </c>
      <c r="G1111">
        <v>25.3</v>
      </c>
      <c r="H1111">
        <v>7261.1</v>
      </c>
      <c r="I1111">
        <v>0</v>
      </c>
      <c r="J1111">
        <v>0</v>
      </c>
      <c r="K1111">
        <v>0</v>
      </c>
      <c r="L1111">
        <f>Tabla_STOCKENALMACEN[[#This Row],[CANT_STOCK]]*Tabla_STOCKENALMACEN[[#This Row],[COSTO_UNIT]]</f>
        <v>7261.1</v>
      </c>
      <c r="M1111">
        <f>IFERROR(Tabla_STOCKENALMACEN[[#This Row],[CANT_STOCK]]/Tabla_STOCKENALMACEN[[#This Row],[VENTA_PROM12MESES_UN]],0)</f>
        <v>0</v>
      </c>
      <c r="N1111">
        <f>IFERROR(12/Tabla_STOCKENALMACEN[[#This Row],[MESES DE INVENTARIO]],0)</f>
        <v>0</v>
      </c>
      <c r="O1111" s="3">
        <f>Tabla_STOCKENALMACEN[[#This Row],[STOCK_VALORIZADO]]/SUM(Tabla_STOCKENALMACEN[STOCK_VALORIZADO])</f>
        <v>2.7335051485120193E-4</v>
      </c>
      <c r="P1111" s="1" t="str">
        <f>VLOOKUP(Tabla_STOCKENALMACEN[[#This Row],[ID_PRODUCTO]],'ABC VENTAS'!$B$2:$F$564,5,FALSE)</f>
        <v>C</v>
      </c>
      <c r="Q1111" s="1" t="str">
        <f>VLOOKUP(Tabla_STOCKENALMACEN[[#This Row],[ID_PRODUCTO]],'ABC STOCK'!$B$3:$F$565,5,FALSE)</f>
        <v>C</v>
      </c>
      <c r="R1111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112" spans="1:18" x14ac:dyDescent="0.25">
      <c r="A1112">
        <v>2</v>
      </c>
      <c r="B1112">
        <v>1186</v>
      </c>
      <c r="C1112">
        <v>5</v>
      </c>
      <c r="D1112">
        <v>3</v>
      </c>
      <c r="E1112">
        <v>202003</v>
      </c>
      <c r="F1112">
        <v>66</v>
      </c>
      <c r="G1112">
        <v>4.8899999999999997</v>
      </c>
      <c r="H1112">
        <v>322.74</v>
      </c>
      <c r="I1112">
        <v>526.60410000000002</v>
      </c>
      <c r="J1112">
        <v>121</v>
      </c>
      <c r="K1112">
        <v>952.62090000000001</v>
      </c>
      <c r="L1112">
        <f>Tabla_STOCKENALMACEN[[#This Row],[CANT_STOCK]]*Tabla_STOCKENALMACEN[[#This Row],[COSTO_UNIT]]</f>
        <v>322.73999999999995</v>
      </c>
      <c r="M1112">
        <f>IFERROR(Tabla_STOCKENALMACEN[[#This Row],[CANT_STOCK]]/Tabla_STOCKENALMACEN[[#This Row],[VENTA_PROM12MESES_UN]],0)</f>
        <v>0.54545454545454541</v>
      </c>
      <c r="N1112">
        <f>IFERROR(12/Tabla_STOCKENALMACEN[[#This Row],[MESES DE INVENTARIO]],0)</f>
        <v>22</v>
      </c>
      <c r="O1112" s="3">
        <f>Tabla_STOCKENALMACEN[[#This Row],[STOCK_VALORIZADO]]/SUM(Tabla_STOCKENALMACEN[STOCK_VALORIZADO])</f>
        <v>1.214983200383921E-5</v>
      </c>
      <c r="P1112" s="1" t="str">
        <f>VLOOKUP(Tabla_STOCKENALMACEN[[#This Row],[ID_PRODUCTO]],'ABC VENTAS'!$B$2:$F$564,5,FALSE)</f>
        <v>C</v>
      </c>
      <c r="Q1112" s="1" t="str">
        <f>VLOOKUP(Tabla_STOCKENALMACEN[[#This Row],[ID_PRODUCTO]],'ABC STOCK'!$B$3:$F$565,5,FALSE)</f>
        <v>C</v>
      </c>
      <c r="R111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13" spans="1:18" x14ac:dyDescent="0.25">
      <c r="A1113">
        <v>1</v>
      </c>
      <c r="B1113">
        <v>1186</v>
      </c>
      <c r="C1113">
        <v>5</v>
      </c>
      <c r="D1113">
        <v>3</v>
      </c>
      <c r="E1113">
        <v>202001</v>
      </c>
      <c r="F1113">
        <v>357</v>
      </c>
      <c r="G1113">
        <v>4.49</v>
      </c>
      <c r="H1113">
        <v>1602.93</v>
      </c>
      <c r="I1113">
        <v>440.06490000000002</v>
      </c>
      <c r="J1113">
        <v>89.1</v>
      </c>
      <c r="K1113">
        <v>680.10029999999995</v>
      </c>
      <c r="L1113">
        <f>Tabla_STOCKENALMACEN[[#This Row],[CANT_STOCK]]*Tabla_STOCKENALMACEN[[#This Row],[COSTO_UNIT]]</f>
        <v>1602.93</v>
      </c>
      <c r="M1113">
        <f>IFERROR(Tabla_STOCKENALMACEN[[#This Row],[CANT_STOCK]]/Tabla_STOCKENALMACEN[[#This Row],[VENTA_PROM12MESES_UN]],0)</f>
        <v>4.0067340067340069</v>
      </c>
      <c r="N1113">
        <f>IFERROR(12/Tabla_STOCKENALMACEN[[#This Row],[MESES DE INVENTARIO]],0)</f>
        <v>2.9949579831932773</v>
      </c>
      <c r="O1113" s="3">
        <f>Tabla_STOCKENALMACEN[[#This Row],[STOCK_VALORIZADO]]/SUM(Tabla_STOCKENALMACEN[STOCK_VALORIZADO])</f>
        <v>6.0343713868482341E-5</v>
      </c>
      <c r="P1113" s="1" t="str">
        <f>VLOOKUP(Tabla_STOCKENALMACEN[[#This Row],[ID_PRODUCTO]],'ABC VENTAS'!$B$2:$F$564,5,FALSE)</f>
        <v>C</v>
      </c>
      <c r="Q1113" s="1" t="str">
        <f>VLOOKUP(Tabla_STOCKENALMACEN[[#This Row],[ID_PRODUCTO]],'ABC STOCK'!$B$3:$F$565,5,FALSE)</f>
        <v>C</v>
      </c>
      <c r="R111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114" spans="1:18" x14ac:dyDescent="0.25">
      <c r="A1114">
        <v>3</v>
      </c>
      <c r="B1114">
        <v>1186</v>
      </c>
      <c r="C1114">
        <v>5</v>
      </c>
      <c r="D1114">
        <v>3</v>
      </c>
      <c r="E1114">
        <v>201908</v>
      </c>
      <c r="F1114">
        <v>735</v>
      </c>
      <c r="G1114">
        <v>4.4400000000000004</v>
      </c>
      <c r="H1114">
        <v>3263.4</v>
      </c>
      <c r="I1114">
        <v>284.72832</v>
      </c>
      <c r="J1114">
        <v>66.8</v>
      </c>
      <c r="K1114">
        <v>435.99023999999997</v>
      </c>
      <c r="L1114">
        <f>Tabla_STOCKENALMACEN[[#This Row],[CANT_STOCK]]*Tabla_STOCKENALMACEN[[#This Row],[COSTO_UNIT]]</f>
        <v>3263.4</v>
      </c>
      <c r="M1114">
        <f>IFERROR(Tabla_STOCKENALMACEN[[#This Row],[CANT_STOCK]]/Tabla_STOCKENALMACEN[[#This Row],[VENTA_PROM12MESES_UN]],0)</f>
        <v>11.002994011976048</v>
      </c>
      <c r="N1114">
        <f>IFERROR(12/Tabla_STOCKENALMACEN[[#This Row],[MESES DE INVENTARIO]],0)</f>
        <v>1.0906122448979592</v>
      </c>
      <c r="O1114" s="3">
        <f>Tabla_STOCKENALMACEN[[#This Row],[STOCK_VALORIZADO]]/SUM(Tabla_STOCKENALMACEN[STOCK_VALORIZADO])</f>
        <v>1.2285357179565249E-4</v>
      </c>
      <c r="P1114" s="1" t="str">
        <f>VLOOKUP(Tabla_STOCKENALMACEN[[#This Row],[ID_PRODUCTO]],'ABC VENTAS'!$B$2:$F$564,5,FALSE)</f>
        <v>C</v>
      </c>
      <c r="Q1114" s="1" t="str">
        <f>VLOOKUP(Tabla_STOCKENALMACEN[[#This Row],[ID_PRODUCTO]],'ABC STOCK'!$B$3:$F$565,5,FALSE)</f>
        <v>C</v>
      </c>
      <c r="R111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115" spans="1:18" x14ac:dyDescent="0.25">
      <c r="A1115">
        <v>3</v>
      </c>
      <c r="B1115">
        <v>1186</v>
      </c>
      <c r="C1115">
        <v>5</v>
      </c>
      <c r="D1115">
        <v>3</v>
      </c>
      <c r="E1115">
        <v>201908</v>
      </c>
      <c r="F1115">
        <v>142</v>
      </c>
      <c r="G1115">
        <v>3.55</v>
      </c>
      <c r="H1115">
        <v>504.1</v>
      </c>
      <c r="I1115">
        <v>250.63</v>
      </c>
      <c r="J1115">
        <v>70.599999999999994</v>
      </c>
      <c r="K1115">
        <v>348.37569999999999</v>
      </c>
      <c r="L1115">
        <f>Tabla_STOCKENALMACEN[[#This Row],[CANT_STOCK]]*Tabla_STOCKENALMACEN[[#This Row],[COSTO_UNIT]]</f>
        <v>504.09999999999997</v>
      </c>
      <c r="M1115">
        <f>IFERROR(Tabla_STOCKENALMACEN[[#This Row],[CANT_STOCK]]/Tabla_STOCKENALMACEN[[#This Row],[VENTA_PROM12MESES_UN]],0)</f>
        <v>2.011331444759207</v>
      </c>
      <c r="N1115">
        <f>IFERROR(12/Tabla_STOCKENALMACEN[[#This Row],[MESES DE INVENTARIO]],0)</f>
        <v>5.9661971830985907</v>
      </c>
      <c r="O1115" s="3">
        <f>Tabla_STOCKENALMACEN[[#This Row],[STOCK_VALORIZADO]]/SUM(Tabla_STOCKENALMACEN[STOCK_VALORIZADO])</f>
        <v>1.8977289189859784E-5</v>
      </c>
      <c r="P1115" s="1" t="str">
        <f>VLOOKUP(Tabla_STOCKENALMACEN[[#This Row],[ID_PRODUCTO]],'ABC VENTAS'!$B$2:$F$564,5,FALSE)</f>
        <v>C</v>
      </c>
      <c r="Q1115" s="1" t="str">
        <f>VLOOKUP(Tabla_STOCKENALMACEN[[#This Row],[ID_PRODUCTO]],'ABC STOCK'!$B$3:$F$565,5,FALSE)</f>
        <v>C</v>
      </c>
      <c r="R111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16" spans="1:18" x14ac:dyDescent="0.25">
      <c r="A1116">
        <v>2</v>
      </c>
      <c r="B1116">
        <v>1186</v>
      </c>
      <c r="C1116">
        <v>5</v>
      </c>
      <c r="D1116">
        <v>3</v>
      </c>
      <c r="E1116">
        <v>201911</v>
      </c>
      <c r="F1116">
        <v>56</v>
      </c>
      <c r="G1116">
        <v>2.93</v>
      </c>
      <c r="H1116">
        <v>164.08</v>
      </c>
      <c r="I1116">
        <v>188.63339999999999</v>
      </c>
      <c r="J1116">
        <v>74</v>
      </c>
      <c r="K1116">
        <v>297.04340000000002</v>
      </c>
      <c r="L1116">
        <f>Tabla_STOCKENALMACEN[[#This Row],[CANT_STOCK]]*Tabla_STOCKENALMACEN[[#This Row],[COSTO_UNIT]]</f>
        <v>164.08</v>
      </c>
      <c r="M1116">
        <f>IFERROR(Tabla_STOCKENALMACEN[[#This Row],[CANT_STOCK]]/Tabla_STOCKENALMACEN[[#This Row],[VENTA_PROM12MESES_UN]],0)</f>
        <v>0.7567567567567568</v>
      </c>
      <c r="N1116">
        <f>IFERROR(12/Tabla_STOCKENALMACEN[[#This Row],[MESES DE INVENTARIO]],0)</f>
        <v>15.857142857142856</v>
      </c>
      <c r="O1116" s="3">
        <f>Tabla_STOCKENALMACEN[[#This Row],[STOCK_VALORIZADO]]/SUM(Tabla_STOCKENALMACEN[STOCK_VALORIZADO])</f>
        <v>6.1769363425355959E-6</v>
      </c>
      <c r="P1116" s="1" t="str">
        <f>VLOOKUP(Tabla_STOCKENALMACEN[[#This Row],[ID_PRODUCTO]],'ABC VENTAS'!$B$2:$F$564,5,FALSE)</f>
        <v>C</v>
      </c>
      <c r="Q1116" s="1" t="str">
        <f>VLOOKUP(Tabla_STOCKENALMACEN[[#This Row],[ID_PRODUCTO]],'ABC STOCK'!$B$3:$F$565,5,FALSE)</f>
        <v>C</v>
      </c>
      <c r="R111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17" spans="1:18" x14ac:dyDescent="0.25">
      <c r="A1117">
        <v>3</v>
      </c>
      <c r="B1117">
        <v>1186</v>
      </c>
      <c r="C1117">
        <v>5</v>
      </c>
      <c r="D1117">
        <v>3</v>
      </c>
      <c r="E1117">
        <v>202002</v>
      </c>
      <c r="F1117">
        <v>330</v>
      </c>
      <c r="G1117">
        <v>2.2000000000000002</v>
      </c>
      <c r="H1117">
        <v>726</v>
      </c>
      <c r="I1117">
        <v>186.49180000000001</v>
      </c>
      <c r="J1117">
        <v>82.3</v>
      </c>
      <c r="K1117">
        <v>237.18860000000001</v>
      </c>
      <c r="L1117">
        <f>Tabla_STOCKENALMACEN[[#This Row],[CANT_STOCK]]*Tabla_STOCKENALMACEN[[#This Row],[COSTO_UNIT]]</f>
        <v>726.00000000000011</v>
      </c>
      <c r="M1117">
        <f>IFERROR(Tabla_STOCKENALMACEN[[#This Row],[CANT_STOCK]]/Tabla_STOCKENALMACEN[[#This Row],[VENTA_PROM12MESES_UN]],0)</f>
        <v>4.0097205346294045</v>
      </c>
      <c r="N1117">
        <f>IFERROR(12/Tabla_STOCKENALMACEN[[#This Row],[MESES DE INVENTARIO]],0)</f>
        <v>2.9927272727272727</v>
      </c>
      <c r="O1117" s="3">
        <f>Tabla_STOCKENALMACEN[[#This Row],[STOCK_VALORIZADO]]/SUM(Tabla_STOCKENALMACEN[STOCK_VALORIZADO])</f>
        <v>2.7330910438084123E-5</v>
      </c>
      <c r="P1117" s="1" t="str">
        <f>VLOOKUP(Tabla_STOCKENALMACEN[[#This Row],[ID_PRODUCTO]],'ABC VENTAS'!$B$2:$F$564,5,FALSE)</f>
        <v>C</v>
      </c>
      <c r="Q1117" s="1" t="str">
        <f>VLOOKUP(Tabla_STOCKENALMACEN[[#This Row],[ID_PRODUCTO]],'ABC STOCK'!$B$3:$F$565,5,FALSE)</f>
        <v>C</v>
      </c>
      <c r="R111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118" spans="1:18" x14ac:dyDescent="0.25">
      <c r="A1118">
        <v>2</v>
      </c>
      <c r="B1118">
        <v>1187</v>
      </c>
      <c r="C1118">
        <v>5</v>
      </c>
      <c r="D1118">
        <v>3</v>
      </c>
      <c r="E1118">
        <v>201910</v>
      </c>
      <c r="F1118">
        <v>180</v>
      </c>
      <c r="G1118">
        <v>7.07</v>
      </c>
      <c r="H1118">
        <v>1272.5999999999999</v>
      </c>
      <c r="I1118">
        <v>243.66048000000001</v>
      </c>
      <c r="J1118">
        <v>35.9</v>
      </c>
      <c r="K1118">
        <v>362.95258999999999</v>
      </c>
      <c r="L1118">
        <f>Tabla_STOCKENALMACEN[[#This Row],[CANT_STOCK]]*Tabla_STOCKENALMACEN[[#This Row],[COSTO_UNIT]]</f>
        <v>1272.6000000000001</v>
      </c>
      <c r="M1118">
        <f>IFERROR(Tabla_STOCKENALMACEN[[#This Row],[CANT_STOCK]]/Tabla_STOCKENALMACEN[[#This Row],[VENTA_PROM12MESES_UN]],0)</f>
        <v>5.0139275766016711</v>
      </c>
      <c r="N1118">
        <f>IFERROR(12/Tabla_STOCKENALMACEN[[#This Row],[MESES DE INVENTARIO]],0)</f>
        <v>2.3933333333333335</v>
      </c>
      <c r="O1118" s="3">
        <f>Tabla_STOCKENALMACEN[[#This Row],[STOCK_VALORIZADO]]/SUM(Tabla_STOCKENALMACEN[STOCK_VALORIZADO])</f>
        <v>4.7908149619154064E-5</v>
      </c>
      <c r="P1118" s="1" t="str">
        <f>VLOOKUP(Tabla_STOCKENALMACEN[[#This Row],[ID_PRODUCTO]],'ABC VENTAS'!$B$2:$F$564,5,FALSE)</f>
        <v>C</v>
      </c>
      <c r="Q1118" s="1" t="str">
        <f>VLOOKUP(Tabla_STOCKENALMACEN[[#This Row],[ID_PRODUCTO]],'ABC STOCK'!$B$3:$F$565,5,FALSE)</f>
        <v>C</v>
      </c>
      <c r="R111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119" spans="1:18" x14ac:dyDescent="0.25">
      <c r="A1119">
        <v>3</v>
      </c>
      <c r="B1119">
        <v>1187</v>
      </c>
      <c r="C1119">
        <v>5</v>
      </c>
      <c r="D1119">
        <v>3</v>
      </c>
      <c r="E1119">
        <v>201901</v>
      </c>
      <c r="F1119">
        <v>574</v>
      </c>
      <c r="G1119">
        <v>5.34</v>
      </c>
      <c r="H1119">
        <v>3065.16</v>
      </c>
      <c r="I1119">
        <v>238.6446</v>
      </c>
      <c r="J1119">
        <v>41</v>
      </c>
      <c r="K1119">
        <v>350.30399999999997</v>
      </c>
      <c r="L1119">
        <f>Tabla_STOCKENALMACEN[[#This Row],[CANT_STOCK]]*Tabla_STOCKENALMACEN[[#This Row],[COSTO_UNIT]]</f>
        <v>3065.16</v>
      </c>
      <c r="M1119">
        <f>IFERROR(Tabla_STOCKENALMACEN[[#This Row],[CANT_STOCK]]/Tabla_STOCKENALMACEN[[#This Row],[VENTA_PROM12MESES_UN]],0)</f>
        <v>14</v>
      </c>
      <c r="N1119">
        <f>IFERROR(12/Tabla_STOCKENALMACEN[[#This Row],[MESES DE INVENTARIO]],0)</f>
        <v>0.8571428571428571</v>
      </c>
      <c r="O1119" s="3">
        <f>Tabla_STOCKENALMACEN[[#This Row],[STOCK_VALORIZADO]]/SUM(Tabla_STOCKENALMACEN[STOCK_VALORIZADO])</f>
        <v>1.1539065211900539E-4</v>
      </c>
      <c r="P1119" s="1" t="str">
        <f>VLOOKUP(Tabla_STOCKENALMACEN[[#This Row],[ID_PRODUCTO]],'ABC VENTAS'!$B$2:$F$564,5,FALSE)</f>
        <v>C</v>
      </c>
      <c r="Q1119" s="1" t="str">
        <f>VLOOKUP(Tabla_STOCKENALMACEN[[#This Row],[ID_PRODUCTO]],'ABC STOCK'!$B$3:$F$565,5,FALSE)</f>
        <v>C</v>
      </c>
      <c r="R111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120" spans="1:18" x14ac:dyDescent="0.25">
      <c r="A1120">
        <v>1</v>
      </c>
      <c r="B1120">
        <v>1187</v>
      </c>
      <c r="C1120">
        <v>5</v>
      </c>
      <c r="D1120">
        <v>3</v>
      </c>
      <c r="E1120">
        <v>202001</v>
      </c>
      <c r="F1120">
        <v>42</v>
      </c>
      <c r="G1120">
        <v>6.12</v>
      </c>
      <c r="H1120">
        <v>257.04000000000002</v>
      </c>
      <c r="I1120">
        <v>281.39760000000001</v>
      </c>
      <c r="J1120">
        <v>41.8</v>
      </c>
      <c r="K1120">
        <v>312.09552000000002</v>
      </c>
      <c r="L1120">
        <f>Tabla_STOCKENALMACEN[[#This Row],[CANT_STOCK]]*Tabla_STOCKENALMACEN[[#This Row],[COSTO_UNIT]]</f>
        <v>257.04000000000002</v>
      </c>
      <c r="M1120">
        <f>IFERROR(Tabla_STOCKENALMACEN[[#This Row],[CANT_STOCK]]/Tabla_STOCKENALMACEN[[#This Row],[VENTA_PROM12MESES_UN]],0)</f>
        <v>1.0047846889952154</v>
      </c>
      <c r="N1120">
        <f>IFERROR(12/Tabla_STOCKENALMACEN[[#This Row],[MESES DE INVENTARIO]],0)</f>
        <v>11.942857142857141</v>
      </c>
      <c r="O1120" s="3">
        <f>Tabla_STOCKENALMACEN[[#This Row],[STOCK_VALORIZADO]]/SUM(Tabla_STOCKENALMACEN[STOCK_VALORIZADO])</f>
        <v>9.6764975468390393E-6</v>
      </c>
      <c r="P1120" s="1" t="str">
        <f>VLOOKUP(Tabla_STOCKENALMACEN[[#This Row],[ID_PRODUCTO]],'ABC VENTAS'!$B$2:$F$564,5,FALSE)</f>
        <v>C</v>
      </c>
      <c r="Q1120" s="1" t="str">
        <f>VLOOKUP(Tabla_STOCKENALMACEN[[#This Row],[ID_PRODUCTO]],'ABC STOCK'!$B$3:$F$565,5,FALSE)</f>
        <v>C</v>
      </c>
      <c r="R112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21" spans="1:18" x14ac:dyDescent="0.25">
      <c r="A1121">
        <v>2</v>
      </c>
      <c r="B1121">
        <v>1187</v>
      </c>
      <c r="C1121">
        <v>5</v>
      </c>
      <c r="D1121">
        <v>3</v>
      </c>
      <c r="E1121">
        <v>202002</v>
      </c>
      <c r="F1121">
        <v>1020</v>
      </c>
      <c r="G1121">
        <v>3.57</v>
      </c>
      <c r="H1121">
        <v>3641.4</v>
      </c>
      <c r="I1121">
        <v>188.74947</v>
      </c>
      <c r="J1121">
        <v>63.7</v>
      </c>
      <c r="K1121">
        <v>304.72806000000003</v>
      </c>
      <c r="L1121">
        <f>Tabla_STOCKENALMACEN[[#This Row],[CANT_STOCK]]*Tabla_STOCKENALMACEN[[#This Row],[COSTO_UNIT]]</f>
        <v>3641.3999999999996</v>
      </c>
      <c r="M1121">
        <f>IFERROR(Tabla_STOCKENALMACEN[[#This Row],[CANT_STOCK]]/Tabla_STOCKENALMACEN[[#This Row],[VENTA_PROM12MESES_UN]],0)</f>
        <v>16.012558869701728</v>
      </c>
      <c r="N1121">
        <f>IFERROR(12/Tabla_STOCKENALMACEN[[#This Row],[MESES DE INVENTARIO]],0)</f>
        <v>0.74941176470588233</v>
      </c>
      <c r="O1121" s="3">
        <f>Tabla_STOCKENALMACEN[[#This Row],[STOCK_VALORIZADO]]/SUM(Tabla_STOCKENALMACEN[STOCK_VALORIZADO])</f>
        <v>1.3708371524688635E-4</v>
      </c>
      <c r="P1121" s="1" t="str">
        <f>VLOOKUP(Tabla_STOCKENALMACEN[[#This Row],[ID_PRODUCTO]],'ABC VENTAS'!$B$2:$F$564,5,FALSE)</f>
        <v>C</v>
      </c>
      <c r="Q1121" s="1" t="str">
        <f>VLOOKUP(Tabla_STOCKENALMACEN[[#This Row],[ID_PRODUCTO]],'ABC STOCK'!$B$3:$F$565,5,FALSE)</f>
        <v>C</v>
      </c>
      <c r="R112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122" spans="1:18" x14ac:dyDescent="0.25">
      <c r="A1122">
        <v>1</v>
      </c>
      <c r="B1122">
        <v>1187</v>
      </c>
      <c r="C1122">
        <v>5</v>
      </c>
      <c r="D1122">
        <v>3</v>
      </c>
      <c r="E1122">
        <v>202002</v>
      </c>
      <c r="F1122">
        <v>364</v>
      </c>
      <c r="G1122">
        <v>2.15</v>
      </c>
      <c r="H1122">
        <v>782.6</v>
      </c>
      <c r="I1122">
        <v>168.38800000000001</v>
      </c>
      <c r="J1122">
        <v>88</v>
      </c>
      <c r="K1122">
        <v>300.82799999999997</v>
      </c>
      <c r="L1122">
        <f>Tabla_STOCKENALMACEN[[#This Row],[CANT_STOCK]]*Tabla_STOCKENALMACEN[[#This Row],[COSTO_UNIT]]</f>
        <v>782.6</v>
      </c>
      <c r="M1122">
        <f>IFERROR(Tabla_STOCKENALMACEN[[#This Row],[CANT_STOCK]]/Tabla_STOCKENALMACEN[[#This Row],[VENTA_PROM12MESES_UN]],0)</f>
        <v>4.1363636363636367</v>
      </c>
      <c r="N1122">
        <f>IFERROR(12/Tabla_STOCKENALMACEN[[#This Row],[MESES DE INVENTARIO]],0)</f>
        <v>2.901098901098901</v>
      </c>
      <c r="O1122" s="3">
        <f>Tabla_STOCKENALMACEN[[#This Row],[STOCK_VALORIZADO]]/SUM(Tabla_STOCKENALMACEN[STOCK_VALORIZADO])</f>
        <v>2.9461667367554588E-5</v>
      </c>
      <c r="P1122" s="1" t="str">
        <f>VLOOKUP(Tabla_STOCKENALMACEN[[#This Row],[ID_PRODUCTO]],'ABC VENTAS'!$B$2:$F$564,5,FALSE)</f>
        <v>C</v>
      </c>
      <c r="Q1122" s="1" t="str">
        <f>VLOOKUP(Tabla_STOCKENALMACEN[[#This Row],[ID_PRODUCTO]],'ABC STOCK'!$B$3:$F$565,5,FALSE)</f>
        <v>C</v>
      </c>
      <c r="R112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123" spans="1:18" x14ac:dyDescent="0.25">
      <c r="A1123">
        <v>3</v>
      </c>
      <c r="B1123">
        <v>1187</v>
      </c>
      <c r="C1123">
        <v>5</v>
      </c>
      <c r="D1123">
        <v>3</v>
      </c>
      <c r="E1123">
        <v>202003</v>
      </c>
      <c r="F1123">
        <v>91</v>
      </c>
      <c r="G1123">
        <v>1.04</v>
      </c>
      <c r="H1123">
        <v>94.64</v>
      </c>
      <c r="I1123">
        <v>66.185599999999994</v>
      </c>
      <c r="J1123">
        <v>74</v>
      </c>
      <c r="K1123">
        <v>135.4496</v>
      </c>
      <c r="L1123">
        <f>Tabla_STOCKENALMACEN[[#This Row],[CANT_STOCK]]*Tabla_STOCKENALMACEN[[#This Row],[COSTO_UNIT]]</f>
        <v>94.64</v>
      </c>
      <c r="M1123">
        <f>IFERROR(Tabla_STOCKENALMACEN[[#This Row],[CANT_STOCK]]/Tabla_STOCKENALMACEN[[#This Row],[VENTA_PROM12MESES_UN]],0)</f>
        <v>1.2297297297297298</v>
      </c>
      <c r="N1123">
        <f>IFERROR(12/Tabla_STOCKENALMACEN[[#This Row],[MESES DE INVENTARIO]],0)</f>
        <v>9.7582417582417573</v>
      </c>
      <c r="O1123" s="3">
        <f>Tabla_STOCKENALMACEN[[#This Row],[STOCK_VALORIZADO]]/SUM(Tabla_STOCKENALMACEN[STOCK_VALORIZADO])</f>
        <v>3.562806286308927E-6</v>
      </c>
      <c r="P1123" s="1" t="str">
        <f>VLOOKUP(Tabla_STOCKENALMACEN[[#This Row],[ID_PRODUCTO]],'ABC VENTAS'!$B$2:$F$564,5,FALSE)</f>
        <v>C</v>
      </c>
      <c r="Q1123" s="1" t="str">
        <f>VLOOKUP(Tabla_STOCKENALMACEN[[#This Row],[ID_PRODUCTO]],'ABC STOCK'!$B$3:$F$565,5,FALSE)</f>
        <v>C</v>
      </c>
      <c r="R112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24" spans="1:18" x14ac:dyDescent="0.25">
      <c r="A1124">
        <v>2</v>
      </c>
      <c r="B1124">
        <v>1188</v>
      </c>
      <c r="C1124">
        <v>5</v>
      </c>
      <c r="D1124">
        <v>3</v>
      </c>
      <c r="E1124">
        <v>201909</v>
      </c>
      <c r="F1124">
        <v>1</v>
      </c>
      <c r="G1124">
        <v>6.77</v>
      </c>
      <c r="H1124">
        <v>6.77</v>
      </c>
      <c r="I1124">
        <v>739.28399999999999</v>
      </c>
      <c r="J1124">
        <v>120</v>
      </c>
      <c r="K1124">
        <v>1169.856</v>
      </c>
      <c r="L1124">
        <f>Tabla_STOCKENALMACEN[[#This Row],[CANT_STOCK]]*Tabla_STOCKENALMACEN[[#This Row],[COSTO_UNIT]]</f>
        <v>6.77</v>
      </c>
      <c r="M1124">
        <f>IFERROR(Tabla_STOCKENALMACEN[[#This Row],[CANT_STOCK]]/Tabla_STOCKENALMACEN[[#This Row],[VENTA_PROM12MESES_UN]],0)</f>
        <v>8.3333333333333332E-3</v>
      </c>
      <c r="N1124">
        <f>IFERROR(12/Tabla_STOCKENALMACEN[[#This Row],[MESES DE INVENTARIO]],0)</f>
        <v>1440</v>
      </c>
      <c r="O1124" s="3">
        <f>Tabla_STOCKENALMACEN[[#This Row],[STOCK_VALORIZADO]]/SUM(Tabla_STOCKENALMACEN[STOCK_VALORIZADO])</f>
        <v>2.5486262212924169E-7</v>
      </c>
      <c r="P1124" s="1" t="str">
        <f>VLOOKUP(Tabla_STOCKENALMACEN[[#This Row],[ID_PRODUCTO]],'ABC VENTAS'!$B$2:$F$564,5,FALSE)</f>
        <v>C</v>
      </c>
      <c r="Q1124" s="1" t="str">
        <f>VLOOKUP(Tabla_STOCKENALMACEN[[#This Row],[ID_PRODUCTO]],'ABC STOCK'!$B$3:$F$565,5,FALSE)</f>
        <v>C</v>
      </c>
      <c r="R112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25" spans="1:18" x14ac:dyDescent="0.25">
      <c r="A1125">
        <v>3</v>
      </c>
      <c r="B1125">
        <v>1188</v>
      </c>
      <c r="C1125">
        <v>5</v>
      </c>
      <c r="D1125">
        <v>3</v>
      </c>
      <c r="E1125">
        <v>201911</v>
      </c>
      <c r="F1125">
        <v>13</v>
      </c>
      <c r="G1125">
        <v>6.48</v>
      </c>
      <c r="H1125">
        <v>84.24</v>
      </c>
      <c r="I1125">
        <v>810.64800000000002</v>
      </c>
      <c r="J1125">
        <v>139</v>
      </c>
      <c r="K1125">
        <v>1107.8856000000001</v>
      </c>
      <c r="L1125">
        <f>Tabla_STOCKENALMACEN[[#This Row],[CANT_STOCK]]*Tabla_STOCKENALMACEN[[#This Row],[COSTO_UNIT]]</f>
        <v>84.240000000000009</v>
      </c>
      <c r="M1125">
        <f>IFERROR(Tabla_STOCKENALMACEN[[#This Row],[CANT_STOCK]]/Tabla_STOCKENALMACEN[[#This Row],[VENTA_PROM12MESES_UN]],0)</f>
        <v>9.3525179856115109E-2</v>
      </c>
      <c r="N1125">
        <f>IFERROR(12/Tabla_STOCKENALMACEN[[#This Row],[MESES DE INVENTARIO]],0)</f>
        <v>128.30769230769229</v>
      </c>
      <c r="O1125" s="3">
        <f>Tabla_STOCKENALMACEN[[#This Row],[STOCK_VALORIZADO]]/SUM(Tabla_STOCKENALMACEN[STOCK_VALORIZADO])</f>
        <v>3.171289111989265E-6</v>
      </c>
      <c r="P1125" s="1" t="str">
        <f>VLOOKUP(Tabla_STOCKENALMACEN[[#This Row],[ID_PRODUCTO]],'ABC VENTAS'!$B$2:$F$564,5,FALSE)</f>
        <v>C</v>
      </c>
      <c r="Q1125" s="1" t="str">
        <f>VLOOKUP(Tabla_STOCKENALMACEN[[#This Row],[ID_PRODUCTO]],'ABC STOCK'!$B$3:$F$565,5,FALSE)</f>
        <v>C</v>
      </c>
      <c r="R112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26" spans="1:18" x14ac:dyDescent="0.25">
      <c r="A1126">
        <v>3</v>
      </c>
      <c r="B1126">
        <v>1188</v>
      </c>
      <c r="C1126">
        <v>5</v>
      </c>
      <c r="D1126">
        <v>3</v>
      </c>
      <c r="E1126">
        <v>202001</v>
      </c>
      <c r="F1126">
        <v>622</v>
      </c>
      <c r="G1126">
        <v>7.51</v>
      </c>
      <c r="H1126">
        <v>4671.22</v>
      </c>
      <c r="I1126">
        <v>283.42739999999998</v>
      </c>
      <c r="J1126">
        <v>44.4</v>
      </c>
      <c r="K1126">
        <v>610.20252000000005</v>
      </c>
      <c r="L1126">
        <f>Tabla_STOCKENALMACEN[[#This Row],[CANT_STOCK]]*Tabla_STOCKENALMACEN[[#This Row],[COSTO_UNIT]]</f>
        <v>4671.22</v>
      </c>
      <c r="M1126">
        <f>IFERROR(Tabla_STOCKENALMACEN[[#This Row],[CANT_STOCK]]/Tabla_STOCKENALMACEN[[#This Row],[VENTA_PROM12MESES_UN]],0)</f>
        <v>14.009009009009009</v>
      </c>
      <c r="N1126">
        <f>IFERROR(12/Tabla_STOCKENALMACEN[[#This Row],[MESES DE INVENTARIO]],0)</f>
        <v>0.85659163987138265</v>
      </c>
      <c r="O1126" s="3">
        <f>Tabla_STOCKENALMACEN[[#This Row],[STOCK_VALORIZADO]]/SUM(Tabla_STOCKENALMACEN[STOCK_VALORIZADO])</f>
        <v>1.7585219759860509E-4</v>
      </c>
      <c r="P1126" s="1" t="str">
        <f>VLOOKUP(Tabla_STOCKENALMACEN[[#This Row],[ID_PRODUCTO]],'ABC VENTAS'!$B$2:$F$564,5,FALSE)</f>
        <v>C</v>
      </c>
      <c r="Q1126" s="1" t="str">
        <f>VLOOKUP(Tabla_STOCKENALMACEN[[#This Row],[ID_PRODUCTO]],'ABC STOCK'!$B$3:$F$565,5,FALSE)</f>
        <v>C</v>
      </c>
      <c r="R112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127" spans="1:18" x14ac:dyDescent="0.25">
      <c r="A1127">
        <v>1</v>
      </c>
      <c r="B1127">
        <v>1188</v>
      </c>
      <c r="C1127">
        <v>5</v>
      </c>
      <c r="D1127">
        <v>3</v>
      </c>
      <c r="E1127">
        <v>202003</v>
      </c>
      <c r="F1127">
        <v>373</v>
      </c>
      <c r="G1127">
        <v>2.65</v>
      </c>
      <c r="H1127">
        <v>988.45</v>
      </c>
      <c r="I1127">
        <v>347.41500000000002</v>
      </c>
      <c r="J1127">
        <v>138</v>
      </c>
      <c r="K1127">
        <v>438.84</v>
      </c>
      <c r="L1127">
        <f>Tabla_STOCKENALMACEN[[#This Row],[CANT_STOCK]]*Tabla_STOCKENALMACEN[[#This Row],[COSTO_UNIT]]</f>
        <v>988.44999999999993</v>
      </c>
      <c r="M1127">
        <f>IFERROR(Tabla_STOCKENALMACEN[[#This Row],[CANT_STOCK]]/Tabla_STOCKENALMACEN[[#This Row],[VENTA_PROM12MESES_UN]],0)</f>
        <v>2.7028985507246377</v>
      </c>
      <c r="N1127">
        <f>IFERROR(12/Tabla_STOCKENALMACEN[[#This Row],[MESES DE INVENTARIO]],0)</f>
        <v>4.4396782841823059</v>
      </c>
      <c r="O1127" s="3">
        <f>Tabla_STOCKENALMACEN[[#This Row],[STOCK_VALORIZADO]]/SUM(Tabla_STOCKENALMACEN[STOCK_VALORIZADO])</f>
        <v>3.7211072207333672E-5</v>
      </c>
      <c r="P1127" s="1" t="str">
        <f>VLOOKUP(Tabla_STOCKENALMACEN[[#This Row],[ID_PRODUCTO]],'ABC VENTAS'!$B$2:$F$564,5,FALSE)</f>
        <v>C</v>
      </c>
      <c r="Q1127" s="1" t="str">
        <f>VLOOKUP(Tabla_STOCKENALMACEN[[#This Row],[ID_PRODUCTO]],'ABC STOCK'!$B$3:$F$565,5,FALSE)</f>
        <v>C</v>
      </c>
      <c r="R112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28" spans="1:18" x14ac:dyDescent="0.25">
      <c r="A1128">
        <v>2</v>
      </c>
      <c r="B1128">
        <v>1188</v>
      </c>
      <c r="C1128">
        <v>5</v>
      </c>
      <c r="D1128">
        <v>3</v>
      </c>
      <c r="E1128">
        <v>201911</v>
      </c>
      <c r="F1128">
        <v>425</v>
      </c>
      <c r="G1128">
        <v>4.8099999999999996</v>
      </c>
      <c r="H1128">
        <v>2044.25</v>
      </c>
      <c r="I1128">
        <v>222.49135999999999</v>
      </c>
      <c r="J1128">
        <v>47.2</v>
      </c>
      <c r="K1128">
        <v>324.65575999999999</v>
      </c>
      <c r="L1128">
        <f>Tabla_STOCKENALMACEN[[#This Row],[CANT_STOCK]]*Tabla_STOCKENALMACEN[[#This Row],[COSTO_UNIT]]</f>
        <v>2044.2499999999998</v>
      </c>
      <c r="M1128">
        <f>IFERROR(Tabla_STOCKENALMACEN[[#This Row],[CANT_STOCK]]/Tabla_STOCKENALMACEN[[#This Row],[VENTA_PROM12MESES_UN]],0)</f>
        <v>9.0042372881355934</v>
      </c>
      <c r="N1128">
        <f>IFERROR(12/Tabla_STOCKENALMACEN[[#This Row],[MESES DE INVENTARIO]],0)</f>
        <v>1.3327058823529412</v>
      </c>
      <c r="O1128" s="3">
        <f>Tabla_STOCKENALMACEN[[#This Row],[STOCK_VALORIZADO]]/SUM(Tabla_STOCKENALMACEN[STOCK_VALORIZADO])</f>
        <v>7.695759457720861E-5</v>
      </c>
      <c r="P1128" s="1" t="str">
        <f>VLOOKUP(Tabla_STOCKENALMACEN[[#This Row],[ID_PRODUCTO]],'ABC VENTAS'!$B$2:$F$564,5,FALSE)</f>
        <v>C</v>
      </c>
      <c r="Q1128" s="1" t="str">
        <f>VLOOKUP(Tabla_STOCKENALMACEN[[#This Row],[ID_PRODUCTO]],'ABC STOCK'!$B$3:$F$565,5,FALSE)</f>
        <v>C</v>
      </c>
      <c r="R112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129" spans="1:18" x14ac:dyDescent="0.25">
      <c r="A1129">
        <v>3</v>
      </c>
      <c r="B1129">
        <v>1188</v>
      </c>
      <c r="C1129">
        <v>5</v>
      </c>
      <c r="D1129">
        <v>3</v>
      </c>
      <c r="E1129">
        <v>201912</v>
      </c>
      <c r="F1129">
        <v>416</v>
      </c>
      <c r="G1129">
        <v>1.1399999999999999</v>
      </c>
      <c r="H1129">
        <v>474.24</v>
      </c>
      <c r="I1129">
        <v>153.8202</v>
      </c>
      <c r="J1129">
        <v>131</v>
      </c>
      <c r="K1129">
        <v>195.6354</v>
      </c>
      <c r="L1129">
        <f>Tabla_STOCKENALMACEN[[#This Row],[CANT_STOCK]]*Tabla_STOCKENALMACEN[[#This Row],[COSTO_UNIT]]</f>
        <v>474.23999999999995</v>
      </c>
      <c r="M1129">
        <f>IFERROR(Tabla_STOCKENALMACEN[[#This Row],[CANT_STOCK]]/Tabla_STOCKENALMACEN[[#This Row],[VENTA_PROM12MESES_UN]],0)</f>
        <v>3.1755725190839694</v>
      </c>
      <c r="N1129">
        <f>IFERROR(12/Tabla_STOCKENALMACEN[[#This Row],[MESES DE INVENTARIO]],0)</f>
        <v>3.7788461538461537</v>
      </c>
      <c r="O1129" s="3">
        <f>Tabla_STOCKENALMACEN[[#This Row],[STOCK_VALORIZADO]]/SUM(Tabla_STOCKENALMACEN[STOCK_VALORIZADO])</f>
        <v>1.7853183148976599E-5</v>
      </c>
      <c r="P1129" s="1" t="str">
        <f>VLOOKUP(Tabla_STOCKENALMACEN[[#This Row],[ID_PRODUCTO]],'ABC VENTAS'!$B$2:$F$564,5,FALSE)</f>
        <v>C</v>
      </c>
      <c r="Q1129" s="1" t="str">
        <f>VLOOKUP(Tabla_STOCKENALMACEN[[#This Row],[ID_PRODUCTO]],'ABC STOCK'!$B$3:$F$565,5,FALSE)</f>
        <v>C</v>
      </c>
      <c r="R112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130" spans="1:18" x14ac:dyDescent="0.25">
      <c r="A1130">
        <v>1</v>
      </c>
      <c r="B1130">
        <v>1189</v>
      </c>
      <c r="C1130">
        <v>5</v>
      </c>
      <c r="D1130">
        <v>3</v>
      </c>
      <c r="E1130">
        <v>202002</v>
      </c>
      <c r="F1130">
        <v>623</v>
      </c>
      <c r="G1130">
        <v>7.02</v>
      </c>
      <c r="H1130">
        <v>4373.46</v>
      </c>
      <c r="I1130">
        <v>529.50455999999997</v>
      </c>
      <c r="J1130">
        <v>69.2</v>
      </c>
      <c r="K1130">
        <v>859.83767999999998</v>
      </c>
      <c r="L1130">
        <f>Tabla_STOCKENALMACEN[[#This Row],[CANT_STOCK]]*Tabla_STOCKENALMACEN[[#This Row],[COSTO_UNIT]]</f>
        <v>4373.46</v>
      </c>
      <c r="M1130">
        <f>IFERROR(Tabla_STOCKENALMACEN[[#This Row],[CANT_STOCK]]/Tabla_STOCKENALMACEN[[#This Row],[VENTA_PROM12MESES_UN]],0)</f>
        <v>9.002890173410405</v>
      </c>
      <c r="N1130">
        <f>IFERROR(12/Tabla_STOCKENALMACEN[[#This Row],[MESES DE INVENTARIO]],0)</f>
        <v>1.3329052969502406</v>
      </c>
      <c r="O1130" s="3">
        <f>Tabla_STOCKENALMACEN[[#This Row],[STOCK_VALORIZADO]]/SUM(Tabla_STOCKENALMACEN[STOCK_VALORIZADO])</f>
        <v>1.6464275973077598E-4</v>
      </c>
      <c r="P1130" s="1" t="str">
        <f>VLOOKUP(Tabla_STOCKENALMACEN[[#This Row],[ID_PRODUCTO]],'ABC VENTAS'!$B$2:$F$564,5,FALSE)</f>
        <v>C</v>
      </c>
      <c r="Q1130" s="1" t="str">
        <f>VLOOKUP(Tabla_STOCKENALMACEN[[#This Row],[ID_PRODUCTO]],'ABC STOCK'!$B$3:$F$565,5,FALSE)</f>
        <v>C</v>
      </c>
      <c r="R113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131" spans="1:18" x14ac:dyDescent="0.25">
      <c r="A1131">
        <v>2</v>
      </c>
      <c r="B1131">
        <v>1189</v>
      </c>
      <c r="C1131">
        <v>5</v>
      </c>
      <c r="D1131">
        <v>3</v>
      </c>
      <c r="E1131">
        <v>201902</v>
      </c>
      <c r="F1131">
        <v>310</v>
      </c>
      <c r="G1131">
        <v>7.73</v>
      </c>
      <c r="H1131">
        <v>2396.3000000000002</v>
      </c>
      <c r="I1131">
        <v>507.86099999999999</v>
      </c>
      <c r="J1131">
        <v>73</v>
      </c>
      <c r="K1131">
        <v>711.00540000000001</v>
      </c>
      <c r="L1131">
        <f>Tabla_STOCKENALMACEN[[#This Row],[CANT_STOCK]]*Tabla_STOCKENALMACEN[[#This Row],[COSTO_UNIT]]</f>
        <v>2396.3000000000002</v>
      </c>
      <c r="M1131">
        <f>IFERROR(Tabla_STOCKENALMACEN[[#This Row],[CANT_STOCK]]/Tabla_STOCKENALMACEN[[#This Row],[VENTA_PROM12MESES_UN]],0)</f>
        <v>4.2465753424657535</v>
      </c>
      <c r="N1131">
        <f>IFERROR(12/Tabla_STOCKENALMACEN[[#This Row],[MESES DE INVENTARIO]],0)</f>
        <v>2.8258064516129031</v>
      </c>
      <c r="O1131" s="3">
        <f>Tabla_STOCKENALMACEN[[#This Row],[STOCK_VALORIZADO]]/SUM(Tabla_STOCKENALMACEN[STOCK_VALORIZADO])</f>
        <v>9.0210827386750657E-5</v>
      </c>
      <c r="P1131" s="1" t="str">
        <f>VLOOKUP(Tabla_STOCKENALMACEN[[#This Row],[ID_PRODUCTO]],'ABC VENTAS'!$B$2:$F$564,5,FALSE)</f>
        <v>C</v>
      </c>
      <c r="Q1131" s="1" t="str">
        <f>VLOOKUP(Tabla_STOCKENALMACEN[[#This Row],[ID_PRODUCTO]],'ABC STOCK'!$B$3:$F$565,5,FALSE)</f>
        <v>C</v>
      </c>
      <c r="R113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132" spans="1:18" x14ac:dyDescent="0.25">
      <c r="A1132">
        <v>1</v>
      </c>
      <c r="B1132">
        <v>1189</v>
      </c>
      <c r="C1132">
        <v>5</v>
      </c>
      <c r="D1132">
        <v>3</v>
      </c>
      <c r="E1132">
        <v>201906</v>
      </c>
      <c r="F1132">
        <v>91</v>
      </c>
      <c r="G1132">
        <v>2.73</v>
      </c>
      <c r="H1132">
        <v>248.43</v>
      </c>
      <c r="I1132">
        <v>269.59841999999998</v>
      </c>
      <c r="J1132">
        <v>90.6</v>
      </c>
      <c r="K1132">
        <v>413.05446000000001</v>
      </c>
      <c r="L1132">
        <f>Tabla_STOCKENALMACEN[[#This Row],[CANT_STOCK]]*Tabla_STOCKENALMACEN[[#This Row],[COSTO_UNIT]]</f>
        <v>248.43</v>
      </c>
      <c r="M1132">
        <f>IFERROR(Tabla_STOCKENALMACEN[[#This Row],[CANT_STOCK]]/Tabla_STOCKENALMACEN[[#This Row],[VENTA_PROM12MESES_UN]],0)</f>
        <v>1.0044150110375276</v>
      </c>
      <c r="N1132">
        <f>IFERROR(12/Tabla_STOCKENALMACEN[[#This Row],[MESES DE INVENTARIO]],0)</f>
        <v>11.947252747252747</v>
      </c>
      <c r="O1132" s="3">
        <f>Tabla_STOCKENALMACEN[[#This Row],[STOCK_VALORIZADO]]/SUM(Tabla_STOCKENALMACEN[STOCK_VALORIZADO])</f>
        <v>9.3523665015609331E-6</v>
      </c>
      <c r="P1132" s="1" t="str">
        <f>VLOOKUP(Tabla_STOCKENALMACEN[[#This Row],[ID_PRODUCTO]],'ABC VENTAS'!$B$2:$F$564,5,FALSE)</f>
        <v>C</v>
      </c>
      <c r="Q1132" s="1" t="str">
        <f>VLOOKUP(Tabla_STOCKENALMACEN[[#This Row],[ID_PRODUCTO]],'ABC STOCK'!$B$3:$F$565,5,FALSE)</f>
        <v>C</v>
      </c>
      <c r="R113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33" spans="1:18" x14ac:dyDescent="0.25">
      <c r="A1133">
        <v>3</v>
      </c>
      <c r="B1133">
        <v>1189</v>
      </c>
      <c r="C1133">
        <v>5</v>
      </c>
      <c r="D1133">
        <v>3</v>
      </c>
      <c r="E1133">
        <v>201901</v>
      </c>
      <c r="F1133">
        <v>199</v>
      </c>
      <c r="G1133">
        <v>5.36</v>
      </c>
      <c r="H1133">
        <v>1066.6400000000001</v>
      </c>
      <c r="I1133">
        <v>348.93599999999998</v>
      </c>
      <c r="J1133">
        <v>62</v>
      </c>
      <c r="K1133">
        <v>412.07679999999999</v>
      </c>
      <c r="L1133">
        <f>Tabla_STOCKENALMACEN[[#This Row],[CANT_STOCK]]*Tabla_STOCKENALMACEN[[#This Row],[COSTO_UNIT]]</f>
        <v>1066.6400000000001</v>
      </c>
      <c r="M1133">
        <f>IFERROR(Tabla_STOCKENALMACEN[[#This Row],[CANT_STOCK]]/Tabla_STOCKENALMACEN[[#This Row],[VENTA_PROM12MESES_UN]],0)</f>
        <v>3.2096774193548385</v>
      </c>
      <c r="N1133">
        <f>IFERROR(12/Tabla_STOCKENALMACEN[[#This Row],[MESES DE INVENTARIO]],0)</f>
        <v>3.7386934673366836</v>
      </c>
      <c r="O1133" s="3">
        <f>Tabla_STOCKENALMACEN[[#This Row],[STOCK_VALORIZADO]]/SUM(Tabla_STOCKENALMACEN[STOCK_VALORIZADO])</f>
        <v>4.0154603732338904E-5</v>
      </c>
      <c r="P1133" s="1" t="str">
        <f>VLOOKUP(Tabla_STOCKENALMACEN[[#This Row],[ID_PRODUCTO]],'ABC VENTAS'!$B$2:$F$564,5,FALSE)</f>
        <v>C</v>
      </c>
      <c r="Q1133" s="1" t="str">
        <f>VLOOKUP(Tabla_STOCKENALMACEN[[#This Row],[ID_PRODUCTO]],'ABC STOCK'!$B$3:$F$565,5,FALSE)</f>
        <v>C</v>
      </c>
      <c r="R113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134" spans="1:18" x14ac:dyDescent="0.25">
      <c r="A1134">
        <v>2</v>
      </c>
      <c r="B1134">
        <v>1189</v>
      </c>
      <c r="C1134">
        <v>5</v>
      </c>
      <c r="D1134">
        <v>3</v>
      </c>
      <c r="E1134">
        <v>202002</v>
      </c>
      <c r="F1134">
        <v>759</v>
      </c>
      <c r="G1134">
        <v>3.21</v>
      </c>
      <c r="H1134">
        <v>2436.39</v>
      </c>
      <c r="I1134">
        <v>155.92895999999999</v>
      </c>
      <c r="J1134">
        <v>50.6</v>
      </c>
      <c r="K1134">
        <v>308.60939999999999</v>
      </c>
      <c r="L1134">
        <f>Tabla_STOCKENALMACEN[[#This Row],[CANT_STOCK]]*Tabla_STOCKENALMACEN[[#This Row],[COSTO_UNIT]]</f>
        <v>2436.39</v>
      </c>
      <c r="M1134">
        <f>IFERROR(Tabla_STOCKENALMACEN[[#This Row],[CANT_STOCK]]/Tabla_STOCKENALMACEN[[#This Row],[VENTA_PROM12MESES_UN]],0)</f>
        <v>15</v>
      </c>
      <c r="N1134">
        <f>IFERROR(12/Tabla_STOCKENALMACEN[[#This Row],[MESES DE INVENTARIO]],0)</f>
        <v>0.8</v>
      </c>
      <c r="O1134" s="3">
        <f>Tabla_STOCKENALMACEN[[#This Row],[STOCK_VALORIZADO]]/SUM(Tabla_STOCKENALMACEN[STOCK_VALORIZADO])</f>
        <v>9.1720050801988656E-5</v>
      </c>
      <c r="P1134" s="1" t="str">
        <f>VLOOKUP(Tabla_STOCKENALMACEN[[#This Row],[ID_PRODUCTO]],'ABC VENTAS'!$B$2:$F$564,5,FALSE)</f>
        <v>C</v>
      </c>
      <c r="Q1134" s="1" t="str">
        <f>VLOOKUP(Tabla_STOCKENALMACEN[[#This Row],[ID_PRODUCTO]],'ABC STOCK'!$B$3:$F$565,5,FALSE)</f>
        <v>C</v>
      </c>
      <c r="R113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135" spans="1:18" x14ac:dyDescent="0.25">
      <c r="A1135">
        <v>3</v>
      </c>
      <c r="B1135">
        <v>1189</v>
      </c>
      <c r="C1135">
        <v>5</v>
      </c>
      <c r="D1135">
        <v>3</v>
      </c>
      <c r="E1135">
        <v>202003</v>
      </c>
      <c r="F1135">
        <v>278</v>
      </c>
      <c r="G1135">
        <v>2.35</v>
      </c>
      <c r="H1135">
        <v>653.29999999999995</v>
      </c>
      <c r="I1135">
        <v>187.81200000000001</v>
      </c>
      <c r="J1135">
        <v>74</v>
      </c>
      <c r="K1135">
        <v>262.589</v>
      </c>
      <c r="L1135">
        <f>Tabla_STOCKENALMACEN[[#This Row],[CANT_STOCK]]*Tabla_STOCKENALMACEN[[#This Row],[COSTO_UNIT]]</f>
        <v>653.30000000000007</v>
      </c>
      <c r="M1135">
        <f>IFERROR(Tabla_STOCKENALMACEN[[#This Row],[CANT_STOCK]]/Tabla_STOCKENALMACEN[[#This Row],[VENTA_PROM12MESES_UN]],0)</f>
        <v>3.7567567567567566</v>
      </c>
      <c r="N1135">
        <f>IFERROR(12/Tabla_STOCKENALMACEN[[#This Row],[MESES DE INVENTARIO]],0)</f>
        <v>3.1942446043165469</v>
      </c>
      <c r="O1135" s="3">
        <f>Tabla_STOCKENALMACEN[[#This Row],[STOCK_VALORIZADO]]/SUM(Tabla_STOCKENALMACEN[STOCK_VALORIZADO])</f>
        <v>2.4594054806061096E-5</v>
      </c>
      <c r="P1135" s="1" t="str">
        <f>VLOOKUP(Tabla_STOCKENALMACEN[[#This Row],[ID_PRODUCTO]],'ABC VENTAS'!$B$2:$F$564,5,FALSE)</f>
        <v>C</v>
      </c>
      <c r="Q1135" s="1" t="str">
        <f>VLOOKUP(Tabla_STOCKENALMACEN[[#This Row],[ID_PRODUCTO]],'ABC STOCK'!$B$3:$F$565,5,FALSE)</f>
        <v>C</v>
      </c>
      <c r="R113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136" spans="1:18" x14ac:dyDescent="0.25">
      <c r="A1136">
        <v>3</v>
      </c>
      <c r="B1136">
        <v>1190</v>
      </c>
      <c r="C1136">
        <v>5</v>
      </c>
      <c r="D1136">
        <v>3</v>
      </c>
      <c r="E1136">
        <v>202002</v>
      </c>
      <c r="F1136">
        <v>967</v>
      </c>
      <c r="G1136">
        <v>7.67</v>
      </c>
      <c r="H1136">
        <v>7416.89</v>
      </c>
      <c r="I1136">
        <v>407.67583999999999</v>
      </c>
      <c r="J1136">
        <v>60.4</v>
      </c>
      <c r="K1136">
        <v>870.94384000000002</v>
      </c>
      <c r="L1136">
        <f>Tabla_STOCKENALMACEN[[#This Row],[CANT_STOCK]]*Tabla_STOCKENALMACEN[[#This Row],[COSTO_UNIT]]</f>
        <v>7416.89</v>
      </c>
      <c r="M1136">
        <f>IFERROR(Tabla_STOCKENALMACEN[[#This Row],[CANT_STOCK]]/Tabla_STOCKENALMACEN[[#This Row],[VENTA_PROM12MESES_UN]],0)</f>
        <v>16.009933774834437</v>
      </c>
      <c r="N1136">
        <f>IFERROR(12/Tabla_STOCKENALMACEN[[#This Row],[MESES DE INVENTARIO]],0)</f>
        <v>0.74953464322647367</v>
      </c>
      <c r="O1136" s="3">
        <f>Tabla_STOCKENALMACEN[[#This Row],[STOCK_VALORIZADO]]/SUM(Tabla_STOCKENALMACEN[STOCK_VALORIZADO])</f>
        <v>2.792153668307462E-4</v>
      </c>
      <c r="P1136" s="1" t="str">
        <f>VLOOKUP(Tabla_STOCKENALMACEN[[#This Row],[ID_PRODUCTO]],'ABC VENTAS'!$B$2:$F$564,5,FALSE)</f>
        <v>C</v>
      </c>
      <c r="Q1136" s="1" t="str">
        <f>VLOOKUP(Tabla_STOCKENALMACEN[[#This Row],[ID_PRODUCTO]],'ABC STOCK'!$B$3:$F$565,5,FALSE)</f>
        <v>C</v>
      </c>
      <c r="R113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137" spans="1:18" x14ac:dyDescent="0.25">
      <c r="A1137">
        <v>1</v>
      </c>
      <c r="B1137">
        <v>1190</v>
      </c>
      <c r="C1137">
        <v>5</v>
      </c>
      <c r="D1137">
        <v>3</v>
      </c>
      <c r="E1137">
        <v>202003</v>
      </c>
      <c r="F1137">
        <v>5</v>
      </c>
      <c r="G1137">
        <v>5.22</v>
      </c>
      <c r="H1137">
        <v>26.1</v>
      </c>
      <c r="I1137">
        <v>523.46159999999998</v>
      </c>
      <c r="J1137">
        <v>109</v>
      </c>
      <c r="K1137">
        <v>756.74339999999995</v>
      </c>
      <c r="L1137">
        <f>Tabla_STOCKENALMACEN[[#This Row],[CANT_STOCK]]*Tabla_STOCKENALMACEN[[#This Row],[COSTO_UNIT]]</f>
        <v>26.099999999999998</v>
      </c>
      <c r="M1137">
        <f>IFERROR(Tabla_STOCKENALMACEN[[#This Row],[CANT_STOCK]]/Tabla_STOCKENALMACEN[[#This Row],[VENTA_PROM12MESES_UN]],0)</f>
        <v>4.5871559633027525E-2</v>
      </c>
      <c r="N1137">
        <f>IFERROR(12/Tabla_STOCKENALMACEN[[#This Row],[MESES DE INVENTARIO]],0)</f>
        <v>261.59999999999997</v>
      </c>
      <c r="O1137" s="3">
        <f>Tabla_STOCKENALMACEN[[#This Row],[STOCK_VALORIZADO]]/SUM(Tabla_STOCKENALMACEN[STOCK_VALORIZADO])</f>
        <v>9.8255752401376788E-7</v>
      </c>
      <c r="P1137" s="1" t="str">
        <f>VLOOKUP(Tabla_STOCKENALMACEN[[#This Row],[ID_PRODUCTO]],'ABC VENTAS'!$B$2:$F$564,5,FALSE)</f>
        <v>C</v>
      </c>
      <c r="Q1137" s="1" t="str">
        <f>VLOOKUP(Tabla_STOCKENALMACEN[[#This Row],[ID_PRODUCTO]],'ABC STOCK'!$B$3:$F$565,5,FALSE)</f>
        <v>C</v>
      </c>
      <c r="R113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38" spans="1:18" x14ac:dyDescent="0.25">
      <c r="A1138">
        <v>2</v>
      </c>
      <c r="B1138">
        <v>1190</v>
      </c>
      <c r="C1138">
        <v>5</v>
      </c>
      <c r="D1138">
        <v>3</v>
      </c>
      <c r="E1138">
        <v>201910</v>
      </c>
      <c r="F1138">
        <v>273</v>
      </c>
      <c r="G1138">
        <v>5.48</v>
      </c>
      <c r="H1138">
        <v>1496.04</v>
      </c>
      <c r="I1138">
        <v>302.28228000000001</v>
      </c>
      <c r="J1138">
        <v>68.099999999999994</v>
      </c>
      <c r="K1138">
        <v>574.70952</v>
      </c>
      <c r="L1138">
        <f>Tabla_STOCKENALMACEN[[#This Row],[CANT_STOCK]]*Tabla_STOCKENALMACEN[[#This Row],[COSTO_UNIT]]</f>
        <v>1496.0400000000002</v>
      </c>
      <c r="M1138">
        <f>IFERROR(Tabla_STOCKENALMACEN[[#This Row],[CANT_STOCK]]/Tabla_STOCKENALMACEN[[#This Row],[VENTA_PROM12MESES_UN]],0)</f>
        <v>4.0088105726872252</v>
      </c>
      <c r="N1138">
        <f>IFERROR(12/Tabla_STOCKENALMACEN[[#This Row],[MESES DE INVENTARIO]],0)</f>
        <v>2.993406593406593</v>
      </c>
      <c r="O1138" s="3">
        <f>Tabla_STOCKENALMACEN[[#This Row],[STOCK_VALORIZADO]]/SUM(Tabla_STOCKENALMACEN[STOCK_VALORIZADO])</f>
        <v>5.6319745525883426E-5</v>
      </c>
      <c r="P1138" s="1" t="str">
        <f>VLOOKUP(Tabla_STOCKENALMACEN[[#This Row],[ID_PRODUCTO]],'ABC VENTAS'!$B$2:$F$564,5,FALSE)</f>
        <v>C</v>
      </c>
      <c r="Q1138" s="1" t="str">
        <f>VLOOKUP(Tabla_STOCKENALMACEN[[#This Row],[ID_PRODUCTO]],'ABC STOCK'!$B$3:$F$565,5,FALSE)</f>
        <v>C</v>
      </c>
      <c r="R113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139" spans="1:18" x14ac:dyDescent="0.25">
      <c r="A1139">
        <v>2</v>
      </c>
      <c r="B1139">
        <v>1190</v>
      </c>
      <c r="C1139">
        <v>5</v>
      </c>
      <c r="D1139">
        <v>3</v>
      </c>
      <c r="E1139">
        <v>202002</v>
      </c>
      <c r="F1139">
        <v>902</v>
      </c>
      <c r="G1139">
        <v>4.28</v>
      </c>
      <c r="H1139">
        <v>3860.56</v>
      </c>
      <c r="I1139">
        <v>180.11951999999999</v>
      </c>
      <c r="J1139">
        <v>50.1</v>
      </c>
      <c r="K1139">
        <v>360.23903999999999</v>
      </c>
      <c r="L1139">
        <f>Tabla_STOCKENALMACEN[[#This Row],[CANT_STOCK]]*Tabla_STOCKENALMACEN[[#This Row],[COSTO_UNIT]]</f>
        <v>3860.5600000000004</v>
      </c>
      <c r="M1139">
        <f>IFERROR(Tabla_STOCKENALMACEN[[#This Row],[CANT_STOCK]]/Tabla_STOCKENALMACEN[[#This Row],[VENTA_PROM12MESES_UN]],0)</f>
        <v>18.003992015968063</v>
      </c>
      <c r="N1139">
        <f>IFERROR(12/Tabla_STOCKENALMACEN[[#This Row],[MESES DE INVENTARIO]],0)</f>
        <v>0.66651884700665198</v>
      </c>
      <c r="O1139" s="3">
        <f>Tabla_STOCKENALMACEN[[#This Row],[STOCK_VALORIZADO]]/SUM(Tabla_STOCKENALMACEN[STOCK_VALORIZADO])</f>
        <v>1.4533418677803035E-4</v>
      </c>
      <c r="P1139" s="1" t="str">
        <f>VLOOKUP(Tabla_STOCKENALMACEN[[#This Row],[ID_PRODUCTO]],'ABC VENTAS'!$B$2:$F$564,5,FALSE)</f>
        <v>C</v>
      </c>
      <c r="Q1139" s="1" t="str">
        <f>VLOOKUP(Tabla_STOCKENALMACEN[[#This Row],[ID_PRODUCTO]],'ABC STOCK'!$B$3:$F$565,5,FALSE)</f>
        <v>C</v>
      </c>
      <c r="R113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140" spans="1:18" x14ac:dyDescent="0.25">
      <c r="A1140">
        <v>2</v>
      </c>
      <c r="B1140">
        <v>1190</v>
      </c>
      <c r="C1140">
        <v>5</v>
      </c>
      <c r="D1140">
        <v>3</v>
      </c>
      <c r="E1140">
        <v>202003</v>
      </c>
      <c r="F1140">
        <v>1403</v>
      </c>
      <c r="G1140">
        <v>2.54</v>
      </c>
      <c r="H1140">
        <v>3563.62</v>
      </c>
      <c r="I1140">
        <v>209.55</v>
      </c>
      <c r="J1140">
        <v>82.5</v>
      </c>
      <c r="K1140">
        <v>356.23500000000001</v>
      </c>
      <c r="L1140">
        <f>Tabla_STOCKENALMACEN[[#This Row],[CANT_STOCK]]*Tabla_STOCKENALMACEN[[#This Row],[COSTO_UNIT]]</f>
        <v>3563.62</v>
      </c>
      <c r="M1140">
        <f>IFERROR(Tabla_STOCKENALMACEN[[#This Row],[CANT_STOCK]]/Tabla_STOCKENALMACEN[[#This Row],[VENTA_PROM12MESES_UN]],0)</f>
        <v>17.006060606060608</v>
      </c>
      <c r="N1140">
        <f>IFERROR(12/Tabla_STOCKENALMACEN[[#This Row],[MESES DE INVENTARIO]],0)</f>
        <v>0.70563079116179606</v>
      </c>
      <c r="O1140" s="3">
        <f>Tabla_STOCKENALMACEN[[#This Row],[STOCK_VALORIZADO]]/SUM(Tabla_STOCKENALMACEN[STOCK_VALORIZADO])</f>
        <v>1.3415561853356105E-4</v>
      </c>
      <c r="P1140" s="1" t="str">
        <f>VLOOKUP(Tabla_STOCKENALMACEN[[#This Row],[ID_PRODUCTO]],'ABC VENTAS'!$B$2:$F$564,5,FALSE)</f>
        <v>C</v>
      </c>
      <c r="Q1140" s="1" t="str">
        <f>VLOOKUP(Tabla_STOCKENALMACEN[[#This Row],[ID_PRODUCTO]],'ABC STOCK'!$B$3:$F$565,5,FALSE)</f>
        <v>C</v>
      </c>
      <c r="R114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141" spans="1:18" x14ac:dyDescent="0.25">
      <c r="A1141">
        <v>1</v>
      </c>
      <c r="B1141">
        <v>1190</v>
      </c>
      <c r="C1141">
        <v>5</v>
      </c>
      <c r="D1141">
        <v>3</v>
      </c>
      <c r="E1141">
        <v>201905</v>
      </c>
      <c r="F1141">
        <v>104</v>
      </c>
      <c r="G1141">
        <v>1.45</v>
      </c>
      <c r="H1141">
        <v>150.80000000000001</v>
      </c>
      <c r="I1141">
        <v>82.012</v>
      </c>
      <c r="J1141">
        <v>56</v>
      </c>
      <c r="K1141">
        <v>141.28800000000001</v>
      </c>
      <c r="L1141">
        <f>Tabla_STOCKENALMACEN[[#This Row],[CANT_STOCK]]*Tabla_STOCKENALMACEN[[#This Row],[COSTO_UNIT]]</f>
        <v>150.79999999999998</v>
      </c>
      <c r="M1141">
        <f>IFERROR(Tabla_STOCKENALMACEN[[#This Row],[CANT_STOCK]]/Tabla_STOCKENALMACEN[[#This Row],[VENTA_PROM12MESES_UN]],0)</f>
        <v>1.8571428571428572</v>
      </c>
      <c r="N1141">
        <f>IFERROR(12/Tabla_STOCKENALMACEN[[#This Row],[MESES DE INVENTARIO]],0)</f>
        <v>6.4615384615384617</v>
      </c>
      <c r="O1141" s="3">
        <f>Tabla_STOCKENALMACEN[[#This Row],[STOCK_VALORIZADO]]/SUM(Tabla_STOCKENALMACEN[STOCK_VALORIZADO])</f>
        <v>5.6769990276351028E-6</v>
      </c>
      <c r="P1141" s="1" t="str">
        <f>VLOOKUP(Tabla_STOCKENALMACEN[[#This Row],[ID_PRODUCTO]],'ABC VENTAS'!$B$2:$F$564,5,FALSE)</f>
        <v>C</v>
      </c>
      <c r="Q1141" s="1" t="str">
        <f>VLOOKUP(Tabla_STOCKENALMACEN[[#This Row],[ID_PRODUCTO]],'ABC STOCK'!$B$3:$F$565,5,FALSE)</f>
        <v>C</v>
      </c>
      <c r="R114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42" spans="1:18" x14ac:dyDescent="0.25">
      <c r="A1142">
        <v>1</v>
      </c>
      <c r="B1142">
        <v>1191</v>
      </c>
      <c r="C1142">
        <v>5</v>
      </c>
      <c r="D1142">
        <v>3</v>
      </c>
      <c r="E1142">
        <v>201905</v>
      </c>
      <c r="F1142">
        <v>769</v>
      </c>
      <c r="G1142">
        <v>4.78</v>
      </c>
      <c r="H1142">
        <v>3675.82</v>
      </c>
      <c r="I1142">
        <v>389.63691999999998</v>
      </c>
      <c r="J1142">
        <v>76.900000000000006</v>
      </c>
      <c r="K1142">
        <v>698.4058</v>
      </c>
      <c r="L1142">
        <f>Tabla_STOCKENALMACEN[[#This Row],[CANT_STOCK]]*Tabla_STOCKENALMACEN[[#This Row],[COSTO_UNIT]]</f>
        <v>3675.82</v>
      </c>
      <c r="M1142">
        <f>IFERROR(Tabla_STOCKENALMACEN[[#This Row],[CANT_STOCK]]/Tabla_STOCKENALMACEN[[#This Row],[VENTA_PROM12MESES_UN]],0)</f>
        <v>10</v>
      </c>
      <c r="N1142">
        <f>IFERROR(12/Tabla_STOCKENALMACEN[[#This Row],[MESES DE INVENTARIO]],0)</f>
        <v>1.2</v>
      </c>
      <c r="O1142" s="3">
        <f>Tabla_STOCKENALMACEN[[#This Row],[STOCK_VALORIZADO]]/SUM(Tabla_STOCKENALMACEN[STOCK_VALORIZADO])</f>
        <v>1.3837948651035587E-4</v>
      </c>
      <c r="P1142" s="1" t="str">
        <f>VLOOKUP(Tabla_STOCKENALMACEN[[#This Row],[ID_PRODUCTO]],'ABC VENTAS'!$B$2:$F$564,5,FALSE)</f>
        <v>C</v>
      </c>
      <c r="Q1142" s="1" t="str">
        <f>VLOOKUP(Tabla_STOCKENALMACEN[[#This Row],[ID_PRODUCTO]],'ABC STOCK'!$B$3:$F$565,5,FALSE)</f>
        <v>C</v>
      </c>
      <c r="R114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143" spans="1:18" x14ac:dyDescent="0.25">
      <c r="A1143">
        <v>2</v>
      </c>
      <c r="B1143">
        <v>1191</v>
      </c>
      <c r="C1143">
        <v>5</v>
      </c>
      <c r="D1143">
        <v>3</v>
      </c>
      <c r="E1143">
        <v>201904</v>
      </c>
      <c r="F1143">
        <v>35</v>
      </c>
      <c r="G1143">
        <v>3.87</v>
      </c>
      <c r="H1143">
        <v>135.44999999999999</v>
      </c>
      <c r="I1143">
        <v>345.9006</v>
      </c>
      <c r="J1143">
        <v>109</v>
      </c>
      <c r="K1143">
        <v>670.7097</v>
      </c>
      <c r="L1143">
        <f>Tabla_STOCKENALMACEN[[#This Row],[CANT_STOCK]]*Tabla_STOCKENALMACEN[[#This Row],[COSTO_UNIT]]</f>
        <v>135.45000000000002</v>
      </c>
      <c r="M1143">
        <f>IFERROR(Tabla_STOCKENALMACEN[[#This Row],[CANT_STOCK]]/Tabla_STOCKENALMACEN[[#This Row],[VENTA_PROM12MESES_UN]],0)</f>
        <v>0.32110091743119268</v>
      </c>
      <c r="N1143">
        <f>IFERROR(12/Tabla_STOCKENALMACEN[[#This Row],[MESES DE INVENTARIO]],0)</f>
        <v>37.371428571428567</v>
      </c>
      <c r="O1143" s="3">
        <f>Tabla_STOCKENALMACEN[[#This Row],[STOCK_VALORIZADO]]/SUM(Tabla_STOCKENALMACEN[STOCK_VALORIZADO])</f>
        <v>5.0991347366921409E-6</v>
      </c>
      <c r="P1143" s="1" t="str">
        <f>VLOOKUP(Tabla_STOCKENALMACEN[[#This Row],[ID_PRODUCTO]],'ABC VENTAS'!$B$2:$F$564,5,FALSE)</f>
        <v>C</v>
      </c>
      <c r="Q1143" s="1" t="str">
        <f>VLOOKUP(Tabla_STOCKENALMACEN[[#This Row],[ID_PRODUCTO]],'ABC STOCK'!$B$3:$F$565,5,FALSE)</f>
        <v>C</v>
      </c>
      <c r="R114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44" spans="1:18" x14ac:dyDescent="0.25">
      <c r="A1144">
        <v>3</v>
      </c>
      <c r="B1144">
        <v>1191</v>
      </c>
      <c r="C1144">
        <v>5</v>
      </c>
      <c r="D1144">
        <v>3</v>
      </c>
      <c r="E1144">
        <v>202002</v>
      </c>
      <c r="F1144">
        <v>1073</v>
      </c>
      <c r="G1144">
        <v>4.99</v>
      </c>
      <c r="H1144">
        <v>5354.27</v>
      </c>
      <c r="I1144">
        <v>481.79448000000002</v>
      </c>
      <c r="J1144">
        <v>89.4</v>
      </c>
      <c r="K1144">
        <v>579.93780000000004</v>
      </c>
      <c r="L1144">
        <f>Tabla_STOCKENALMACEN[[#This Row],[CANT_STOCK]]*Tabla_STOCKENALMACEN[[#This Row],[COSTO_UNIT]]</f>
        <v>5354.27</v>
      </c>
      <c r="M1144">
        <f>IFERROR(Tabla_STOCKENALMACEN[[#This Row],[CANT_STOCK]]/Tabla_STOCKENALMACEN[[#This Row],[VENTA_PROM12MESES_UN]],0)</f>
        <v>12.002237136465324</v>
      </c>
      <c r="N1144">
        <f>IFERROR(12/Tabla_STOCKENALMACEN[[#This Row],[MESES DE INVENTARIO]],0)</f>
        <v>0.99981360671015851</v>
      </c>
      <c r="O1144" s="3">
        <f>Tabla_STOCKENALMACEN[[#This Row],[STOCK_VALORIZADO]]/SUM(Tabla_STOCKENALMACEN[STOCK_VALORIZADO])</f>
        <v>2.0156621739851331E-4</v>
      </c>
      <c r="P1144" s="1" t="str">
        <f>VLOOKUP(Tabla_STOCKENALMACEN[[#This Row],[ID_PRODUCTO]],'ABC VENTAS'!$B$2:$F$564,5,FALSE)</f>
        <v>C</v>
      </c>
      <c r="Q1144" s="1" t="str">
        <f>VLOOKUP(Tabla_STOCKENALMACEN[[#This Row],[ID_PRODUCTO]],'ABC STOCK'!$B$3:$F$565,5,FALSE)</f>
        <v>C</v>
      </c>
      <c r="R114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145" spans="1:18" x14ac:dyDescent="0.25">
      <c r="A1145">
        <v>2</v>
      </c>
      <c r="B1145">
        <v>1191</v>
      </c>
      <c r="C1145">
        <v>5</v>
      </c>
      <c r="D1145">
        <v>3</v>
      </c>
      <c r="E1145">
        <v>202002</v>
      </c>
      <c r="F1145">
        <v>261</v>
      </c>
      <c r="G1145">
        <v>5.18</v>
      </c>
      <c r="H1145">
        <v>1351.98</v>
      </c>
      <c r="I1145">
        <v>186.59396000000001</v>
      </c>
      <c r="J1145">
        <v>43.4</v>
      </c>
      <c r="K1145">
        <v>377.68416000000002</v>
      </c>
      <c r="L1145">
        <f>Tabla_STOCKENALMACEN[[#This Row],[CANT_STOCK]]*Tabla_STOCKENALMACEN[[#This Row],[COSTO_UNIT]]</f>
        <v>1351.98</v>
      </c>
      <c r="M1145">
        <f>IFERROR(Tabla_STOCKENALMACEN[[#This Row],[CANT_STOCK]]/Tabla_STOCKENALMACEN[[#This Row],[VENTA_PROM12MESES_UN]],0)</f>
        <v>6.0138248847926272</v>
      </c>
      <c r="N1145">
        <f>IFERROR(12/Tabla_STOCKENALMACEN[[#This Row],[MESES DE INVENTARIO]],0)</f>
        <v>1.9954022988505746</v>
      </c>
      <c r="O1145" s="3">
        <f>Tabla_STOCKENALMACEN[[#This Row],[STOCK_VALORIZADO]]/SUM(Tabla_STOCKENALMACEN[STOCK_VALORIZADO])</f>
        <v>5.0896479743913176E-5</v>
      </c>
      <c r="P1145" s="1" t="str">
        <f>VLOOKUP(Tabla_STOCKENALMACEN[[#This Row],[ID_PRODUCTO]],'ABC VENTAS'!$B$2:$F$564,5,FALSE)</f>
        <v>C</v>
      </c>
      <c r="Q1145" s="1" t="str">
        <f>VLOOKUP(Tabla_STOCKENALMACEN[[#This Row],[ID_PRODUCTO]],'ABC STOCK'!$B$3:$F$565,5,FALSE)</f>
        <v>C</v>
      </c>
      <c r="R114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146" spans="1:18" x14ac:dyDescent="0.25">
      <c r="A1146">
        <v>3</v>
      </c>
      <c r="B1146">
        <v>1191</v>
      </c>
      <c r="C1146">
        <v>5</v>
      </c>
      <c r="D1146">
        <v>3</v>
      </c>
      <c r="E1146">
        <v>202003</v>
      </c>
      <c r="F1146">
        <v>539</v>
      </c>
      <c r="G1146">
        <v>5.91</v>
      </c>
      <c r="H1146">
        <v>3185.49</v>
      </c>
      <c r="I1146">
        <v>155.50391999999999</v>
      </c>
      <c r="J1146">
        <v>29.9</v>
      </c>
      <c r="K1146">
        <v>250.92678000000001</v>
      </c>
      <c r="L1146">
        <f>Tabla_STOCKENALMACEN[[#This Row],[CANT_STOCK]]*Tabla_STOCKENALMACEN[[#This Row],[COSTO_UNIT]]</f>
        <v>3185.4900000000002</v>
      </c>
      <c r="M1146">
        <f>IFERROR(Tabla_STOCKENALMACEN[[#This Row],[CANT_STOCK]]/Tabla_STOCKENALMACEN[[#This Row],[VENTA_PROM12MESES_UN]],0)</f>
        <v>18.026755852842811</v>
      </c>
      <c r="N1146">
        <f>IFERROR(12/Tabla_STOCKENALMACEN[[#This Row],[MESES DE INVENTARIO]],0)</f>
        <v>0.66567717996289422</v>
      </c>
      <c r="O1146" s="3">
        <f>Tabla_STOCKENALMACEN[[#This Row],[STOCK_VALORIZADO]]/SUM(Tabla_STOCKENALMACEN[STOCK_VALORIZADO])</f>
        <v>1.1992058111764819E-4</v>
      </c>
      <c r="P1146" s="1" t="str">
        <f>VLOOKUP(Tabla_STOCKENALMACEN[[#This Row],[ID_PRODUCTO]],'ABC VENTAS'!$B$2:$F$564,5,FALSE)</f>
        <v>C</v>
      </c>
      <c r="Q1146" s="1" t="str">
        <f>VLOOKUP(Tabla_STOCKENALMACEN[[#This Row],[ID_PRODUCTO]],'ABC STOCK'!$B$3:$F$565,5,FALSE)</f>
        <v>C</v>
      </c>
      <c r="R114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147" spans="1:18" x14ac:dyDescent="0.25">
      <c r="A1147">
        <v>3</v>
      </c>
      <c r="B1147">
        <v>1191</v>
      </c>
      <c r="C1147">
        <v>5</v>
      </c>
      <c r="D1147">
        <v>3</v>
      </c>
      <c r="E1147">
        <v>201908</v>
      </c>
      <c r="F1147">
        <v>0</v>
      </c>
      <c r="G1147">
        <v>1.56</v>
      </c>
      <c r="H1147">
        <v>0</v>
      </c>
      <c r="I1147">
        <v>110.0736</v>
      </c>
      <c r="J1147">
        <v>84</v>
      </c>
      <c r="K1147">
        <v>184.7664</v>
      </c>
      <c r="L1147">
        <f>Tabla_STOCKENALMACEN[[#This Row],[CANT_STOCK]]*Tabla_STOCKENALMACEN[[#This Row],[COSTO_UNIT]]</f>
        <v>0</v>
      </c>
      <c r="M1147">
        <f>IFERROR(Tabla_STOCKENALMACEN[[#This Row],[CANT_STOCK]]/Tabla_STOCKENALMACEN[[#This Row],[VENTA_PROM12MESES_UN]],0)</f>
        <v>0</v>
      </c>
      <c r="N1147">
        <f>IFERROR(12/Tabla_STOCKENALMACEN[[#This Row],[MESES DE INVENTARIO]],0)</f>
        <v>0</v>
      </c>
      <c r="O1147" s="3">
        <f>Tabla_STOCKENALMACEN[[#This Row],[STOCK_VALORIZADO]]/SUM(Tabla_STOCKENALMACEN[STOCK_VALORIZADO])</f>
        <v>0</v>
      </c>
      <c r="P1147" s="1" t="str">
        <f>VLOOKUP(Tabla_STOCKENALMACEN[[#This Row],[ID_PRODUCTO]],'ABC VENTAS'!$B$2:$F$564,5,FALSE)</f>
        <v>C</v>
      </c>
      <c r="Q1147" s="1" t="str">
        <f>VLOOKUP(Tabla_STOCKENALMACEN[[#This Row],[ID_PRODUCTO]],'ABC STOCK'!$B$3:$F$565,5,FALSE)</f>
        <v>C</v>
      </c>
      <c r="R114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48" spans="1:18" x14ac:dyDescent="0.25">
      <c r="A1148">
        <v>1</v>
      </c>
      <c r="B1148">
        <v>1192</v>
      </c>
      <c r="C1148">
        <v>5</v>
      </c>
      <c r="D1148">
        <v>3</v>
      </c>
      <c r="E1148">
        <v>201911</v>
      </c>
      <c r="F1148">
        <v>203</v>
      </c>
      <c r="G1148">
        <v>6.36</v>
      </c>
      <c r="H1148">
        <v>1291.08</v>
      </c>
      <c r="I1148">
        <v>993.43200000000002</v>
      </c>
      <c r="J1148">
        <v>142</v>
      </c>
      <c r="K1148">
        <v>1426.9295999999999</v>
      </c>
      <c r="L1148">
        <f>Tabla_STOCKENALMACEN[[#This Row],[CANT_STOCK]]*Tabla_STOCKENALMACEN[[#This Row],[COSTO_UNIT]]</f>
        <v>1291.0800000000002</v>
      </c>
      <c r="M1148">
        <f>IFERROR(Tabla_STOCKENALMACEN[[#This Row],[CANT_STOCK]]/Tabla_STOCKENALMACEN[[#This Row],[VENTA_PROM12MESES_UN]],0)</f>
        <v>1.4295774647887325</v>
      </c>
      <c r="N1148">
        <f>IFERROR(12/Tabla_STOCKENALMACEN[[#This Row],[MESES DE INVENTARIO]],0)</f>
        <v>8.3940886699507384</v>
      </c>
      <c r="O1148" s="3">
        <f>Tabla_STOCKENALMACEN[[#This Row],[STOCK_VALORIZADO]]/SUM(Tabla_STOCKENALMACEN[STOCK_VALORIZADO])</f>
        <v>4.8603845521214392E-5</v>
      </c>
      <c r="P1148" s="1" t="str">
        <f>VLOOKUP(Tabla_STOCKENALMACEN[[#This Row],[ID_PRODUCTO]],'ABC VENTAS'!$B$2:$F$564,5,FALSE)</f>
        <v>C</v>
      </c>
      <c r="Q1148" s="1" t="str">
        <f>VLOOKUP(Tabla_STOCKENALMACEN[[#This Row],[ID_PRODUCTO]],'ABC STOCK'!$B$3:$F$565,5,FALSE)</f>
        <v>C</v>
      </c>
      <c r="R114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49" spans="1:18" x14ac:dyDescent="0.25">
      <c r="A1149">
        <v>2</v>
      </c>
      <c r="B1149">
        <v>1192</v>
      </c>
      <c r="C1149">
        <v>5</v>
      </c>
      <c r="D1149">
        <v>3</v>
      </c>
      <c r="E1149">
        <v>201901</v>
      </c>
      <c r="F1149">
        <v>228</v>
      </c>
      <c r="G1149">
        <v>2.9</v>
      </c>
      <c r="H1149">
        <v>661.2</v>
      </c>
      <c r="I1149">
        <v>389.81799999999998</v>
      </c>
      <c r="J1149">
        <v>143</v>
      </c>
      <c r="K1149">
        <v>721.57799999999997</v>
      </c>
      <c r="L1149">
        <f>Tabla_STOCKENALMACEN[[#This Row],[CANT_STOCK]]*Tabla_STOCKENALMACEN[[#This Row],[COSTO_UNIT]]</f>
        <v>661.19999999999993</v>
      </c>
      <c r="M1149">
        <f>IFERROR(Tabla_STOCKENALMACEN[[#This Row],[CANT_STOCK]]/Tabla_STOCKENALMACEN[[#This Row],[VENTA_PROM12MESES_UN]],0)</f>
        <v>1.5944055944055944</v>
      </c>
      <c r="N1149">
        <f>IFERROR(12/Tabla_STOCKENALMACEN[[#This Row],[MESES DE INVENTARIO]],0)</f>
        <v>7.5263157894736841</v>
      </c>
      <c r="O1149" s="3">
        <f>Tabla_STOCKENALMACEN[[#This Row],[STOCK_VALORIZADO]]/SUM(Tabla_STOCKENALMACEN[STOCK_VALORIZADO])</f>
        <v>2.489145727501545E-5</v>
      </c>
      <c r="P1149" s="1" t="str">
        <f>VLOOKUP(Tabla_STOCKENALMACEN[[#This Row],[ID_PRODUCTO]],'ABC VENTAS'!$B$2:$F$564,5,FALSE)</f>
        <v>C</v>
      </c>
      <c r="Q1149" s="1" t="str">
        <f>VLOOKUP(Tabla_STOCKENALMACEN[[#This Row],[ID_PRODUCTO]],'ABC STOCK'!$B$3:$F$565,5,FALSE)</f>
        <v>C</v>
      </c>
      <c r="R114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50" spans="1:18" x14ac:dyDescent="0.25">
      <c r="A1150">
        <v>2</v>
      </c>
      <c r="B1150">
        <v>1192</v>
      </c>
      <c r="C1150">
        <v>5</v>
      </c>
      <c r="D1150">
        <v>3</v>
      </c>
      <c r="E1150">
        <v>201901</v>
      </c>
      <c r="F1150">
        <v>193</v>
      </c>
      <c r="G1150">
        <v>5.15</v>
      </c>
      <c r="H1150">
        <v>993.95</v>
      </c>
      <c r="I1150">
        <v>525.70169999999996</v>
      </c>
      <c r="J1150">
        <v>96.3</v>
      </c>
      <c r="K1150">
        <v>624.89070000000004</v>
      </c>
      <c r="L1150">
        <f>Tabla_STOCKENALMACEN[[#This Row],[CANT_STOCK]]*Tabla_STOCKENALMACEN[[#This Row],[COSTO_UNIT]]</f>
        <v>993.95</v>
      </c>
      <c r="M1150">
        <f>IFERROR(Tabla_STOCKENALMACEN[[#This Row],[CANT_STOCK]]/Tabla_STOCKENALMACEN[[#This Row],[VENTA_PROM12MESES_UN]],0)</f>
        <v>2.0041536863966769</v>
      </c>
      <c r="N1150">
        <f>IFERROR(12/Tabla_STOCKENALMACEN[[#This Row],[MESES DE INVENTARIO]],0)</f>
        <v>5.9875647668393785</v>
      </c>
      <c r="O1150" s="3">
        <f>Tabla_STOCKENALMACEN[[#This Row],[STOCK_VALORIZADO]]/SUM(Tabla_STOCKENALMACEN[STOCK_VALORIZADO])</f>
        <v>3.7418124559137344E-5</v>
      </c>
      <c r="P1150" s="1" t="str">
        <f>VLOOKUP(Tabla_STOCKENALMACEN[[#This Row],[ID_PRODUCTO]],'ABC VENTAS'!$B$2:$F$564,5,FALSE)</f>
        <v>C</v>
      </c>
      <c r="Q1150" s="1" t="str">
        <f>VLOOKUP(Tabla_STOCKENALMACEN[[#This Row],[ID_PRODUCTO]],'ABC STOCK'!$B$3:$F$565,5,FALSE)</f>
        <v>C</v>
      </c>
      <c r="R115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51" spans="1:18" x14ac:dyDescent="0.25">
      <c r="A1151">
        <v>1</v>
      </c>
      <c r="B1151">
        <v>1192</v>
      </c>
      <c r="C1151">
        <v>5</v>
      </c>
      <c r="D1151">
        <v>3</v>
      </c>
      <c r="E1151">
        <v>202003</v>
      </c>
      <c r="F1151">
        <v>870</v>
      </c>
      <c r="G1151">
        <v>6.35</v>
      </c>
      <c r="H1151">
        <v>5524.5</v>
      </c>
      <c r="I1151">
        <v>294.43680000000001</v>
      </c>
      <c r="J1151">
        <v>48.3</v>
      </c>
      <c r="K1151">
        <v>524.46555000000001</v>
      </c>
      <c r="L1151">
        <f>Tabla_STOCKENALMACEN[[#This Row],[CANT_STOCK]]*Tabla_STOCKENALMACEN[[#This Row],[COSTO_UNIT]]</f>
        <v>5524.5</v>
      </c>
      <c r="M1151">
        <f>IFERROR(Tabla_STOCKENALMACEN[[#This Row],[CANT_STOCK]]/Tabla_STOCKENALMACEN[[#This Row],[VENTA_PROM12MESES_UN]],0)</f>
        <v>18.012422360248447</v>
      </c>
      <c r="N1151">
        <f>IFERROR(12/Tabla_STOCKENALMACEN[[#This Row],[MESES DE INVENTARIO]],0)</f>
        <v>0.66620689655172416</v>
      </c>
      <c r="O1151" s="3">
        <f>Tabla_STOCKENALMACEN[[#This Row],[STOCK_VALORIZADO]]/SUM(Tabla_STOCKENALMACEN[STOCK_VALORIZADO])</f>
        <v>2.0797467591624754E-4</v>
      </c>
      <c r="P1151" s="1" t="str">
        <f>VLOOKUP(Tabla_STOCKENALMACEN[[#This Row],[ID_PRODUCTO]],'ABC VENTAS'!$B$2:$F$564,5,FALSE)</f>
        <v>C</v>
      </c>
      <c r="Q1151" s="1" t="str">
        <f>VLOOKUP(Tabla_STOCKENALMACEN[[#This Row],[ID_PRODUCTO]],'ABC STOCK'!$B$3:$F$565,5,FALSE)</f>
        <v>C</v>
      </c>
      <c r="R115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152" spans="1:18" x14ac:dyDescent="0.25">
      <c r="A1152">
        <v>3</v>
      </c>
      <c r="B1152">
        <v>1192</v>
      </c>
      <c r="C1152">
        <v>5</v>
      </c>
      <c r="D1152">
        <v>3</v>
      </c>
      <c r="E1152">
        <v>201909</v>
      </c>
      <c r="F1152">
        <v>74</v>
      </c>
      <c r="G1152">
        <v>4.6900000000000004</v>
      </c>
      <c r="H1152">
        <v>347.06</v>
      </c>
      <c r="I1152">
        <v>248.57</v>
      </c>
      <c r="J1152">
        <v>53</v>
      </c>
      <c r="K1152">
        <v>360.42649999999998</v>
      </c>
      <c r="L1152">
        <f>Tabla_STOCKENALMACEN[[#This Row],[CANT_STOCK]]*Tabla_STOCKENALMACEN[[#This Row],[COSTO_UNIT]]</f>
        <v>347.06</v>
      </c>
      <c r="M1152">
        <f>IFERROR(Tabla_STOCKENALMACEN[[#This Row],[CANT_STOCK]]/Tabla_STOCKENALMACEN[[#This Row],[VENTA_PROM12MESES_UN]],0)</f>
        <v>1.3962264150943395</v>
      </c>
      <c r="N1152">
        <f>IFERROR(12/Tabla_STOCKENALMACEN[[#This Row],[MESES DE INVENTARIO]],0)</f>
        <v>8.5945945945945947</v>
      </c>
      <c r="O1152" s="3">
        <f>Tabla_STOCKENALMACEN[[#This Row],[STOCK_VALORIZADO]]/SUM(Tabla_STOCKENALMACEN[STOCK_VALORIZADO])</f>
        <v>1.3065379857632885E-5</v>
      </c>
      <c r="P1152" s="1" t="str">
        <f>VLOOKUP(Tabla_STOCKENALMACEN[[#This Row],[ID_PRODUCTO]],'ABC VENTAS'!$B$2:$F$564,5,FALSE)</f>
        <v>C</v>
      </c>
      <c r="Q1152" s="1" t="str">
        <f>VLOOKUP(Tabla_STOCKENALMACEN[[#This Row],[ID_PRODUCTO]],'ABC STOCK'!$B$3:$F$565,5,FALSE)</f>
        <v>C</v>
      </c>
      <c r="R115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53" spans="1:18" x14ac:dyDescent="0.25">
      <c r="A1153">
        <v>3</v>
      </c>
      <c r="B1153">
        <v>1192</v>
      </c>
      <c r="C1153">
        <v>5</v>
      </c>
      <c r="D1153">
        <v>3</v>
      </c>
      <c r="E1153">
        <v>202001</v>
      </c>
      <c r="F1153">
        <v>1238</v>
      </c>
      <c r="G1153">
        <v>3.26</v>
      </c>
      <c r="H1153">
        <v>4035.88</v>
      </c>
      <c r="I1153">
        <v>285.30216000000001</v>
      </c>
      <c r="J1153">
        <v>88.4</v>
      </c>
      <c r="K1153">
        <v>348.70263999999997</v>
      </c>
      <c r="L1153">
        <f>Tabla_STOCKENALMACEN[[#This Row],[CANT_STOCK]]*Tabla_STOCKENALMACEN[[#This Row],[COSTO_UNIT]]</f>
        <v>4035.8799999999997</v>
      </c>
      <c r="M1153">
        <f>IFERROR(Tabla_STOCKENALMACEN[[#This Row],[CANT_STOCK]]/Tabla_STOCKENALMACEN[[#This Row],[VENTA_PROM12MESES_UN]],0)</f>
        <v>14.004524886877828</v>
      </c>
      <c r="N1153">
        <f>IFERROR(12/Tabla_STOCKENALMACEN[[#This Row],[MESES DE INVENTARIO]],0)</f>
        <v>0.85686591276252022</v>
      </c>
      <c r="O1153" s="3">
        <f>Tabla_STOCKENALMACEN[[#This Row],[STOCK_VALORIZADO]]/SUM(Tabla_STOCKENALMACEN[STOCK_VALORIZADO])</f>
        <v>1.5193426283588833E-4</v>
      </c>
      <c r="P1153" s="1" t="str">
        <f>VLOOKUP(Tabla_STOCKENALMACEN[[#This Row],[ID_PRODUCTO]],'ABC VENTAS'!$B$2:$F$564,5,FALSE)</f>
        <v>C</v>
      </c>
      <c r="Q1153" s="1" t="str">
        <f>VLOOKUP(Tabla_STOCKENALMACEN[[#This Row],[ID_PRODUCTO]],'ABC STOCK'!$B$3:$F$565,5,FALSE)</f>
        <v>C</v>
      </c>
      <c r="R115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154" spans="1:18" x14ac:dyDescent="0.25">
      <c r="A1154">
        <v>1</v>
      </c>
      <c r="B1154">
        <v>1193</v>
      </c>
      <c r="C1154">
        <v>5</v>
      </c>
      <c r="D1154">
        <v>3</v>
      </c>
      <c r="E1154">
        <v>202003</v>
      </c>
      <c r="F1154">
        <v>114</v>
      </c>
      <c r="G1154">
        <v>3.59</v>
      </c>
      <c r="H1154">
        <v>409.26</v>
      </c>
      <c r="I1154">
        <v>244.6944</v>
      </c>
      <c r="J1154">
        <v>71</v>
      </c>
      <c r="K1154">
        <v>356.846</v>
      </c>
      <c r="L1154">
        <f>Tabla_STOCKENALMACEN[[#This Row],[CANT_STOCK]]*Tabla_STOCKENALMACEN[[#This Row],[COSTO_UNIT]]</f>
        <v>409.26</v>
      </c>
      <c r="M1154">
        <f>IFERROR(Tabla_STOCKENALMACEN[[#This Row],[CANT_STOCK]]/Tabla_STOCKENALMACEN[[#This Row],[VENTA_PROM12MESES_UN]],0)</f>
        <v>1.6056338028169015</v>
      </c>
      <c r="N1154">
        <f>IFERROR(12/Tabla_STOCKENALMACEN[[#This Row],[MESES DE INVENTARIO]],0)</f>
        <v>7.473684210526315</v>
      </c>
      <c r="O1154" s="3">
        <f>Tabla_STOCKENALMACEN[[#This Row],[STOCK_VALORIZADO]]/SUM(Tabla_STOCKENALMACEN[STOCK_VALORIZADO])</f>
        <v>1.5406953727121635E-5</v>
      </c>
      <c r="P1154" s="1" t="str">
        <f>VLOOKUP(Tabla_STOCKENALMACEN[[#This Row],[ID_PRODUCTO]],'ABC VENTAS'!$B$2:$F$564,5,FALSE)</f>
        <v>C</v>
      </c>
      <c r="Q1154" s="1" t="str">
        <f>VLOOKUP(Tabla_STOCKENALMACEN[[#This Row],[ID_PRODUCTO]],'ABC STOCK'!$B$3:$F$565,5,FALSE)</f>
        <v>C</v>
      </c>
      <c r="R115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55" spans="1:18" x14ac:dyDescent="0.25">
      <c r="A1155">
        <v>2</v>
      </c>
      <c r="B1155">
        <v>1193</v>
      </c>
      <c r="C1155">
        <v>5</v>
      </c>
      <c r="D1155">
        <v>3</v>
      </c>
      <c r="E1155">
        <v>202003</v>
      </c>
      <c r="F1155">
        <v>106</v>
      </c>
      <c r="G1155">
        <v>3.04</v>
      </c>
      <c r="H1155">
        <v>322.24</v>
      </c>
      <c r="I1155">
        <v>169.93600000000001</v>
      </c>
      <c r="J1155">
        <v>65</v>
      </c>
      <c r="K1155">
        <v>351.72800000000001</v>
      </c>
      <c r="L1155">
        <f>Tabla_STOCKENALMACEN[[#This Row],[CANT_STOCK]]*Tabla_STOCKENALMACEN[[#This Row],[COSTO_UNIT]]</f>
        <v>322.24</v>
      </c>
      <c r="M1155">
        <f>IFERROR(Tabla_STOCKENALMACEN[[#This Row],[CANT_STOCK]]/Tabla_STOCKENALMACEN[[#This Row],[VENTA_PROM12MESES_UN]],0)</f>
        <v>1.6307692307692307</v>
      </c>
      <c r="N1155">
        <f>IFERROR(12/Tabla_STOCKENALMACEN[[#This Row],[MESES DE INVENTARIO]],0)</f>
        <v>7.3584905660377355</v>
      </c>
      <c r="O1155" s="3">
        <f>Tabla_STOCKENALMACEN[[#This Row],[STOCK_VALORIZADO]]/SUM(Tabla_STOCKENALMACEN[STOCK_VALORIZADO])</f>
        <v>1.2131009062766152E-5</v>
      </c>
      <c r="P1155" s="1" t="str">
        <f>VLOOKUP(Tabla_STOCKENALMACEN[[#This Row],[ID_PRODUCTO]],'ABC VENTAS'!$B$2:$F$564,5,FALSE)</f>
        <v>C</v>
      </c>
      <c r="Q1155" s="1" t="str">
        <f>VLOOKUP(Tabla_STOCKENALMACEN[[#This Row],[ID_PRODUCTO]],'ABC STOCK'!$B$3:$F$565,5,FALSE)</f>
        <v>C</v>
      </c>
      <c r="R115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56" spans="1:18" x14ac:dyDescent="0.25">
      <c r="A1156">
        <v>3</v>
      </c>
      <c r="B1156">
        <v>1193</v>
      </c>
      <c r="C1156">
        <v>5</v>
      </c>
      <c r="D1156">
        <v>3</v>
      </c>
      <c r="E1156">
        <v>201912</v>
      </c>
      <c r="F1156">
        <v>1452</v>
      </c>
      <c r="G1156">
        <v>2.5099999999999998</v>
      </c>
      <c r="H1156">
        <v>3644.52</v>
      </c>
      <c r="I1156">
        <v>188.63151999999999</v>
      </c>
      <c r="J1156">
        <v>85.4</v>
      </c>
      <c r="K1156">
        <v>351.54056000000003</v>
      </c>
      <c r="L1156">
        <f>Tabla_STOCKENALMACEN[[#This Row],[CANT_STOCK]]*Tabla_STOCKENALMACEN[[#This Row],[COSTO_UNIT]]</f>
        <v>3644.5199999999995</v>
      </c>
      <c r="M1156">
        <f>IFERROR(Tabla_STOCKENALMACEN[[#This Row],[CANT_STOCK]]/Tabla_STOCKENALMACEN[[#This Row],[VENTA_PROM12MESES_UN]],0)</f>
        <v>17.002341920374707</v>
      </c>
      <c r="N1156">
        <f>IFERROR(12/Tabla_STOCKENALMACEN[[#This Row],[MESES DE INVENTARIO]],0)</f>
        <v>0.70578512396694215</v>
      </c>
      <c r="O1156" s="3">
        <f>Tabla_STOCKENALMACEN[[#This Row],[STOCK_VALORIZADO]]/SUM(Tabla_STOCKENALMACEN[STOCK_VALORIZADO])</f>
        <v>1.3720117039918225E-4</v>
      </c>
      <c r="P1156" s="1" t="str">
        <f>VLOOKUP(Tabla_STOCKENALMACEN[[#This Row],[ID_PRODUCTO]],'ABC VENTAS'!$B$2:$F$564,5,FALSE)</f>
        <v>C</v>
      </c>
      <c r="Q1156" s="1" t="str">
        <f>VLOOKUP(Tabla_STOCKENALMACEN[[#This Row],[ID_PRODUCTO]],'ABC STOCK'!$B$3:$F$565,5,FALSE)</f>
        <v>C</v>
      </c>
      <c r="R115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157" spans="1:18" x14ac:dyDescent="0.25">
      <c r="A1157">
        <v>3</v>
      </c>
      <c r="B1157">
        <v>1193</v>
      </c>
      <c r="C1157">
        <v>5</v>
      </c>
      <c r="D1157">
        <v>3</v>
      </c>
      <c r="E1157">
        <v>202001</v>
      </c>
      <c r="F1157">
        <v>578</v>
      </c>
      <c r="G1157">
        <v>5.13</v>
      </c>
      <c r="H1157">
        <v>2965.14</v>
      </c>
      <c r="I1157">
        <v>261.63</v>
      </c>
      <c r="J1157">
        <v>51</v>
      </c>
      <c r="K1157">
        <v>324.4212</v>
      </c>
      <c r="L1157">
        <f>Tabla_STOCKENALMACEN[[#This Row],[CANT_STOCK]]*Tabla_STOCKENALMACEN[[#This Row],[COSTO_UNIT]]</f>
        <v>2965.14</v>
      </c>
      <c r="M1157">
        <f>IFERROR(Tabla_STOCKENALMACEN[[#This Row],[CANT_STOCK]]/Tabla_STOCKENALMACEN[[#This Row],[VENTA_PROM12MESES_UN]],0)</f>
        <v>11.333333333333334</v>
      </c>
      <c r="N1157">
        <f>IFERROR(12/Tabla_STOCKENALMACEN[[#This Row],[MESES DE INVENTARIO]],0)</f>
        <v>1.0588235294117647</v>
      </c>
      <c r="O1157" s="3">
        <f>Tabla_STOCKENALMACEN[[#This Row],[STOCK_VALORIZADO]]/SUM(Tabla_STOCKENALMACEN[STOCK_VALORIZADO])</f>
        <v>1.1162531098675032E-4</v>
      </c>
      <c r="P1157" s="1" t="str">
        <f>VLOOKUP(Tabla_STOCKENALMACEN[[#This Row],[ID_PRODUCTO]],'ABC VENTAS'!$B$2:$F$564,5,FALSE)</f>
        <v>C</v>
      </c>
      <c r="Q1157" s="1" t="str">
        <f>VLOOKUP(Tabla_STOCKENALMACEN[[#This Row],[ID_PRODUCTO]],'ABC STOCK'!$B$3:$F$565,5,FALSE)</f>
        <v>C</v>
      </c>
      <c r="R115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158" spans="1:18" x14ac:dyDescent="0.25">
      <c r="A1158">
        <v>1</v>
      </c>
      <c r="B1158">
        <v>1193</v>
      </c>
      <c r="C1158">
        <v>5</v>
      </c>
      <c r="D1158">
        <v>3</v>
      </c>
      <c r="E1158">
        <v>202003</v>
      </c>
      <c r="F1158">
        <v>138</v>
      </c>
      <c r="G1158">
        <v>5.0199999999999996</v>
      </c>
      <c r="H1158">
        <v>692.76</v>
      </c>
      <c r="I1158">
        <v>130.23887999999999</v>
      </c>
      <c r="J1158">
        <v>27.6</v>
      </c>
      <c r="K1158">
        <v>245.23704000000001</v>
      </c>
      <c r="L1158">
        <f>Tabla_STOCKENALMACEN[[#This Row],[CANT_STOCK]]*Tabla_STOCKENALMACEN[[#This Row],[COSTO_UNIT]]</f>
        <v>692.76</v>
      </c>
      <c r="M1158">
        <f>IFERROR(Tabla_STOCKENALMACEN[[#This Row],[CANT_STOCK]]/Tabla_STOCKENALMACEN[[#This Row],[VENTA_PROM12MESES_UN]],0)</f>
        <v>5</v>
      </c>
      <c r="N1158">
        <f>IFERROR(12/Tabla_STOCKENALMACEN[[#This Row],[MESES DE INVENTARIO]],0)</f>
        <v>2.4</v>
      </c>
      <c r="O1158" s="3">
        <f>Tabla_STOCKENALMACEN[[#This Row],[STOCK_VALORIZADO]]/SUM(Tabla_STOCKENALMACEN[STOCK_VALORIZADO])</f>
        <v>2.6079561315547044E-5</v>
      </c>
      <c r="P1158" s="1" t="str">
        <f>VLOOKUP(Tabla_STOCKENALMACEN[[#This Row],[ID_PRODUCTO]],'ABC VENTAS'!$B$2:$F$564,5,FALSE)</f>
        <v>C</v>
      </c>
      <c r="Q1158" s="1" t="str">
        <f>VLOOKUP(Tabla_STOCKENALMACEN[[#This Row],[ID_PRODUCTO]],'ABC STOCK'!$B$3:$F$565,5,FALSE)</f>
        <v>C</v>
      </c>
      <c r="R115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159" spans="1:18" x14ac:dyDescent="0.25">
      <c r="A1159">
        <v>2</v>
      </c>
      <c r="B1159">
        <v>1193</v>
      </c>
      <c r="C1159">
        <v>5</v>
      </c>
      <c r="D1159">
        <v>3</v>
      </c>
      <c r="E1159">
        <v>202002</v>
      </c>
      <c r="F1159">
        <v>761</v>
      </c>
      <c r="G1159">
        <v>1.79</v>
      </c>
      <c r="H1159">
        <v>1362.19</v>
      </c>
      <c r="I1159">
        <v>122.078</v>
      </c>
      <c r="J1159">
        <v>62</v>
      </c>
      <c r="K1159">
        <v>148.7132</v>
      </c>
      <c r="L1159">
        <f>Tabla_STOCKENALMACEN[[#This Row],[CANT_STOCK]]*Tabla_STOCKENALMACEN[[#This Row],[COSTO_UNIT]]</f>
        <v>1362.19</v>
      </c>
      <c r="M1159">
        <f>IFERROR(Tabla_STOCKENALMACEN[[#This Row],[CANT_STOCK]]/Tabla_STOCKENALMACEN[[#This Row],[VENTA_PROM12MESES_UN]],0)</f>
        <v>12.274193548387096</v>
      </c>
      <c r="N1159">
        <f>IFERROR(12/Tabla_STOCKENALMACEN[[#This Row],[MESES DE INVENTARIO]],0)</f>
        <v>0.97766097240473071</v>
      </c>
      <c r="O1159" s="3">
        <f>Tabla_STOCKENALMACEN[[#This Row],[STOCK_VALORIZADO]]/SUM(Tabla_STOCKENALMACEN[STOCK_VALORIZADO])</f>
        <v>5.1280844200625079E-5</v>
      </c>
      <c r="P1159" s="1" t="str">
        <f>VLOOKUP(Tabla_STOCKENALMACEN[[#This Row],[ID_PRODUCTO]],'ABC VENTAS'!$B$2:$F$564,5,FALSE)</f>
        <v>C</v>
      </c>
      <c r="Q1159" s="1" t="str">
        <f>VLOOKUP(Tabla_STOCKENALMACEN[[#This Row],[ID_PRODUCTO]],'ABC STOCK'!$B$3:$F$565,5,FALSE)</f>
        <v>C</v>
      </c>
      <c r="R115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160" spans="1:18" x14ac:dyDescent="0.25">
      <c r="A1160">
        <v>2</v>
      </c>
      <c r="B1160">
        <v>1194</v>
      </c>
      <c r="C1160">
        <v>5</v>
      </c>
      <c r="D1160">
        <v>3</v>
      </c>
      <c r="E1160">
        <v>202002</v>
      </c>
      <c r="F1160">
        <v>922</v>
      </c>
      <c r="G1160">
        <v>71</v>
      </c>
      <c r="H1160">
        <v>65462</v>
      </c>
      <c r="I1160">
        <v>57606.559999999998</v>
      </c>
      <c r="J1160">
        <v>922</v>
      </c>
      <c r="K1160">
        <v>106048.44</v>
      </c>
      <c r="L1160">
        <f>Tabla_STOCKENALMACEN[[#This Row],[CANT_STOCK]]*Tabla_STOCKENALMACEN[[#This Row],[COSTO_UNIT]]</f>
        <v>65462</v>
      </c>
      <c r="M1160">
        <f>IFERROR(Tabla_STOCKENALMACEN[[#This Row],[CANT_STOCK]]/Tabla_STOCKENALMACEN[[#This Row],[VENTA_PROM12MESES_UN]],0)</f>
        <v>1</v>
      </c>
      <c r="N1160">
        <f>IFERROR(12/Tabla_STOCKENALMACEN[[#This Row],[MESES DE INVENTARIO]],0)</f>
        <v>12</v>
      </c>
      <c r="O1160" s="3">
        <f>Tabla_STOCKENALMACEN[[#This Row],[STOCK_VALORIZADO]]/SUM(Tabla_STOCKENALMACEN[STOCK_VALORIZADO])</f>
        <v>2.4643747370493973E-3</v>
      </c>
      <c r="P1160" s="1" t="str">
        <f>VLOOKUP(Tabla_STOCKENALMACEN[[#This Row],[ID_PRODUCTO]],'ABC VENTAS'!$B$2:$F$564,5,FALSE)</f>
        <v>B</v>
      </c>
      <c r="Q1160" s="1" t="str">
        <f>VLOOKUP(Tabla_STOCKENALMACEN[[#This Row],[ID_PRODUCTO]],'ABC STOCK'!$B$3:$F$565,5,FALSE)</f>
        <v>A</v>
      </c>
      <c r="R116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61" spans="1:18" x14ac:dyDescent="0.25">
      <c r="A1161">
        <v>2</v>
      </c>
      <c r="B1161">
        <v>1194</v>
      </c>
      <c r="C1161">
        <v>5</v>
      </c>
      <c r="D1161">
        <v>3</v>
      </c>
      <c r="E1161">
        <v>201905</v>
      </c>
      <c r="F1161">
        <v>1281</v>
      </c>
      <c r="G1161">
        <v>77</v>
      </c>
      <c r="H1161">
        <v>98637</v>
      </c>
      <c r="I1161">
        <v>40029.99</v>
      </c>
      <c r="J1161">
        <v>559</v>
      </c>
      <c r="K1161">
        <v>59829.77</v>
      </c>
      <c r="L1161">
        <f>Tabla_STOCKENALMACEN[[#This Row],[CANT_STOCK]]*Tabla_STOCKENALMACEN[[#This Row],[COSTO_UNIT]]</f>
        <v>98637</v>
      </c>
      <c r="M1161">
        <f>IFERROR(Tabla_STOCKENALMACEN[[#This Row],[CANT_STOCK]]/Tabla_STOCKENALMACEN[[#This Row],[VENTA_PROM12MESES_UN]],0)</f>
        <v>2.2915921288014309</v>
      </c>
      <c r="N1161">
        <f>IFERROR(12/Tabla_STOCKENALMACEN[[#This Row],[MESES DE INVENTARIO]],0)</f>
        <v>5.2365339578454337</v>
      </c>
      <c r="O1161" s="3">
        <f>Tabla_STOCKENALMACEN[[#This Row],[STOCK_VALORIZADO]]/SUM(Tabla_STOCKENALMACEN[STOCK_VALORIZADO])</f>
        <v>3.713276877246974E-3</v>
      </c>
      <c r="P1161" s="1" t="str">
        <f>VLOOKUP(Tabla_STOCKENALMACEN[[#This Row],[ID_PRODUCTO]],'ABC VENTAS'!$B$2:$F$564,5,FALSE)</f>
        <v>B</v>
      </c>
      <c r="Q1161" s="1" t="str">
        <f>VLOOKUP(Tabla_STOCKENALMACEN[[#This Row],[ID_PRODUCTO]],'ABC STOCK'!$B$3:$F$565,5,FALSE)</f>
        <v>A</v>
      </c>
      <c r="R116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62" spans="1:18" x14ac:dyDescent="0.25">
      <c r="A1162">
        <v>2</v>
      </c>
      <c r="B1162">
        <v>1194</v>
      </c>
      <c r="C1162">
        <v>5</v>
      </c>
      <c r="D1162">
        <v>3</v>
      </c>
      <c r="E1162">
        <v>202002</v>
      </c>
      <c r="F1162">
        <v>13</v>
      </c>
      <c r="G1162">
        <v>71</v>
      </c>
      <c r="H1162">
        <v>923</v>
      </c>
      <c r="I1162">
        <v>26867.82</v>
      </c>
      <c r="J1162">
        <v>371</v>
      </c>
      <c r="K1162">
        <v>48994.26</v>
      </c>
      <c r="L1162">
        <f>Tabla_STOCKENALMACEN[[#This Row],[CANT_STOCK]]*Tabla_STOCKENALMACEN[[#This Row],[COSTO_UNIT]]</f>
        <v>923</v>
      </c>
      <c r="M1162">
        <f>IFERROR(Tabla_STOCKENALMACEN[[#This Row],[CANT_STOCK]]/Tabla_STOCKENALMACEN[[#This Row],[VENTA_PROM12MESES_UN]],0)</f>
        <v>3.5040431266846361E-2</v>
      </c>
      <c r="N1162">
        <f>IFERROR(12/Tabla_STOCKENALMACEN[[#This Row],[MESES DE INVENTARIO]],0)</f>
        <v>342.46153846153845</v>
      </c>
      <c r="O1162" s="3">
        <f>Tabla_STOCKENALMACEN[[#This Row],[STOCK_VALORIZADO]]/SUM(Tabla_STOCKENALMACEN[STOCK_VALORIZADO])</f>
        <v>3.4747149220870026E-5</v>
      </c>
      <c r="P1162" s="1" t="str">
        <f>VLOOKUP(Tabla_STOCKENALMACEN[[#This Row],[ID_PRODUCTO]],'ABC VENTAS'!$B$2:$F$564,5,FALSE)</f>
        <v>B</v>
      </c>
      <c r="Q1162" s="1" t="str">
        <f>VLOOKUP(Tabla_STOCKENALMACEN[[#This Row],[ID_PRODUCTO]],'ABC STOCK'!$B$3:$F$565,5,FALSE)</f>
        <v>A</v>
      </c>
      <c r="R116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63" spans="1:18" x14ac:dyDescent="0.25">
      <c r="A1163">
        <v>2</v>
      </c>
      <c r="B1163">
        <v>1194</v>
      </c>
      <c r="C1163">
        <v>5</v>
      </c>
      <c r="D1163">
        <v>3</v>
      </c>
      <c r="E1163">
        <v>201902</v>
      </c>
      <c r="F1163">
        <v>1502</v>
      </c>
      <c r="G1163">
        <v>39</v>
      </c>
      <c r="H1163">
        <v>58578</v>
      </c>
      <c r="I1163">
        <v>23047.439999999999</v>
      </c>
      <c r="J1163">
        <v>664</v>
      </c>
      <c r="K1163">
        <v>39361.919999999998</v>
      </c>
      <c r="L1163">
        <f>Tabla_STOCKENALMACEN[[#This Row],[CANT_STOCK]]*Tabla_STOCKENALMACEN[[#This Row],[COSTO_UNIT]]</f>
        <v>58578</v>
      </c>
      <c r="M1163">
        <f>IFERROR(Tabla_STOCKENALMACEN[[#This Row],[CANT_STOCK]]/Tabla_STOCKENALMACEN[[#This Row],[VENTA_PROM12MESES_UN]],0)</f>
        <v>2.2620481927710845</v>
      </c>
      <c r="N1163">
        <f>IFERROR(12/Tabla_STOCKENALMACEN[[#This Row],[MESES DE INVENTARIO]],0)</f>
        <v>5.3049267643142475</v>
      </c>
      <c r="O1163" s="3">
        <f>Tabla_STOCKENALMACEN[[#This Row],[STOCK_VALORIZADO]]/SUM(Tabla_STOCKENALMACEN[STOCK_VALORIZADO])</f>
        <v>2.2052204843554979E-3</v>
      </c>
      <c r="P1163" s="1" t="str">
        <f>VLOOKUP(Tabla_STOCKENALMACEN[[#This Row],[ID_PRODUCTO]],'ABC VENTAS'!$B$2:$F$564,5,FALSE)</f>
        <v>B</v>
      </c>
      <c r="Q1163" s="1" t="str">
        <f>VLOOKUP(Tabla_STOCKENALMACEN[[#This Row],[ID_PRODUCTO]],'ABC STOCK'!$B$3:$F$565,5,FALSE)</f>
        <v>A</v>
      </c>
      <c r="R116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64" spans="1:18" x14ac:dyDescent="0.25">
      <c r="A1164">
        <v>3</v>
      </c>
      <c r="B1164">
        <v>1194</v>
      </c>
      <c r="C1164">
        <v>5</v>
      </c>
      <c r="D1164">
        <v>3</v>
      </c>
      <c r="E1164">
        <v>201902</v>
      </c>
      <c r="F1164">
        <v>458</v>
      </c>
      <c r="G1164">
        <v>43</v>
      </c>
      <c r="H1164">
        <v>19694</v>
      </c>
      <c r="I1164">
        <v>18469.36</v>
      </c>
      <c r="J1164">
        <v>413</v>
      </c>
      <c r="K1164">
        <v>29302.35</v>
      </c>
      <c r="L1164">
        <f>Tabla_STOCKENALMACEN[[#This Row],[CANT_STOCK]]*Tabla_STOCKENALMACEN[[#This Row],[COSTO_UNIT]]</f>
        <v>19694</v>
      </c>
      <c r="M1164">
        <f>IFERROR(Tabla_STOCKENALMACEN[[#This Row],[CANT_STOCK]]/Tabla_STOCKENALMACEN[[#This Row],[VENTA_PROM12MESES_UN]],0)</f>
        <v>1.1089588377723971</v>
      </c>
      <c r="N1164">
        <f>IFERROR(12/Tabla_STOCKENALMACEN[[#This Row],[MESES DE INVENTARIO]],0)</f>
        <v>10.820960698689957</v>
      </c>
      <c r="O1164" s="3">
        <f>Tabla_STOCKENALMACEN[[#This Row],[STOCK_VALORIZADO]]/SUM(Tabla_STOCKENALMACEN[STOCK_VALORIZADO])</f>
        <v>7.4139800298571432E-4</v>
      </c>
      <c r="P1164" s="1" t="str">
        <f>VLOOKUP(Tabla_STOCKENALMACEN[[#This Row],[ID_PRODUCTO]],'ABC VENTAS'!$B$2:$F$564,5,FALSE)</f>
        <v>B</v>
      </c>
      <c r="Q1164" s="1" t="str">
        <f>VLOOKUP(Tabla_STOCKENALMACEN[[#This Row],[ID_PRODUCTO]],'ABC STOCK'!$B$3:$F$565,5,FALSE)</f>
        <v>A</v>
      </c>
      <c r="R11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65" spans="1:18" x14ac:dyDescent="0.25">
      <c r="A1165">
        <v>1</v>
      </c>
      <c r="B1165">
        <v>1194</v>
      </c>
      <c r="C1165">
        <v>5</v>
      </c>
      <c r="D1165">
        <v>3</v>
      </c>
      <c r="E1165">
        <v>201903</v>
      </c>
      <c r="F1165">
        <v>791</v>
      </c>
      <c r="G1165">
        <v>74</v>
      </c>
      <c r="H1165">
        <v>58534</v>
      </c>
      <c r="I1165">
        <v>20269.34</v>
      </c>
      <c r="J1165">
        <v>301</v>
      </c>
      <c r="K1165">
        <v>28733.46</v>
      </c>
      <c r="L1165">
        <f>Tabla_STOCKENALMACEN[[#This Row],[CANT_STOCK]]*Tabla_STOCKENALMACEN[[#This Row],[COSTO_UNIT]]</f>
        <v>58534</v>
      </c>
      <c r="M1165">
        <f>IFERROR(Tabla_STOCKENALMACEN[[#This Row],[CANT_STOCK]]/Tabla_STOCKENALMACEN[[#This Row],[VENTA_PROM12MESES_UN]],0)</f>
        <v>2.6279069767441858</v>
      </c>
      <c r="N1165">
        <f>IFERROR(12/Tabla_STOCKENALMACEN[[#This Row],[MESES DE INVENTARIO]],0)</f>
        <v>4.5663716814159292</v>
      </c>
      <c r="O1165" s="3">
        <f>Tabla_STOCKENALMACEN[[#This Row],[STOCK_VALORIZADO]]/SUM(Tabla_STOCKENALMACEN[STOCK_VALORIZADO])</f>
        <v>2.2035640655410685E-3</v>
      </c>
      <c r="P1165" s="1" t="str">
        <f>VLOOKUP(Tabla_STOCKENALMACEN[[#This Row],[ID_PRODUCTO]],'ABC VENTAS'!$B$2:$F$564,5,FALSE)</f>
        <v>B</v>
      </c>
      <c r="Q1165" s="1" t="str">
        <f>VLOOKUP(Tabla_STOCKENALMACEN[[#This Row],[ID_PRODUCTO]],'ABC STOCK'!$B$3:$F$565,5,FALSE)</f>
        <v>A</v>
      </c>
      <c r="R116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66" spans="1:18" x14ac:dyDescent="0.25">
      <c r="A1166">
        <v>3</v>
      </c>
      <c r="B1166">
        <v>1195</v>
      </c>
      <c r="C1166">
        <v>5</v>
      </c>
      <c r="D1166">
        <v>3</v>
      </c>
      <c r="E1166">
        <v>202003</v>
      </c>
      <c r="F1166">
        <v>260</v>
      </c>
      <c r="G1166">
        <v>4.75</v>
      </c>
      <c r="H1166">
        <v>1235</v>
      </c>
      <c r="I1166">
        <v>463.22</v>
      </c>
      <c r="J1166">
        <v>106</v>
      </c>
      <c r="K1166">
        <v>876.09</v>
      </c>
      <c r="L1166">
        <f>Tabla_STOCKENALMACEN[[#This Row],[CANT_STOCK]]*Tabla_STOCKENALMACEN[[#This Row],[COSTO_UNIT]]</f>
        <v>1235</v>
      </c>
      <c r="M1166">
        <f>IFERROR(Tabla_STOCKENALMACEN[[#This Row],[CANT_STOCK]]/Tabla_STOCKENALMACEN[[#This Row],[VENTA_PROM12MESES_UN]],0)</f>
        <v>2.4528301886792452</v>
      </c>
      <c r="N1166">
        <f>IFERROR(12/Tabla_STOCKENALMACEN[[#This Row],[MESES DE INVENTARIO]],0)</f>
        <v>4.8923076923076927</v>
      </c>
      <c r="O1166" s="3">
        <f>Tabla_STOCKENALMACEN[[#This Row],[STOCK_VALORIZADO]]/SUM(Tabla_STOCKENALMACEN[STOCK_VALORIZADO])</f>
        <v>4.6492664450459898E-5</v>
      </c>
      <c r="P1166" s="1" t="str">
        <f>VLOOKUP(Tabla_STOCKENALMACEN[[#This Row],[ID_PRODUCTO]],'ABC VENTAS'!$B$2:$F$564,5,FALSE)</f>
        <v>C</v>
      </c>
      <c r="Q1166" s="1" t="str">
        <f>VLOOKUP(Tabla_STOCKENALMACEN[[#This Row],[ID_PRODUCTO]],'ABC STOCK'!$B$3:$F$565,5,FALSE)</f>
        <v>C</v>
      </c>
      <c r="R116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67" spans="1:18" x14ac:dyDescent="0.25">
      <c r="A1167">
        <v>1</v>
      </c>
      <c r="B1167">
        <v>1195</v>
      </c>
      <c r="C1167">
        <v>5</v>
      </c>
      <c r="D1167">
        <v>3</v>
      </c>
      <c r="E1167">
        <v>202001</v>
      </c>
      <c r="F1167">
        <v>1190</v>
      </c>
      <c r="G1167">
        <v>5.04</v>
      </c>
      <c r="H1167">
        <v>5997.6</v>
      </c>
      <c r="I1167">
        <v>401.20920000000001</v>
      </c>
      <c r="J1167">
        <v>91.5</v>
      </c>
      <c r="K1167">
        <v>793.1952</v>
      </c>
      <c r="L1167">
        <f>Tabla_STOCKENALMACEN[[#This Row],[CANT_STOCK]]*Tabla_STOCKENALMACEN[[#This Row],[COSTO_UNIT]]</f>
        <v>5997.6</v>
      </c>
      <c r="M1167">
        <f>IFERROR(Tabla_STOCKENALMACEN[[#This Row],[CANT_STOCK]]/Tabla_STOCKENALMACEN[[#This Row],[VENTA_PROM12MESES_UN]],0)</f>
        <v>13.005464480874316</v>
      </c>
      <c r="N1167">
        <f>IFERROR(12/Tabla_STOCKENALMACEN[[#This Row],[MESES DE INVENTARIO]],0)</f>
        <v>0.92268907563025215</v>
      </c>
      <c r="O1167" s="3">
        <f>Tabla_STOCKENALMACEN[[#This Row],[STOCK_VALORIZADO]]/SUM(Tabla_STOCKENALMACEN[STOCK_VALORIZADO])</f>
        <v>2.2578494275957758E-4</v>
      </c>
      <c r="P1167" s="1" t="str">
        <f>VLOOKUP(Tabla_STOCKENALMACEN[[#This Row],[ID_PRODUCTO]],'ABC VENTAS'!$B$2:$F$564,5,FALSE)</f>
        <v>C</v>
      </c>
      <c r="Q1167" s="1" t="str">
        <f>VLOOKUP(Tabla_STOCKENALMACEN[[#This Row],[ID_PRODUCTO]],'ABC STOCK'!$B$3:$F$565,5,FALSE)</f>
        <v>C</v>
      </c>
      <c r="R116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168" spans="1:18" x14ac:dyDescent="0.25">
      <c r="A1168">
        <v>1</v>
      </c>
      <c r="B1168">
        <v>1195</v>
      </c>
      <c r="C1168">
        <v>5</v>
      </c>
      <c r="D1168">
        <v>3</v>
      </c>
      <c r="E1168">
        <v>201904</v>
      </c>
      <c r="F1168">
        <v>184</v>
      </c>
      <c r="G1168">
        <v>2.4</v>
      </c>
      <c r="H1168">
        <v>441.6</v>
      </c>
      <c r="I1168">
        <v>305.44799999999998</v>
      </c>
      <c r="J1168">
        <v>143</v>
      </c>
      <c r="K1168">
        <v>597.16800000000001</v>
      </c>
      <c r="L1168">
        <f>Tabla_STOCKENALMACEN[[#This Row],[CANT_STOCK]]*Tabla_STOCKENALMACEN[[#This Row],[COSTO_UNIT]]</f>
        <v>441.59999999999997</v>
      </c>
      <c r="M1168">
        <f>IFERROR(Tabla_STOCKENALMACEN[[#This Row],[CANT_STOCK]]/Tabla_STOCKENALMACEN[[#This Row],[VENTA_PROM12MESES_UN]],0)</f>
        <v>1.2867132867132867</v>
      </c>
      <c r="N1168">
        <f>IFERROR(12/Tabla_STOCKENALMACEN[[#This Row],[MESES DE INVENTARIO]],0)</f>
        <v>9.3260869565217401</v>
      </c>
      <c r="O1168" s="3">
        <f>Tabla_STOCKENALMACEN[[#This Row],[STOCK_VALORIZADO]]/SUM(Tabla_STOCKENALMACEN[STOCK_VALORIZADO])</f>
        <v>1.6624421555727197E-5</v>
      </c>
      <c r="P1168" s="1" t="str">
        <f>VLOOKUP(Tabla_STOCKENALMACEN[[#This Row],[ID_PRODUCTO]],'ABC VENTAS'!$B$2:$F$564,5,FALSE)</f>
        <v>C</v>
      </c>
      <c r="Q1168" s="1" t="str">
        <f>VLOOKUP(Tabla_STOCKENALMACEN[[#This Row],[ID_PRODUCTO]],'ABC STOCK'!$B$3:$F$565,5,FALSE)</f>
        <v>C</v>
      </c>
      <c r="R116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69" spans="1:18" x14ac:dyDescent="0.25">
      <c r="A1169">
        <v>3</v>
      </c>
      <c r="B1169">
        <v>1195</v>
      </c>
      <c r="C1169">
        <v>5</v>
      </c>
      <c r="D1169">
        <v>3</v>
      </c>
      <c r="E1169">
        <v>201908</v>
      </c>
      <c r="F1169">
        <v>352</v>
      </c>
      <c r="G1169">
        <v>1.98</v>
      </c>
      <c r="H1169">
        <v>696.96</v>
      </c>
      <c r="I1169">
        <v>162.16200000000001</v>
      </c>
      <c r="J1169">
        <v>90</v>
      </c>
      <c r="K1169">
        <v>313.63200000000001</v>
      </c>
      <c r="L1169">
        <f>Tabla_STOCKENALMACEN[[#This Row],[CANT_STOCK]]*Tabla_STOCKENALMACEN[[#This Row],[COSTO_UNIT]]</f>
        <v>696.96</v>
      </c>
      <c r="M1169">
        <f>IFERROR(Tabla_STOCKENALMACEN[[#This Row],[CANT_STOCK]]/Tabla_STOCKENALMACEN[[#This Row],[VENTA_PROM12MESES_UN]],0)</f>
        <v>3.911111111111111</v>
      </c>
      <c r="N1169">
        <f>IFERROR(12/Tabla_STOCKENALMACEN[[#This Row],[MESES DE INVENTARIO]],0)</f>
        <v>3.0681818181818183</v>
      </c>
      <c r="O1169" s="3">
        <f>Tabla_STOCKENALMACEN[[#This Row],[STOCK_VALORIZADO]]/SUM(Tabla_STOCKENALMACEN[STOCK_VALORIZADO])</f>
        <v>2.6237674020560756E-5</v>
      </c>
      <c r="P1169" s="1" t="str">
        <f>VLOOKUP(Tabla_STOCKENALMACEN[[#This Row],[ID_PRODUCTO]],'ABC VENTAS'!$B$2:$F$564,5,FALSE)</f>
        <v>C</v>
      </c>
      <c r="Q1169" s="1" t="str">
        <f>VLOOKUP(Tabla_STOCKENALMACEN[[#This Row],[ID_PRODUCTO]],'ABC STOCK'!$B$3:$F$565,5,FALSE)</f>
        <v>C</v>
      </c>
      <c r="R116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170" spans="1:18" x14ac:dyDescent="0.25">
      <c r="A1170">
        <v>3</v>
      </c>
      <c r="B1170">
        <v>1195</v>
      </c>
      <c r="C1170">
        <v>5</v>
      </c>
      <c r="D1170">
        <v>3</v>
      </c>
      <c r="E1170">
        <v>201912</v>
      </c>
      <c r="F1170">
        <v>109</v>
      </c>
      <c r="G1170">
        <v>2.2400000000000002</v>
      </c>
      <c r="H1170">
        <v>244.16</v>
      </c>
      <c r="I1170">
        <v>185.92</v>
      </c>
      <c r="J1170">
        <v>100</v>
      </c>
      <c r="K1170">
        <v>284.48</v>
      </c>
      <c r="L1170">
        <f>Tabla_STOCKENALMACEN[[#This Row],[CANT_STOCK]]*Tabla_STOCKENALMACEN[[#This Row],[COSTO_UNIT]]</f>
        <v>244.16000000000003</v>
      </c>
      <c r="M1170">
        <f>IFERROR(Tabla_STOCKENALMACEN[[#This Row],[CANT_STOCK]]/Tabla_STOCKENALMACEN[[#This Row],[VENTA_PROM12MESES_UN]],0)</f>
        <v>1.0900000000000001</v>
      </c>
      <c r="N1170">
        <f>IFERROR(12/Tabla_STOCKENALMACEN[[#This Row],[MESES DE INVENTARIO]],0)</f>
        <v>11.009174311926605</v>
      </c>
      <c r="O1170" s="3">
        <f>Tabla_STOCKENALMACEN[[#This Row],[STOCK_VALORIZADO]]/SUM(Tabla_STOCKENALMACEN[STOCK_VALORIZADO])</f>
        <v>9.191618584796996E-6</v>
      </c>
      <c r="P1170" s="1" t="str">
        <f>VLOOKUP(Tabla_STOCKENALMACEN[[#This Row],[ID_PRODUCTO]],'ABC VENTAS'!$B$2:$F$564,5,FALSE)</f>
        <v>C</v>
      </c>
      <c r="Q1170" s="1" t="str">
        <f>VLOOKUP(Tabla_STOCKENALMACEN[[#This Row],[ID_PRODUCTO]],'ABC STOCK'!$B$3:$F$565,5,FALSE)</f>
        <v>C</v>
      </c>
      <c r="R117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71" spans="1:18" x14ac:dyDescent="0.25">
      <c r="A1171">
        <v>3</v>
      </c>
      <c r="B1171">
        <v>1195</v>
      </c>
      <c r="C1171">
        <v>5</v>
      </c>
      <c r="D1171">
        <v>3</v>
      </c>
      <c r="E1171">
        <v>201906</v>
      </c>
      <c r="F1171">
        <v>39</v>
      </c>
      <c r="G1171">
        <v>3.69</v>
      </c>
      <c r="H1171">
        <v>143.91</v>
      </c>
      <c r="I1171">
        <v>126.43785</v>
      </c>
      <c r="J1171">
        <v>38.5</v>
      </c>
      <c r="K1171">
        <v>269.92349999999999</v>
      </c>
      <c r="L1171">
        <f>Tabla_STOCKENALMACEN[[#This Row],[CANT_STOCK]]*Tabla_STOCKENALMACEN[[#This Row],[COSTO_UNIT]]</f>
        <v>143.91</v>
      </c>
      <c r="M1171">
        <f>IFERROR(Tabla_STOCKENALMACEN[[#This Row],[CANT_STOCK]]/Tabla_STOCKENALMACEN[[#This Row],[VENTA_PROM12MESES_UN]],0)</f>
        <v>1.0129870129870129</v>
      </c>
      <c r="N1171">
        <f>IFERROR(12/Tabla_STOCKENALMACEN[[#This Row],[MESES DE INVENTARIO]],0)</f>
        <v>11.846153846153847</v>
      </c>
      <c r="O1171" s="3">
        <f>Tabla_STOCKENALMACEN[[#This Row],[STOCK_VALORIZADO]]/SUM(Tabla_STOCKENALMACEN[STOCK_VALORIZADO])</f>
        <v>5.4176188996483271E-6</v>
      </c>
      <c r="P1171" s="1" t="str">
        <f>VLOOKUP(Tabla_STOCKENALMACEN[[#This Row],[ID_PRODUCTO]],'ABC VENTAS'!$B$2:$F$564,5,FALSE)</f>
        <v>C</v>
      </c>
      <c r="Q1171" s="1" t="str">
        <f>VLOOKUP(Tabla_STOCKENALMACEN[[#This Row],[ID_PRODUCTO]],'ABC STOCK'!$B$3:$F$565,5,FALSE)</f>
        <v>C</v>
      </c>
      <c r="R117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72" spans="1:18" x14ac:dyDescent="0.25">
      <c r="A1172">
        <v>3</v>
      </c>
      <c r="B1172">
        <v>1196</v>
      </c>
      <c r="C1172">
        <v>5</v>
      </c>
      <c r="D1172">
        <v>3</v>
      </c>
      <c r="E1172">
        <v>202003</v>
      </c>
      <c r="F1172">
        <v>1170</v>
      </c>
      <c r="G1172">
        <v>7.61</v>
      </c>
      <c r="H1172">
        <v>8903.7000000000007</v>
      </c>
      <c r="I1172">
        <v>405.613</v>
      </c>
      <c r="J1172">
        <v>65</v>
      </c>
      <c r="K1172">
        <v>707.34950000000003</v>
      </c>
      <c r="L1172">
        <f>Tabla_STOCKENALMACEN[[#This Row],[CANT_STOCK]]*Tabla_STOCKENALMACEN[[#This Row],[COSTO_UNIT]]</f>
        <v>8903.7000000000007</v>
      </c>
      <c r="M1172">
        <f>IFERROR(Tabla_STOCKENALMACEN[[#This Row],[CANT_STOCK]]/Tabla_STOCKENALMACEN[[#This Row],[VENTA_PROM12MESES_UN]],0)</f>
        <v>18</v>
      </c>
      <c r="N1172">
        <f>IFERROR(12/Tabla_STOCKENALMACEN[[#This Row],[MESES DE INVENTARIO]],0)</f>
        <v>0.66666666666666663</v>
      </c>
      <c r="O1172" s="3">
        <f>Tabla_STOCKENALMACEN[[#This Row],[STOCK_VALORIZADO]]/SUM(Tabla_STOCKENALMACEN[STOCK_VALORIZADO])</f>
        <v>3.3518764086442091E-4</v>
      </c>
      <c r="P1172" s="1" t="str">
        <f>VLOOKUP(Tabla_STOCKENALMACEN[[#This Row],[ID_PRODUCTO]],'ABC VENTAS'!$B$2:$F$564,5,FALSE)</f>
        <v>C</v>
      </c>
      <c r="Q1172" s="1" t="str">
        <f>VLOOKUP(Tabla_STOCKENALMACEN[[#This Row],[ID_PRODUCTO]],'ABC STOCK'!$B$3:$F$565,5,FALSE)</f>
        <v>C</v>
      </c>
      <c r="R117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173" spans="1:18" x14ac:dyDescent="0.25">
      <c r="A1173">
        <v>3</v>
      </c>
      <c r="B1173">
        <v>1196</v>
      </c>
      <c r="C1173">
        <v>5</v>
      </c>
      <c r="D1173">
        <v>3</v>
      </c>
      <c r="E1173">
        <v>202001</v>
      </c>
      <c r="F1173">
        <v>614</v>
      </c>
      <c r="G1173">
        <v>3.39</v>
      </c>
      <c r="H1173">
        <v>2081.46</v>
      </c>
      <c r="I1173">
        <v>449.54790000000003</v>
      </c>
      <c r="J1173">
        <v>149</v>
      </c>
      <c r="K1173">
        <v>671.79629999999997</v>
      </c>
      <c r="L1173">
        <f>Tabla_STOCKENALMACEN[[#This Row],[CANT_STOCK]]*Tabla_STOCKENALMACEN[[#This Row],[COSTO_UNIT]]</f>
        <v>2081.46</v>
      </c>
      <c r="M1173">
        <f>IFERROR(Tabla_STOCKENALMACEN[[#This Row],[CANT_STOCK]]/Tabla_STOCKENALMACEN[[#This Row],[VENTA_PROM12MESES_UN]],0)</f>
        <v>4.1208053691275168</v>
      </c>
      <c r="N1173">
        <f>IFERROR(12/Tabla_STOCKENALMACEN[[#This Row],[MESES DE INVENTARIO]],0)</f>
        <v>2.9120521172638436</v>
      </c>
      <c r="O1173" s="3">
        <f>Tabla_STOCKENALMACEN[[#This Row],[STOCK_VALORIZADO]]/SUM(Tabla_STOCKENALMACEN[STOCK_VALORIZADO])</f>
        <v>7.8358397851865802E-5</v>
      </c>
      <c r="P1173" s="1" t="str">
        <f>VLOOKUP(Tabla_STOCKENALMACEN[[#This Row],[ID_PRODUCTO]],'ABC VENTAS'!$B$2:$F$564,5,FALSE)</f>
        <v>C</v>
      </c>
      <c r="Q1173" s="1" t="str">
        <f>VLOOKUP(Tabla_STOCKENALMACEN[[#This Row],[ID_PRODUCTO]],'ABC STOCK'!$B$3:$F$565,5,FALSE)</f>
        <v>C</v>
      </c>
      <c r="R117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174" spans="1:18" x14ac:dyDescent="0.25">
      <c r="A1174">
        <v>3</v>
      </c>
      <c r="B1174">
        <v>1196</v>
      </c>
      <c r="C1174">
        <v>5</v>
      </c>
      <c r="D1174">
        <v>3</v>
      </c>
      <c r="E1174">
        <v>201903</v>
      </c>
      <c r="F1174">
        <v>1320</v>
      </c>
      <c r="G1174">
        <v>6.27</v>
      </c>
      <c r="H1174">
        <v>8276.4</v>
      </c>
      <c r="I1174">
        <v>442.76231999999999</v>
      </c>
      <c r="J1174">
        <v>77.599999999999994</v>
      </c>
      <c r="K1174">
        <v>647.11415999999997</v>
      </c>
      <c r="L1174">
        <f>Tabla_STOCKENALMACEN[[#This Row],[CANT_STOCK]]*Tabla_STOCKENALMACEN[[#This Row],[COSTO_UNIT]]</f>
        <v>8276.4</v>
      </c>
      <c r="M1174">
        <f>IFERROR(Tabla_STOCKENALMACEN[[#This Row],[CANT_STOCK]]/Tabla_STOCKENALMACEN[[#This Row],[VENTA_PROM12MESES_UN]],0)</f>
        <v>17.010309278350515</v>
      </c>
      <c r="N1174">
        <f>IFERROR(12/Tabla_STOCKENALMACEN[[#This Row],[MESES DE INVENTARIO]],0)</f>
        <v>0.70545454545454545</v>
      </c>
      <c r="O1174" s="3">
        <f>Tabla_STOCKENALMACEN[[#This Row],[STOCK_VALORIZADO]]/SUM(Tabla_STOCKENALMACEN[STOCK_VALORIZADO])</f>
        <v>3.1157237899415895E-4</v>
      </c>
      <c r="P1174" s="1" t="str">
        <f>VLOOKUP(Tabla_STOCKENALMACEN[[#This Row],[ID_PRODUCTO]],'ABC VENTAS'!$B$2:$F$564,5,FALSE)</f>
        <v>C</v>
      </c>
      <c r="Q1174" s="1" t="str">
        <f>VLOOKUP(Tabla_STOCKENALMACEN[[#This Row],[ID_PRODUCTO]],'ABC STOCK'!$B$3:$F$565,5,FALSE)</f>
        <v>C</v>
      </c>
      <c r="R117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175" spans="1:18" x14ac:dyDescent="0.25">
      <c r="A1175">
        <v>2</v>
      </c>
      <c r="B1175">
        <v>1196</v>
      </c>
      <c r="C1175">
        <v>5</v>
      </c>
      <c r="D1175">
        <v>3</v>
      </c>
      <c r="E1175">
        <v>202001</v>
      </c>
      <c r="F1175">
        <v>194</v>
      </c>
      <c r="G1175">
        <v>3.32</v>
      </c>
      <c r="H1175">
        <v>644.08000000000004</v>
      </c>
      <c r="I1175">
        <v>438.43920000000003</v>
      </c>
      <c r="J1175">
        <v>142</v>
      </c>
      <c r="K1175">
        <v>631.7296</v>
      </c>
      <c r="L1175">
        <f>Tabla_STOCKENALMACEN[[#This Row],[CANT_STOCK]]*Tabla_STOCKENALMACEN[[#This Row],[COSTO_UNIT]]</f>
        <v>644.07999999999993</v>
      </c>
      <c r="M1175">
        <f>IFERROR(Tabla_STOCKENALMACEN[[#This Row],[CANT_STOCK]]/Tabla_STOCKENALMACEN[[#This Row],[VENTA_PROM12MESES_UN]],0)</f>
        <v>1.3661971830985915</v>
      </c>
      <c r="N1175">
        <f>IFERROR(12/Tabla_STOCKENALMACEN[[#This Row],[MESES DE INVENTARIO]],0)</f>
        <v>8.783505154639176</v>
      </c>
      <c r="O1175" s="3">
        <f>Tabla_STOCKENALMACEN[[#This Row],[STOCK_VALORIZADO]]/SUM(Tabla_STOCKENALMACEN[STOCK_VALORIZADO])</f>
        <v>2.4246959772673854E-5</v>
      </c>
      <c r="P1175" s="1" t="str">
        <f>VLOOKUP(Tabla_STOCKENALMACEN[[#This Row],[ID_PRODUCTO]],'ABC VENTAS'!$B$2:$F$564,5,FALSE)</f>
        <v>C</v>
      </c>
      <c r="Q1175" s="1" t="str">
        <f>VLOOKUP(Tabla_STOCKENALMACEN[[#This Row],[ID_PRODUCTO]],'ABC STOCK'!$B$3:$F$565,5,FALSE)</f>
        <v>C</v>
      </c>
      <c r="R117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76" spans="1:18" x14ac:dyDescent="0.25">
      <c r="A1176">
        <v>3</v>
      </c>
      <c r="B1176">
        <v>1196</v>
      </c>
      <c r="C1176">
        <v>5</v>
      </c>
      <c r="D1176">
        <v>3</v>
      </c>
      <c r="E1176">
        <v>201909</v>
      </c>
      <c r="F1176">
        <v>90</v>
      </c>
      <c r="G1176">
        <v>3.75</v>
      </c>
      <c r="H1176">
        <v>337.5</v>
      </c>
      <c r="I1176">
        <v>231.5625</v>
      </c>
      <c r="J1176">
        <v>65</v>
      </c>
      <c r="K1176">
        <v>431.4375</v>
      </c>
      <c r="L1176">
        <f>Tabla_STOCKENALMACEN[[#This Row],[CANT_STOCK]]*Tabla_STOCKENALMACEN[[#This Row],[COSTO_UNIT]]</f>
        <v>337.5</v>
      </c>
      <c r="M1176">
        <f>IFERROR(Tabla_STOCKENALMACEN[[#This Row],[CANT_STOCK]]/Tabla_STOCKENALMACEN[[#This Row],[VENTA_PROM12MESES_UN]],0)</f>
        <v>1.3846153846153846</v>
      </c>
      <c r="N1176">
        <f>IFERROR(12/Tabla_STOCKENALMACEN[[#This Row],[MESES DE INVENTARIO]],0)</f>
        <v>8.6666666666666661</v>
      </c>
      <c r="O1176" s="3">
        <f>Tabla_STOCKENALMACEN[[#This Row],[STOCK_VALORIZADO]]/SUM(Tabla_STOCKENALMACEN[STOCK_VALORIZADO])</f>
        <v>1.2705485224315964E-5</v>
      </c>
      <c r="P1176" s="1" t="str">
        <f>VLOOKUP(Tabla_STOCKENALMACEN[[#This Row],[ID_PRODUCTO]],'ABC VENTAS'!$B$2:$F$564,5,FALSE)</f>
        <v>C</v>
      </c>
      <c r="Q1176" s="1" t="str">
        <f>VLOOKUP(Tabla_STOCKENALMACEN[[#This Row],[ID_PRODUCTO]],'ABC STOCK'!$B$3:$F$565,5,FALSE)</f>
        <v>C</v>
      </c>
      <c r="R117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77" spans="1:18" x14ac:dyDescent="0.25">
      <c r="A1177">
        <v>3</v>
      </c>
      <c r="B1177">
        <v>1196</v>
      </c>
      <c r="C1177">
        <v>5</v>
      </c>
      <c r="D1177">
        <v>3</v>
      </c>
      <c r="E1177">
        <v>201903</v>
      </c>
      <c r="F1177">
        <v>383</v>
      </c>
      <c r="G1177">
        <v>2.0699999999999998</v>
      </c>
      <c r="H1177">
        <v>792.81</v>
      </c>
      <c r="I1177">
        <v>200.8314</v>
      </c>
      <c r="J1177">
        <v>98</v>
      </c>
      <c r="K1177">
        <v>279.9468</v>
      </c>
      <c r="L1177">
        <f>Tabla_STOCKENALMACEN[[#This Row],[CANT_STOCK]]*Tabla_STOCKENALMACEN[[#This Row],[COSTO_UNIT]]</f>
        <v>792.81</v>
      </c>
      <c r="M1177">
        <f>IFERROR(Tabla_STOCKENALMACEN[[#This Row],[CANT_STOCK]]/Tabla_STOCKENALMACEN[[#This Row],[VENTA_PROM12MESES_UN]],0)</f>
        <v>3.9081632653061225</v>
      </c>
      <c r="N1177">
        <f>IFERROR(12/Tabla_STOCKENALMACEN[[#This Row],[MESES DE INVENTARIO]],0)</f>
        <v>3.0704960835509136</v>
      </c>
      <c r="O1177" s="3">
        <f>Tabla_STOCKENALMACEN[[#This Row],[STOCK_VALORIZADO]]/SUM(Tabla_STOCKENALMACEN[STOCK_VALORIZADO])</f>
        <v>2.9846031824266484E-5</v>
      </c>
      <c r="P1177" s="1" t="str">
        <f>VLOOKUP(Tabla_STOCKENALMACEN[[#This Row],[ID_PRODUCTO]],'ABC VENTAS'!$B$2:$F$564,5,FALSE)</f>
        <v>C</v>
      </c>
      <c r="Q1177" s="1" t="str">
        <f>VLOOKUP(Tabla_STOCKENALMACEN[[#This Row],[ID_PRODUCTO]],'ABC STOCK'!$B$3:$F$565,5,FALSE)</f>
        <v>C</v>
      </c>
      <c r="R117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178" spans="1:18" x14ac:dyDescent="0.25">
      <c r="A1178">
        <v>1</v>
      </c>
      <c r="B1178">
        <v>1197</v>
      </c>
      <c r="C1178">
        <v>5</v>
      </c>
      <c r="D1178">
        <v>3</v>
      </c>
      <c r="E1178">
        <v>201904</v>
      </c>
      <c r="F1178">
        <v>59</v>
      </c>
      <c r="G1178">
        <v>4.75</v>
      </c>
      <c r="H1178">
        <v>280.25</v>
      </c>
      <c r="I1178">
        <v>694.83</v>
      </c>
      <c r="J1178">
        <v>138</v>
      </c>
      <c r="K1178">
        <v>1127.46</v>
      </c>
      <c r="L1178">
        <f>Tabla_STOCKENALMACEN[[#This Row],[CANT_STOCK]]*Tabla_STOCKENALMACEN[[#This Row],[COSTO_UNIT]]</f>
        <v>280.25</v>
      </c>
      <c r="M1178">
        <f>IFERROR(Tabla_STOCKENALMACEN[[#This Row],[CANT_STOCK]]/Tabla_STOCKENALMACEN[[#This Row],[VENTA_PROM12MESES_UN]],0)</f>
        <v>0.42753623188405798</v>
      </c>
      <c r="N1178">
        <f>IFERROR(12/Tabla_STOCKENALMACEN[[#This Row],[MESES DE INVENTARIO]],0)</f>
        <v>28.067796610169491</v>
      </c>
      <c r="O1178" s="3">
        <f>Tabla_STOCKENALMACEN[[#This Row],[STOCK_VALORIZADO]]/SUM(Tabla_STOCKENALMACEN[STOCK_VALORIZADO])</f>
        <v>1.0550258471450515E-5</v>
      </c>
      <c r="P1178" s="1" t="str">
        <f>VLOOKUP(Tabla_STOCKENALMACEN[[#This Row],[ID_PRODUCTO]],'ABC VENTAS'!$B$2:$F$564,5,FALSE)</f>
        <v>C</v>
      </c>
      <c r="Q1178" s="1" t="str">
        <f>VLOOKUP(Tabla_STOCKENALMACEN[[#This Row],[ID_PRODUCTO]],'ABC STOCK'!$B$3:$F$565,5,FALSE)</f>
        <v>C</v>
      </c>
      <c r="R117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79" spans="1:18" x14ac:dyDescent="0.25">
      <c r="A1179">
        <v>1</v>
      </c>
      <c r="B1179">
        <v>1197</v>
      </c>
      <c r="C1179">
        <v>5</v>
      </c>
      <c r="D1179">
        <v>3</v>
      </c>
      <c r="E1179">
        <v>202001</v>
      </c>
      <c r="F1179">
        <v>9</v>
      </c>
      <c r="G1179">
        <v>5.39</v>
      </c>
      <c r="H1179">
        <v>48.51</v>
      </c>
      <c r="I1179">
        <v>538.51490000000001</v>
      </c>
      <c r="J1179">
        <v>103</v>
      </c>
      <c r="K1179">
        <v>982.65089999999998</v>
      </c>
      <c r="L1179">
        <f>Tabla_STOCKENALMACEN[[#This Row],[CANT_STOCK]]*Tabla_STOCKENALMACEN[[#This Row],[COSTO_UNIT]]</f>
        <v>48.51</v>
      </c>
      <c r="M1179">
        <f>IFERROR(Tabla_STOCKENALMACEN[[#This Row],[CANT_STOCK]]/Tabla_STOCKENALMACEN[[#This Row],[VENTA_PROM12MESES_UN]],0)</f>
        <v>8.7378640776699032E-2</v>
      </c>
      <c r="N1179">
        <f>IFERROR(12/Tabla_STOCKENALMACEN[[#This Row],[MESES DE INVENTARIO]],0)</f>
        <v>137.33333333333334</v>
      </c>
      <c r="O1179" s="3">
        <f>Tabla_STOCKENALMACEN[[#This Row],[STOCK_VALORIZADO]]/SUM(Tabla_STOCKENALMACEN[STOCK_VALORIZADO])</f>
        <v>1.8262017429083479E-6</v>
      </c>
      <c r="P1179" s="1" t="str">
        <f>VLOOKUP(Tabla_STOCKENALMACEN[[#This Row],[ID_PRODUCTO]],'ABC VENTAS'!$B$2:$F$564,5,FALSE)</f>
        <v>C</v>
      </c>
      <c r="Q1179" s="1" t="str">
        <f>VLOOKUP(Tabla_STOCKENALMACEN[[#This Row],[ID_PRODUCTO]],'ABC STOCK'!$B$3:$F$565,5,FALSE)</f>
        <v>C</v>
      </c>
      <c r="R117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80" spans="1:18" x14ac:dyDescent="0.25">
      <c r="A1180">
        <v>2</v>
      </c>
      <c r="B1180">
        <v>1197</v>
      </c>
      <c r="C1180">
        <v>5</v>
      </c>
      <c r="D1180">
        <v>3</v>
      </c>
      <c r="E1180">
        <v>202002</v>
      </c>
      <c r="F1180">
        <v>1229</v>
      </c>
      <c r="G1180">
        <v>6.79</v>
      </c>
      <c r="H1180">
        <v>8344.91</v>
      </c>
      <c r="I1180">
        <v>0</v>
      </c>
      <c r="J1180">
        <v>0</v>
      </c>
      <c r="K1180">
        <v>0</v>
      </c>
      <c r="L1180">
        <f>Tabla_STOCKENALMACEN[[#This Row],[CANT_STOCK]]*Tabla_STOCKENALMACEN[[#This Row],[COSTO_UNIT]]</f>
        <v>8344.91</v>
      </c>
      <c r="M1180">
        <f>IFERROR(Tabla_STOCKENALMACEN[[#This Row],[CANT_STOCK]]/Tabla_STOCKENALMACEN[[#This Row],[VENTA_PROM12MESES_UN]],0)</f>
        <v>0</v>
      </c>
      <c r="N1180">
        <f>IFERROR(12/Tabla_STOCKENALMACEN[[#This Row],[MESES DE INVENTARIO]],0)</f>
        <v>0</v>
      </c>
      <c r="O1180" s="3">
        <f>Tabla_STOCKENALMACEN[[#This Row],[STOCK_VALORIZADO]]/SUM(Tabla_STOCKENALMACEN[STOCK_VALORIZADO])</f>
        <v>3.1415149837998971E-4</v>
      </c>
      <c r="P1180" s="1" t="str">
        <f>VLOOKUP(Tabla_STOCKENALMACEN[[#This Row],[ID_PRODUCTO]],'ABC VENTAS'!$B$2:$F$564,5,FALSE)</f>
        <v>C</v>
      </c>
      <c r="Q1180" s="1" t="str">
        <f>VLOOKUP(Tabla_STOCKENALMACEN[[#This Row],[ID_PRODUCTO]],'ABC STOCK'!$B$3:$F$565,5,FALSE)</f>
        <v>C</v>
      </c>
      <c r="R1180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181" spans="1:18" x14ac:dyDescent="0.25">
      <c r="A1181">
        <v>2</v>
      </c>
      <c r="B1181">
        <v>1197</v>
      </c>
      <c r="C1181">
        <v>5</v>
      </c>
      <c r="D1181">
        <v>3</v>
      </c>
      <c r="E1181">
        <v>202001</v>
      </c>
      <c r="F1181">
        <v>1124</v>
      </c>
      <c r="G1181">
        <v>4.2</v>
      </c>
      <c r="H1181">
        <v>4720.8</v>
      </c>
      <c r="I1181">
        <v>295.70519999999999</v>
      </c>
      <c r="J1181">
        <v>74.900000000000006</v>
      </c>
      <c r="K1181">
        <v>597.702</v>
      </c>
      <c r="L1181">
        <f>Tabla_STOCKENALMACEN[[#This Row],[CANT_STOCK]]*Tabla_STOCKENALMACEN[[#This Row],[COSTO_UNIT]]</f>
        <v>4720.8</v>
      </c>
      <c r="M1181">
        <f>IFERROR(Tabla_STOCKENALMACEN[[#This Row],[CANT_STOCK]]/Tabla_STOCKENALMACEN[[#This Row],[VENTA_PROM12MESES_UN]],0)</f>
        <v>15.00667556742323</v>
      </c>
      <c r="N1181">
        <f>IFERROR(12/Tabla_STOCKENALMACEN[[#This Row],[MESES DE INVENTARIO]],0)</f>
        <v>0.79964412811387908</v>
      </c>
      <c r="O1181" s="3">
        <f>Tabla_STOCKENALMACEN[[#This Row],[STOCK_VALORIZADO]]/SUM(Tabla_STOCKENALMACEN[STOCK_VALORIZADO])</f>
        <v>1.7771868043540981E-4</v>
      </c>
      <c r="P1181" s="1" t="str">
        <f>VLOOKUP(Tabla_STOCKENALMACEN[[#This Row],[ID_PRODUCTO]],'ABC VENTAS'!$B$2:$F$564,5,FALSE)</f>
        <v>C</v>
      </c>
      <c r="Q1181" s="1" t="str">
        <f>VLOOKUP(Tabla_STOCKENALMACEN[[#This Row],[ID_PRODUCTO]],'ABC STOCK'!$B$3:$F$565,5,FALSE)</f>
        <v>C</v>
      </c>
      <c r="R118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182" spans="1:18" x14ac:dyDescent="0.25">
      <c r="A1182">
        <v>2</v>
      </c>
      <c r="B1182">
        <v>1197</v>
      </c>
      <c r="C1182">
        <v>5</v>
      </c>
      <c r="D1182">
        <v>3</v>
      </c>
      <c r="E1182">
        <v>201906</v>
      </c>
      <c r="F1182">
        <v>39</v>
      </c>
      <c r="G1182">
        <v>4.59</v>
      </c>
      <c r="H1182">
        <v>179.01</v>
      </c>
      <c r="I1182">
        <v>308.44799999999998</v>
      </c>
      <c r="J1182">
        <v>64</v>
      </c>
      <c r="K1182">
        <v>358.38720000000001</v>
      </c>
      <c r="L1182">
        <f>Tabla_STOCKENALMACEN[[#This Row],[CANT_STOCK]]*Tabla_STOCKENALMACEN[[#This Row],[COSTO_UNIT]]</f>
        <v>179.01</v>
      </c>
      <c r="M1182">
        <f>IFERROR(Tabla_STOCKENALMACEN[[#This Row],[CANT_STOCK]]/Tabla_STOCKENALMACEN[[#This Row],[VENTA_PROM12MESES_UN]],0)</f>
        <v>0.609375</v>
      </c>
      <c r="N1182">
        <f>IFERROR(12/Tabla_STOCKENALMACEN[[#This Row],[MESES DE INVENTARIO]],0)</f>
        <v>19.692307692307693</v>
      </c>
      <c r="O1182" s="3">
        <f>Tabla_STOCKENALMACEN[[#This Row],[STOCK_VALORIZADO]]/SUM(Tabla_STOCKENALMACEN[STOCK_VALORIZADO])</f>
        <v>6.7389893629771867E-6</v>
      </c>
      <c r="P1182" s="1" t="str">
        <f>VLOOKUP(Tabla_STOCKENALMACEN[[#This Row],[ID_PRODUCTO]],'ABC VENTAS'!$B$2:$F$564,5,FALSE)</f>
        <v>C</v>
      </c>
      <c r="Q1182" s="1" t="str">
        <f>VLOOKUP(Tabla_STOCKENALMACEN[[#This Row],[ID_PRODUCTO]],'ABC STOCK'!$B$3:$F$565,5,FALSE)</f>
        <v>C</v>
      </c>
      <c r="R118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83" spans="1:18" x14ac:dyDescent="0.25">
      <c r="A1183">
        <v>2</v>
      </c>
      <c r="B1183">
        <v>1197</v>
      </c>
      <c r="C1183">
        <v>5</v>
      </c>
      <c r="D1183">
        <v>3</v>
      </c>
      <c r="E1183">
        <v>202002</v>
      </c>
      <c r="F1183">
        <v>323</v>
      </c>
      <c r="G1183">
        <v>28.6</v>
      </c>
      <c r="H1183">
        <v>9237.7999999999993</v>
      </c>
      <c r="I1183">
        <v>0</v>
      </c>
      <c r="J1183">
        <v>0</v>
      </c>
      <c r="K1183">
        <v>0</v>
      </c>
      <c r="L1183">
        <f>Tabla_STOCKENALMACEN[[#This Row],[CANT_STOCK]]*Tabla_STOCKENALMACEN[[#This Row],[COSTO_UNIT]]</f>
        <v>9237.8000000000011</v>
      </c>
      <c r="M1183">
        <f>IFERROR(Tabla_STOCKENALMACEN[[#This Row],[CANT_STOCK]]/Tabla_STOCKENALMACEN[[#This Row],[VENTA_PROM12MESES_UN]],0)</f>
        <v>0</v>
      </c>
      <c r="N1183">
        <f>IFERROR(12/Tabla_STOCKENALMACEN[[#This Row],[MESES DE INVENTARIO]],0)</f>
        <v>0</v>
      </c>
      <c r="O1183" s="3">
        <f>Tabla_STOCKENALMACEN[[#This Row],[STOCK_VALORIZADO]]/SUM(Tabla_STOCKENALMACEN[STOCK_VALORIZADO])</f>
        <v>3.4776513008944008E-4</v>
      </c>
      <c r="P1183" s="1" t="str">
        <f>VLOOKUP(Tabla_STOCKENALMACEN[[#This Row],[ID_PRODUCTO]],'ABC VENTAS'!$B$2:$F$564,5,FALSE)</f>
        <v>C</v>
      </c>
      <c r="Q1183" s="1" t="str">
        <f>VLOOKUP(Tabla_STOCKENALMACEN[[#This Row],[ID_PRODUCTO]],'ABC STOCK'!$B$3:$F$565,5,FALSE)</f>
        <v>C</v>
      </c>
      <c r="R1183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184" spans="1:18" x14ac:dyDescent="0.25">
      <c r="A1184">
        <v>2</v>
      </c>
      <c r="B1184">
        <v>1198</v>
      </c>
      <c r="C1184">
        <v>5</v>
      </c>
      <c r="D1184">
        <v>3</v>
      </c>
      <c r="E1184">
        <v>201912</v>
      </c>
      <c r="F1184">
        <v>231</v>
      </c>
      <c r="G1184">
        <v>7.92</v>
      </c>
      <c r="H1184">
        <v>1829.52</v>
      </c>
      <c r="I1184">
        <v>1106.2655999999999</v>
      </c>
      <c r="J1184">
        <v>144</v>
      </c>
      <c r="K1184">
        <v>2030.0544</v>
      </c>
      <c r="L1184">
        <f>Tabla_STOCKENALMACEN[[#This Row],[CANT_STOCK]]*Tabla_STOCKENALMACEN[[#This Row],[COSTO_UNIT]]</f>
        <v>1829.52</v>
      </c>
      <c r="M1184">
        <f>IFERROR(Tabla_STOCKENALMACEN[[#This Row],[CANT_STOCK]]/Tabla_STOCKENALMACEN[[#This Row],[VENTA_PROM12MESES_UN]],0)</f>
        <v>1.6041666666666667</v>
      </c>
      <c r="N1184">
        <f>IFERROR(12/Tabla_STOCKENALMACEN[[#This Row],[MESES DE INVENTARIO]],0)</f>
        <v>7.4805194805194803</v>
      </c>
      <c r="O1184" s="3">
        <f>Tabla_STOCKENALMACEN[[#This Row],[STOCK_VALORIZADO]]/SUM(Tabla_STOCKENALMACEN[STOCK_VALORIZADO])</f>
        <v>6.8873894303971971E-5</v>
      </c>
      <c r="P1184" s="1" t="str">
        <f>VLOOKUP(Tabla_STOCKENALMACEN[[#This Row],[ID_PRODUCTO]],'ABC VENTAS'!$B$2:$F$564,5,FALSE)</f>
        <v>C</v>
      </c>
      <c r="Q1184" s="1" t="str">
        <f>VLOOKUP(Tabla_STOCKENALMACEN[[#This Row],[ID_PRODUCTO]],'ABC STOCK'!$B$3:$F$565,5,FALSE)</f>
        <v>C</v>
      </c>
      <c r="R118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85" spans="1:18" x14ac:dyDescent="0.25">
      <c r="A1185">
        <v>2</v>
      </c>
      <c r="B1185">
        <v>1198</v>
      </c>
      <c r="C1185">
        <v>5</v>
      </c>
      <c r="D1185">
        <v>3</v>
      </c>
      <c r="E1185">
        <v>202001</v>
      </c>
      <c r="F1185">
        <v>0</v>
      </c>
      <c r="G1185">
        <v>5.38</v>
      </c>
      <c r="H1185">
        <v>0</v>
      </c>
      <c r="I1185">
        <v>660.44880000000001</v>
      </c>
      <c r="J1185">
        <v>124</v>
      </c>
      <c r="K1185">
        <v>1100.748</v>
      </c>
      <c r="L1185">
        <f>Tabla_STOCKENALMACEN[[#This Row],[CANT_STOCK]]*Tabla_STOCKENALMACEN[[#This Row],[COSTO_UNIT]]</f>
        <v>0</v>
      </c>
      <c r="M1185">
        <f>IFERROR(Tabla_STOCKENALMACEN[[#This Row],[CANT_STOCK]]/Tabla_STOCKENALMACEN[[#This Row],[VENTA_PROM12MESES_UN]],0)</f>
        <v>0</v>
      </c>
      <c r="N1185">
        <f>IFERROR(12/Tabla_STOCKENALMACEN[[#This Row],[MESES DE INVENTARIO]],0)</f>
        <v>0</v>
      </c>
      <c r="O1185" s="3">
        <f>Tabla_STOCKENALMACEN[[#This Row],[STOCK_VALORIZADO]]/SUM(Tabla_STOCKENALMACEN[STOCK_VALORIZADO])</f>
        <v>0</v>
      </c>
      <c r="P1185" s="1" t="str">
        <f>VLOOKUP(Tabla_STOCKENALMACEN[[#This Row],[ID_PRODUCTO]],'ABC VENTAS'!$B$2:$F$564,5,FALSE)</f>
        <v>C</v>
      </c>
      <c r="Q1185" s="1" t="str">
        <f>VLOOKUP(Tabla_STOCKENALMACEN[[#This Row],[ID_PRODUCTO]],'ABC STOCK'!$B$3:$F$565,5,FALSE)</f>
        <v>C</v>
      </c>
      <c r="R118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86" spans="1:18" x14ac:dyDescent="0.25">
      <c r="A1186">
        <v>2</v>
      </c>
      <c r="B1186">
        <v>1198</v>
      </c>
      <c r="C1186">
        <v>5</v>
      </c>
      <c r="D1186">
        <v>3</v>
      </c>
      <c r="E1186">
        <v>202001</v>
      </c>
      <c r="F1186">
        <v>650</v>
      </c>
      <c r="G1186">
        <v>3.55</v>
      </c>
      <c r="H1186">
        <v>2307.5</v>
      </c>
      <c r="I1186">
        <v>245.02099999999999</v>
      </c>
      <c r="J1186">
        <v>81.2</v>
      </c>
      <c r="K1186">
        <v>544.81140000000005</v>
      </c>
      <c r="L1186">
        <f>Tabla_STOCKENALMACEN[[#This Row],[CANT_STOCK]]*Tabla_STOCKENALMACEN[[#This Row],[COSTO_UNIT]]</f>
        <v>2307.5</v>
      </c>
      <c r="M1186">
        <f>IFERROR(Tabla_STOCKENALMACEN[[#This Row],[CANT_STOCK]]/Tabla_STOCKENALMACEN[[#This Row],[VENTA_PROM12MESES_UN]],0)</f>
        <v>8.0049261083743843</v>
      </c>
      <c r="N1186">
        <f>IFERROR(12/Tabla_STOCKENALMACEN[[#This Row],[MESES DE INVENTARIO]],0)</f>
        <v>1.499076923076923</v>
      </c>
      <c r="O1186" s="3">
        <f>Tabla_STOCKENALMACEN[[#This Row],[STOCK_VALORIZADO]]/SUM(Tabla_STOCKENALMACEN[STOCK_VALORIZADO])</f>
        <v>8.6867873052175076E-5</v>
      </c>
      <c r="P1186" s="1" t="str">
        <f>VLOOKUP(Tabla_STOCKENALMACEN[[#This Row],[ID_PRODUCTO]],'ABC VENTAS'!$B$2:$F$564,5,FALSE)</f>
        <v>C</v>
      </c>
      <c r="Q1186" s="1" t="str">
        <f>VLOOKUP(Tabla_STOCKENALMACEN[[#This Row],[ID_PRODUCTO]],'ABC STOCK'!$B$3:$F$565,5,FALSE)</f>
        <v>C</v>
      </c>
      <c r="R118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187" spans="1:18" x14ac:dyDescent="0.25">
      <c r="A1187">
        <v>2</v>
      </c>
      <c r="B1187">
        <v>1198</v>
      </c>
      <c r="C1187">
        <v>5</v>
      </c>
      <c r="D1187">
        <v>3</v>
      </c>
      <c r="E1187">
        <v>201912</v>
      </c>
      <c r="F1187">
        <v>15</v>
      </c>
      <c r="G1187">
        <v>3.26</v>
      </c>
      <c r="H1187">
        <v>48.9</v>
      </c>
      <c r="I1187">
        <v>306.30959999999999</v>
      </c>
      <c r="J1187">
        <v>108</v>
      </c>
      <c r="K1187">
        <v>485.87040000000002</v>
      </c>
      <c r="L1187">
        <f>Tabla_STOCKENALMACEN[[#This Row],[CANT_STOCK]]*Tabla_STOCKENALMACEN[[#This Row],[COSTO_UNIT]]</f>
        <v>48.9</v>
      </c>
      <c r="M1187">
        <f>IFERROR(Tabla_STOCKENALMACEN[[#This Row],[CANT_STOCK]]/Tabla_STOCKENALMACEN[[#This Row],[VENTA_PROM12MESES_UN]],0)</f>
        <v>0.1388888888888889</v>
      </c>
      <c r="N1187">
        <f>IFERROR(12/Tabla_STOCKENALMACEN[[#This Row],[MESES DE INVENTARIO]],0)</f>
        <v>86.399999999999991</v>
      </c>
      <c r="O1187" s="3">
        <f>Tabla_STOCKENALMACEN[[#This Row],[STOCK_VALORIZADO]]/SUM(Tabla_STOCKENALMACEN[STOCK_VALORIZADO])</f>
        <v>1.8408836369453351E-6</v>
      </c>
      <c r="P1187" s="1" t="str">
        <f>VLOOKUP(Tabla_STOCKENALMACEN[[#This Row],[ID_PRODUCTO]],'ABC VENTAS'!$B$2:$F$564,5,FALSE)</f>
        <v>C</v>
      </c>
      <c r="Q1187" s="1" t="str">
        <f>VLOOKUP(Tabla_STOCKENALMACEN[[#This Row],[ID_PRODUCTO]],'ABC STOCK'!$B$3:$F$565,5,FALSE)</f>
        <v>C</v>
      </c>
      <c r="R118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88" spans="1:18" x14ac:dyDescent="0.25">
      <c r="A1188">
        <v>3</v>
      </c>
      <c r="B1188">
        <v>1198</v>
      </c>
      <c r="C1188">
        <v>5</v>
      </c>
      <c r="D1188">
        <v>3</v>
      </c>
      <c r="E1188">
        <v>202001</v>
      </c>
      <c r="F1188">
        <v>460</v>
      </c>
      <c r="G1188">
        <v>4.5599999999999996</v>
      </c>
      <c r="H1188">
        <v>2097.6</v>
      </c>
      <c r="I1188">
        <v>277.93200000000002</v>
      </c>
      <c r="J1188">
        <v>57.5</v>
      </c>
      <c r="K1188">
        <v>327.75</v>
      </c>
      <c r="L1188">
        <f>Tabla_STOCKENALMACEN[[#This Row],[CANT_STOCK]]*Tabla_STOCKENALMACEN[[#This Row],[COSTO_UNIT]]</f>
        <v>2097.6</v>
      </c>
      <c r="M1188">
        <f>IFERROR(Tabla_STOCKENALMACEN[[#This Row],[CANT_STOCK]]/Tabla_STOCKENALMACEN[[#This Row],[VENTA_PROM12MESES_UN]],0)</f>
        <v>8</v>
      </c>
      <c r="N1188">
        <f>IFERROR(12/Tabla_STOCKENALMACEN[[#This Row],[MESES DE INVENTARIO]],0)</f>
        <v>1.5</v>
      </c>
      <c r="O1188" s="3">
        <f>Tabla_STOCKENALMACEN[[#This Row],[STOCK_VALORIZADO]]/SUM(Tabla_STOCKENALMACEN[STOCK_VALORIZADO])</f>
        <v>7.8966002389704187E-5</v>
      </c>
      <c r="P1188" s="1" t="str">
        <f>VLOOKUP(Tabla_STOCKENALMACEN[[#This Row],[ID_PRODUCTO]],'ABC VENTAS'!$B$2:$F$564,5,FALSE)</f>
        <v>C</v>
      </c>
      <c r="Q1188" s="1" t="str">
        <f>VLOOKUP(Tabla_STOCKENALMACEN[[#This Row],[ID_PRODUCTO]],'ABC STOCK'!$B$3:$F$565,5,FALSE)</f>
        <v>C</v>
      </c>
      <c r="R118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189" spans="1:18" x14ac:dyDescent="0.25">
      <c r="A1189">
        <v>3</v>
      </c>
      <c r="B1189">
        <v>1198</v>
      </c>
      <c r="C1189">
        <v>5</v>
      </c>
      <c r="D1189">
        <v>3</v>
      </c>
      <c r="E1189">
        <v>201905</v>
      </c>
      <c r="F1189">
        <v>210</v>
      </c>
      <c r="G1189">
        <v>4.18</v>
      </c>
      <c r="H1189">
        <v>877.8</v>
      </c>
      <c r="I1189">
        <v>153.61500000000001</v>
      </c>
      <c r="J1189">
        <v>35</v>
      </c>
      <c r="K1189">
        <v>261.87700000000001</v>
      </c>
      <c r="L1189">
        <f>Tabla_STOCKENALMACEN[[#This Row],[CANT_STOCK]]*Tabla_STOCKENALMACEN[[#This Row],[COSTO_UNIT]]</f>
        <v>877.8</v>
      </c>
      <c r="M1189">
        <f>IFERROR(Tabla_STOCKENALMACEN[[#This Row],[CANT_STOCK]]/Tabla_STOCKENALMACEN[[#This Row],[VENTA_PROM12MESES_UN]],0)</f>
        <v>6</v>
      </c>
      <c r="N1189">
        <f>IFERROR(12/Tabla_STOCKENALMACEN[[#This Row],[MESES DE INVENTARIO]],0)</f>
        <v>2</v>
      </c>
      <c r="O1189" s="3">
        <f>Tabla_STOCKENALMACEN[[#This Row],[STOCK_VALORIZADO]]/SUM(Tabla_STOCKENALMACEN[STOCK_VALORIZADO])</f>
        <v>3.3045555347865343E-5</v>
      </c>
      <c r="P1189" s="1" t="str">
        <f>VLOOKUP(Tabla_STOCKENALMACEN[[#This Row],[ID_PRODUCTO]],'ABC VENTAS'!$B$2:$F$564,5,FALSE)</f>
        <v>C</v>
      </c>
      <c r="Q1189" s="1" t="str">
        <f>VLOOKUP(Tabla_STOCKENALMACEN[[#This Row],[ID_PRODUCTO]],'ABC STOCK'!$B$3:$F$565,5,FALSE)</f>
        <v>C</v>
      </c>
      <c r="R118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190" spans="1:18" x14ac:dyDescent="0.25">
      <c r="A1190">
        <v>1</v>
      </c>
      <c r="B1190">
        <v>1199</v>
      </c>
      <c r="C1190">
        <v>5</v>
      </c>
      <c r="D1190">
        <v>3</v>
      </c>
      <c r="E1190">
        <v>202001</v>
      </c>
      <c r="F1190">
        <v>753</v>
      </c>
      <c r="G1190">
        <v>7.47</v>
      </c>
      <c r="H1190">
        <v>5624.91</v>
      </c>
      <c r="I1190">
        <v>613.11518999999998</v>
      </c>
      <c r="J1190">
        <v>75.3</v>
      </c>
      <c r="K1190">
        <v>764.98775999999998</v>
      </c>
      <c r="L1190">
        <f>Tabla_STOCKENALMACEN[[#This Row],[CANT_STOCK]]*Tabla_STOCKENALMACEN[[#This Row],[COSTO_UNIT]]</f>
        <v>5624.91</v>
      </c>
      <c r="M1190">
        <f>IFERROR(Tabla_STOCKENALMACEN[[#This Row],[CANT_STOCK]]/Tabla_STOCKENALMACEN[[#This Row],[VENTA_PROM12MESES_UN]],0)</f>
        <v>10</v>
      </c>
      <c r="N1190">
        <f>IFERROR(12/Tabla_STOCKENALMACEN[[#This Row],[MESES DE INVENTARIO]],0)</f>
        <v>1.2</v>
      </c>
      <c r="O1190" s="3">
        <f>Tabla_STOCKENALMACEN[[#This Row],[STOCK_VALORIZADO]]/SUM(Tabla_STOCKENALMACEN[STOCK_VALORIZADO])</f>
        <v>2.1175469894253957E-4</v>
      </c>
      <c r="P1190" s="1" t="str">
        <f>VLOOKUP(Tabla_STOCKENALMACEN[[#This Row],[ID_PRODUCTO]],'ABC VENTAS'!$B$2:$F$564,5,FALSE)</f>
        <v>C</v>
      </c>
      <c r="Q1190" s="1" t="str">
        <f>VLOOKUP(Tabla_STOCKENALMACEN[[#This Row],[ID_PRODUCTO]],'ABC STOCK'!$B$3:$F$565,5,FALSE)</f>
        <v>C</v>
      </c>
      <c r="R119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191" spans="1:18" x14ac:dyDescent="0.25">
      <c r="A1191">
        <v>1</v>
      </c>
      <c r="B1191">
        <v>1199</v>
      </c>
      <c r="C1191">
        <v>5</v>
      </c>
      <c r="D1191">
        <v>3</v>
      </c>
      <c r="E1191">
        <v>201905</v>
      </c>
      <c r="F1191">
        <v>164</v>
      </c>
      <c r="G1191">
        <v>4.0599999999999996</v>
      </c>
      <c r="H1191">
        <v>665.84</v>
      </c>
      <c r="I1191">
        <v>362.55799999999999</v>
      </c>
      <c r="J1191">
        <v>95</v>
      </c>
      <c r="K1191">
        <v>655.69</v>
      </c>
      <c r="L1191">
        <f>Tabla_STOCKENALMACEN[[#This Row],[CANT_STOCK]]*Tabla_STOCKENALMACEN[[#This Row],[COSTO_UNIT]]</f>
        <v>665.83999999999992</v>
      </c>
      <c r="M1191">
        <f>IFERROR(Tabla_STOCKENALMACEN[[#This Row],[CANT_STOCK]]/Tabla_STOCKENALMACEN[[#This Row],[VENTA_PROM12MESES_UN]],0)</f>
        <v>1.7263157894736842</v>
      </c>
      <c r="N1191">
        <f>IFERROR(12/Tabla_STOCKENALMACEN[[#This Row],[MESES DE INVENTARIO]],0)</f>
        <v>6.9512195121951219</v>
      </c>
      <c r="O1191" s="3">
        <f>Tabla_STOCKENALMACEN[[#This Row],[STOCK_VALORIZADO]]/SUM(Tabla_STOCKENALMACEN[STOCK_VALORIZADO])</f>
        <v>2.5066134168173452E-5</v>
      </c>
      <c r="P1191" s="1" t="str">
        <f>VLOOKUP(Tabla_STOCKENALMACEN[[#This Row],[ID_PRODUCTO]],'ABC VENTAS'!$B$2:$F$564,5,FALSE)</f>
        <v>C</v>
      </c>
      <c r="Q1191" s="1" t="str">
        <f>VLOOKUP(Tabla_STOCKENALMACEN[[#This Row],[ID_PRODUCTO]],'ABC STOCK'!$B$3:$F$565,5,FALSE)</f>
        <v>C</v>
      </c>
      <c r="R119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92" spans="1:18" x14ac:dyDescent="0.25">
      <c r="A1192">
        <v>2</v>
      </c>
      <c r="B1192">
        <v>1199</v>
      </c>
      <c r="C1192">
        <v>5</v>
      </c>
      <c r="D1192">
        <v>3</v>
      </c>
      <c r="E1192">
        <v>202002</v>
      </c>
      <c r="F1192">
        <v>92</v>
      </c>
      <c r="G1192">
        <v>4.62</v>
      </c>
      <c r="H1192">
        <v>425.04</v>
      </c>
      <c r="I1192">
        <v>199.33452</v>
      </c>
      <c r="J1192">
        <v>45.9</v>
      </c>
      <c r="K1192">
        <v>373.22208000000001</v>
      </c>
      <c r="L1192">
        <f>Tabla_STOCKENALMACEN[[#This Row],[CANT_STOCK]]*Tabla_STOCKENALMACEN[[#This Row],[COSTO_UNIT]]</f>
        <v>425.04</v>
      </c>
      <c r="M1192">
        <f>IFERROR(Tabla_STOCKENALMACEN[[#This Row],[CANT_STOCK]]/Tabla_STOCKENALMACEN[[#This Row],[VENTA_PROM12MESES_UN]],0)</f>
        <v>2.0043572984749458</v>
      </c>
      <c r="N1192">
        <f>IFERROR(12/Tabla_STOCKENALMACEN[[#This Row],[MESES DE INVENTARIO]],0)</f>
        <v>5.9869565217391294</v>
      </c>
      <c r="O1192" s="3">
        <f>Tabla_STOCKENALMACEN[[#This Row],[STOCK_VALORIZADO]]/SUM(Tabla_STOCKENALMACEN[STOCK_VALORIZADO])</f>
        <v>1.6001005747387431E-5</v>
      </c>
      <c r="P1192" s="1" t="str">
        <f>VLOOKUP(Tabla_STOCKENALMACEN[[#This Row],[ID_PRODUCTO]],'ABC VENTAS'!$B$2:$F$564,5,FALSE)</f>
        <v>C</v>
      </c>
      <c r="Q1192" s="1" t="str">
        <f>VLOOKUP(Tabla_STOCKENALMACEN[[#This Row],[ID_PRODUCTO]],'ABC STOCK'!$B$3:$F$565,5,FALSE)</f>
        <v>C</v>
      </c>
      <c r="R119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93" spans="1:18" x14ac:dyDescent="0.25">
      <c r="A1193">
        <v>1</v>
      </c>
      <c r="B1193">
        <v>1199</v>
      </c>
      <c r="C1193">
        <v>5</v>
      </c>
      <c r="D1193">
        <v>3</v>
      </c>
      <c r="E1193">
        <v>202003</v>
      </c>
      <c r="F1193">
        <v>24</v>
      </c>
      <c r="G1193">
        <v>1.81</v>
      </c>
      <c r="H1193">
        <v>43.44</v>
      </c>
      <c r="I1193">
        <v>217.41720000000001</v>
      </c>
      <c r="J1193">
        <v>143</v>
      </c>
      <c r="K1193">
        <v>320.94920000000002</v>
      </c>
      <c r="L1193">
        <f>Tabla_STOCKENALMACEN[[#This Row],[CANT_STOCK]]*Tabla_STOCKENALMACEN[[#This Row],[COSTO_UNIT]]</f>
        <v>43.44</v>
      </c>
      <c r="M1193">
        <f>IFERROR(Tabla_STOCKENALMACEN[[#This Row],[CANT_STOCK]]/Tabla_STOCKENALMACEN[[#This Row],[VENTA_PROM12MESES_UN]],0)</f>
        <v>0.16783216783216784</v>
      </c>
      <c r="N1193">
        <f>IFERROR(12/Tabla_STOCKENALMACEN[[#This Row],[MESES DE INVENTARIO]],0)</f>
        <v>71.5</v>
      </c>
      <c r="O1193" s="3">
        <f>Tabla_STOCKENALMACEN[[#This Row],[STOCK_VALORIZADO]]/SUM(Tabla_STOCKENALMACEN[STOCK_VALORIZADO])</f>
        <v>1.6353371204275124E-6</v>
      </c>
      <c r="P1193" s="1" t="str">
        <f>VLOOKUP(Tabla_STOCKENALMACEN[[#This Row],[ID_PRODUCTO]],'ABC VENTAS'!$B$2:$F$564,5,FALSE)</f>
        <v>C</v>
      </c>
      <c r="Q1193" s="1" t="str">
        <f>VLOOKUP(Tabla_STOCKENALMACEN[[#This Row],[ID_PRODUCTO]],'ABC STOCK'!$B$3:$F$565,5,FALSE)</f>
        <v>C</v>
      </c>
      <c r="R119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94" spans="1:18" x14ac:dyDescent="0.25">
      <c r="A1194">
        <v>3</v>
      </c>
      <c r="B1194">
        <v>1199</v>
      </c>
      <c r="C1194">
        <v>5</v>
      </c>
      <c r="D1194">
        <v>3</v>
      </c>
      <c r="E1194">
        <v>201911</v>
      </c>
      <c r="F1194">
        <v>73</v>
      </c>
      <c r="G1194">
        <v>1.98</v>
      </c>
      <c r="H1194">
        <v>144.54</v>
      </c>
      <c r="I1194">
        <v>141.07499999999999</v>
      </c>
      <c r="J1194">
        <v>75</v>
      </c>
      <c r="K1194">
        <v>181.17</v>
      </c>
      <c r="L1194">
        <f>Tabla_STOCKENALMACEN[[#This Row],[CANT_STOCK]]*Tabla_STOCKENALMACEN[[#This Row],[COSTO_UNIT]]</f>
        <v>144.54</v>
      </c>
      <c r="M1194">
        <f>IFERROR(Tabla_STOCKENALMACEN[[#This Row],[CANT_STOCK]]/Tabla_STOCKENALMACEN[[#This Row],[VENTA_PROM12MESES_UN]],0)</f>
        <v>0.97333333333333338</v>
      </c>
      <c r="N1194">
        <f>IFERROR(12/Tabla_STOCKENALMACEN[[#This Row],[MESES DE INVENTARIO]],0)</f>
        <v>12.328767123287671</v>
      </c>
      <c r="O1194" s="3">
        <f>Tabla_STOCKENALMACEN[[#This Row],[STOCK_VALORIZADO]]/SUM(Tabla_STOCKENALMACEN[STOCK_VALORIZADO])</f>
        <v>5.4413358054003832E-6</v>
      </c>
      <c r="P1194" s="1" t="str">
        <f>VLOOKUP(Tabla_STOCKENALMACEN[[#This Row],[ID_PRODUCTO]],'ABC VENTAS'!$B$2:$F$564,5,FALSE)</f>
        <v>C</v>
      </c>
      <c r="Q1194" s="1" t="str">
        <f>VLOOKUP(Tabla_STOCKENALMACEN[[#This Row],[ID_PRODUCTO]],'ABC STOCK'!$B$3:$F$565,5,FALSE)</f>
        <v>C</v>
      </c>
      <c r="R119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95" spans="1:18" x14ac:dyDescent="0.25">
      <c r="A1195">
        <v>2</v>
      </c>
      <c r="B1195">
        <v>1199</v>
      </c>
      <c r="C1195">
        <v>5</v>
      </c>
      <c r="D1195">
        <v>3</v>
      </c>
      <c r="E1195">
        <v>201904</v>
      </c>
      <c r="F1195">
        <v>99</v>
      </c>
      <c r="G1195">
        <v>1.44</v>
      </c>
      <c r="H1195">
        <v>142.56</v>
      </c>
      <c r="I1195">
        <v>110.16</v>
      </c>
      <c r="J1195">
        <v>85</v>
      </c>
      <c r="K1195">
        <v>154.22399999999999</v>
      </c>
      <c r="L1195">
        <f>Tabla_STOCKENALMACEN[[#This Row],[CANT_STOCK]]*Tabla_STOCKENALMACEN[[#This Row],[COSTO_UNIT]]</f>
        <v>142.56</v>
      </c>
      <c r="M1195">
        <f>IFERROR(Tabla_STOCKENALMACEN[[#This Row],[CANT_STOCK]]/Tabla_STOCKENALMACEN[[#This Row],[VENTA_PROM12MESES_UN]],0)</f>
        <v>1.1647058823529413</v>
      </c>
      <c r="N1195">
        <f>IFERROR(12/Tabla_STOCKENALMACEN[[#This Row],[MESES DE INVENTARIO]],0)</f>
        <v>10.303030303030303</v>
      </c>
      <c r="O1195" s="3">
        <f>Tabla_STOCKENALMACEN[[#This Row],[STOCK_VALORIZADO]]/SUM(Tabla_STOCKENALMACEN[STOCK_VALORIZADO])</f>
        <v>5.3667969587510635E-6</v>
      </c>
      <c r="P1195" s="1" t="str">
        <f>VLOOKUP(Tabla_STOCKENALMACEN[[#This Row],[ID_PRODUCTO]],'ABC VENTAS'!$B$2:$F$564,5,FALSE)</f>
        <v>C</v>
      </c>
      <c r="Q1195" s="1" t="str">
        <f>VLOOKUP(Tabla_STOCKENALMACEN[[#This Row],[ID_PRODUCTO]],'ABC STOCK'!$B$3:$F$565,5,FALSE)</f>
        <v>C</v>
      </c>
      <c r="R119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96" spans="1:18" x14ac:dyDescent="0.25">
      <c r="A1196">
        <v>1</v>
      </c>
      <c r="B1196">
        <v>1200</v>
      </c>
      <c r="C1196">
        <v>5</v>
      </c>
      <c r="D1196">
        <v>3</v>
      </c>
      <c r="E1196">
        <v>201910</v>
      </c>
      <c r="F1196">
        <v>1202</v>
      </c>
      <c r="G1196">
        <v>78</v>
      </c>
      <c r="H1196">
        <v>93756</v>
      </c>
      <c r="I1196">
        <v>53576.639999999999</v>
      </c>
      <c r="J1196">
        <v>648</v>
      </c>
      <c r="K1196">
        <v>80364.960000000006</v>
      </c>
      <c r="L1196">
        <f>Tabla_STOCKENALMACEN[[#This Row],[CANT_STOCK]]*Tabla_STOCKENALMACEN[[#This Row],[COSTO_UNIT]]</f>
        <v>93756</v>
      </c>
      <c r="M1196">
        <f>IFERROR(Tabla_STOCKENALMACEN[[#This Row],[CANT_STOCK]]/Tabla_STOCKENALMACEN[[#This Row],[VENTA_PROM12MESES_UN]],0)</f>
        <v>1.8549382716049383</v>
      </c>
      <c r="N1196">
        <f>IFERROR(12/Tabla_STOCKENALMACEN[[#This Row],[MESES DE INVENTARIO]],0)</f>
        <v>6.4692179700499164</v>
      </c>
      <c r="O1196" s="3">
        <f>Tabla_STOCKENALMACEN[[#This Row],[STOCK_VALORIZADO]]/SUM(Tabla_STOCKENALMACEN[STOCK_VALORIZADO])</f>
        <v>3.5295273264917557E-3</v>
      </c>
      <c r="P1196" s="1" t="str">
        <f>VLOOKUP(Tabla_STOCKENALMACEN[[#This Row],[ID_PRODUCTO]],'ABC VENTAS'!$B$2:$F$564,5,FALSE)</f>
        <v>B</v>
      </c>
      <c r="Q1196" s="1" t="str">
        <f>VLOOKUP(Tabla_STOCKENALMACEN[[#This Row],[ID_PRODUCTO]],'ABC STOCK'!$B$3:$F$565,5,FALSE)</f>
        <v>B</v>
      </c>
      <c r="R119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97" spans="1:18" x14ac:dyDescent="0.25">
      <c r="A1197">
        <v>2</v>
      </c>
      <c r="B1197">
        <v>1200</v>
      </c>
      <c r="C1197">
        <v>5</v>
      </c>
      <c r="D1197">
        <v>3</v>
      </c>
      <c r="E1197">
        <v>201906</v>
      </c>
      <c r="F1197">
        <v>61</v>
      </c>
      <c r="G1197">
        <v>69</v>
      </c>
      <c r="H1197">
        <v>4209</v>
      </c>
      <c r="I1197">
        <v>50785.38</v>
      </c>
      <c r="J1197">
        <v>846</v>
      </c>
      <c r="K1197">
        <v>76469.94</v>
      </c>
      <c r="L1197">
        <f>Tabla_STOCKENALMACEN[[#This Row],[CANT_STOCK]]*Tabla_STOCKENALMACEN[[#This Row],[COSTO_UNIT]]</f>
        <v>4209</v>
      </c>
      <c r="M1197">
        <f>IFERROR(Tabla_STOCKENALMACEN[[#This Row],[CANT_STOCK]]/Tabla_STOCKENALMACEN[[#This Row],[VENTA_PROM12MESES_UN]],0)</f>
        <v>7.2104018912529558E-2</v>
      </c>
      <c r="N1197">
        <f>IFERROR(12/Tabla_STOCKENALMACEN[[#This Row],[MESES DE INVENTARIO]],0)</f>
        <v>166.42622950819671</v>
      </c>
      <c r="O1197" s="3">
        <f>Tabla_STOCKENALMACEN[[#This Row],[STOCK_VALORIZADO]]/SUM(Tabla_STOCKENALMACEN[STOCK_VALORIZADO])</f>
        <v>1.5845151795302486E-4</v>
      </c>
      <c r="P1197" s="1" t="str">
        <f>VLOOKUP(Tabla_STOCKENALMACEN[[#This Row],[ID_PRODUCTO]],'ABC VENTAS'!$B$2:$F$564,5,FALSE)</f>
        <v>B</v>
      </c>
      <c r="Q1197" s="1" t="str">
        <f>VLOOKUP(Tabla_STOCKENALMACEN[[#This Row],[ID_PRODUCTO]],'ABC STOCK'!$B$3:$F$565,5,FALSE)</f>
        <v>B</v>
      </c>
      <c r="R119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98" spans="1:18" x14ac:dyDescent="0.25">
      <c r="A1198">
        <v>1</v>
      </c>
      <c r="B1198">
        <v>1200</v>
      </c>
      <c r="C1198">
        <v>5</v>
      </c>
      <c r="D1198">
        <v>3</v>
      </c>
      <c r="E1198">
        <v>201901</v>
      </c>
      <c r="F1198">
        <v>394</v>
      </c>
      <c r="G1198">
        <v>65</v>
      </c>
      <c r="H1198">
        <v>25610</v>
      </c>
      <c r="I1198">
        <v>32562.400000000001</v>
      </c>
      <c r="J1198">
        <v>496</v>
      </c>
      <c r="K1198">
        <v>60933.599999999999</v>
      </c>
      <c r="L1198">
        <f>Tabla_STOCKENALMACEN[[#This Row],[CANT_STOCK]]*Tabla_STOCKENALMACEN[[#This Row],[COSTO_UNIT]]</f>
        <v>25610</v>
      </c>
      <c r="M1198">
        <f>IFERROR(Tabla_STOCKENALMACEN[[#This Row],[CANT_STOCK]]/Tabla_STOCKENALMACEN[[#This Row],[VENTA_PROM12MESES_UN]],0)</f>
        <v>0.79435483870967738</v>
      </c>
      <c r="N1198">
        <f>IFERROR(12/Tabla_STOCKENALMACEN[[#This Row],[MESES DE INVENTARIO]],0)</f>
        <v>15.106598984771574</v>
      </c>
      <c r="O1198" s="3">
        <f>Tabla_STOCKENALMACEN[[#This Row],[STOCK_VALORIZADO]]/SUM(Tabla_STOCKENALMACEN[STOCK_VALORIZADO])</f>
        <v>9.641110417621684E-4</v>
      </c>
      <c r="P1198" s="1" t="str">
        <f>VLOOKUP(Tabla_STOCKENALMACEN[[#This Row],[ID_PRODUCTO]],'ABC VENTAS'!$B$2:$F$564,5,FALSE)</f>
        <v>B</v>
      </c>
      <c r="Q1198" s="1" t="str">
        <f>VLOOKUP(Tabla_STOCKENALMACEN[[#This Row],[ID_PRODUCTO]],'ABC STOCK'!$B$3:$F$565,5,FALSE)</f>
        <v>B</v>
      </c>
      <c r="R119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199" spans="1:18" x14ac:dyDescent="0.25">
      <c r="A1199">
        <v>3</v>
      </c>
      <c r="B1199">
        <v>1200</v>
      </c>
      <c r="C1199">
        <v>5</v>
      </c>
      <c r="D1199">
        <v>3</v>
      </c>
      <c r="E1199">
        <v>202002</v>
      </c>
      <c r="F1199">
        <v>83</v>
      </c>
      <c r="G1199">
        <v>46</v>
      </c>
      <c r="H1199">
        <v>3818</v>
      </c>
      <c r="I1199">
        <v>26566.38</v>
      </c>
      <c r="J1199">
        <v>713</v>
      </c>
      <c r="K1199">
        <v>39685.58</v>
      </c>
      <c r="L1199">
        <f>Tabla_STOCKENALMACEN[[#This Row],[CANT_STOCK]]*Tabla_STOCKENALMACEN[[#This Row],[COSTO_UNIT]]</f>
        <v>3818</v>
      </c>
      <c r="M1199">
        <f>IFERROR(Tabla_STOCKENALMACEN[[#This Row],[CANT_STOCK]]/Tabla_STOCKENALMACEN[[#This Row],[VENTA_PROM12MESES_UN]],0)</f>
        <v>0.11640953716690042</v>
      </c>
      <c r="N1199">
        <f>IFERROR(12/Tabla_STOCKENALMACEN[[#This Row],[MESES DE INVENTARIO]],0)</f>
        <v>103.0843373493976</v>
      </c>
      <c r="O1199" s="3">
        <f>Tabla_STOCKENALMACEN[[#This Row],[STOCK_VALORIZADO]]/SUM(Tabla_STOCKENALMACEN[STOCK_VALORIZADO])</f>
        <v>1.4373197803389142E-4</v>
      </c>
      <c r="P1199" s="1" t="str">
        <f>VLOOKUP(Tabla_STOCKENALMACEN[[#This Row],[ID_PRODUCTO]],'ABC VENTAS'!$B$2:$F$564,5,FALSE)</f>
        <v>B</v>
      </c>
      <c r="Q1199" s="1" t="str">
        <f>VLOOKUP(Tabla_STOCKENALMACEN[[#This Row],[ID_PRODUCTO]],'ABC STOCK'!$B$3:$F$565,5,FALSE)</f>
        <v>B</v>
      </c>
      <c r="R119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00" spans="1:18" x14ac:dyDescent="0.25">
      <c r="A1200">
        <v>2</v>
      </c>
      <c r="B1200">
        <v>1200</v>
      </c>
      <c r="C1200">
        <v>5</v>
      </c>
      <c r="D1200">
        <v>3</v>
      </c>
      <c r="E1200">
        <v>202002</v>
      </c>
      <c r="F1200">
        <v>243</v>
      </c>
      <c r="G1200">
        <v>43</v>
      </c>
      <c r="H1200">
        <v>10449</v>
      </c>
      <c r="I1200">
        <v>28263.040000000001</v>
      </c>
      <c r="J1200">
        <v>632</v>
      </c>
      <c r="K1200">
        <v>39676.959999999999</v>
      </c>
      <c r="L1200">
        <f>Tabla_STOCKENALMACEN[[#This Row],[CANT_STOCK]]*Tabla_STOCKENALMACEN[[#This Row],[COSTO_UNIT]]</f>
        <v>10449</v>
      </c>
      <c r="M1200">
        <f>IFERROR(Tabla_STOCKENALMACEN[[#This Row],[CANT_STOCK]]/Tabla_STOCKENALMACEN[[#This Row],[VENTA_PROM12MESES_UN]],0)</f>
        <v>0.38449367088607594</v>
      </c>
      <c r="N1200">
        <f>IFERROR(12/Tabla_STOCKENALMACEN[[#This Row],[MESES DE INVENTARIO]],0)</f>
        <v>31.209876543209877</v>
      </c>
      <c r="O1200" s="3">
        <f>Tabla_STOCKENALMACEN[[#This Row],[STOCK_VALORIZADO]]/SUM(Tabla_STOCKENALMACEN[STOCK_VALORIZADO])</f>
        <v>3.9336182254482224E-4</v>
      </c>
      <c r="P1200" s="1" t="str">
        <f>VLOOKUP(Tabla_STOCKENALMACEN[[#This Row],[ID_PRODUCTO]],'ABC VENTAS'!$B$2:$F$564,5,FALSE)</f>
        <v>B</v>
      </c>
      <c r="Q1200" s="1" t="str">
        <f>VLOOKUP(Tabla_STOCKENALMACEN[[#This Row],[ID_PRODUCTO]],'ABC STOCK'!$B$3:$F$565,5,FALSE)</f>
        <v>B</v>
      </c>
      <c r="R12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01" spans="1:18" x14ac:dyDescent="0.25">
      <c r="A1201">
        <v>1</v>
      </c>
      <c r="B1201">
        <v>1200</v>
      </c>
      <c r="C1201">
        <v>5</v>
      </c>
      <c r="D1201">
        <v>3</v>
      </c>
      <c r="E1201">
        <v>202003</v>
      </c>
      <c r="F1201">
        <v>1071</v>
      </c>
      <c r="G1201">
        <v>33</v>
      </c>
      <c r="H1201">
        <v>35343</v>
      </c>
      <c r="I1201">
        <v>11006.82</v>
      </c>
      <c r="J1201">
        <v>306</v>
      </c>
      <c r="K1201">
        <v>19186.2</v>
      </c>
      <c r="L1201">
        <f>Tabla_STOCKENALMACEN[[#This Row],[CANT_STOCK]]*Tabla_STOCKENALMACEN[[#This Row],[COSTO_UNIT]]</f>
        <v>35343</v>
      </c>
      <c r="M1201">
        <f>IFERROR(Tabla_STOCKENALMACEN[[#This Row],[CANT_STOCK]]/Tabla_STOCKENALMACEN[[#This Row],[VENTA_PROM12MESES_UN]],0)</f>
        <v>3.5</v>
      </c>
      <c r="N1201">
        <f>IFERROR(12/Tabla_STOCKENALMACEN[[#This Row],[MESES DE INVENTARIO]],0)</f>
        <v>3.4285714285714284</v>
      </c>
      <c r="O1201" s="3">
        <f>Tabla_STOCKENALMACEN[[#This Row],[STOCK_VALORIZADO]]/SUM(Tabla_STOCKENALMACEN[STOCK_VALORIZADO])</f>
        <v>1.3305184126903677E-3</v>
      </c>
      <c r="P1201" s="1" t="str">
        <f>VLOOKUP(Tabla_STOCKENALMACEN[[#This Row],[ID_PRODUCTO]],'ABC VENTAS'!$B$2:$F$564,5,FALSE)</f>
        <v>B</v>
      </c>
      <c r="Q1201" s="1" t="str">
        <f>VLOOKUP(Tabla_STOCKENALMACEN[[#This Row],[ID_PRODUCTO]],'ABC STOCK'!$B$3:$F$565,5,FALSE)</f>
        <v>B</v>
      </c>
      <c r="R120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202" spans="1:18" x14ac:dyDescent="0.25">
      <c r="A1202">
        <v>2</v>
      </c>
      <c r="B1202">
        <v>1201</v>
      </c>
      <c r="C1202">
        <v>5</v>
      </c>
      <c r="D1202">
        <v>3</v>
      </c>
      <c r="E1202">
        <v>202002</v>
      </c>
      <c r="F1202">
        <v>0</v>
      </c>
      <c r="G1202">
        <v>72</v>
      </c>
      <c r="H1202">
        <v>0</v>
      </c>
      <c r="I1202">
        <v>64092.959999999999</v>
      </c>
      <c r="J1202">
        <v>947</v>
      </c>
      <c r="K1202">
        <v>92730.240000000005</v>
      </c>
      <c r="L1202">
        <f>Tabla_STOCKENALMACEN[[#This Row],[CANT_STOCK]]*Tabla_STOCKENALMACEN[[#This Row],[COSTO_UNIT]]</f>
        <v>0</v>
      </c>
      <c r="M1202">
        <f>IFERROR(Tabla_STOCKENALMACEN[[#This Row],[CANT_STOCK]]/Tabla_STOCKENALMACEN[[#This Row],[VENTA_PROM12MESES_UN]],0)</f>
        <v>0</v>
      </c>
      <c r="N1202">
        <f>IFERROR(12/Tabla_STOCKENALMACEN[[#This Row],[MESES DE INVENTARIO]],0)</f>
        <v>0</v>
      </c>
      <c r="O1202" s="3">
        <f>Tabla_STOCKENALMACEN[[#This Row],[STOCK_VALORIZADO]]/SUM(Tabla_STOCKENALMACEN[STOCK_VALORIZADO])</f>
        <v>0</v>
      </c>
      <c r="P1202" s="1" t="str">
        <f>VLOOKUP(Tabla_STOCKENALMACEN[[#This Row],[ID_PRODUCTO]],'ABC VENTAS'!$B$2:$F$564,5,FALSE)</f>
        <v>A</v>
      </c>
      <c r="Q1202" s="1" t="str">
        <f>VLOOKUP(Tabla_STOCKENALMACEN[[#This Row],[ID_PRODUCTO]],'ABC STOCK'!$B$3:$F$565,5,FALSE)</f>
        <v>B</v>
      </c>
      <c r="R120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03" spans="1:18" x14ac:dyDescent="0.25">
      <c r="A1203">
        <v>3</v>
      </c>
      <c r="B1203">
        <v>1201</v>
      </c>
      <c r="C1203">
        <v>5</v>
      </c>
      <c r="D1203">
        <v>3</v>
      </c>
      <c r="E1203">
        <v>201904</v>
      </c>
      <c r="F1203">
        <v>390</v>
      </c>
      <c r="G1203">
        <v>77</v>
      </c>
      <c r="H1203">
        <v>30030</v>
      </c>
      <c r="I1203">
        <v>59099.040000000001</v>
      </c>
      <c r="J1203">
        <v>738</v>
      </c>
      <c r="K1203">
        <v>87512.04</v>
      </c>
      <c r="L1203">
        <f>Tabla_STOCKENALMACEN[[#This Row],[CANT_STOCK]]*Tabla_STOCKENALMACEN[[#This Row],[COSTO_UNIT]]</f>
        <v>30030</v>
      </c>
      <c r="M1203">
        <f>IFERROR(Tabla_STOCKENALMACEN[[#This Row],[CANT_STOCK]]/Tabla_STOCKENALMACEN[[#This Row],[VENTA_PROM12MESES_UN]],0)</f>
        <v>0.52845528455284552</v>
      </c>
      <c r="N1203">
        <f>IFERROR(12/Tabla_STOCKENALMACEN[[#This Row],[MESES DE INVENTARIO]],0)</f>
        <v>22.707692307692309</v>
      </c>
      <c r="O1203" s="3">
        <f>Tabla_STOCKENALMACEN[[#This Row],[STOCK_VALORIZADO]]/SUM(Tabla_STOCKENALMACEN[STOCK_VALORIZADO])</f>
        <v>1.1305058408480249E-3</v>
      </c>
      <c r="P1203" s="1" t="str">
        <f>VLOOKUP(Tabla_STOCKENALMACEN[[#This Row],[ID_PRODUCTO]],'ABC VENTAS'!$B$2:$F$564,5,FALSE)</f>
        <v>A</v>
      </c>
      <c r="Q1203" s="1" t="str">
        <f>VLOOKUP(Tabla_STOCKENALMACEN[[#This Row],[ID_PRODUCTO]],'ABC STOCK'!$B$3:$F$565,5,FALSE)</f>
        <v>B</v>
      </c>
      <c r="R12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04" spans="1:18" x14ac:dyDescent="0.25">
      <c r="A1204">
        <v>2</v>
      </c>
      <c r="B1204">
        <v>1201</v>
      </c>
      <c r="C1204">
        <v>5</v>
      </c>
      <c r="D1204">
        <v>3</v>
      </c>
      <c r="E1204">
        <v>201909</v>
      </c>
      <c r="F1204">
        <v>1093</v>
      </c>
      <c r="G1204">
        <v>63</v>
      </c>
      <c r="H1204">
        <v>68859</v>
      </c>
      <c r="I1204">
        <v>35159.67</v>
      </c>
      <c r="J1204">
        <v>689</v>
      </c>
      <c r="K1204">
        <v>76396.320000000007</v>
      </c>
      <c r="L1204">
        <f>Tabla_STOCKENALMACEN[[#This Row],[CANT_STOCK]]*Tabla_STOCKENALMACEN[[#This Row],[COSTO_UNIT]]</f>
        <v>68859</v>
      </c>
      <c r="M1204">
        <f>IFERROR(Tabla_STOCKENALMACEN[[#This Row],[CANT_STOCK]]/Tabla_STOCKENALMACEN[[#This Row],[VENTA_PROM12MESES_UN]],0)</f>
        <v>1.5863570391872279</v>
      </c>
      <c r="N1204">
        <f>IFERROR(12/Tabla_STOCKENALMACEN[[#This Row],[MESES DE INVENTARIO]],0)</f>
        <v>7.5645013723696248</v>
      </c>
      <c r="O1204" s="3">
        <f>Tabla_STOCKENALMACEN[[#This Row],[STOCK_VALORIZADO]]/SUM(Tabla_STOCKENALMACEN[STOCK_VALORIZADO])</f>
        <v>2.5922577986997718E-3</v>
      </c>
      <c r="P1204" s="1" t="str">
        <f>VLOOKUP(Tabla_STOCKENALMACEN[[#This Row],[ID_PRODUCTO]],'ABC VENTAS'!$B$2:$F$564,5,FALSE)</f>
        <v>A</v>
      </c>
      <c r="Q1204" s="1" t="str">
        <f>VLOOKUP(Tabla_STOCKENALMACEN[[#This Row],[ID_PRODUCTO]],'ABC STOCK'!$B$3:$F$565,5,FALSE)</f>
        <v>B</v>
      </c>
      <c r="R120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05" spans="1:18" x14ac:dyDescent="0.25">
      <c r="A1205">
        <v>1</v>
      </c>
      <c r="B1205">
        <v>1201</v>
      </c>
      <c r="C1205">
        <v>5</v>
      </c>
      <c r="D1205">
        <v>3</v>
      </c>
      <c r="E1205">
        <v>202003</v>
      </c>
      <c r="F1205">
        <v>124</v>
      </c>
      <c r="G1205">
        <v>55</v>
      </c>
      <c r="H1205">
        <v>6820</v>
      </c>
      <c r="I1205">
        <v>30178.5</v>
      </c>
      <c r="J1205">
        <v>590</v>
      </c>
      <c r="K1205">
        <v>53542.5</v>
      </c>
      <c r="L1205">
        <f>Tabla_STOCKENALMACEN[[#This Row],[CANT_STOCK]]*Tabla_STOCKENALMACEN[[#This Row],[COSTO_UNIT]]</f>
        <v>6820</v>
      </c>
      <c r="M1205">
        <f>IFERROR(Tabla_STOCKENALMACEN[[#This Row],[CANT_STOCK]]/Tabla_STOCKENALMACEN[[#This Row],[VENTA_PROM12MESES_UN]],0)</f>
        <v>0.21016949152542372</v>
      </c>
      <c r="N1205">
        <f>IFERROR(12/Tabla_STOCKENALMACEN[[#This Row],[MESES DE INVENTARIO]],0)</f>
        <v>57.096774193548391</v>
      </c>
      <c r="O1205" s="3">
        <f>Tabla_STOCKENALMACEN[[#This Row],[STOCK_VALORIZADO]]/SUM(Tabla_STOCKENALMACEN[STOCK_VALORIZADO])</f>
        <v>2.5674491623654778E-4</v>
      </c>
      <c r="P1205" s="1" t="str">
        <f>VLOOKUP(Tabla_STOCKENALMACEN[[#This Row],[ID_PRODUCTO]],'ABC VENTAS'!$B$2:$F$564,5,FALSE)</f>
        <v>A</v>
      </c>
      <c r="Q1205" s="1" t="str">
        <f>VLOOKUP(Tabla_STOCKENALMACEN[[#This Row],[ID_PRODUCTO]],'ABC STOCK'!$B$3:$F$565,5,FALSE)</f>
        <v>B</v>
      </c>
      <c r="R120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06" spans="1:18" x14ac:dyDescent="0.25">
      <c r="A1206">
        <v>3</v>
      </c>
      <c r="B1206">
        <v>1201</v>
      </c>
      <c r="C1206">
        <v>5</v>
      </c>
      <c r="D1206">
        <v>3</v>
      </c>
      <c r="E1206">
        <v>201906</v>
      </c>
      <c r="F1206">
        <v>156</v>
      </c>
      <c r="G1206">
        <v>57</v>
      </c>
      <c r="H1206">
        <v>8892</v>
      </c>
      <c r="I1206">
        <v>26889.75</v>
      </c>
      <c r="J1206">
        <v>555</v>
      </c>
      <c r="K1206">
        <v>40492.800000000003</v>
      </c>
      <c r="L1206">
        <f>Tabla_STOCKENALMACEN[[#This Row],[CANT_STOCK]]*Tabla_STOCKENALMACEN[[#This Row],[COSTO_UNIT]]</f>
        <v>8892</v>
      </c>
      <c r="M1206">
        <f>IFERROR(Tabla_STOCKENALMACEN[[#This Row],[CANT_STOCK]]/Tabla_STOCKENALMACEN[[#This Row],[VENTA_PROM12MESES_UN]],0)</f>
        <v>0.2810810810810811</v>
      </c>
      <c r="N1206">
        <f>IFERROR(12/Tabla_STOCKENALMACEN[[#This Row],[MESES DE INVENTARIO]],0)</f>
        <v>42.692307692307693</v>
      </c>
      <c r="O1206" s="3">
        <f>Tabla_STOCKENALMACEN[[#This Row],[STOCK_VALORIZADO]]/SUM(Tabla_STOCKENALMACEN[STOCK_VALORIZADO])</f>
        <v>3.3474718404331128E-4</v>
      </c>
      <c r="P1206" s="1" t="str">
        <f>VLOOKUP(Tabla_STOCKENALMACEN[[#This Row],[ID_PRODUCTO]],'ABC VENTAS'!$B$2:$F$564,5,FALSE)</f>
        <v>A</v>
      </c>
      <c r="Q1206" s="1" t="str">
        <f>VLOOKUP(Tabla_STOCKENALMACEN[[#This Row],[ID_PRODUCTO]],'ABC STOCK'!$B$3:$F$565,5,FALSE)</f>
        <v>B</v>
      </c>
      <c r="R120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07" spans="1:18" x14ac:dyDescent="0.25">
      <c r="A1207">
        <v>3</v>
      </c>
      <c r="B1207">
        <v>1201</v>
      </c>
      <c r="C1207">
        <v>5</v>
      </c>
      <c r="D1207">
        <v>3</v>
      </c>
      <c r="E1207">
        <v>202002</v>
      </c>
      <c r="F1207">
        <v>0</v>
      </c>
      <c r="G1207">
        <v>39</v>
      </c>
      <c r="H1207">
        <v>0</v>
      </c>
      <c r="I1207">
        <v>20044.830000000002</v>
      </c>
      <c r="J1207">
        <v>499</v>
      </c>
      <c r="K1207">
        <v>33667.53</v>
      </c>
      <c r="L1207">
        <f>Tabla_STOCKENALMACEN[[#This Row],[CANT_STOCK]]*Tabla_STOCKENALMACEN[[#This Row],[COSTO_UNIT]]</f>
        <v>0</v>
      </c>
      <c r="M1207">
        <f>IFERROR(Tabla_STOCKENALMACEN[[#This Row],[CANT_STOCK]]/Tabla_STOCKENALMACEN[[#This Row],[VENTA_PROM12MESES_UN]],0)</f>
        <v>0</v>
      </c>
      <c r="N1207">
        <f>IFERROR(12/Tabla_STOCKENALMACEN[[#This Row],[MESES DE INVENTARIO]],0)</f>
        <v>0</v>
      </c>
      <c r="O1207" s="3">
        <f>Tabla_STOCKENALMACEN[[#This Row],[STOCK_VALORIZADO]]/SUM(Tabla_STOCKENALMACEN[STOCK_VALORIZADO])</f>
        <v>0</v>
      </c>
      <c r="P1207" s="1" t="str">
        <f>VLOOKUP(Tabla_STOCKENALMACEN[[#This Row],[ID_PRODUCTO]],'ABC VENTAS'!$B$2:$F$564,5,FALSE)</f>
        <v>A</v>
      </c>
      <c r="Q1207" s="1" t="str">
        <f>VLOOKUP(Tabla_STOCKENALMACEN[[#This Row],[ID_PRODUCTO]],'ABC STOCK'!$B$3:$F$565,5,FALSE)</f>
        <v>B</v>
      </c>
      <c r="R120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08" spans="1:18" x14ac:dyDescent="0.25">
      <c r="A1208">
        <v>3</v>
      </c>
      <c r="B1208">
        <v>1202</v>
      </c>
      <c r="C1208">
        <v>5</v>
      </c>
      <c r="D1208">
        <v>3</v>
      </c>
      <c r="E1208">
        <v>201910</v>
      </c>
      <c r="F1208">
        <v>355</v>
      </c>
      <c r="G1208">
        <v>75</v>
      </c>
      <c r="H1208">
        <v>26625</v>
      </c>
      <c r="I1208">
        <v>41964</v>
      </c>
      <c r="J1208">
        <v>538</v>
      </c>
      <c r="K1208">
        <v>63349.5</v>
      </c>
      <c r="L1208">
        <f>Tabla_STOCKENALMACEN[[#This Row],[CANT_STOCK]]*Tabla_STOCKENALMACEN[[#This Row],[COSTO_UNIT]]</f>
        <v>26625</v>
      </c>
      <c r="M1208">
        <f>IFERROR(Tabla_STOCKENALMACEN[[#This Row],[CANT_STOCK]]/Tabla_STOCKENALMACEN[[#This Row],[VENTA_PROM12MESES_UN]],0)</f>
        <v>0.6598513011152416</v>
      </c>
      <c r="N1208">
        <f>IFERROR(12/Tabla_STOCKENALMACEN[[#This Row],[MESES DE INVENTARIO]],0)</f>
        <v>18.185915492957747</v>
      </c>
      <c r="O1208" s="3">
        <f>Tabla_STOCKENALMACEN[[#This Row],[STOCK_VALORIZADO]]/SUM(Tabla_STOCKENALMACEN[STOCK_VALORIZADO])</f>
        <v>1.0023216121404816E-3</v>
      </c>
      <c r="P1208" s="1" t="str">
        <f>VLOOKUP(Tabla_STOCKENALMACEN[[#This Row],[ID_PRODUCTO]],'ABC VENTAS'!$B$2:$F$564,5,FALSE)</f>
        <v>C</v>
      </c>
      <c r="Q1208" s="1" t="str">
        <f>VLOOKUP(Tabla_STOCKENALMACEN[[#This Row],[ID_PRODUCTO]],'ABC STOCK'!$B$3:$F$565,5,FALSE)</f>
        <v>A</v>
      </c>
      <c r="R120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09" spans="1:18" x14ac:dyDescent="0.25">
      <c r="A1209">
        <v>3</v>
      </c>
      <c r="B1209">
        <v>1202</v>
      </c>
      <c r="C1209">
        <v>5</v>
      </c>
      <c r="D1209">
        <v>3</v>
      </c>
      <c r="E1209">
        <v>201904</v>
      </c>
      <c r="F1209">
        <v>1173</v>
      </c>
      <c r="G1209">
        <v>73</v>
      </c>
      <c r="H1209">
        <v>85629</v>
      </c>
      <c r="I1209">
        <v>50447.38</v>
      </c>
      <c r="J1209">
        <v>634</v>
      </c>
      <c r="K1209">
        <v>57852.5</v>
      </c>
      <c r="L1209">
        <f>Tabla_STOCKENALMACEN[[#This Row],[CANT_STOCK]]*Tabla_STOCKENALMACEN[[#This Row],[COSTO_UNIT]]</f>
        <v>85629</v>
      </c>
      <c r="M1209">
        <f>IFERROR(Tabla_STOCKENALMACEN[[#This Row],[CANT_STOCK]]/Tabla_STOCKENALMACEN[[#This Row],[VENTA_PROM12MESES_UN]],0)</f>
        <v>1.8501577287066246</v>
      </c>
      <c r="N1209">
        <f>IFERROR(12/Tabla_STOCKENALMACEN[[#This Row],[MESES DE INVENTARIO]],0)</f>
        <v>6.4859335038363168</v>
      </c>
      <c r="O1209" s="3">
        <f>Tabla_STOCKENALMACEN[[#This Row],[STOCK_VALORIZADO]]/SUM(Tabla_STOCKENALMACEN[STOCK_VALORIZADO])</f>
        <v>3.2235792422902272E-3</v>
      </c>
      <c r="P1209" s="1" t="str">
        <f>VLOOKUP(Tabla_STOCKENALMACEN[[#This Row],[ID_PRODUCTO]],'ABC VENTAS'!$B$2:$F$564,5,FALSE)</f>
        <v>C</v>
      </c>
      <c r="Q1209" s="1" t="str">
        <f>VLOOKUP(Tabla_STOCKENALMACEN[[#This Row],[ID_PRODUCTO]],'ABC STOCK'!$B$3:$F$565,5,FALSE)</f>
        <v>A</v>
      </c>
      <c r="R120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10" spans="1:18" x14ac:dyDescent="0.25">
      <c r="A1210">
        <v>2</v>
      </c>
      <c r="B1210">
        <v>1202</v>
      </c>
      <c r="C1210">
        <v>5</v>
      </c>
      <c r="D1210">
        <v>3</v>
      </c>
      <c r="E1210">
        <v>201910</v>
      </c>
      <c r="F1210">
        <v>1035</v>
      </c>
      <c r="G1210">
        <v>51</v>
      </c>
      <c r="H1210">
        <v>52785</v>
      </c>
      <c r="I1210">
        <v>28192.799999999999</v>
      </c>
      <c r="J1210">
        <v>691</v>
      </c>
      <c r="K1210">
        <v>55680.78</v>
      </c>
      <c r="L1210">
        <f>Tabla_STOCKENALMACEN[[#This Row],[CANT_STOCK]]*Tabla_STOCKENALMACEN[[#This Row],[COSTO_UNIT]]</f>
        <v>52785</v>
      </c>
      <c r="M1210">
        <f>IFERROR(Tabla_STOCKENALMACEN[[#This Row],[CANT_STOCK]]/Tabla_STOCKENALMACEN[[#This Row],[VENTA_PROM12MESES_UN]],0)</f>
        <v>1.4978292329956584</v>
      </c>
      <c r="N1210">
        <f>IFERROR(12/Tabla_STOCKENALMACEN[[#This Row],[MESES DE INVENTARIO]],0)</f>
        <v>8.0115942028985518</v>
      </c>
      <c r="O1210" s="3">
        <f>Tabla_STOCKENALMACEN[[#This Row],[STOCK_VALORIZADO]]/SUM(Tabla_STOCKENALMACEN[STOCK_VALORIZADO])</f>
        <v>1.9871378890830168E-3</v>
      </c>
      <c r="P1210" s="1" t="str">
        <f>VLOOKUP(Tabla_STOCKENALMACEN[[#This Row],[ID_PRODUCTO]],'ABC VENTAS'!$B$2:$F$564,5,FALSE)</f>
        <v>C</v>
      </c>
      <c r="Q1210" s="1" t="str">
        <f>VLOOKUP(Tabla_STOCKENALMACEN[[#This Row],[ID_PRODUCTO]],'ABC STOCK'!$B$3:$F$565,5,FALSE)</f>
        <v>A</v>
      </c>
      <c r="R121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11" spans="1:18" x14ac:dyDescent="0.25">
      <c r="A1211">
        <v>2</v>
      </c>
      <c r="B1211">
        <v>1202</v>
      </c>
      <c r="C1211">
        <v>5</v>
      </c>
      <c r="D1211">
        <v>3</v>
      </c>
      <c r="E1211">
        <v>201910</v>
      </c>
      <c r="F1211">
        <v>521</v>
      </c>
      <c r="G1211">
        <v>31</v>
      </c>
      <c r="H1211">
        <v>16151</v>
      </c>
      <c r="I1211">
        <v>25779.599999999999</v>
      </c>
      <c r="J1211">
        <v>924</v>
      </c>
      <c r="K1211">
        <v>47262.6</v>
      </c>
      <c r="L1211">
        <f>Tabla_STOCKENALMACEN[[#This Row],[CANT_STOCK]]*Tabla_STOCKENALMACEN[[#This Row],[COSTO_UNIT]]</f>
        <v>16151</v>
      </c>
      <c r="M1211">
        <f>IFERROR(Tabla_STOCKENALMACEN[[#This Row],[CANT_STOCK]]/Tabla_STOCKENALMACEN[[#This Row],[VENTA_PROM12MESES_UN]],0)</f>
        <v>0.56385281385281383</v>
      </c>
      <c r="N1211">
        <f>IFERROR(12/Tabla_STOCKENALMACEN[[#This Row],[MESES DE INVENTARIO]],0)</f>
        <v>21.282149712092131</v>
      </c>
      <c r="O1211" s="3">
        <f>Tabla_STOCKENALMACEN[[#This Row],[STOCK_VALORIZADO]]/SUM(Tabla_STOCKENALMACEN[STOCK_VALORIZADO])</f>
        <v>6.0801864254200636E-4</v>
      </c>
      <c r="P1211" s="1" t="str">
        <f>VLOOKUP(Tabla_STOCKENALMACEN[[#This Row],[ID_PRODUCTO]],'ABC VENTAS'!$B$2:$F$564,5,FALSE)</f>
        <v>C</v>
      </c>
      <c r="Q1211" s="1" t="str">
        <f>VLOOKUP(Tabla_STOCKENALMACEN[[#This Row],[ID_PRODUCTO]],'ABC STOCK'!$B$3:$F$565,5,FALSE)</f>
        <v>A</v>
      </c>
      <c r="R121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12" spans="1:18" x14ac:dyDescent="0.25">
      <c r="A1212">
        <v>3</v>
      </c>
      <c r="B1212">
        <v>1202</v>
      </c>
      <c r="C1212">
        <v>5</v>
      </c>
      <c r="D1212">
        <v>3</v>
      </c>
      <c r="E1212">
        <v>202003</v>
      </c>
      <c r="F1212">
        <v>286</v>
      </c>
      <c r="G1212">
        <v>46</v>
      </c>
      <c r="H1212">
        <v>13156</v>
      </c>
      <c r="I1212">
        <v>13637.16</v>
      </c>
      <c r="J1212">
        <v>366</v>
      </c>
      <c r="K1212">
        <v>31483.32</v>
      </c>
      <c r="L1212">
        <f>Tabla_STOCKENALMACEN[[#This Row],[CANT_STOCK]]*Tabla_STOCKENALMACEN[[#This Row],[COSTO_UNIT]]</f>
        <v>13156</v>
      </c>
      <c r="M1212">
        <f>IFERROR(Tabla_STOCKENALMACEN[[#This Row],[CANT_STOCK]]/Tabla_STOCKENALMACEN[[#This Row],[VENTA_PROM12MESES_UN]],0)</f>
        <v>0.78142076502732238</v>
      </c>
      <c r="N1212">
        <f>IFERROR(12/Tabla_STOCKENALMACEN[[#This Row],[MESES DE INVENTARIO]],0)</f>
        <v>15.356643356643357</v>
      </c>
      <c r="O1212" s="3">
        <f>Tabla_STOCKENALMACEN[[#This Row],[STOCK_VALORIZADO]]/SUM(Tabla_STOCKENALMACEN[STOCK_VALORIZADO])</f>
        <v>4.9526922551437281E-4</v>
      </c>
      <c r="P1212" s="1" t="str">
        <f>VLOOKUP(Tabla_STOCKENALMACEN[[#This Row],[ID_PRODUCTO]],'ABC VENTAS'!$B$2:$F$564,5,FALSE)</f>
        <v>C</v>
      </c>
      <c r="Q1212" s="1" t="str">
        <f>VLOOKUP(Tabla_STOCKENALMACEN[[#This Row],[ID_PRODUCTO]],'ABC STOCK'!$B$3:$F$565,5,FALSE)</f>
        <v>A</v>
      </c>
      <c r="R121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13" spans="1:18" x14ac:dyDescent="0.25">
      <c r="A1213">
        <v>3</v>
      </c>
      <c r="B1213">
        <v>1202</v>
      </c>
      <c r="C1213">
        <v>5</v>
      </c>
      <c r="D1213">
        <v>3</v>
      </c>
      <c r="E1213">
        <v>202002</v>
      </c>
      <c r="F1213">
        <v>232</v>
      </c>
      <c r="G1213">
        <v>38</v>
      </c>
      <c r="H1213">
        <v>8816</v>
      </c>
      <c r="I1213">
        <v>20627.16</v>
      </c>
      <c r="J1213">
        <v>498</v>
      </c>
      <c r="K1213">
        <v>26682.84</v>
      </c>
      <c r="L1213">
        <f>Tabla_STOCKENALMACEN[[#This Row],[CANT_STOCK]]*Tabla_STOCKENALMACEN[[#This Row],[COSTO_UNIT]]</f>
        <v>8816</v>
      </c>
      <c r="M1213">
        <f>IFERROR(Tabla_STOCKENALMACEN[[#This Row],[CANT_STOCK]]/Tabla_STOCKENALMACEN[[#This Row],[VENTA_PROM12MESES_UN]],0)</f>
        <v>0.46586345381526106</v>
      </c>
      <c r="N1213">
        <f>IFERROR(12/Tabla_STOCKENALMACEN[[#This Row],[MESES DE INVENTARIO]],0)</f>
        <v>25.758620689655171</v>
      </c>
      <c r="O1213" s="3">
        <f>Tabla_STOCKENALMACEN[[#This Row],[STOCK_VALORIZADO]]/SUM(Tabla_STOCKENALMACEN[STOCK_VALORIZADO])</f>
        <v>3.3188609700020603E-4</v>
      </c>
      <c r="P1213" s="1" t="str">
        <f>VLOOKUP(Tabla_STOCKENALMACEN[[#This Row],[ID_PRODUCTO]],'ABC VENTAS'!$B$2:$F$564,5,FALSE)</f>
        <v>C</v>
      </c>
      <c r="Q1213" s="1" t="str">
        <f>VLOOKUP(Tabla_STOCKENALMACEN[[#This Row],[ID_PRODUCTO]],'ABC STOCK'!$B$3:$F$565,5,FALSE)</f>
        <v>A</v>
      </c>
      <c r="R121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14" spans="1:18" x14ac:dyDescent="0.25">
      <c r="A1214">
        <v>2</v>
      </c>
      <c r="B1214">
        <v>1203</v>
      </c>
      <c r="C1214">
        <v>5</v>
      </c>
      <c r="D1214">
        <v>3</v>
      </c>
      <c r="E1214">
        <v>201904</v>
      </c>
      <c r="F1214">
        <v>0</v>
      </c>
      <c r="G1214">
        <v>5.85</v>
      </c>
      <c r="H1214">
        <v>0</v>
      </c>
      <c r="I1214">
        <v>596.75850000000003</v>
      </c>
      <c r="J1214">
        <v>101</v>
      </c>
      <c r="K1214">
        <v>1104.8895</v>
      </c>
      <c r="L1214">
        <f>Tabla_STOCKENALMACEN[[#This Row],[CANT_STOCK]]*Tabla_STOCKENALMACEN[[#This Row],[COSTO_UNIT]]</f>
        <v>0</v>
      </c>
      <c r="M1214">
        <f>IFERROR(Tabla_STOCKENALMACEN[[#This Row],[CANT_STOCK]]/Tabla_STOCKENALMACEN[[#This Row],[VENTA_PROM12MESES_UN]],0)</f>
        <v>0</v>
      </c>
      <c r="N1214">
        <f>IFERROR(12/Tabla_STOCKENALMACEN[[#This Row],[MESES DE INVENTARIO]],0)</f>
        <v>0</v>
      </c>
      <c r="O1214" s="3">
        <f>Tabla_STOCKENALMACEN[[#This Row],[STOCK_VALORIZADO]]/SUM(Tabla_STOCKENALMACEN[STOCK_VALORIZADO])</f>
        <v>0</v>
      </c>
      <c r="P1214" s="1" t="str">
        <f>VLOOKUP(Tabla_STOCKENALMACEN[[#This Row],[ID_PRODUCTO]],'ABC VENTAS'!$B$2:$F$564,5,FALSE)</f>
        <v>C</v>
      </c>
      <c r="Q1214" s="1" t="str">
        <f>VLOOKUP(Tabla_STOCKENALMACEN[[#This Row],[ID_PRODUCTO]],'ABC STOCK'!$B$3:$F$565,5,FALSE)</f>
        <v>C</v>
      </c>
      <c r="R121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15" spans="1:18" x14ac:dyDescent="0.25">
      <c r="A1215">
        <v>2</v>
      </c>
      <c r="B1215">
        <v>1203</v>
      </c>
      <c r="C1215">
        <v>5</v>
      </c>
      <c r="D1215">
        <v>3</v>
      </c>
      <c r="E1215">
        <v>201907</v>
      </c>
      <c r="F1215">
        <v>131</v>
      </c>
      <c r="G1215">
        <v>4.1100000000000003</v>
      </c>
      <c r="H1215">
        <v>538.41</v>
      </c>
      <c r="I1215">
        <v>558.96</v>
      </c>
      <c r="J1215">
        <v>136</v>
      </c>
      <c r="K1215">
        <v>967.00080000000003</v>
      </c>
      <c r="L1215">
        <f>Tabla_STOCKENALMACEN[[#This Row],[CANT_STOCK]]*Tabla_STOCKENALMACEN[[#This Row],[COSTO_UNIT]]</f>
        <v>538.41000000000008</v>
      </c>
      <c r="M1215">
        <f>IFERROR(Tabla_STOCKENALMACEN[[#This Row],[CANT_STOCK]]/Tabla_STOCKENALMACEN[[#This Row],[VENTA_PROM12MESES_UN]],0)</f>
        <v>0.96323529411764708</v>
      </c>
      <c r="N1215">
        <f>IFERROR(12/Tabla_STOCKENALMACEN[[#This Row],[MESES DE INVENTARIO]],0)</f>
        <v>12.458015267175572</v>
      </c>
      <c r="O1215" s="3">
        <f>Tabla_STOCKENALMACEN[[#This Row],[STOCK_VALORIZADO]]/SUM(Tabla_STOCKENALMACEN[STOCK_VALORIZADO])</f>
        <v>2.0268919406293211E-5</v>
      </c>
      <c r="P1215" s="1" t="str">
        <f>VLOOKUP(Tabla_STOCKENALMACEN[[#This Row],[ID_PRODUCTO]],'ABC VENTAS'!$B$2:$F$564,5,FALSE)</f>
        <v>C</v>
      </c>
      <c r="Q1215" s="1" t="str">
        <f>VLOOKUP(Tabla_STOCKENALMACEN[[#This Row],[ID_PRODUCTO]],'ABC STOCK'!$B$3:$F$565,5,FALSE)</f>
        <v>C</v>
      </c>
      <c r="R121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16" spans="1:18" x14ac:dyDescent="0.25">
      <c r="A1216">
        <v>2</v>
      </c>
      <c r="B1216">
        <v>1203</v>
      </c>
      <c r="C1216">
        <v>5</v>
      </c>
      <c r="D1216">
        <v>3</v>
      </c>
      <c r="E1216">
        <v>201904</v>
      </c>
      <c r="F1216">
        <v>956</v>
      </c>
      <c r="G1216">
        <v>6.47</v>
      </c>
      <c r="H1216">
        <v>6185.32</v>
      </c>
      <c r="I1216">
        <v>342.07537000000002</v>
      </c>
      <c r="J1216">
        <v>63.7</v>
      </c>
      <c r="K1216">
        <v>667.66517999999996</v>
      </c>
      <c r="L1216">
        <f>Tabla_STOCKENALMACEN[[#This Row],[CANT_STOCK]]*Tabla_STOCKENALMACEN[[#This Row],[COSTO_UNIT]]</f>
        <v>6185.32</v>
      </c>
      <c r="M1216">
        <f>IFERROR(Tabla_STOCKENALMACEN[[#This Row],[CANT_STOCK]]/Tabla_STOCKENALMACEN[[#This Row],[VENTA_PROM12MESES_UN]],0)</f>
        <v>15.007849293563579</v>
      </c>
      <c r="N1216">
        <f>IFERROR(12/Tabla_STOCKENALMACEN[[#This Row],[MESES DE INVENTARIO]],0)</f>
        <v>0.79958158995815898</v>
      </c>
      <c r="O1216" s="3">
        <f>Tabla_STOCKENALMACEN[[#This Row],[STOCK_VALORIZADO]]/SUM(Tabla_STOCKENALMACEN[STOCK_VALORIZADO])</f>
        <v>2.3285182775604745E-4</v>
      </c>
      <c r="P1216" s="1" t="str">
        <f>VLOOKUP(Tabla_STOCKENALMACEN[[#This Row],[ID_PRODUCTO]],'ABC VENTAS'!$B$2:$F$564,5,FALSE)</f>
        <v>C</v>
      </c>
      <c r="Q1216" s="1" t="str">
        <f>VLOOKUP(Tabla_STOCKENALMACEN[[#This Row],[ID_PRODUCTO]],'ABC STOCK'!$B$3:$F$565,5,FALSE)</f>
        <v>C</v>
      </c>
      <c r="R121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217" spans="1:18" x14ac:dyDescent="0.25">
      <c r="A1217">
        <v>1</v>
      </c>
      <c r="B1217">
        <v>1203</v>
      </c>
      <c r="C1217">
        <v>5</v>
      </c>
      <c r="D1217">
        <v>3</v>
      </c>
      <c r="E1217">
        <v>201910</v>
      </c>
      <c r="F1217">
        <v>983</v>
      </c>
      <c r="G1217">
        <v>7.71</v>
      </c>
      <c r="H1217">
        <v>7578.93</v>
      </c>
      <c r="I1217">
        <v>446.22395999999998</v>
      </c>
      <c r="J1217">
        <v>54.6</v>
      </c>
      <c r="K1217">
        <v>635.65866000000005</v>
      </c>
      <c r="L1217">
        <f>Tabla_STOCKENALMACEN[[#This Row],[CANT_STOCK]]*Tabla_STOCKENALMACEN[[#This Row],[COSTO_UNIT]]</f>
        <v>7578.93</v>
      </c>
      <c r="M1217">
        <f>IFERROR(Tabla_STOCKENALMACEN[[#This Row],[CANT_STOCK]]/Tabla_STOCKENALMACEN[[#This Row],[VENTA_PROM12MESES_UN]],0)</f>
        <v>18.003663003663004</v>
      </c>
      <c r="N1217">
        <f>IFERROR(12/Tabla_STOCKENALMACEN[[#This Row],[MESES DE INVENTARIO]],0)</f>
        <v>0.66653102746693793</v>
      </c>
      <c r="O1217" s="3">
        <f>Tabla_STOCKENALMACEN[[#This Row],[STOCK_VALORIZADO]]/SUM(Tabla_STOCKENALMACEN[STOCK_VALORIZADO])</f>
        <v>2.8531550557370369E-4</v>
      </c>
      <c r="P1217" s="1" t="str">
        <f>VLOOKUP(Tabla_STOCKENALMACEN[[#This Row],[ID_PRODUCTO]],'ABC VENTAS'!$B$2:$F$564,5,FALSE)</f>
        <v>C</v>
      </c>
      <c r="Q1217" s="1" t="str">
        <f>VLOOKUP(Tabla_STOCKENALMACEN[[#This Row],[ID_PRODUCTO]],'ABC STOCK'!$B$3:$F$565,5,FALSE)</f>
        <v>C</v>
      </c>
      <c r="R121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218" spans="1:18" x14ac:dyDescent="0.25">
      <c r="A1218">
        <v>3</v>
      </c>
      <c r="B1218">
        <v>1203</v>
      </c>
      <c r="C1218">
        <v>5</v>
      </c>
      <c r="D1218">
        <v>3</v>
      </c>
      <c r="E1218">
        <v>201903</v>
      </c>
      <c r="F1218">
        <v>132</v>
      </c>
      <c r="G1218">
        <v>2.65</v>
      </c>
      <c r="H1218">
        <v>349.8</v>
      </c>
      <c r="I1218">
        <v>358.54500000000002</v>
      </c>
      <c r="J1218">
        <v>123</v>
      </c>
      <c r="K1218">
        <v>570.41250000000002</v>
      </c>
      <c r="L1218">
        <f>Tabla_STOCKENALMACEN[[#This Row],[CANT_STOCK]]*Tabla_STOCKENALMACEN[[#This Row],[COSTO_UNIT]]</f>
        <v>349.8</v>
      </c>
      <c r="M1218">
        <f>IFERROR(Tabla_STOCKENALMACEN[[#This Row],[CANT_STOCK]]/Tabla_STOCKENALMACEN[[#This Row],[VENTA_PROM12MESES_UN]],0)</f>
        <v>1.0731707317073171</v>
      </c>
      <c r="N1218">
        <f>IFERROR(12/Tabla_STOCKENALMACEN[[#This Row],[MESES DE INVENTARIO]],0)</f>
        <v>11.181818181818182</v>
      </c>
      <c r="O1218" s="3">
        <f>Tabla_STOCKENALMACEN[[#This Row],[STOCK_VALORIZADO]]/SUM(Tabla_STOCKENALMACEN[STOCK_VALORIZADO])</f>
        <v>1.3168529574713258E-5</v>
      </c>
      <c r="P1218" s="1" t="str">
        <f>VLOOKUP(Tabla_STOCKENALMACEN[[#This Row],[ID_PRODUCTO]],'ABC VENTAS'!$B$2:$F$564,5,FALSE)</f>
        <v>C</v>
      </c>
      <c r="Q1218" s="1" t="str">
        <f>VLOOKUP(Tabla_STOCKENALMACEN[[#This Row],[ID_PRODUCTO]],'ABC STOCK'!$B$3:$F$565,5,FALSE)</f>
        <v>C</v>
      </c>
      <c r="R121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19" spans="1:18" x14ac:dyDescent="0.25">
      <c r="A1219">
        <v>1</v>
      </c>
      <c r="B1219">
        <v>1203</v>
      </c>
      <c r="C1219">
        <v>5</v>
      </c>
      <c r="D1219">
        <v>3</v>
      </c>
      <c r="E1219">
        <v>201909</v>
      </c>
      <c r="F1219">
        <v>306</v>
      </c>
      <c r="G1219">
        <v>3.97</v>
      </c>
      <c r="H1219">
        <v>1214.82</v>
      </c>
      <c r="I1219">
        <v>163.07965999999999</v>
      </c>
      <c r="J1219">
        <v>43.7</v>
      </c>
      <c r="K1219">
        <v>227.27059</v>
      </c>
      <c r="L1219">
        <f>Tabla_STOCKENALMACEN[[#This Row],[CANT_STOCK]]*Tabla_STOCKENALMACEN[[#This Row],[COSTO_UNIT]]</f>
        <v>1214.8200000000002</v>
      </c>
      <c r="M1219">
        <f>IFERROR(Tabla_STOCKENALMACEN[[#This Row],[CANT_STOCK]]/Tabla_STOCKENALMACEN[[#This Row],[VENTA_PROM12MESES_UN]],0)</f>
        <v>7.00228832951945</v>
      </c>
      <c r="N1219">
        <f>IFERROR(12/Tabla_STOCKENALMACEN[[#This Row],[MESES DE INVENTARIO]],0)</f>
        <v>1.7137254901960786</v>
      </c>
      <c r="O1219" s="3">
        <f>Tabla_STOCKENALMACEN[[#This Row],[STOCK_VALORIZADO]]/SUM(Tabla_STOCKENALMACEN[STOCK_VALORIZADO])</f>
        <v>4.5732970548751178E-5</v>
      </c>
      <c r="P1219" s="1" t="str">
        <f>VLOOKUP(Tabla_STOCKENALMACEN[[#This Row],[ID_PRODUCTO]],'ABC VENTAS'!$B$2:$F$564,5,FALSE)</f>
        <v>C</v>
      </c>
      <c r="Q1219" s="1" t="str">
        <f>VLOOKUP(Tabla_STOCKENALMACEN[[#This Row],[ID_PRODUCTO]],'ABC STOCK'!$B$3:$F$565,5,FALSE)</f>
        <v>C</v>
      </c>
      <c r="R121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220" spans="1:18" x14ac:dyDescent="0.25">
      <c r="A1220">
        <v>2</v>
      </c>
      <c r="B1220">
        <v>1204</v>
      </c>
      <c r="C1220">
        <v>5</v>
      </c>
      <c r="D1220">
        <v>3</v>
      </c>
      <c r="E1220">
        <v>201903</v>
      </c>
      <c r="F1220">
        <v>830</v>
      </c>
      <c r="G1220">
        <v>7.08</v>
      </c>
      <c r="H1220">
        <v>5876.4</v>
      </c>
      <c r="I1220">
        <v>513.68939999999998</v>
      </c>
      <c r="J1220">
        <v>69.099999999999994</v>
      </c>
      <c r="K1220">
        <v>675.13463999999999</v>
      </c>
      <c r="L1220">
        <f>Tabla_STOCKENALMACEN[[#This Row],[CANT_STOCK]]*Tabla_STOCKENALMACEN[[#This Row],[COSTO_UNIT]]</f>
        <v>5876.4</v>
      </c>
      <c r="M1220">
        <f>IFERROR(Tabla_STOCKENALMACEN[[#This Row],[CANT_STOCK]]/Tabla_STOCKENALMACEN[[#This Row],[VENTA_PROM12MESES_UN]],0)</f>
        <v>12.011577424023155</v>
      </c>
      <c r="N1220">
        <f>IFERROR(12/Tabla_STOCKENALMACEN[[#This Row],[MESES DE INVENTARIO]],0)</f>
        <v>0.99903614457831325</v>
      </c>
      <c r="O1220" s="3">
        <f>Tabla_STOCKENALMACEN[[#This Row],[STOCK_VALORIZADO]]/SUM(Tabla_STOCKENALMACEN[STOCK_VALORIZADO])</f>
        <v>2.2122226184346765E-4</v>
      </c>
      <c r="P1220" s="1" t="str">
        <f>VLOOKUP(Tabla_STOCKENALMACEN[[#This Row],[ID_PRODUCTO]],'ABC VENTAS'!$B$2:$F$564,5,FALSE)</f>
        <v>C</v>
      </c>
      <c r="Q1220" s="1" t="str">
        <f>VLOOKUP(Tabla_STOCKENALMACEN[[#This Row],[ID_PRODUCTO]],'ABC STOCK'!$B$3:$F$565,5,FALSE)</f>
        <v>C</v>
      </c>
      <c r="R122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221" spans="1:18" x14ac:dyDescent="0.25">
      <c r="A1221">
        <v>2</v>
      </c>
      <c r="B1221">
        <v>1204</v>
      </c>
      <c r="C1221">
        <v>5</v>
      </c>
      <c r="D1221">
        <v>3</v>
      </c>
      <c r="E1221">
        <v>202002</v>
      </c>
      <c r="F1221">
        <v>556</v>
      </c>
      <c r="G1221">
        <v>2.37</v>
      </c>
      <c r="H1221">
        <v>1317.72</v>
      </c>
      <c r="I1221">
        <v>362.37299999999999</v>
      </c>
      <c r="J1221">
        <v>139</v>
      </c>
      <c r="K1221">
        <v>520.49940000000004</v>
      </c>
      <c r="L1221">
        <f>Tabla_STOCKENALMACEN[[#This Row],[CANT_STOCK]]*Tabla_STOCKENALMACEN[[#This Row],[COSTO_UNIT]]</f>
        <v>1317.72</v>
      </c>
      <c r="M1221">
        <f>IFERROR(Tabla_STOCKENALMACEN[[#This Row],[CANT_STOCK]]/Tabla_STOCKENALMACEN[[#This Row],[VENTA_PROM12MESES_UN]],0)</f>
        <v>4</v>
      </c>
      <c r="N1221">
        <f>IFERROR(12/Tabla_STOCKENALMACEN[[#This Row],[MESES DE INVENTARIO]],0)</f>
        <v>3</v>
      </c>
      <c r="O1221" s="3">
        <f>Tabla_STOCKENALMACEN[[#This Row],[STOCK_VALORIZADO]]/SUM(Tabla_STOCKENALMACEN[STOCK_VALORIZADO])</f>
        <v>4.960673182158706E-5</v>
      </c>
      <c r="P1221" s="1" t="str">
        <f>VLOOKUP(Tabla_STOCKENALMACEN[[#This Row],[ID_PRODUCTO]],'ABC VENTAS'!$B$2:$F$564,5,FALSE)</f>
        <v>C</v>
      </c>
      <c r="Q1221" s="1" t="str">
        <f>VLOOKUP(Tabla_STOCKENALMACEN[[#This Row],[ID_PRODUCTO]],'ABC STOCK'!$B$3:$F$565,5,FALSE)</f>
        <v>C</v>
      </c>
      <c r="R122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222" spans="1:18" x14ac:dyDescent="0.25">
      <c r="A1222">
        <v>3</v>
      </c>
      <c r="B1222">
        <v>1204</v>
      </c>
      <c r="C1222">
        <v>5</v>
      </c>
      <c r="D1222">
        <v>3</v>
      </c>
      <c r="E1222">
        <v>202002</v>
      </c>
      <c r="F1222">
        <v>424</v>
      </c>
      <c r="G1222">
        <v>7.28</v>
      </c>
      <c r="H1222">
        <v>3086.72</v>
      </c>
      <c r="I1222">
        <v>285.88560000000001</v>
      </c>
      <c r="J1222">
        <v>38.5</v>
      </c>
      <c r="K1222">
        <v>510.1096</v>
      </c>
      <c r="L1222">
        <f>Tabla_STOCKENALMACEN[[#This Row],[CANT_STOCK]]*Tabla_STOCKENALMACEN[[#This Row],[COSTO_UNIT]]</f>
        <v>3086.7200000000003</v>
      </c>
      <c r="M1222">
        <f>IFERROR(Tabla_STOCKENALMACEN[[#This Row],[CANT_STOCK]]/Tabla_STOCKENALMACEN[[#This Row],[VENTA_PROM12MESES_UN]],0)</f>
        <v>11.012987012987013</v>
      </c>
      <c r="N1222">
        <f>IFERROR(12/Tabla_STOCKENALMACEN[[#This Row],[MESES DE INVENTARIO]],0)</f>
        <v>1.0896226415094339</v>
      </c>
      <c r="O1222" s="3">
        <f>Tabla_STOCKENALMACEN[[#This Row],[STOCK_VALORIZADO]]/SUM(Tabla_STOCKENALMACEN[STOCK_VALORIZADO])</f>
        <v>1.1620229733807577E-4</v>
      </c>
      <c r="P1222" s="1" t="str">
        <f>VLOOKUP(Tabla_STOCKENALMACEN[[#This Row],[ID_PRODUCTO]],'ABC VENTAS'!$B$2:$F$564,5,FALSE)</f>
        <v>C</v>
      </c>
      <c r="Q1222" s="1" t="str">
        <f>VLOOKUP(Tabla_STOCKENALMACEN[[#This Row],[ID_PRODUCTO]],'ABC STOCK'!$B$3:$F$565,5,FALSE)</f>
        <v>C</v>
      </c>
      <c r="R122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223" spans="1:18" x14ac:dyDescent="0.25">
      <c r="A1223">
        <v>1</v>
      </c>
      <c r="B1223">
        <v>1204</v>
      </c>
      <c r="C1223">
        <v>5</v>
      </c>
      <c r="D1223">
        <v>3</v>
      </c>
      <c r="E1223">
        <v>202001</v>
      </c>
      <c r="F1223">
        <v>536</v>
      </c>
      <c r="G1223">
        <v>3.93</v>
      </c>
      <c r="H1223">
        <v>2106.48</v>
      </c>
      <c r="I1223">
        <v>185.79468</v>
      </c>
      <c r="J1223">
        <v>44.6</v>
      </c>
      <c r="K1223">
        <v>310.24205999999998</v>
      </c>
      <c r="L1223">
        <f>Tabla_STOCKENALMACEN[[#This Row],[CANT_STOCK]]*Tabla_STOCKENALMACEN[[#This Row],[COSTO_UNIT]]</f>
        <v>2106.48</v>
      </c>
      <c r="M1223">
        <f>IFERROR(Tabla_STOCKENALMACEN[[#This Row],[CANT_STOCK]]/Tabla_STOCKENALMACEN[[#This Row],[VENTA_PROM12MESES_UN]],0)</f>
        <v>12.017937219730941</v>
      </c>
      <c r="N1223">
        <f>IFERROR(12/Tabla_STOCKENALMACEN[[#This Row],[MESES DE INVENTARIO]],0)</f>
        <v>0.9985074626865672</v>
      </c>
      <c r="O1223" s="3">
        <f>Tabla_STOCKENALMACEN[[#This Row],[STOCK_VALORIZADO]]/SUM(Tabla_STOCKENALMACEN[STOCK_VALORIZADO])</f>
        <v>7.9300297823161752E-5</v>
      </c>
      <c r="P1223" s="1" t="str">
        <f>VLOOKUP(Tabla_STOCKENALMACEN[[#This Row],[ID_PRODUCTO]],'ABC VENTAS'!$B$2:$F$564,5,FALSE)</f>
        <v>C</v>
      </c>
      <c r="Q1223" s="1" t="str">
        <f>VLOOKUP(Tabla_STOCKENALMACEN[[#This Row],[ID_PRODUCTO]],'ABC STOCK'!$B$3:$F$565,5,FALSE)</f>
        <v>C</v>
      </c>
      <c r="R122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224" spans="1:18" x14ac:dyDescent="0.25">
      <c r="A1224">
        <v>3</v>
      </c>
      <c r="B1224">
        <v>1204</v>
      </c>
      <c r="C1224">
        <v>5</v>
      </c>
      <c r="D1224">
        <v>3</v>
      </c>
      <c r="E1224">
        <v>202002</v>
      </c>
      <c r="F1224">
        <v>1356</v>
      </c>
      <c r="G1224">
        <v>2.2599999999999998</v>
      </c>
      <c r="H1224">
        <v>3064.56</v>
      </c>
      <c r="I1224">
        <v>216.58032</v>
      </c>
      <c r="J1224">
        <v>96.8</v>
      </c>
      <c r="K1224">
        <v>269.08463999999998</v>
      </c>
      <c r="L1224">
        <f>Tabla_STOCKENALMACEN[[#This Row],[CANT_STOCK]]*Tabla_STOCKENALMACEN[[#This Row],[COSTO_UNIT]]</f>
        <v>3064.5599999999995</v>
      </c>
      <c r="M1224">
        <f>IFERROR(Tabla_STOCKENALMACEN[[#This Row],[CANT_STOCK]]/Tabla_STOCKENALMACEN[[#This Row],[VENTA_PROM12MESES_UN]],0)</f>
        <v>14.008264462809917</v>
      </c>
      <c r="N1224">
        <f>IFERROR(12/Tabla_STOCKENALMACEN[[#This Row],[MESES DE INVENTARIO]],0)</f>
        <v>0.85663716814159296</v>
      </c>
      <c r="O1224" s="3">
        <f>Tabla_STOCKENALMACEN[[#This Row],[STOCK_VALORIZADO]]/SUM(Tabla_STOCKENALMACEN[STOCK_VALORIZADO])</f>
        <v>1.153680645897177E-4</v>
      </c>
      <c r="P1224" s="1" t="str">
        <f>VLOOKUP(Tabla_STOCKENALMACEN[[#This Row],[ID_PRODUCTO]],'ABC VENTAS'!$B$2:$F$564,5,FALSE)</f>
        <v>C</v>
      </c>
      <c r="Q1224" s="1" t="str">
        <f>VLOOKUP(Tabla_STOCKENALMACEN[[#This Row],[ID_PRODUCTO]],'ABC STOCK'!$B$3:$F$565,5,FALSE)</f>
        <v>C</v>
      </c>
      <c r="R122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225" spans="1:18" x14ac:dyDescent="0.25">
      <c r="A1225">
        <v>3</v>
      </c>
      <c r="B1225">
        <v>1204</v>
      </c>
      <c r="C1225">
        <v>5</v>
      </c>
      <c r="D1225">
        <v>3</v>
      </c>
      <c r="E1225">
        <v>202003</v>
      </c>
      <c r="F1225">
        <v>348</v>
      </c>
      <c r="G1225">
        <v>1.06</v>
      </c>
      <c r="H1225">
        <v>368.88</v>
      </c>
      <c r="I1225">
        <v>109.04219999999999</v>
      </c>
      <c r="J1225">
        <v>127</v>
      </c>
      <c r="K1225">
        <v>235.58500000000001</v>
      </c>
      <c r="L1225">
        <f>Tabla_STOCKENALMACEN[[#This Row],[CANT_STOCK]]*Tabla_STOCKENALMACEN[[#This Row],[COSTO_UNIT]]</f>
        <v>368.88</v>
      </c>
      <c r="M1225">
        <f>IFERROR(Tabla_STOCKENALMACEN[[#This Row],[CANT_STOCK]]/Tabla_STOCKENALMACEN[[#This Row],[VENTA_PROM12MESES_UN]],0)</f>
        <v>2.7401574803149606</v>
      </c>
      <c r="N1225">
        <f>IFERROR(12/Tabla_STOCKENALMACEN[[#This Row],[MESES DE INVENTARIO]],0)</f>
        <v>4.3793103448275863</v>
      </c>
      <c r="O1225" s="3">
        <f>Tabla_STOCKENALMACEN[[#This Row],[STOCK_VALORIZADO]]/SUM(Tabla_STOCKENALMACEN[STOCK_VALORIZADO])</f>
        <v>1.3886813006061252E-5</v>
      </c>
      <c r="P1225" s="1" t="str">
        <f>VLOOKUP(Tabla_STOCKENALMACEN[[#This Row],[ID_PRODUCTO]],'ABC VENTAS'!$B$2:$F$564,5,FALSE)</f>
        <v>C</v>
      </c>
      <c r="Q1225" s="1" t="str">
        <f>VLOOKUP(Tabla_STOCKENALMACEN[[#This Row],[ID_PRODUCTO]],'ABC STOCK'!$B$3:$F$565,5,FALSE)</f>
        <v>C</v>
      </c>
      <c r="R122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26" spans="1:18" x14ac:dyDescent="0.25">
      <c r="A1226">
        <v>2</v>
      </c>
      <c r="B1226">
        <v>1205</v>
      </c>
      <c r="C1226">
        <v>5</v>
      </c>
      <c r="D1226">
        <v>3</v>
      </c>
      <c r="E1226">
        <v>202003</v>
      </c>
      <c r="F1226">
        <v>26</v>
      </c>
      <c r="G1226">
        <v>3.12</v>
      </c>
      <c r="H1226">
        <v>81.12</v>
      </c>
      <c r="I1226">
        <v>407.16</v>
      </c>
      <c r="J1226">
        <v>150</v>
      </c>
      <c r="K1226">
        <v>645.84</v>
      </c>
      <c r="L1226">
        <f>Tabla_STOCKENALMACEN[[#This Row],[CANT_STOCK]]*Tabla_STOCKENALMACEN[[#This Row],[COSTO_UNIT]]</f>
        <v>81.12</v>
      </c>
      <c r="M1226">
        <f>IFERROR(Tabla_STOCKENALMACEN[[#This Row],[CANT_STOCK]]/Tabla_STOCKENALMACEN[[#This Row],[VENTA_PROM12MESES_UN]],0)</f>
        <v>0.17333333333333334</v>
      </c>
      <c r="N1226">
        <f>IFERROR(12/Tabla_STOCKENALMACEN[[#This Row],[MESES DE INVENTARIO]],0)</f>
        <v>69.230769230769226</v>
      </c>
      <c r="O1226" s="3">
        <f>Tabla_STOCKENALMACEN[[#This Row],[STOCK_VALORIZADO]]/SUM(Tabla_STOCKENALMACEN[STOCK_VALORIZADO])</f>
        <v>3.0538339596933663E-6</v>
      </c>
      <c r="P1226" s="1" t="str">
        <f>VLOOKUP(Tabla_STOCKENALMACEN[[#This Row],[ID_PRODUCTO]],'ABC VENTAS'!$B$2:$F$564,5,FALSE)</f>
        <v>C</v>
      </c>
      <c r="Q1226" s="1" t="str">
        <f>VLOOKUP(Tabla_STOCKENALMACEN[[#This Row],[ID_PRODUCTO]],'ABC STOCK'!$B$3:$F$565,5,FALSE)</f>
        <v>C</v>
      </c>
      <c r="R122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27" spans="1:18" x14ac:dyDescent="0.25">
      <c r="A1227">
        <v>3</v>
      </c>
      <c r="B1227">
        <v>1205</v>
      </c>
      <c r="C1227">
        <v>5</v>
      </c>
      <c r="D1227">
        <v>3</v>
      </c>
      <c r="E1227">
        <v>202003</v>
      </c>
      <c r="F1227">
        <v>1335</v>
      </c>
      <c r="G1227">
        <v>4.07</v>
      </c>
      <c r="H1227">
        <v>5433.45</v>
      </c>
      <c r="I1227">
        <v>300.65089999999998</v>
      </c>
      <c r="J1227">
        <v>89</v>
      </c>
      <c r="K1227">
        <v>528.85580000000004</v>
      </c>
      <c r="L1227">
        <f>Tabla_STOCKENALMACEN[[#This Row],[CANT_STOCK]]*Tabla_STOCKENALMACEN[[#This Row],[COSTO_UNIT]]</f>
        <v>5433.4500000000007</v>
      </c>
      <c r="M1227">
        <f>IFERROR(Tabla_STOCKENALMACEN[[#This Row],[CANT_STOCK]]/Tabla_STOCKENALMACEN[[#This Row],[VENTA_PROM12MESES_UN]],0)</f>
        <v>15</v>
      </c>
      <c r="N1227">
        <f>IFERROR(12/Tabla_STOCKENALMACEN[[#This Row],[MESES DE INVENTARIO]],0)</f>
        <v>0.8</v>
      </c>
      <c r="O1227" s="3">
        <f>Tabla_STOCKENALMACEN[[#This Row],[STOCK_VALORIZADO]]/SUM(Tabla_STOCKENALMACEN[STOCK_VALORIZADO])</f>
        <v>2.0454701834684321E-4</v>
      </c>
      <c r="P1227" s="1" t="str">
        <f>VLOOKUP(Tabla_STOCKENALMACEN[[#This Row],[ID_PRODUCTO]],'ABC VENTAS'!$B$2:$F$564,5,FALSE)</f>
        <v>C</v>
      </c>
      <c r="Q1227" s="1" t="str">
        <f>VLOOKUP(Tabla_STOCKENALMACEN[[#This Row],[ID_PRODUCTO]],'ABC STOCK'!$B$3:$F$565,5,FALSE)</f>
        <v>C</v>
      </c>
      <c r="R122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228" spans="1:18" x14ac:dyDescent="0.25">
      <c r="A1228">
        <v>2</v>
      </c>
      <c r="B1228">
        <v>1205</v>
      </c>
      <c r="C1228">
        <v>5</v>
      </c>
      <c r="D1228">
        <v>3</v>
      </c>
      <c r="E1228">
        <v>202003</v>
      </c>
      <c r="F1228">
        <v>0</v>
      </c>
      <c r="G1228">
        <v>3.94</v>
      </c>
      <c r="H1228">
        <v>0</v>
      </c>
      <c r="I1228">
        <v>364.05599999999998</v>
      </c>
      <c r="J1228">
        <v>110</v>
      </c>
      <c r="K1228">
        <v>528.74800000000005</v>
      </c>
      <c r="L1228">
        <f>Tabla_STOCKENALMACEN[[#This Row],[CANT_STOCK]]*Tabla_STOCKENALMACEN[[#This Row],[COSTO_UNIT]]</f>
        <v>0</v>
      </c>
      <c r="M1228">
        <f>IFERROR(Tabla_STOCKENALMACEN[[#This Row],[CANT_STOCK]]/Tabla_STOCKENALMACEN[[#This Row],[VENTA_PROM12MESES_UN]],0)</f>
        <v>0</v>
      </c>
      <c r="N1228">
        <f>IFERROR(12/Tabla_STOCKENALMACEN[[#This Row],[MESES DE INVENTARIO]],0)</f>
        <v>0</v>
      </c>
      <c r="O1228" s="3">
        <f>Tabla_STOCKENALMACEN[[#This Row],[STOCK_VALORIZADO]]/SUM(Tabla_STOCKENALMACEN[STOCK_VALORIZADO])</f>
        <v>0</v>
      </c>
      <c r="P1228" s="1" t="str">
        <f>VLOOKUP(Tabla_STOCKENALMACEN[[#This Row],[ID_PRODUCTO]],'ABC VENTAS'!$B$2:$F$564,5,FALSE)</f>
        <v>C</v>
      </c>
      <c r="Q1228" s="1" t="str">
        <f>VLOOKUP(Tabla_STOCKENALMACEN[[#This Row],[ID_PRODUCTO]],'ABC STOCK'!$B$3:$F$565,5,FALSE)</f>
        <v>C</v>
      </c>
      <c r="R122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29" spans="1:18" x14ac:dyDescent="0.25">
      <c r="A1229">
        <v>1</v>
      </c>
      <c r="B1229">
        <v>1205</v>
      </c>
      <c r="C1229">
        <v>5</v>
      </c>
      <c r="D1229">
        <v>3</v>
      </c>
      <c r="E1229">
        <v>201906</v>
      </c>
      <c r="F1229">
        <v>102</v>
      </c>
      <c r="G1229">
        <v>4.38</v>
      </c>
      <c r="H1229">
        <v>446.76</v>
      </c>
      <c r="I1229">
        <v>225.6138</v>
      </c>
      <c r="J1229">
        <v>51</v>
      </c>
      <c r="K1229">
        <v>415.48680000000002</v>
      </c>
      <c r="L1229">
        <f>Tabla_STOCKENALMACEN[[#This Row],[CANT_STOCK]]*Tabla_STOCKENALMACEN[[#This Row],[COSTO_UNIT]]</f>
        <v>446.76</v>
      </c>
      <c r="M1229">
        <f>IFERROR(Tabla_STOCKENALMACEN[[#This Row],[CANT_STOCK]]/Tabla_STOCKENALMACEN[[#This Row],[VENTA_PROM12MESES_UN]],0)</f>
        <v>2</v>
      </c>
      <c r="N1229">
        <f>IFERROR(12/Tabla_STOCKENALMACEN[[#This Row],[MESES DE INVENTARIO]],0)</f>
        <v>6</v>
      </c>
      <c r="O1229" s="3">
        <f>Tabla_STOCKENALMACEN[[#This Row],[STOCK_VALORIZADO]]/SUM(Tabla_STOCKENALMACEN[STOCK_VALORIZADO])</f>
        <v>1.6818674307601185E-5</v>
      </c>
      <c r="P1229" s="1" t="str">
        <f>VLOOKUP(Tabla_STOCKENALMACEN[[#This Row],[ID_PRODUCTO]],'ABC VENTAS'!$B$2:$F$564,5,FALSE)</f>
        <v>C</v>
      </c>
      <c r="Q1229" s="1" t="str">
        <f>VLOOKUP(Tabla_STOCKENALMACEN[[#This Row],[ID_PRODUCTO]],'ABC STOCK'!$B$3:$F$565,5,FALSE)</f>
        <v>C</v>
      </c>
      <c r="R122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30" spans="1:18" x14ac:dyDescent="0.25">
      <c r="A1230">
        <v>3</v>
      </c>
      <c r="B1230">
        <v>1205</v>
      </c>
      <c r="C1230">
        <v>5</v>
      </c>
      <c r="D1230">
        <v>3</v>
      </c>
      <c r="E1230">
        <v>202003</v>
      </c>
      <c r="F1230">
        <v>537</v>
      </c>
      <c r="G1230">
        <v>2.61</v>
      </c>
      <c r="H1230">
        <v>1401.57</v>
      </c>
      <c r="I1230">
        <v>171.93636000000001</v>
      </c>
      <c r="J1230">
        <v>76.599999999999994</v>
      </c>
      <c r="K1230">
        <v>343.87272000000002</v>
      </c>
      <c r="L1230">
        <f>Tabla_STOCKENALMACEN[[#This Row],[CANT_STOCK]]*Tabla_STOCKENALMACEN[[#This Row],[COSTO_UNIT]]</f>
        <v>1401.57</v>
      </c>
      <c r="M1230">
        <f>IFERROR(Tabla_STOCKENALMACEN[[#This Row],[CANT_STOCK]]/Tabla_STOCKENALMACEN[[#This Row],[VENTA_PROM12MESES_UN]],0)</f>
        <v>7.0104438642297655</v>
      </c>
      <c r="N1230">
        <f>IFERROR(12/Tabla_STOCKENALMACEN[[#This Row],[MESES DE INVENTARIO]],0)</f>
        <v>1.711731843575419</v>
      </c>
      <c r="O1230" s="3">
        <f>Tabla_STOCKENALMACEN[[#This Row],[STOCK_VALORIZADO]]/SUM(Tabla_STOCKENALMACEN[STOCK_VALORIZADO])</f>
        <v>5.2763339039539332E-5</v>
      </c>
      <c r="P1230" s="1" t="str">
        <f>VLOOKUP(Tabla_STOCKENALMACEN[[#This Row],[ID_PRODUCTO]],'ABC VENTAS'!$B$2:$F$564,5,FALSE)</f>
        <v>C</v>
      </c>
      <c r="Q1230" s="1" t="str">
        <f>VLOOKUP(Tabla_STOCKENALMACEN[[#This Row],[ID_PRODUCTO]],'ABC STOCK'!$B$3:$F$565,5,FALSE)</f>
        <v>C</v>
      </c>
      <c r="R123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231" spans="1:18" x14ac:dyDescent="0.25">
      <c r="A1231">
        <v>2</v>
      </c>
      <c r="B1231">
        <v>1205</v>
      </c>
      <c r="C1231">
        <v>5</v>
      </c>
      <c r="D1231">
        <v>3</v>
      </c>
      <c r="E1231">
        <v>202003</v>
      </c>
      <c r="F1231">
        <v>1559</v>
      </c>
      <c r="G1231">
        <v>1.37</v>
      </c>
      <c r="H1231">
        <v>2135.83</v>
      </c>
      <c r="I1231">
        <v>185.88159999999999</v>
      </c>
      <c r="J1231">
        <v>128</v>
      </c>
      <c r="K1231">
        <v>312.14080000000001</v>
      </c>
      <c r="L1231">
        <f>Tabla_STOCKENALMACEN[[#This Row],[CANT_STOCK]]*Tabla_STOCKENALMACEN[[#This Row],[COSTO_UNIT]]</f>
        <v>2135.8300000000004</v>
      </c>
      <c r="M1231">
        <f>IFERROR(Tabla_STOCKENALMACEN[[#This Row],[CANT_STOCK]]/Tabla_STOCKENALMACEN[[#This Row],[VENTA_PROM12MESES_UN]],0)</f>
        <v>12.1796875</v>
      </c>
      <c r="N1231">
        <f>IFERROR(12/Tabla_STOCKENALMACEN[[#This Row],[MESES DE INVENTARIO]],0)</f>
        <v>0.98524695317511224</v>
      </c>
      <c r="O1231" s="3">
        <f>Tabla_STOCKENALMACEN[[#This Row],[STOCK_VALORIZADO]]/SUM(Tabla_STOCKENALMACEN[STOCK_VALORIZADO])</f>
        <v>8.0405204464150431E-5</v>
      </c>
      <c r="P1231" s="1" t="str">
        <f>VLOOKUP(Tabla_STOCKENALMACEN[[#This Row],[ID_PRODUCTO]],'ABC VENTAS'!$B$2:$F$564,5,FALSE)</f>
        <v>C</v>
      </c>
      <c r="Q1231" s="1" t="str">
        <f>VLOOKUP(Tabla_STOCKENALMACEN[[#This Row],[ID_PRODUCTO]],'ABC STOCK'!$B$3:$F$565,5,FALSE)</f>
        <v>C</v>
      </c>
      <c r="R123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232" spans="1:18" x14ac:dyDescent="0.25">
      <c r="A1232">
        <v>2</v>
      </c>
      <c r="B1232">
        <v>1206</v>
      </c>
      <c r="C1232">
        <v>5</v>
      </c>
      <c r="D1232">
        <v>3</v>
      </c>
      <c r="E1232">
        <v>202001</v>
      </c>
      <c r="F1232">
        <v>112</v>
      </c>
      <c r="G1232">
        <v>69</v>
      </c>
      <c r="H1232">
        <v>7728</v>
      </c>
      <c r="I1232">
        <v>56322.63</v>
      </c>
      <c r="J1232">
        <v>897</v>
      </c>
      <c r="K1232">
        <v>76747.320000000007</v>
      </c>
      <c r="L1232">
        <f>Tabla_STOCKENALMACEN[[#This Row],[CANT_STOCK]]*Tabla_STOCKENALMACEN[[#This Row],[COSTO_UNIT]]</f>
        <v>7728</v>
      </c>
      <c r="M1232">
        <f>IFERROR(Tabla_STOCKENALMACEN[[#This Row],[CANT_STOCK]]/Tabla_STOCKENALMACEN[[#This Row],[VENTA_PROM12MESES_UN]],0)</f>
        <v>0.12486064659977704</v>
      </c>
      <c r="N1232">
        <f>IFERROR(12/Tabla_STOCKENALMACEN[[#This Row],[MESES DE INVENTARIO]],0)</f>
        <v>96.107142857142847</v>
      </c>
      <c r="O1232" s="3">
        <f>Tabla_STOCKENALMACEN[[#This Row],[STOCK_VALORIZADO]]/SUM(Tabla_STOCKENALMACEN[STOCK_VALORIZADO])</f>
        <v>2.9092737722522601E-4</v>
      </c>
      <c r="P1232" s="1" t="str">
        <f>VLOOKUP(Tabla_STOCKENALMACEN[[#This Row],[ID_PRODUCTO]],'ABC VENTAS'!$B$2:$F$564,5,FALSE)</f>
        <v>B</v>
      </c>
      <c r="Q1232" s="1" t="str">
        <f>VLOOKUP(Tabla_STOCKENALMACEN[[#This Row],[ID_PRODUCTO]],'ABC STOCK'!$B$3:$F$565,5,FALSE)</f>
        <v>B</v>
      </c>
      <c r="R123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33" spans="1:18" x14ac:dyDescent="0.25">
      <c r="A1233">
        <v>2</v>
      </c>
      <c r="B1233">
        <v>1206</v>
      </c>
      <c r="C1233">
        <v>5</v>
      </c>
      <c r="D1233">
        <v>3</v>
      </c>
      <c r="E1233">
        <v>202002</v>
      </c>
      <c r="F1233">
        <v>855</v>
      </c>
      <c r="G1233">
        <v>66</v>
      </c>
      <c r="H1233">
        <v>56430</v>
      </c>
      <c r="I1233">
        <v>42301.38</v>
      </c>
      <c r="J1233">
        <v>599</v>
      </c>
      <c r="K1233">
        <v>74719.259999999995</v>
      </c>
      <c r="L1233">
        <f>Tabla_STOCKENALMACEN[[#This Row],[CANT_STOCK]]*Tabla_STOCKENALMACEN[[#This Row],[COSTO_UNIT]]</f>
        <v>56430</v>
      </c>
      <c r="M1233">
        <f>IFERROR(Tabla_STOCKENALMACEN[[#This Row],[CANT_STOCK]]/Tabla_STOCKENALMACEN[[#This Row],[VENTA_PROM12MESES_UN]],0)</f>
        <v>1.4273789649415694</v>
      </c>
      <c r="N1233">
        <f>IFERROR(12/Tabla_STOCKENALMACEN[[#This Row],[MESES DE INVENTARIO]],0)</f>
        <v>8.4070175438596486</v>
      </c>
      <c r="O1233" s="3">
        <f>Tabla_STOCKENALMACEN[[#This Row],[STOCK_VALORIZADO]]/SUM(Tabla_STOCKENALMACEN[STOCK_VALORIZADO])</f>
        <v>2.1243571295056292E-3</v>
      </c>
      <c r="P1233" s="1" t="str">
        <f>VLOOKUP(Tabla_STOCKENALMACEN[[#This Row],[ID_PRODUCTO]],'ABC VENTAS'!$B$2:$F$564,5,FALSE)</f>
        <v>B</v>
      </c>
      <c r="Q1233" s="1" t="str">
        <f>VLOOKUP(Tabla_STOCKENALMACEN[[#This Row],[ID_PRODUCTO]],'ABC STOCK'!$B$3:$F$565,5,FALSE)</f>
        <v>B</v>
      </c>
      <c r="R123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34" spans="1:18" x14ac:dyDescent="0.25">
      <c r="A1234">
        <v>3</v>
      </c>
      <c r="B1234">
        <v>1206</v>
      </c>
      <c r="C1234">
        <v>5</v>
      </c>
      <c r="D1234">
        <v>3</v>
      </c>
      <c r="E1234">
        <v>202003</v>
      </c>
      <c r="F1234">
        <v>502</v>
      </c>
      <c r="G1234">
        <v>78</v>
      </c>
      <c r="H1234">
        <v>39156</v>
      </c>
      <c r="I1234">
        <v>44187</v>
      </c>
      <c r="J1234">
        <v>515</v>
      </c>
      <c r="K1234">
        <v>71502.600000000006</v>
      </c>
      <c r="L1234">
        <f>Tabla_STOCKENALMACEN[[#This Row],[CANT_STOCK]]*Tabla_STOCKENALMACEN[[#This Row],[COSTO_UNIT]]</f>
        <v>39156</v>
      </c>
      <c r="M1234">
        <f>IFERROR(Tabla_STOCKENALMACEN[[#This Row],[CANT_STOCK]]/Tabla_STOCKENALMACEN[[#This Row],[VENTA_PROM12MESES_UN]],0)</f>
        <v>0.97475728155339803</v>
      </c>
      <c r="N1234">
        <f>IFERROR(12/Tabla_STOCKENALMACEN[[#This Row],[MESES DE INVENTARIO]],0)</f>
        <v>12.310756972111554</v>
      </c>
      <c r="O1234" s="3">
        <f>Tabla_STOCKENALMACEN[[#This Row],[STOCK_VALORIZADO]]/SUM(Tabla_STOCKENALMACEN[STOCK_VALORIZADO])</f>
        <v>1.4740621613135287E-3</v>
      </c>
      <c r="P1234" s="1" t="str">
        <f>VLOOKUP(Tabla_STOCKENALMACEN[[#This Row],[ID_PRODUCTO]],'ABC VENTAS'!$B$2:$F$564,5,FALSE)</f>
        <v>B</v>
      </c>
      <c r="Q1234" s="1" t="str">
        <f>VLOOKUP(Tabla_STOCKENALMACEN[[#This Row],[ID_PRODUCTO]],'ABC STOCK'!$B$3:$F$565,5,FALSE)</f>
        <v>B</v>
      </c>
      <c r="R123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35" spans="1:18" x14ac:dyDescent="0.25">
      <c r="A1235">
        <v>2</v>
      </c>
      <c r="B1235">
        <v>1206</v>
      </c>
      <c r="C1235">
        <v>5</v>
      </c>
      <c r="D1235">
        <v>3</v>
      </c>
      <c r="E1235">
        <v>202002</v>
      </c>
      <c r="F1235">
        <v>119</v>
      </c>
      <c r="G1235">
        <v>54</v>
      </c>
      <c r="H1235">
        <v>6426</v>
      </c>
      <c r="I1235">
        <v>37584</v>
      </c>
      <c r="J1235">
        <v>800</v>
      </c>
      <c r="K1235">
        <v>63072</v>
      </c>
      <c r="L1235">
        <f>Tabla_STOCKENALMACEN[[#This Row],[CANT_STOCK]]*Tabla_STOCKENALMACEN[[#This Row],[COSTO_UNIT]]</f>
        <v>6426</v>
      </c>
      <c r="M1235">
        <f>IFERROR(Tabla_STOCKENALMACEN[[#This Row],[CANT_STOCK]]/Tabla_STOCKENALMACEN[[#This Row],[VENTA_PROM12MESES_UN]],0)</f>
        <v>0.14874999999999999</v>
      </c>
      <c r="N1235">
        <f>IFERROR(12/Tabla_STOCKENALMACEN[[#This Row],[MESES DE INVENTARIO]],0)</f>
        <v>80.672268907563023</v>
      </c>
      <c r="O1235" s="3">
        <f>Tabla_STOCKENALMACEN[[#This Row],[STOCK_VALORIZADO]]/SUM(Tabla_STOCKENALMACEN[STOCK_VALORIZADO])</f>
        <v>2.4191243867097595E-4</v>
      </c>
      <c r="P1235" s="1" t="str">
        <f>VLOOKUP(Tabla_STOCKENALMACEN[[#This Row],[ID_PRODUCTO]],'ABC VENTAS'!$B$2:$F$564,5,FALSE)</f>
        <v>B</v>
      </c>
      <c r="Q1235" s="1" t="str">
        <f>VLOOKUP(Tabla_STOCKENALMACEN[[#This Row],[ID_PRODUCTO]],'ABC STOCK'!$B$3:$F$565,5,FALSE)</f>
        <v>B</v>
      </c>
      <c r="R123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36" spans="1:18" x14ac:dyDescent="0.25">
      <c r="A1236">
        <v>3</v>
      </c>
      <c r="B1236">
        <v>1206</v>
      </c>
      <c r="C1236">
        <v>5</v>
      </c>
      <c r="D1236">
        <v>3</v>
      </c>
      <c r="E1236">
        <v>201902</v>
      </c>
      <c r="F1236">
        <v>1577</v>
      </c>
      <c r="G1236">
        <v>33</v>
      </c>
      <c r="H1236">
        <v>52041</v>
      </c>
      <c r="I1236">
        <v>18858.84</v>
      </c>
      <c r="J1236">
        <v>628</v>
      </c>
      <c r="K1236">
        <v>28184.639999999999</v>
      </c>
      <c r="L1236">
        <f>Tabla_STOCKENALMACEN[[#This Row],[CANT_STOCK]]*Tabla_STOCKENALMACEN[[#This Row],[COSTO_UNIT]]</f>
        <v>52041</v>
      </c>
      <c r="M1236">
        <f>IFERROR(Tabla_STOCKENALMACEN[[#This Row],[CANT_STOCK]]/Tabla_STOCKENALMACEN[[#This Row],[VENTA_PROM12MESES_UN]],0)</f>
        <v>2.5111464968152868</v>
      </c>
      <c r="N1236">
        <f>IFERROR(12/Tabla_STOCKENALMACEN[[#This Row],[MESES DE INVENTARIO]],0)</f>
        <v>4.7786937222574508</v>
      </c>
      <c r="O1236" s="3">
        <f>Tabla_STOCKENALMACEN[[#This Row],[STOCK_VALORIZADO]]/SUM(Tabla_STOCKENALMACEN[STOCK_VALORIZADO])</f>
        <v>1.9591293527663023E-3</v>
      </c>
      <c r="P1236" s="1" t="str">
        <f>VLOOKUP(Tabla_STOCKENALMACEN[[#This Row],[ID_PRODUCTO]],'ABC VENTAS'!$B$2:$F$564,5,FALSE)</f>
        <v>B</v>
      </c>
      <c r="Q1236" s="1" t="str">
        <f>VLOOKUP(Tabla_STOCKENALMACEN[[#This Row],[ID_PRODUCTO]],'ABC STOCK'!$B$3:$F$565,5,FALSE)</f>
        <v>B</v>
      </c>
      <c r="R123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37" spans="1:18" x14ac:dyDescent="0.25">
      <c r="A1237">
        <v>1</v>
      </c>
      <c r="B1237">
        <v>1206</v>
      </c>
      <c r="C1237">
        <v>5</v>
      </c>
      <c r="D1237">
        <v>3</v>
      </c>
      <c r="E1237">
        <v>202001</v>
      </c>
      <c r="F1237">
        <v>359</v>
      </c>
      <c r="G1237">
        <v>38</v>
      </c>
      <c r="H1237">
        <v>13642</v>
      </c>
      <c r="I1237">
        <v>15105</v>
      </c>
      <c r="J1237">
        <v>375</v>
      </c>
      <c r="K1237">
        <v>19095</v>
      </c>
      <c r="L1237">
        <f>Tabla_STOCKENALMACEN[[#This Row],[CANT_STOCK]]*Tabla_STOCKENALMACEN[[#This Row],[COSTO_UNIT]]</f>
        <v>13642</v>
      </c>
      <c r="M1237">
        <f>IFERROR(Tabla_STOCKENALMACEN[[#This Row],[CANT_STOCK]]/Tabla_STOCKENALMACEN[[#This Row],[VENTA_PROM12MESES_UN]],0)</f>
        <v>0.95733333333333337</v>
      </c>
      <c r="N1237">
        <f>IFERROR(12/Tabla_STOCKENALMACEN[[#This Row],[MESES DE INVENTARIO]],0)</f>
        <v>12.534818941504177</v>
      </c>
      <c r="O1237" s="3">
        <f>Tabla_STOCKENALMACEN[[#This Row],[STOCK_VALORIZADO]]/SUM(Tabla_STOCKENALMACEN[STOCK_VALORIZADO])</f>
        <v>5.1356512423738775E-4</v>
      </c>
      <c r="P1237" s="1" t="str">
        <f>VLOOKUP(Tabla_STOCKENALMACEN[[#This Row],[ID_PRODUCTO]],'ABC VENTAS'!$B$2:$F$564,5,FALSE)</f>
        <v>B</v>
      </c>
      <c r="Q1237" s="1" t="str">
        <f>VLOOKUP(Tabla_STOCKENALMACEN[[#This Row],[ID_PRODUCTO]],'ABC STOCK'!$B$3:$F$565,5,FALSE)</f>
        <v>B</v>
      </c>
      <c r="R123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38" spans="1:18" x14ac:dyDescent="0.25">
      <c r="A1238">
        <v>3</v>
      </c>
      <c r="B1238">
        <v>1207</v>
      </c>
      <c r="C1238">
        <v>5</v>
      </c>
      <c r="D1238">
        <v>3</v>
      </c>
      <c r="E1238">
        <v>202001</v>
      </c>
      <c r="F1238">
        <v>0</v>
      </c>
      <c r="G1238">
        <v>5.77</v>
      </c>
      <c r="H1238">
        <v>0</v>
      </c>
      <c r="I1238">
        <v>788.64359999999999</v>
      </c>
      <c r="J1238">
        <v>134</v>
      </c>
      <c r="K1238">
        <v>1430.383</v>
      </c>
      <c r="L1238">
        <f>Tabla_STOCKENALMACEN[[#This Row],[CANT_STOCK]]*Tabla_STOCKENALMACEN[[#This Row],[COSTO_UNIT]]</f>
        <v>0</v>
      </c>
      <c r="M1238">
        <f>IFERROR(Tabla_STOCKENALMACEN[[#This Row],[CANT_STOCK]]/Tabla_STOCKENALMACEN[[#This Row],[VENTA_PROM12MESES_UN]],0)</f>
        <v>0</v>
      </c>
      <c r="N1238">
        <f>IFERROR(12/Tabla_STOCKENALMACEN[[#This Row],[MESES DE INVENTARIO]],0)</f>
        <v>0</v>
      </c>
      <c r="O1238" s="3">
        <f>Tabla_STOCKENALMACEN[[#This Row],[STOCK_VALORIZADO]]/SUM(Tabla_STOCKENALMACEN[STOCK_VALORIZADO])</f>
        <v>0</v>
      </c>
      <c r="P1238" s="1" t="str">
        <f>VLOOKUP(Tabla_STOCKENALMACEN[[#This Row],[ID_PRODUCTO]],'ABC VENTAS'!$B$2:$F$564,5,FALSE)</f>
        <v>C</v>
      </c>
      <c r="Q1238" s="1" t="str">
        <f>VLOOKUP(Tabla_STOCKENALMACEN[[#This Row],[ID_PRODUCTO]],'ABC STOCK'!$B$3:$F$565,5,FALSE)</f>
        <v>C</v>
      </c>
      <c r="R123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39" spans="1:18" x14ac:dyDescent="0.25">
      <c r="A1239">
        <v>2</v>
      </c>
      <c r="B1239">
        <v>1207</v>
      </c>
      <c r="C1239">
        <v>5</v>
      </c>
      <c r="D1239">
        <v>3</v>
      </c>
      <c r="E1239">
        <v>202002</v>
      </c>
      <c r="F1239">
        <v>368</v>
      </c>
      <c r="G1239">
        <v>6.74</v>
      </c>
      <c r="H1239">
        <v>2480.3200000000002</v>
      </c>
      <c r="I1239">
        <v>514.66639999999995</v>
      </c>
      <c r="J1239">
        <v>92</v>
      </c>
      <c r="K1239">
        <v>1054.136</v>
      </c>
      <c r="L1239">
        <f>Tabla_STOCKENALMACEN[[#This Row],[CANT_STOCK]]*Tabla_STOCKENALMACEN[[#This Row],[COSTO_UNIT]]</f>
        <v>2480.3200000000002</v>
      </c>
      <c r="M1239">
        <f>IFERROR(Tabla_STOCKENALMACEN[[#This Row],[CANT_STOCK]]/Tabla_STOCKENALMACEN[[#This Row],[VENTA_PROM12MESES_UN]],0)</f>
        <v>4</v>
      </c>
      <c r="N1239">
        <f>IFERROR(12/Tabla_STOCKENALMACEN[[#This Row],[MESES DE INVENTARIO]],0)</f>
        <v>3</v>
      </c>
      <c r="O1239" s="3">
        <f>Tabla_STOCKENALMACEN[[#This Row],[STOCK_VALORIZADO]]/SUM(Tabla_STOCKENALMACEN[STOCK_VALORIZADO])</f>
        <v>9.3373834404667771E-5</v>
      </c>
      <c r="P1239" s="1" t="str">
        <f>VLOOKUP(Tabla_STOCKENALMACEN[[#This Row],[ID_PRODUCTO]],'ABC VENTAS'!$B$2:$F$564,5,FALSE)</f>
        <v>C</v>
      </c>
      <c r="Q1239" s="1" t="str">
        <f>VLOOKUP(Tabla_STOCKENALMACEN[[#This Row],[ID_PRODUCTO]],'ABC STOCK'!$B$3:$F$565,5,FALSE)</f>
        <v>C</v>
      </c>
      <c r="R123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240" spans="1:18" x14ac:dyDescent="0.25">
      <c r="A1240">
        <v>3</v>
      </c>
      <c r="B1240">
        <v>1207</v>
      </c>
      <c r="C1240">
        <v>5</v>
      </c>
      <c r="D1240">
        <v>3</v>
      </c>
      <c r="E1240">
        <v>201906</v>
      </c>
      <c r="F1240">
        <v>17</v>
      </c>
      <c r="G1240">
        <v>5.16</v>
      </c>
      <c r="H1240">
        <v>87.72</v>
      </c>
      <c r="I1240">
        <v>450.77760000000001</v>
      </c>
      <c r="J1240">
        <v>91</v>
      </c>
      <c r="K1240">
        <v>755.99159999999995</v>
      </c>
      <c r="L1240">
        <f>Tabla_STOCKENALMACEN[[#This Row],[CANT_STOCK]]*Tabla_STOCKENALMACEN[[#This Row],[COSTO_UNIT]]</f>
        <v>87.72</v>
      </c>
      <c r="M1240">
        <f>IFERROR(Tabla_STOCKENALMACEN[[#This Row],[CANT_STOCK]]/Tabla_STOCKENALMACEN[[#This Row],[VENTA_PROM12MESES_UN]],0)</f>
        <v>0.18681318681318682</v>
      </c>
      <c r="N1240">
        <f>IFERROR(12/Tabla_STOCKENALMACEN[[#This Row],[MESES DE INVENTARIO]],0)</f>
        <v>64.235294117647058</v>
      </c>
      <c r="O1240" s="3">
        <f>Tabla_STOCKENALMACEN[[#This Row],[STOCK_VALORIZADO]]/SUM(Tabla_STOCKENALMACEN[STOCK_VALORIZADO])</f>
        <v>3.3022967818577672E-6</v>
      </c>
      <c r="P1240" s="1" t="str">
        <f>VLOOKUP(Tabla_STOCKENALMACEN[[#This Row],[ID_PRODUCTO]],'ABC VENTAS'!$B$2:$F$564,5,FALSE)</f>
        <v>C</v>
      </c>
      <c r="Q1240" s="1" t="str">
        <f>VLOOKUP(Tabla_STOCKENALMACEN[[#This Row],[ID_PRODUCTO]],'ABC STOCK'!$B$3:$F$565,5,FALSE)</f>
        <v>C</v>
      </c>
      <c r="R124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41" spans="1:18" x14ac:dyDescent="0.25">
      <c r="A1241">
        <v>2</v>
      </c>
      <c r="B1241">
        <v>1207</v>
      </c>
      <c r="C1241">
        <v>5</v>
      </c>
      <c r="D1241">
        <v>3</v>
      </c>
      <c r="E1241">
        <v>202001</v>
      </c>
      <c r="F1241">
        <v>259</v>
      </c>
      <c r="G1241">
        <v>4.59</v>
      </c>
      <c r="H1241">
        <v>1188.81</v>
      </c>
      <c r="I1241">
        <v>304.77600000000001</v>
      </c>
      <c r="J1241">
        <v>83</v>
      </c>
      <c r="K1241">
        <v>670.50720000000001</v>
      </c>
      <c r="L1241">
        <f>Tabla_STOCKENALMACEN[[#This Row],[CANT_STOCK]]*Tabla_STOCKENALMACEN[[#This Row],[COSTO_UNIT]]</f>
        <v>1188.81</v>
      </c>
      <c r="M1241">
        <f>IFERROR(Tabla_STOCKENALMACEN[[#This Row],[CANT_STOCK]]/Tabla_STOCKENALMACEN[[#This Row],[VENTA_PROM12MESES_UN]],0)</f>
        <v>3.1204819277108435</v>
      </c>
      <c r="N1241">
        <f>IFERROR(12/Tabla_STOCKENALMACEN[[#This Row],[MESES DE INVENTARIO]],0)</f>
        <v>3.8455598455598454</v>
      </c>
      <c r="O1241" s="3">
        <f>Tabla_STOCKENALMACEN[[#This Row],[STOCK_VALORIZADO]]/SUM(Tabla_STOCKENALMACEN[STOCK_VALORIZADO])</f>
        <v>4.4753801154130548E-5</v>
      </c>
      <c r="P1241" s="1" t="str">
        <f>VLOOKUP(Tabla_STOCKENALMACEN[[#This Row],[ID_PRODUCTO]],'ABC VENTAS'!$B$2:$F$564,5,FALSE)</f>
        <v>C</v>
      </c>
      <c r="Q1241" s="1" t="str">
        <f>VLOOKUP(Tabla_STOCKENALMACEN[[#This Row],[ID_PRODUCTO]],'ABC STOCK'!$B$3:$F$565,5,FALSE)</f>
        <v>C</v>
      </c>
      <c r="R124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242" spans="1:18" x14ac:dyDescent="0.25">
      <c r="A1242">
        <v>1</v>
      </c>
      <c r="B1242">
        <v>1207</v>
      </c>
      <c r="C1242">
        <v>5</v>
      </c>
      <c r="D1242">
        <v>3</v>
      </c>
      <c r="E1242">
        <v>202002</v>
      </c>
      <c r="F1242">
        <v>865</v>
      </c>
      <c r="G1242">
        <v>4.66</v>
      </c>
      <c r="H1242">
        <v>4030.9</v>
      </c>
      <c r="I1242">
        <v>263.40649999999999</v>
      </c>
      <c r="J1242">
        <v>66.5</v>
      </c>
      <c r="K1242">
        <v>440.04379999999998</v>
      </c>
      <c r="L1242">
        <f>Tabla_STOCKENALMACEN[[#This Row],[CANT_STOCK]]*Tabla_STOCKENALMACEN[[#This Row],[COSTO_UNIT]]</f>
        <v>4030.9</v>
      </c>
      <c r="M1242">
        <f>IFERROR(Tabla_STOCKENALMACEN[[#This Row],[CANT_STOCK]]/Tabla_STOCKENALMACEN[[#This Row],[VENTA_PROM12MESES_UN]],0)</f>
        <v>13.007518796992482</v>
      </c>
      <c r="N1242">
        <f>IFERROR(12/Tabla_STOCKENALMACEN[[#This Row],[MESES DE INVENTARIO]],0)</f>
        <v>0.92254335260115605</v>
      </c>
      <c r="O1242" s="3">
        <f>Tabla_STOCKENALMACEN[[#This Row],[STOCK_VALORIZADO]]/SUM(Tabla_STOCKENALMACEN[STOCK_VALORIZADO])</f>
        <v>1.5174678634280065E-4</v>
      </c>
      <c r="P1242" s="1" t="str">
        <f>VLOOKUP(Tabla_STOCKENALMACEN[[#This Row],[ID_PRODUCTO]],'ABC VENTAS'!$B$2:$F$564,5,FALSE)</f>
        <v>C</v>
      </c>
      <c r="Q1242" s="1" t="str">
        <f>VLOOKUP(Tabla_STOCKENALMACEN[[#This Row],[ID_PRODUCTO]],'ABC STOCK'!$B$3:$F$565,5,FALSE)</f>
        <v>C</v>
      </c>
      <c r="R124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243" spans="1:18" x14ac:dyDescent="0.25">
      <c r="A1243">
        <v>1</v>
      </c>
      <c r="B1243">
        <v>1207</v>
      </c>
      <c r="C1243">
        <v>5</v>
      </c>
      <c r="D1243">
        <v>3</v>
      </c>
      <c r="E1243">
        <v>201904</v>
      </c>
      <c r="F1243">
        <v>67</v>
      </c>
      <c r="G1243">
        <v>1.71</v>
      </c>
      <c r="H1243">
        <v>114.57</v>
      </c>
      <c r="I1243">
        <v>186.98849999999999</v>
      </c>
      <c r="J1243">
        <v>135</v>
      </c>
      <c r="K1243">
        <v>304.72199999999998</v>
      </c>
      <c r="L1243">
        <f>Tabla_STOCKENALMACEN[[#This Row],[CANT_STOCK]]*Tabla_STOCKENALMACEN[[#This Row],[COSTO_UNIT]]</f>
        <v>114.57</v>
      </c>
      <c r="M1243">
        <f>IFERROR(Tabla_STOCKENALMACEN[[#This Row],[CANT_STOCK]]/Tabla_STOCKENALMACEN[[#This Row],[VENTA_PROM12MESES_UN]],0)</f>
        <v>0.49629629629629629</v>
      </c>
      <c r="N1243">
        <f>IFERROR(12/Tabla_STOCKENALMACEN[[#This Row],[MESES DE INVENTARIO]],0)</f>
        <v>24.17910447761194</v>
      </c>
      <c r="O1243" s="3">
        <f>Tabla_STOCKENALMACEN[[#This Row],[STOCK_VALORIZADO]]/SUM(Tabla_STOCKENALMACEN[STOCK_VALORIZADO])</f>
        <v>4.3130887174811256E-6</v>
      </c>
      <c r="P1243" s="1" t="str">
        <f>VLOOKUP(Tabla_STOCKENALMACEN[[#This Row],[ID_PRODUCTO]],'ABC VENTAS'!$B$2:$F$564,5,FALSE)</f>
        <v>C</v>
      </c>
      <c r="Q1243" s="1" t="str">
        <f>VLOOKUP(Tabla_STOCKENALMACEN[[#This Row],[ID_PRODUCTO]],'ABC STOCK'!$B$3:$F$565,5,FALSE)</f>
        <v>C</v>
      </c>
      <c r="R124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44" spans="1:18" x14ac:dyDescent="0.25">
      <c r="A1244">
        <v>3</v>
      </c>
      <c r="B1244">
        <v>1208</v>
      </c>
      <c r="C1244">
        <v>5</v>
      </c>
      <c r="D1244">
        <v>3</v>
      </c>
      <c r="E1244">
        <v>201909</v>
      </c>
      <c r="F1244">
        <v>14</v>
      </c>
      <c r="G1244">
        <v>7.1</v>
      </c>
      <c r="H1244">
        <v>99.4</v>
      </c>
      <c r="I1244">
        <v>631.048</v>
      </c>
      <c r="J1244">
        <v>101</v>
      </c>
      <c r="K1244">
        <v>1168.873</v>
      </c>
      <c r="L1244">
        <f>Tabla_STOCKENALMACEN[[#This Row],[CANT_STOCK]]*Tabla_STOCKENALMACEN[[#This Row],[COSTO_UNIT]]</f>
        <v>99.399999999999991</v>
      </c>
      <c r="M1244">
        <f>IFERROR(Tabla_STOCKENALMACEN[[#This Row],[CANT_STOCK]]/Tabla_STOCKENALMACEN[[#This Row],[VENTA_PROM12MESES_UN]],0)</f>
        <v>0.13861386138613863</v>
      </c>
      <c r="N1244">
        <f>IFERROR(12/Tabla_STOCKENALMACEN[[#This Row],[MESES DE INVENTARIO]],0)</f>
        <v>86.571428571428569</v>
      </c>
      <c r="O1244" s="3">
        <f>Tabla_STOCKENALMACEN[[#This Row],[STOCK_VALORIZADO]]/SUM(Tabla_STOCKENALMACEN[STOCK_VALORIZADO])</f>
        <v>3.7420006853244642E-6</v>
      </c>
      <c r="P1244" s="1" t="str">
        <f>VLOOKUP(Tabla_STOCKENALMACEN[[#This Row],[ID_PRODUCTO]],'ABC VENTAS'!$B$2:$F$564,5,FALSE)</f>
        <v>C</v>
      </c>
      <c r="Q1244" s="1" t="str">
        <f>VLOOKUP(Tabla_STOCKENALMACEN[[#This Row],[ID_PRODUCTO]],'ABC STOCK'!$B$3:$F$565,5,FALSE)</f>
        <v>C</v>
      </c>
      <c r="R124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45" spans="1:18" x14ac:dyDescent="0.25">
      <c r="A1245">
        <v>1</v>
      </c>
      <c r="B1245">
        <v>1208</v>
      </c>
      <c r="C1245">
        <v>5</v>
      </c>
      <c r="D1245">
        <v>3</v>
      </c>
      <c r="E1245">
        <v>201904</v>
      </c>
      <c r="F1245">
        <v>240</v>
      </c>
      <c r="G1245">
        <v>7.07</v>
      </c>
      <c r="H1245">
        <v>1696.8</v>
      </c>
      <c r="I1245">
        <v>627.39179999999999</v>
      </c>
      <c r="J1245">
        <v>102</v>
      </c>
      <c r="K1245">
        <v>1002.3846</v>
      </c>
      <c r="L1245">
        <f>Tabla_STOCKENALMACEN[[#This Row],[CANT_STOCK]]*Tabla_STOCKENALMACEN[[#This Row],[COSTO_UNIT]]</f>
        <v>1696.8000000000002</v>
      </c>
      <c r="M1245">
        <f>IFERROR(Tabla_STOCKENALMACEN[[#This Row],[CANT_STOCK]]/Tabla_STOCKENALMACEN[[#This Row],[VENTA_PROM12MESES_UN]],0)</f>
        <v>2.3529411764705883</v>
      </c>
      <c r="N1245">
        <f>IFERROR(12/Tabla_STOCKENALMACEN[[#This Row],[MESES DE INVENTARIO]],0)</f>
        <v>5.0999999999999996</v>
      </c>
      <c r="O1245" s="3">
        <f>Tabla_STOCKENALMACEN[[#This Row],[STOCK_VALORIZADO]]/SUM(Tabla_STOCKENALMACEN[STOCK_VALORIZADO])</f>
        <v>6.3877532825538762E-5</v>
      </c>
      <c r="P1245" s="1" t="str">
        <f>VLOOKUP(Tabla_STOCKENALMACEN[[#This Row],[ID_PRODUCTO]],'ABC VENTAS'!$B$2:$F$564,5,FALSE)</f>
        <v>C</v>
      </c>
      <c r="Q1245" s="1" t="str">
        <f>VLOOKUP(Tabla_STOCKENALMACEN[[#This Row],[ID_PRODUCTO]],'ABC STOCK'!$B$3:$F$565,5,FALSE)</f>
        <v>C</v>
      </c>
      <c r="R124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46" spans="1:18" x14ac:dyDescent="0.25">
      <c r="A1246">
        <v>3</v>
      </c>
      <c r="B1246">
        <v>1208</v>
      </c>
      <c r="C1246">
        <v>5</v>
      </c>
      <c r="D1246">
        <v>3</v>
      </c>
      <c r="E1246">
        <v>202003</v>
      </c>
      <c r="F1246">
        <v>680</v>
      </c>
      <c r="G1246">
        <v>5.78</v>
      </c>
      <c r="H1246">
        <v>3930.4</v>
      </c>
      <c r="I1246">
        <v>510.952</v>
      </c>
      <c r="J1246">
        <v>85</v>
      </c>
      <c r="K1246">
        <v>682.90700000000004</v>
      </c>
      <c r="L1246">
        <f>Tabla_STOCKENALMACEN[[#This Row],[CANT_STOCK]]*Tabla_STOCKENALMACEN[[#This Row],[COSTO_UNIT]]</f>
        <v>3930.4</v>
      </c>
      <c r="M1246">
        <f>IFERROR(Tabla_STOCKENALMACEN[[#This Row],[CANT_STOCK]]/Tabla_STOCKENALMACEN[[#This Row],[VENTA_PROM12MESES_UN]],0)</f>
        <v>8</v>
      </c>
      <c r="N1246">
        <f>IFERROR(12/Tabla_STOCKENALMACEN[[#This Row],[MESES DE INVENTARIO]],0)</f>
        <v>1.5</v>
      </c>
      <c r="O1246" s="3">
        <f>Tabla_STOCKENALMACEN[[#This Row],[STOCK_VALORIZADO]]/SUM(Tabla_STOCKENALMACEN[STOCK_VALORIZADO])</f>
        <v>1.4796337518711546E-4</v>
      </c>
      <c r="P1246" s="1" t="str">
        <f>VLOOKUP(Tabla_STOCKENALMACEN[[#This Row],[ID_PRODUCTO]],'ABC VENTAS'!$B$2:$F$564,5,FALSE)</f>
        <v>C</v>
      </c>
      <c r="Q1246" s="1" t="str">
        <f>VLOOKUP(Tabla_STOCKENALMACEN[[#This Row],[ID_PRODUCTO]],'ABC STOCK'!$B$3:$F$565,5,FALSE)</f>
        <v>C</v>
      </c>
      <c r="R124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247" spans="1:18" x14ac:dyDescent="0.25">
      <c r="A1247">
        <v>2</v>
      </c>
      <c r="B1247">
        <v>1208</v>
      </c>
      <c r="C1247">
        <v>5</v>
      </c>
      <c r="D1247">
        <v>3</v>
      </c>
      <c r="E1247">
        <v>202002</v>
      </c>
      <c r="F1247">
        <v>164</v>
      </c>
      <c r="G1247">
        <v>2.9</v>
      </c>
      <c r="H1247">
        <v>475.6</v>
      </c>
      <c r="I1247">
        <v>194.75819999999999</v>
      </c>
      <c r="J1247">
        <v>81.900000000000006</v>
      </c>
      <c r="K1247">
        <v>311.13810000000001</v>
      </c>
      <c r="L1247">
        <f>Tabla_STOCKENALMACEN[[#This Row],[CANT_STOCK]]*Tabla_STOCKENALMACEN[[#This Row],[COSTO_UNIT]]</f>
        <v>475.59999999999997</v>
      </c>
      <c r="M1247">
        <f>IFERROR(Tabla_STOCKENALMACEN[[#This Row],[CANT_STOCK]]/Tabla_STOCKENALMACEN[[#This Row],[VENTA_PROM12MESES_UN]],0)</f>
        <v>2.0024420024420024</v>
      </c>
      <c r="N1247">
        <f>IFERROR(12/Tabla_STOCKENALMACEN[[#This Row],[MESES DE INVENTARIO]],0)</f>
        <v>5.9926829268292687</v>
      </c>
      <c r="O1247" s="3">
        <f>Tabla_STOCKENALMACEN[[#This Row],[STOCK_VALORIZADO]]/SUM(Tabla_STOCKENALMACEN[STOCK_VALORIZADO])</f>
        <v>1.7904381548695325E-5</v>
      </c>
      <c r="P1247" s="1" t="str">
        <f>VLOOKUP(Tabla_STOCKENALMACEN[[#This Row],[ID_PRODUCTO]],'ABC VENTAS'!$B$2:$F$564,5,FALSE)</f>
        <v>C</v>
      </c>
      <c r="Q1247" s="1" t="str">
        <f>VLOOKUP(Tabla_STOCKENALMACEN[[#This Row],[ID_PRODUCTO]],'ABC STOCK'!$B$3:$F$565,5,FALSE)</f>
        <v>C</v>
      </c>
      <c r="R124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48" spans="1:18" x14ac:dyDescent="0.25">
      <c r="A1248">
        <v>2</v>
      </c>
      <c r="B1248">
        <v>1208</v>
      </c>
      <c r="C1248">
        <v>5</v>
      </c>
      <c r="D1248">
        <v>3</v>
      </c>
      <c r="E1248">
        <v>201907</v>
      </c>
      <c r="F1248">
        <v>791</v>
      </c>
      <c r="G1248">
        <v>1.66</v>
      </c>
      <c r="H1248">
        <v>1313.06</v>
      </c>
      <c r="I1248">
        <v>150.69479999999999</v>
      </c>
      <c r="J1248">
        <v>89</v>
      </c>
      <c r="K1248">
        <v>183.19759999999999</v>
      </c>
      <c r="L1248">
        <f>Tabla_STOCKENALMACEN[[#This Row],[CANT_STOCK]]*Tabla_STOCKENALMACEN[[#This Row],[COSTO_UNIT]]</f>
        <v>1313.06</v>
      </c>
      <c r="M1248">
        <f>IFERROR(Tabla_STOCKENALMACEN[[#This Row],[CANT_STOCK]]/Tabla_STOCKENALMACEN[[#This Row],[VENTA_PROM12MESES_UN]],0)</f>
        <v>8.8876404494382015</v>
      </c>
      <c r="N1248">
        <f>IFERROR(12/Tabla_STOCKENALMACEN[[#This Row],[MESES DE INVENTARIO]],0)</f>
        <v>1.3501896333754742</v>
      </c>
      <c r="O1248" s="3">
        <f>Tabla_STOCKENALMACEN[[#This Row],[STOCK_VALORIZADO]]/SUM(Tabla_STOCKENALMACEN[STOCK_VALORIZADO])</f>
        <v>4.9431302010786132E-5</v>
      </c>
      <c r="P1248" s="1" t="str">
        <f>VLOOKUP(Tabla_STOCKENALMACEN[[#This Row],[ID_PRODUCTO]],'ABC VENTAS'!$B$2:$F$564,5,FALSE)</f>
        <v>C</v>
      </c>
      <c r="Q1248" s="1" t="str">
        <f>VLOOKUP(Tabla_STOCKENALMACEN[[#This Row],[ID_PRODUCTO]],'ABC STOCK'!$B$3:$F$565,5,FALSE)</f>
        <v>C</v>
      </c>
      <c r="R124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249" spans="1:18" x14ac:dyDescent="0.25">
      <c r="A1249">
        <v>3</v>
      </c>
      <c r="B1249">
        <v>1208</v>
      </c>
      <c r="C1249">
        <v>5</v>
      </c>
      <c r="D1249">
        <v>3</v>
      </c>
      <c r="E1249">
        <v>202002</v>
      </c>
      <c r="F1249">
        <v>500</v>
      </c>
      <c r="G1249">
        <v>1.79</v>
      </c>
      <c r="H1249">
        <v>895</v>
      </c>
      <c r="I1249">
        <v>125.3716</v>
      </c>
      <c r="J1249">
        <v>68</v>
      </c>
      <c r="K1249">
        <v>169.1908</v>
      </c>
      <c r="L1249">
        <f>Tabla_STOCKENALMACEN[[#This Row],[CANT_STOCK]]*Tabla_STOCKENALMACEN[[#This Row],[COSTO_UNIT]]</f>
        <v>895</v>
      </c>
      <c r="M1249">
        <f>IFERROR(Tabla_STOCKENALMACEN[[#This Row],[CANT_STOCK]]/Tabla_STOCKENALMACEN[[#This Row],[VENTA_PROM12MESES_UN]],0)</f>
        <v>7.3529411764705879</v>
      </c>
      <c r="N1249">
        <f>IFERROR(12/Tabla_STOCKENALMACEN[[#This Row],[MESES DE INVENTARIO]],0)</f>
        <v>1.6320000000000001</v>
      </c>
      <c r="O1249" s="3">
        <f>Tabla_STOCKENALMACEN[[#This Row],[STOCK_VALORIZADO]]/SUM(Tabla_STOCKENALMACEN[STOCK_VALORIZADO])</f>
        <v>3.369306452077863E-5</v>
      </c>
      <c r="P1249" s="1" t="str">
        <f>VLOOKUP(Tabla_STOCKENALMACEN[[#This Row],[ID_PRODUCTO]],'ABC VENTAS'!$B$2:$F$564,5,FALSE)</f>
        <v>C</v>
      </c>
      <c r="Q1249" s="1" t="str">
        <f>VLOOKUP(Tabla_STOCKENALMACEN[[#This Row],[ID_PRODUCTO]],'ABC STOCK'!$B$3:$F$565,5,FALSE)</f>
        <v>C</v>
      </c>
      <c r="R124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250" spans="1:18" x14ac:dyDescent="0.25">
      <c r="A1250">
        <v>3</v>
      </c>
      <c r="B1250">
        <v>1209</v>
      </c>
      <c r="C1250">
        <v>5</v>
      </c>
      <c r="D1250">
        <v>3</v>
      </c>
      <c r="E1250">
        <v>201902</v>
      </c>
      <c r="F1250">
        <v>721</v>
      </c>
      <c r="G1250">
        <v>52</v>
      </c>
      <c r="H1250">
        <v>37492</v>
      </c>
      <c r="I1250">
        <v>39879.839999999997</v>
      </c>
      <c r="J1250">
        <v>913</v>
      </c>
      <c r="K1250">
        <v>76911.12</v>
      </c>
      <c r="L1250">
        <f>Tabla_STOCKENALMACEN[[#This Row],[CANT_STOCK]]*Tabla_STOCKENALMACEN[[#This Row],[COSTO_UNIT]]</f>
        <v>37492</v>
      </c>
      <c r="M1250">
        <f>IFERROR(Tabla_STOCKENALMACEN[[#This Row],[CANT_STOCK]]/Tabla_STOCKENALMACEN[[#This Row],[VENTA_PROM12MESES_UN]],0)</f>
        <v>0.78970427163198242</v>
      </c>
      <c r="N1250">
        <f>IFERROR(12/Tabla_STOCKENALMACEN[[#This Row],[MESES DE INVENTARIO]],0)</f>
        <v>15.195561719833565</v>
      </c>
      <c r="O1250" s="3">
        <f>Tabla_STOCKENALMACEN[[#This Row],[STOCK_VALORIZADO]]/SUM(Tabla_STOCKENALMACEN[STOCK_VALORIZADO])</f>
        <v>1.4114194134223826E-3</v>
      </c>
      <c r="P1250" s="1" t="str">
        <f>VLOOKUP(Tabla_STOCKENALMACEN[[#This Row],[ID_PRODUCTO]],'ABC VENTAS'!$B$2:$F$564,5,FALSE)</f>
        <v>C</v>
      </c>
      <c r="Q1250" s="1" t="str">
        <f>VLOOKUP(Tabla_STOCKENALMACEN[[#This Row],[ID_PRODUCTO]],'ABC STOCK'!$B$3:$F$565,5,FALSE)</f>
        <v>B</v>
      </c>
      <c r="R125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51" spans="1:18" x14ac:dyDescent="0.25">
      <c r="A1251">
        <v>2</v>
      </c>
      <c r="B1251">
        <v>1209</v>
      </c>
      <c r="C1251">
        <v>5</v>
      </c>
      <c r="D1251">
        <v>3</v>
      </c>
      <c r="E1251">
        <v>201909</v>
      </c>
      <c r="F1251">
        <v>163</v>
      </c>
      <c r="G1251">
        <v>62</v>
      </c>
      <c r="H1251">
        <v>10106</v>
      </c>
      <c r="I1251">
        <v>18135</v>
      </c>
      <c r="J1251">
        <v>325</v>
      </c>
      <c r="K1251">
        <v>36874.5</v>
      </c>
      <c r="L1251">
        <f>Tabla_STOCKENALMACEN[[#This Row],[CANT_STOCK]]*Tabla_STOCKENALMACEN[[#This Row],[COSTO_UNIT]]</f>
        <v>10106</v>
      </c>
      <c r="M1251">
        <f>IFERROR(Tabla_STOCKENALMACEN[[#This Row],[CANT_STOCK]]/Tabla_STOCKENALMACEN[[#This Row],[VENTA_PROM12MESES_UN]],0)</f>
        <v>0.50153846153846149</v>
      </c>
      <c r="N1251">
        <f>IFERROR(12/Tabla_STOCKENALMACEN[[#This Row],[MESES DE INVENTARIO]],0)</f>
        <v>23.926380368098162</v>
      </c>
      <c r="O1251" s="3">
        <f>Tabla_STOCKENALMACEN[[#This Row],[STOCK_VALORIZADO]]/SUM(Tabla_STOCKENALMACEN[STOCK_VALORIZADO])</f>
        <v>3.804492849687026E-4</v>
      </c>
      <c r="P1251" s="1" t="str">
        <f>VLOOKUP(Tabla_STOCKENALMACEN[[#This Row],[ID_PRODUCTO]],'ABC VENTAS'!$B$2:$F$564,5,FALSE)</f>
        <v>C</v>
      </c>
      <c r="Q1251" s="1" t="str">
        <f>VLOOKUP(Tabla_STOCKENALMACEN[[#This Row],[ID_PRODUCTO]],'ABC STOCK'!$B$3:$F$565,5,FALSE)</f>
        <v>B</v>
      </c>
      <c r="R125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52" spans="1:18" x14ac:dyDescent="0.25">
      <c r="A1252">
        <v>1</v>
      </c>
      <c r="B1252">
        <v>1209</v>
      </c>
      <c r="C1252">
        <v>5</v>
      </c>
      <c r="D1252">
        <v>3</v>
      </c>
      <c r="E1252">
        <v>201910</v>
      </c>
      <c r="F1252">
        <v>756</v>
      </c>
      <c r="G1252">
        <v>45</v>
      </c>
      <c r="H1252">
        <v>34020</v>
      </c>
      <c r="I1252">
        <v>21606.75</v>
      </c>
      <c r="J1252">
        <v>485</v>
      </c>
      <c r="K1252">
        <v>35138.25</v>
      </c>
      <c r="L1252">
        <f>Tabla_STOCKENALMACEN[[#This Row],[CANT_STOCK]]*Tabla_STOCKENALMACEN[[#This Row],[COSTO_UNIT]]</f>
        <v>34020</v>
      </c>
      <c r="M1252">
        <f>IFERROR(Tabla_STOCKENALMACEN[[#This Row],[CANT_STOCK]]/Tabla_STOCKENALMACEN[[#This Row],[VENTA_PROM12MESES_UN]],0)</f>
        <v>1.5587628865979382</v>
      </c>
      <c r="N1252">
        <f>IFERROR(12/Tabla_STOCKENALMACEN[[#This Row],[MESES DE INVENTARIO]],0)</f>
        <v>7.6984126984126986</v>
      </c>
      <c r="O1252" s="3">
        <f>Tabla_STOCKENALMACEN[[#This Row],[STOCK_VALORIZADO]]/SUM(Tabla_STOCKENALMACEN[STOCK_VALORIZADO])</f>
        <v>1.2807129106110493E-3</v>
      </c>
      <c r="P1252" s="1" t="str">
        <f>VLOOKUP(Tabla_STOCKENALMACEN[[#This Row],[ID_PRODUCTO]],'ABC VENTAS'!$B$2:$F$564,5,FALSE)</f>
        <v>C</v>
      </c>
      <c r="Q1252" s="1" t="str">
        <f>VLOOKUP(Tabla_STOCKENALMACEN[[#This Row],[ID_PRODUCTO]],'ABC STOCK'!$B$3:$F$565,5,FALSE)</f>
        <v>B</v>
      </c>
      <c r="R125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53" spans="1:18" x14ac:dyDescent="0.25">
      <c r="A1253">
        <v>1</v>
      </c>
      <c r="B1253">
        <v>1209</v>
      </c>
      <c r="C1253">
        <v>5</v>
      </c>
      <c r="D1253">
        <v>3</v>
      </c>
      <c r="E1253">
        <v>202001</v>
      </c>
      <c r="F1253">
        <v>35</v>
      </c>
      <c r="G1253">
        <v>58</v>
      </c>
      <c r="H1253">
        <v>2030</v>
      </c>
      <c r="I1253">
        <v>26387.68</v>
      </c>
      <c r="J1253">
        <v>484</v>
      </c>
      <c r="K1253">
        <v>35090</v>
      </c>
      <c r="L1253">
        <f>Tabla_STOCKENALMACEN[[#This Row],[CANT_STOCK]]*Tabla_STOCKENALMACEN[[#This Row],[COSTO_UNIT]]</f>
        <v>2030</v>
      </c>
      <c r="M1253">
        <f>IFERROR(Tabla_STOCKENALMACEN[[#This Row],[CANT_STOCK]]/Tabla_STOCKENALMACEN[[#This Row],[VENTA_PROM12MESES_UN]],0)</f>
        <v>7.2314049586776855E-2</v>
      </c>
      <c r="N1253">
        <f>IFERROR(12/Tabla_STOCKENALMACEN[[#This Row],[MESES DE INVENTARIO]],0)</f>
        <v>165.94285714285715</v>
      </c>
      <c r="O1253" s="3">
        <f>Tabla_STOCKENALMACEN[[#This Row],[STOCK_VALORIZADO]]/SUM(Tabla_STOCKENALMACEN[STOCK_VALORIZADO])</f>
        <v>7.6421140756626385E-5</v>
      </c>
      <c r="P1253" s="1" t="str">
        <f>VLOOKUP(Tabla_STOCKENALMACEN[[#This Row],[ID_PRODUCTO]],'ABC VENTAS'!$B$2:$F$564,5,FALSE)</f>
        <v>C</v>
      </c>
      <c r="Q1253" s="1" t="str">
        <f>VLOOKUP(Tabla_STOCKENALMACEN[[#This Row],[ID_PRODUCTO]],'ABC STOCK'!$B$3:$F$565,5,FALSE)</f>
        <v>B</v>
      </c>
      <c r="R125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54" spans="1:18" x14ac:dyDescent="0.25">
      <c r="A1254">
        <v>1</v>
      </c>
      <c r="B1254">
        <v>1209</v>
      </c>
      <c r="C1254">
        <v>5</v>
      </c>
      <c r="D1254">
        <v>3</v>
      </c>
      <c r="E1254">
        <v>202003</v>
      </c>
      <c r="F1254">
        <v>90</v>
      </c>
      <c r="G1254">
        <v>37</v>
      </c>
      <c r="H1254">
        <v>3330</v>
      </c>
      <c r="I1254">
        <v>14775.21</v>
      </c>
      <c r="J1254">
        <v>493</v>
      </c>
      <c r="K1254">
        <v>23348.48</v>
      </c>
      <c r="L1254">
        <f>Tabla_STOCKENALMACEN[[#This Row],[CANT_STOCK]]*Tabla_STOCKENALMACEN[[#This Row],[COSTO_UNIT]]</f>
        <v>3330</v>
      </c>
      <c r="M1254">
        <f>IFERROR(Tabla_STOCKENALMACEN[[#This Row],[CANT_STOCK]]/Tabla_STOCKENALMACEN[[#This Row],[VENTA_PROM12MESES_UN]],0)</f>
        <v>0.18255578093306288</v>
      </c>
      <c r="N1254">
        <f>IFERROR(12/Tabla_STOCKENALMACEN[[#This Row],[MESES DE INVENTARIO]],0)</f>
        <v>65.733333333333334</v>
      </c>
      <c r="O1254" s="3">
        <f>Tabla_STOCKENALMACEN[[#This Row],[STOCK_VALORIZADO]]/SUM(Tabla_STOCKENALMACEN[STOCK_VALORIZADO])</f>
        <v>1.2536078754658419E-4</v>
      </c>
      <c r="P1254" s="1" t="str">
        <f>VLOOKUP(Tabla_STOCKENALMACEN[[#This Row],[ID_PRODUCTO]],'ABC VENTAS'!$B$2:$F$564,5,FALSE)</f>
        <v>C</v>
      </c>
      <c r="Q1254" s="1" t="str">
        <f>VLOOKUP(Tabla_STOCKENALMACEN[[#This Row],[ID_PRODUCTO]],'ABC STOCK'!$B$3:$F$565,5,FALSE)</f>
        <v>B</v>
      </c>
      <c r="R125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55" spans="1:18" x14ac:dyDescent="0.25">
      <c r="A1255">
        <v>2</v>
      </c>
      <c r="B1255">
        <v>1209</v>
      </c>
      <c r="C1255">
        <v>5</v>
      </c>
      <c r="D1255">
        <v>3</v>
      </c>
      <c r="E1255">
        <v>201907</v>
      </c>
      <c r="F1255">
        <v>0</v>
      </c>
      <c r="G1255">
        <v>38</v>
      </c>
      <c r="H1255">
        <v>0</v>
      </c>
      <c r="I1255">
        <v>9786.9</v>
      </c>
      <c r="J1255">
        <v>303</v>
      </c>
      <c r="K1255">
        <v>16580.16</v>
      </c>
      <c r="L1255">
        <f>Tabla_STOCKENALMACEN[[#This Row],[CANT_STOCK]]*Tabla_STOCKENALMACEN[[#This Row],[COSTO_UNIT]]</f>
        <v>0</v>
      </c>
      <c r="M1255">
        <f>IFERROR(Tabla_STOCKENALMACEN[[#This Row],[CANT_STOCK]]/Tabla_STOCKENALMACEN[[#This Row],[VENTA_PROM12MESES_UN]],0)</f>
        <v>0</v>
      </c>
      <c r="N1255">
        <f>IFERROR(12/Tabla_STOCKENALMACEN[[#This Row],[MESES DE INVENTARIO]],0)</f>
        <v>0</v>
      </c>
      <c r="O1255" s="3">
        <f>Tabla_STOCKENALMACEN[[#This Row],[STOCK_VALORIZADO]]/SUM(Tabla_STOCKENALMACEN[STOCK_VALORIZADO])</f>
        <v>0</v>
      </c>
      <c r="P1255" s="1" t="str">
        <f>VLOOKUP(Tabla_STOCKENALMACEN[[#This Row],[ID_PRODUCTO]],'ABC VENTAS'!$B$2:$F$564,5,FALSE)</f>
        <v>C</v>
      </c>
      <c r="Q1255" s="1" t="str">
        <f>VLOOKUP(Tabla_STOCKENALMACEN[[#This Row],[ID_PRODUCTO]],'ABC STOCK'!$B$3:$F$565,5,FALSE)</f>
        <v>B</v>
      </c>
      <c r="R125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56" spans="1:18" x14ac:dyDescent="0.25">
      <c r="A1256">
        <v>2</v>
      </c>
      <c r="B1256">
        <v>1210</v>
      </c>
      <c r="C1256">
        <v>5</v>
      </c>
      <c r="D1256">
        <v>3</v>
      </c>
      <c r="E1256">
        <v>202001</v>
      </c>
      <c r="F1256">
        <v>69</v>
      </c>
      <c r="G1256">
        <v>7.72</v>
      </c>
      <c r="H1256">
        <v>532.67999999999995</v>
      </c>
      <c r="I1256">
        <v>837.46559999999999</v>
      </c>
      <c r="J1256">
        <v>113</v>
      </c>
      <c r="K1256">
        <v>1160.2388000000001</v>
      </c>
      <c r="L1256">
        <f>Tabla_STOCKENALMACEN[[#This Row],[CANT_STOCK]]*Tabla_STOCKENALMACEN[[#This Row],[COSTO_UNIT]]</f>
        <v>532.67999999999995</v>
      </c>
      <c r="M1256">
        <f>IFERROR(Tabla_STOCKENALMACEN[[#This Row],[CANT_STOCK]]/Tabla_STOCKENALMACEN[[#This Row],[VENTA_PROM12MESES_UN]],0)</f>
        <v>0.61061946902654862</v>
      </c>
      <c r="N1256">
        <f>IFERROR(12/Tabla_STOCKENALMACEN[[#This Row],[MESES DE INVENTARIO]],0)</f>
        <v>19.65217391304348</v>
      </c>
      <c r="O1256" s="3">
        <f>Tabla_STOCKENALMACEN[[#This Row],[STOCK_VALORIZADO]]/SUM(Tabla_STOCKENALMACEN[STOCK_VALORIZADO])</f>
        <v>2.0053208501595932E-5</v>
      </c>
      <c r="P1256" s="1" t="str">
        <f>VLOOKUP(Tabla_STOCKENALMACEN[[#This Row],[ID_PRODUCTO]],'ABC VENTAS'!$B$2:$F$564,5,FALSE)</f>
        <v>C</v>
      </c>
      <c r="Q1256" s="1" t="str">
        <f>VLOOKUP(Tabla_STOCKENALMACEN[[#This Row],[ID_PRODUCTO]],'ABC STOCK'!$B$3:$F$565,5,FALSE)</f>
        <v>C</v>
      </c>
      <c r="R125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57" spans="1:18" x14ac:dyDescent="0.25">
      <c r="A1257">
        <v>2</v>
      </c>
      <c r="B1257">
        <v>1210</v>
      </c>
      <c r="C1257">
        <v>5</v>
      </c>
      <c r="D1257">
        <v>3</v>
      </c>
      <c r="E1257">
        <v>202002</v>
      </c>
      <c r="F1257">
        <v>108</v>
      </c>
      <c r="G1257">
        <v>7.08</v>
      </c>
      <c r="H1257">
        <v>764.64</v>
      </c>
      <c r="I1257">
        <v>535.60199999999998</v>
      </c>
      <c r="J1257">
        <v>89</v>
      </c>
      <c r="K1257">
        <v>800.25239999999997</v>
      </c>
      <c r="L1257">
        <f>Tabla_STOCKENALMACEN[[#This Row],[CANT_STOCK]]*Tabla_STOCKENALMACEN[[#This Row],[COSTO_UNIT]]</f>
        <v>764.64</v>
      </c>
      <c r="M1257">
        <f>IFERROR(Tabla_STOCKENALMACEN[[#This Row],[CANT_STOCK]]/Tabla_STOCKENALMACEN[[#This Row],[VENTA_PROM12MESES_UN]],0)</f>
        <v>1.2134831460674158</v>
      </c>
      <c r="N1257">
        <f>IFERROR(12/Tabla_STOCKENALMACEN[[#This Row],[MESES DE INVENTARIO]],0)</f>
        <v>9.8888888888888875</v>
      </c>
      <c r="O1257" s="3">
        <f>Tabla_STOCKENALMACEN[[#This Row],[STOCK_VALORIZADO]]/SUM(Tabla_STOCKENALMACEN[STOCK_VALORIZADO])</f>
        <v>2.8785547324210249E-5</v>
      </c>
      <c r="P1257" s="1" t="str">
        <f>VLOOKUP(Tabla_STOCKENALMACEN[[#This Row],[ID_PRODUCTO]],'ABC VENTAS'!$B$2:$F$564,5,FALSE)</f>
        <v>C</v>
      </c>
      <c r="Q1257" s="1" t="str">
        <f>VLOOKUP(Tabla_STOCKENALMACEN[[#This Row],[ID_PRODUCTO]],'ABC STOCK'!$B$3:$F$565,5,FALSE)</f>
        <v>C</v>
      </c>
      <c r="R125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58" spans="1:18" x14ac:dyDescent="0.25">
      <c r="A1258">
        <v>3</v>
      </c>
      <c r="B1258">
        <v>1210</v>
      </c>
      <c r="C1258">
        <v>5</v>
      </c>
      <c r="D1258">
        <v>3</v>
      </c>
      <c r="E1258">
        <v>201912</v>
      </c>
      <c r="F1258">
        <v>0</v>
      </c>
      <c r="G1258">
        <v>3.11</v>
      </c>
      <c r="H1258">
        <v>0</v>
      </c>
      <c r="I1258">
        <v>443.45490000000001</v>
      </c>
      <c r="J1258">
        <v>147</v>
      </c>
      <c r="K1258">
        <v>795.47580000000005</v>
      </c>
      <c r="L1258">
        <f>Tabla_STOCKENALMACEN[[#This Row],[CANT_STOCK]]*Tabla_STOCKENALMACEN[[#This Row],[COSTO_UNIT]]</f>
        <v>0</v>
      </c>
      <c r="M1258">
        <f>IFERROR(Tabla_STOCKENALMACEN[[#This Row],[CANT_STOCK]]/Tabla_STOCKENALMACEN[[#This Row],[VENTA_PROM12MESES_UN]],0)</f>
        <v>0</v>
      </c>
      <c r="N1258">
        <f>IFERROR(12/Tabla_STOCKENALMACEN[[#This Row],[MESES DE INVENTARIO]],0)</f>
        <v>0</v>
      </c>
      <c r="O1258" s="3">
        <f>Tabla_STOCKENALMACEN[[#This Row],[STOCK_VALORIZADO]]/SUM(Tabla_STOCKENALMACEN[STOCK_VALORIZADO])</f>
        <v>0</v>
      </c>
      <c r="P1258" s="1" t="str">
        <f>VLOOKUP(Tabla_STOCKENALMACEN[[#This Row],[ID_PRODUCTO]],'ABC VENTAS'!$B$2:$F$564,5,FALSE)</f>
        <v>C</v>
      </c>
      <c r="Q1258" s="1" t="str">
        <f>VLOOKUP(Tabla_STOCKENALMACEN[[#This Row],[ID_PRODUCTO]],'ABC STOCK'!$B$3:$F$565,5,FALSE)</f>
        <v>C</v>
      </c>
      <c r="R12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59" spans="1:18" x14ac:dyDescent="0.25">
      <c r="A1259">
        <v>1</v>
      </c>
      <c r="B1259">
        <v>1210</v>
      </c>
      <c r="C1259">
        <v>5</v>
      </c>
      <c r="D1259">
        <v>3</v>
      </c>
      <c r="E1259">
        <v>202002</v>
      </c>
      <c r="F1259">
        <v>0</v>
      </c>
      <c r="G1259">
        <v>3.1</v>
      </c>
      <c r="H1259">
        <v>0</v>
      </c>
      <c r="I1259">
        <v>299.1841</v>
      </c>
      <c r="J1259">
        <v>93.7</v>
      </c>
      <c r="K1259">
        <v>400.84859999999998</v>
      </c>
      <c r="L1259">
        <f>Tabla_STOCKENALMACEN[[#This Row],[CANT_STOCK]]*Tabla_STOCKENALMACEN[[#This Row],[COSTO_UNIT]]</f>
        <v>0</v>
      </c>
      <c r="M1259">
        <f>IFERROR(Tabla_STOCKENALMACEN[[#This Row],[CANT_STOCK]]/Tabla_STOCKENALMACEN[[#This Row],[VENTA_PROM12MESES_UN]],0)</f>
        <v>0</v>
      </c>
      <c r="N1259">
        <f>IFERROR(12/Tabla_STOCKENALMACEN[[#This Row],[MESES DE INVENTARIO]],0)</f>
        <v>0</v>
      </c>
      <c r="O1259" s="3">
        <f>Tabla_STOCKENALMACEN[[#This Row],[STOCK_VALORIZADO]]/SUM(Tabla_STOCKENALMACEN[STOCK_VALORIZADO])</f>
        <v>0</v>
      </c>
      <c r="P1259" s="1" t="str">
        <f>VLOOKUP(Tabla_STOCKENALMACEN[[#This Row],[ID_PRODUCTO]],'ABC VENTAS'!$B$2:$F$564,5,FALSE)</f>
        <v>C</v>
      </c>
      <c r="Q1259" s="1" t="str">
        <f>VLOOKUP(Tabla_STOCKENALMACEN[[#This Row],[ID_PRODUCTO]],'ABC STOCK'!$B$3:$F$565,5,FALSE)</f>
        <v>C</v>
      </c>
      <c r="R125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60" spans="1:18" x14ac:dyDescent="0.25">
      <c r="A1260">
        <v>3</v>
      </c>
      <c r="B1260">
        <v>1210</v>
      </c>
      <c r="C1260">
        <v>5</v>
      </c>
      <c r="D1260">
        <v>3</v>
      </c>
      <c r="E1260">
        <v>201902</v>
      </c>
      <c r="F1260">
        <v>70</v>
      </c>
      <c r="G1260">
        <v>2.33</v>
      </c>
      <c r="H1260">
        <v>163.1</v>
      </c>
      <c r="I1260">
        <v>163.79900000000001</v>
      </c>
      <c r="J1260">
        <v>74</v>
      </c>
      <c r="K1260">
        <v>301.73500000000001</v>
      </c>
      <c r="L1260">
        <f>Tabla_STOCKENALMACEN[[#This Row],[CANT_STOCK]]*Tabla_STOCKENALMACEN[[#This Row],[COSTO_UNIT]]</f>
        <v>163.1</v>
      </c>
      <c r="M1260">
        <f>IFERROR(Tabla_STOCKENALMACEN[[#This Row],[CANT_STOCK]]/Tabla_STOCKENALMACEN[[#This Row],[VENTA_PROM12MESES_UN]],0)</f>
        <v>0.94594594594594594</v>
      </c>
      <c r="N1260">
        <f>IFERROR(12/Tabla_STOCKENALMACEN[[#This Row],[MESES DE INVENTARIO]],0)</f>
        <v>12.685714285714285</v>
      </c>
      <c r="O1260" s="3">
        <f>Tabla_STOCKENALMACEN[[#This Row],[STOCK_VALORIZADO]]/SUM(Tabla_STOCKENALMACEN[STOCK_VALORIZADO])</f>
        <v>6.1400433780323957E-6</v>
      </c>
      <c r="P1260" s="1" t="str">
        <f>VLOOKUP(Tabla_STOCKENALMACEN[[#This Row],[ID_PRODUCTO]],'ABC VENTAS'!$B$2:$F$564,5,FALSE)</f>
        <v>C</v>
      </c>
      <c r="Q1260" s="1" t="str">
        <f>VLOOKUP(Tabla_STOCKENALMACEN[[#This Row],[ID_PRODUCTO]],'ABC STOCK'!$B$3:$F$565,5,FALSE)</f>
        <v>C</v>
      </c>
      <c r="R126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61" spans="1:18" x14ac:dyDescent="0.25">
      <c r="A1261">
        <v>2</v>
      </c>
      <c r="B1261">
        <v>1210</v>
      </c>
      <c r="C1261">
        <v>5</v>
      </c>
      <c r="D1261">
        <v>3</v>
      </c>
      <c r="E1261">
        <v>201903</v>
      </c>
      <c r="F1261">
        <v>113</v>
      </c>
      <c r="G1261">
        <v>2.74</v>
      </c>
      <c r="H1261">
        <v>309.62</v>
      </c>
      <c r="I1261">
        <v>195.5812</v>
      </c>
      <c r="J1261">
        <v>83</v>
      </c>
      <c r="K1261">
        <v>272.904</v>
      </c>
      <c r="L1261">
        <f>Tabla_STOCKENALMACEN[[#This Row],[CANT_STOCK]]*Tabla_STOCKENALMACEN[[#This Row],[COSTO_UNIT]]</f>
        <v>309.62</v>
      </c>
      <c r="M1261">
        <f>IFERROR(Tabla_STOCKENALMACEN[[#This Row],[CANT_STOCK]]/Tabla_STOCKENALMACEN[[#This Row],[VENTA_PROM12MESES_UN]],0)</f>
        <v>1.3614457831325302</v>
      </c>
      <c r="N1261">
        <f>IFERROR(12/Tabla_STOCKENALMACEN[[#This Row],[MESES DE INVENTARIO]],0)</f>
        <v>8.8141592920353986</v>
      </c>
      <c r="O1261" s="3">
        <f>Tabla_STOCKENALMACEN[[#This Row],[STOCK_VALORIZADO]]/SUM(Tabla_STOCKENALMACEN[STOCK_VALORIZADO])</f>
        <v>1.16559180300821E-5</v>
      </c>
      <c r="P1261" s="1" t="str">
        <f>VLOOKUP(Tabla_STOCKENALMACEN[[#This Row],[ID_PRODUCTO]],'ABC VENTAS'!$B$2:$F$564,5,FALSE)</f>
        <v>C</v>
      </c>
      <c r="Q1261" s="1" t="str">
        <f>VLOOKUP(Tabla_STOCKENALMACEN[[#This Row],[ID_PRODUCTO]],'ABC STOCK'!$B$3:$F$565,5,FALSE)</f>
        <v>C</v>
      </c>
      <c r="R126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62" spans="1:18" x14ac:dyDescent="0.25">
      <c r="A1262">
        <v>1</v>
      </c>
      <c r="B1262">
        <v>1211</v>
      </c>
      <c r="C1262">
        <v>5</v>
      </c>
      <c r="D1262">
        <v>3</v>
      </c>
      <c r="E1262">
        <v>201910</v>
      </c>
      <c r="F1262">
        <v>184</v>
      </c>
      <c r="G1262">
        <v>5.68</v>
      </c>
      <c r="H1262">
        <v>1045.1199999999999</v>
      </c>
      <c r="I1262">
        <v>547.09760000000006</v>
      </c>
      <c r="J1262">
        <v>112</v>
      </c>
      <c r="K1262">
        <v>992.40959999999995</v>
      </c>
      <c r="L1262">
        <f>Tabla_STOCKENALMACEN[[#This Row],[CANT_STOCK]]*Tabla_STOCKENALMACEN[[#This Row],[COSTO_UNIT]]</f>
        <v>1045.1199999999999</v>
      </c>
      <c r="M1262">
        <f>IFERROR(Tabla_STOCKENALMACEN[[#This Row],[CANT_STOCK]]/Tabla_STOCKENALMACEN[[#This Row],[VENTA_PROM12MESES_UN]],0)</f>
        <v>1.6428571428571428</v>
      </c>
      <c r="N1262">
        <f>IFERROR(12/Tabla_STOCKENALMACEN[[#This Row],[MESES DE INVENTARIO]],0)</f>
        <v>7.304347826086957</v>
      </c>
      <c r="O1262" s="3">
        <f>Tabla_STOCKENALMACEN[[#This Row],[STOCK_VALORIZADO]]/SUM(Tabla_STOCKENALMACEN[STOCK_VALORIZADO])</f>
        <v>3.9344464348554367E-5</v>
      </c>
      <c r="P1262" s="1" t="str">
        <f>VLOOKUP(Tabla_STOCKENALMACEN[[#This Row],[ID_PRODUCTO]],'ABC VENTAS'!$B$2:$F$564,5,FALSE)</f>
        <v>C</v>
      </c>
      <c r="Q1262" s="1" t="str">
        <f>VLOOKUP(Tabla_STOCKENALMACEN[[#This Row],[ID_PRODUCTO]],'ABC STOCK'!$B$3:$F$565,5,FALSE)</f>
        <v>C</v>
      </c>
      <c r="R126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63" spans="1:18" x14ac:dyDescent="0.25">
      <c r="A1263">
        <v>1</v>
      </c>
      <c r="B1263">
        <v>1211</v>
      </c>
      <c r="C1263">
        <v>5</v>
      </c>
      <c r="D1263">
        <v>3</v>
      </c>
      <c r="E1263">
        <v>202003</v>
      </c>
      <c r="F1263">
        <v>96</v>
      </c>
      <c r="G1263">
        <v>7.59</v>
      </c>
      <c r="H1263">
        <v>728.64</v>
      </c>
      <c r="I1263">
        <v>0</v>
      </c>
      <c r="J1263">
        <v>0</v>
      </c>
      <c r="K1263">
        <v>0</v>
      </c>
      <c r="L1263">
        <f>Tabla_STOCKENALMACEN[[#This Row],[CANT_STOCK]]*Tabla_STOCKENALMACEN[[#This Row],[COSTO_UNIT]]</f>
        <v>728.64</v>
      </c>
      <c r="M1263">
        <f>IFERROR(Tabla_STOCKENALMACEN[[#This Row],[CANT_STOCK]]/Tabla_STOCKENALMACEN[[#This Row],[VENTA_PROM12MESES_UN]],0)</f>
        <v>0</v>
      </c>
      <c r="N1263">
        <f>IFERROR(12/Tabla_STOCKENALMACEN[[#This Row],[MESES DE INVENTARIO]],0)</f>
        <v>0</v>
      </c>
      <c r="O1263" s="3">
        <f>Tabla_STOCKENALMACEN[[#This Row],[STOCK_VALORIZADO]]/SUM(Tabla_STOCKENALMACEN[STOCK_VALORIZADO])</f>
        <v>2.7430295566949879E-5</v>
      </c>
      <c r="P1263" s="1" t="str">
        <f>VLOOKUP(Tabla_STOCKENALMACEN[[#This Row],[ID_PRODUCTO]],'ABC VENTAS'!$B$2:$F$564,5,FALSE)</f>
        <v>C</v>
      </c>
      <c r="Q1263" s="1" t="str">
        <f>VLOOKUP(Tabla_STOCKENALMACEN[[#This Row],[ID_PRODUCTO]],'ABC STOCK'!$B$3:$F$565,5,FALSE)</f>
        <v>C</v>
      </c>
      <c r="R1263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264" spans="1:18" x14ac:dyDescent="0.25">
      <c r="A1264">
        <v>1</v>
      </c>
      <c r="B1264">
        <v>1211</v>
      </c>
      <c r="C1264">
        <v>5</v>
      </c>
      <c r="D1264">
        <v>3</v>
      </c>
      <c r="E1264">
        <v>202001</v>
      </c>
      <c r="F1264">
        <v>80</v>
      </c>
      <c r="G1264">
        <v>4.43</v>
      </c>
      <c r="H1264">
        <v>354.4</v>
      </c>
      <c r="I1264">
        <v>389.84</v>
      </c>
      <c r="J1264">
        <v>80</v>
      </c>
      <c r="K1264">
        <v>634.37599999999998</v>
      </c>
      <c r="L1264">
        <f>Tabla_STOCKENALMACEN[[#This Row],[CANT_STOCK]]*Tabla_STOCKENALMACEN[[#This Row],[COSTO_UNIT]]</f>
        <v>354.4</v>
      </c>
      <c r="M1264">
        <f>IFERROR(Tabla_STOCKENALMACEN[[#This Row],[CANT_STOCK]]/Tabla_STOCKENALMACEN[[#This Row],[VENTA_PROM12MESES_UN]],0)</f>
        <v>1</v>
      </c>
      <c r="N1264">
        <f>IFERROR(12/Tabla_STOCKENALMACEN[[#This Row],[MESES DE INVENTARIO]],0)</f>
        <v>12</v>
      </c>
      <c r="O1264" s="3">
        <f>Tabla_STOCKENALMACEN[[#This Row],[STOCK_VALORIZADO]]/SUM(Tabla_STOCKENALMACEN[STOCK_VALORIZADO])</f>
        <v>1.3341700632585414E-5</v>
      </c>
      <c r="P1264" s="1" t="str">
        <f>VLOOKUP(Tabla_STOCKENALMACEN[[#This Row],[ID_PRODUCTO]],'ABC VENTAS'!$B$2:$F$564,5,FALSE)</f>
        <v>C</v>
      </c>
      <c r="Q1264" s="1" t="str">
        <f>VLOOKUP(Tabla_STOCKENALMACEN[[#This Row],[ID_PRODUCTO]],'ABC STOCK'!$B$3:$F$565,5,FALSE)</f>
        <v>C</v>
      </c>
      <c r="R12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65" spans="1:18" x14ac:dyDescent="0.25">
      <c r="A1265">
        <v>2</v>
      </c>
      <c r="B1265">
        <v>1211</v>
      </c>
      <c r="C1265">
        <v>5</v>
      </c>
      <c r="D1265">
        <v>3</v>
      </c>
      <c r="E1265">
        <v>201905</v>
      </c>
      <c r="F1265">
        <v>1061</v>
      </c>
      <c r="G1265">
        <v>3.76</v>
      </c>
      <c r="H1265">
        <v>3989.36</v>
      </c>
      <c r="I1265">
        <v>249.88208</v>
      </c>
      <c r="J1265">
        <v>70.7</v>
      </c>
      <c r="K1265">
        <v>491.78919999999999</v>
      </c>
      <c r="L1265">
        <f>Tabla_STOCKENALMACEN[[#This Row],[CANT_STOCK]]*Tabla_STOCKENALMACEN[[#This Row],[COSTO_UNIT]]</f>
        <v>3989.3599999999997</v>
      </c>
      <c r="M1265">
        <f>IFERROR(Tabla_STOCKENALMACEN[[#This Row],[CANT_STOCK]]/Tabla_STOCKENALMACEN[[#This Row],[VENTA_PROM12MESES_UN]],0)</f>
        <v>15.007072135785007</v>
      </c>
      <c r="N1265">
        <f>IFERROR(12/Tabla_STOCKENALMACEN[[#This Row],[MESES DE INVENTARIO]],0)</f>
        <v>0.79962299717247876</v>
      </c>
      <c r="O1265" s="3">
        <f>Tabla_STOCKENALMACEN[[#This Row],[STOCK_VALORIZADO]]/SUM(Tabla_STOCKENALMACEN[STOCK_VALORIZADO])</f>
        <v>1.5018297639845076E-4</v>
      </c>
      <c r="P1265" s="1" t="str">
        <f>VLOOKUP(Tabla_STOCKENALMACEN[[#This Row],[ID_PRODUCTO]],'ABC VENTAS'!$B$2:$F$564,5,FALSE)</f>
        <v>C</v>
      </c>
      <c r="Q1265" s="1" t="str">
        <f>VLOOKUP(Tabla_STOCKENALMACEN[[#This Row],[ID_PRODUCTO]],'ABC STOCK'!$B$3:$F$565,5,FALSE)</f>
        <v>C</v>
      </c>
      <c r="R126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266" spans="1:18" x14ac:dyDescent="0.25">
      <c r="A1266">
        <v>1</v>
      </c>
      <c r="B1266">
        <v>1211</v>
      </c>
      <c r="C1266">
        <v>5</v>
      </c>
      <c r="D1266">
        <v>3</v>
      </c>
      <c r="E1266">
        <v>202003</v>
      </c>
      <c r="F1266">
        <v>999</v>
      </c>
      <c r="G1266">
        <v>3.17</v>
      </c>
      <c r="H1266">
        <v>3166.83</v>
      </c>
      <c r="I1266">
        <v>212.45974000000001</v>
      </c>
      <c r="J1266">
        <v>71.3</v>
      </c>
      <c r="K1266">
        <v>352.59276</v>
      </c>
      <c r="L1266">
        <f>Tabla_STOCKENALMACEN[[#This Row],[CANT_STOCK]]*Tabla_STOCKENALMACEN[[#This Row],[COSTO_UNIT]]</f>
        <v>3166.83</v>
      </c>
      <c r="M1266">
        <f>IFERROR(Tabla_STOCKENALMACEN[[#This Row],[CANT_STOCK]]/Tabla_STOCKENALMACEN[[#This Row],[VENTA_PROM12MESES_UN]],0)</f>
        <v>14.011220196353436</v>
      </c>
      <c r="N1266">
        <f>IFERROR(12/Tabla_STOCKENALMACEN[[#This Row],[MESES DE INVENTARIO]],0)</f>
        <v>0.85645645645645641</v>
      </c>
      <c r="O1266" s="3">
        <f>Tabla_STOCKENALMACEN[[#This Row],[STOCK_VALORIZADO]]/SUM(Tabla_STOCKENALMACEN[STOCK_VALORIZADO])</f>
        <v>1.1921810895680156E-4</v>
      </c>
      <c r="P1266" s="1" t="str">
        <f>VLOOKUP(Tabla_STOCKENALMACEN[[#This Row],[ID_PRODUCTO]],'ABC VENTAS'!$B$2:$F$564,5,FALSE)</f>
        <v>C</v>
      </c>
      <c r="Q1266" s="1" t="str">
        <f>VLOOKUP(Tabla_STOCKENALMACEN[[#This Row],[ID_PRODUCTO]],'ABC STOCK'!$B$3:$F$565,5,FALSE)</f>
        <v>C</v>
      </c>
      <c r="R126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267" spans="1:18" x14ac:dyDescent="0.25">
      <c r="A1267">
        <v>3</v>
      </c>
      <c r="B1267">
        <v>1211</v>
      </c>
      <c r="C1267">
        <v>5</v>
      </c>
      <c r="D1267">
        <v>3</v>
      </c>
      <c r="E1267">
        <v>202002</v>
      </c>
      <c r="F1267">
        <v>21</v>
      </c>
      <c r="G1267">
        <v>2.17</v>
      </c>
      <c r="H1267">
        <v>45.57</v>
      </c>
      <c r="I1267">
        <v>148.71010000000001</v>
      </c>
      <c r="J1267">
        <v>77</v>
      </c>
      <c r="K1267">
        <v>247.29320000000001</v>
      </c>
      <c r="L1267">
        <f>Tabla_STOCKENALMACEN[[#This Row],[CANT_STOCK]]*Tabla_STOCKENALMACEN[[#This Row],[COSTO_UNIT]]</f>
        <v>45.57</v>
      </c>
      <c r="M1267">
        <f>IFERROR(Tabla_STOCKENALMACEN[[#This Row],[CANT_STOCK]]/Tabla_STOCKENALMACEN[[#This Row],[VENTA_PROM12MESES_UN]],0)</f>
        <v>0.27272727272727271</v>
      </c>
      <c r="N1267">
        <f>IFERROR(12/Tabla_STOCKENALMACEN[[#This Row],[MESES DE INVENTARIO]],0)</f>
        <v>44</v>
      </c>
      <c r="O1267" s="3">
        <f>Tabla_STOCKENALMACEN[[#This Row],[STOCK_VALORIZADO]]/SUM(Tabla_STOCKENALMACEN[STOCK_VALORIZADO])</f>
        <v>1.715522849398751E-6</v>
      </c>
      <c r="P1267" s="1" t="str">
        <f>VLOOKUP(Tabla_STOCKENALMACEN[[#This Row],[ID_PRODUCTO]],'ABC VENTAS'!$B$2:$F$564,5,FALSE)</f>
        <v>C</v>
      </c>
      <c r="Q1267" s="1" t="str">
        <f>VLOOKUP(Tabla_STOCKENALMACEN[[#This Row],[ID_PRODUCTO]],'ABC STOCK'!$B$3:$F$565,5,FALSE)</f>
        <v>C</v>
      </c>
      <c r="R126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68" spans="1:18" x14ac:dyDescent="0.25">
      <c r="A1268">
        <v>2</v>
      </c>
      <c r="B1268">
        <v>1212</v>
      </c>
      <c r="C1268">
        <v>5</v>
      </c>
      <c r="D1268">
        <v>3</v>
      </c>
      <c r="E1268">
        <v>201908</v>
      </c>
      <c r="F1268">
        <v>10</v>
      </c>
      <c r="G1268">
        <v>7.92</v>
      </c>
      <c r="H1268">
        <v>79.2</v>
      </c>
      <c r="I1268">
        <v>641.52</v>
      </c>
      <c r="J1268">
        <v>100</v>
      </c>
      <c r="K1268">
        <v>1180.08</v>
      </c>
      <c r="L1268">
        <f>Tabla_STOCKENALMACEN[[#This Row],[CANT_STOCK]]*Tabla_STOCKENALMACEN[[#This Row],[COSTO_UNIT]]</f>
        <v>79.2</v>
      </c>
      <c r="M1268">
        <f>IFERROR(Tabla_STOCKENALMACEN[[#This Row],[CANT_STOCK]]/Tabla_STOCKENALMACEN[[#This Row],[VENTA_PROM12MESES_UN]],0)</f>
        <v>0.1</v>
      </c>
      <c r="N1268">
        <f>IFERROR(12/Tabla_STOCKENALMACEN[[#This Row],[MESES DE INVENTARIO]],0)</f>
        <v>120</v>
      </c>
      <c r="O1268" s="3">
        <f>Tabla_STOCKENALMACEN[[#This Row],[STOCK_VALORIZADO]]/SUM(Tabla_STOCKENALMACEN[STOCK_VALORIZADO])</f>
        <v>2.9815538659728129E-6</v>
      </c>
      <c r="P1268" s="1" t="str">
        <f>VLOOKUP(Tabla_STOCKENALMACEN[[#This Row],[ID_PRODUCTO]],'ABC VENTAS'!$B$2:$F$564,5,FALSE)</f>
        <v>C</v>
      </c>
      <c r="Q1268" s="1" t="str">
        <f>VLOOKUP(Tabla_STOCKENALMACEN[[#This Row],[ID_PRODUCTO]],'ABC STOCK'!$B$3:$F$565,5,FALSE)</f>
        <v>C</v>
      </c>
      <c r="R126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69" spans="1:18" x14ac:dyDescent="0.25">
      <c r="A1269">
        <v>1</v>
      </c>
      <c r="B1269">
        <v>1212</v>
      </c>
      <c r="C1269">
        <v>5</v>
      </c>
      <c r="D1269">
        <v>3</v>
      </c>
      <c r="E1269">
        <v>202003</v>
      </c>
      <c r="F1269">
        <v>75</v>
      </c>
      <c r="G1269">
        <v>5.1100000000000003</v>
      </c>
      <c r="H1269">
        <v>383.25</v>
      </c>
      <c r="I1269">
        <v>613.20000000000005</v>
      </c>
      <c r="J1269">
        <v>120</v>
      </c>
      <c r="K1269">
        <v>950.46</v>
      </c>
      <c r="L1269">
        <f>Tabla_STOCKENALMACEN[[#This Row],[CANT_STOCK]]*Tabla_STOCKENALMACEN[[#This Row],[COSTO_UNIT]]</f>
        <v>383.25</v>
      </c>
      <c r="M1269">
        <f>IFERROR(Tabla_STOCKENALMACEN[[#This Row],[CANT_STOCK]]/Tabla_STOCKENALMACEN[[#This Row],[VENTA_PROM12MESES_UN]],0)</f>
        <v>0.625</v>
      </c>
      <c r="N1269">
        <f>IFERROR(12/Tabla_STOCKENALMACEN[[#This Row],[MESES DE INVENTARIO]],0)</f>
        <v>19.2</v>
      </c>
      <c r="O1269" s="3">
        <f>Tabla_STOCKENALMACEN[[#This Row],[STOCK_VALORIZADO]]/SUM(Tabla_STOCKENALMACEN[STOCK_VALORIZADO])</f>
        <v>1.4427784332501017E-5</v>
      </c>
      <c r="P1269" s="1" t="str">
        <f>VLOOKUP(Tabla_STOCKENALMACEN[[#This Row],[ID_PRODUCTO]],'ABC VENTAS'!$B$2:$F$564,5,FALSE)</f>
        <v>C</v>
      </c>
      <c r="Q1269" s="1" t="str">
        <f>VLOOKUP(Tabla_STOCKENALMACEN[[#This Row],[ID_PRODUCTO]],'ABC STOCK'!$B$3:$F$565,5,FALSE)</f>
        <v>C</v>
      </c>
      <c r="R126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70" spans="1:18" x14ac:dyDescent="0.25">
      <c r="A1270">
        <v>3</v>
      </c>
      <c r="B1270">
        <v>1212</v>
      </c>
      <c r="C1270">
        <v>5</v>
      </c>
      <c r="D1270">
        <v>3</v>
      </c>
      <c r="E1270">
        <v>202001</v>
      </c>
      <c r="F1270">
        <v>985</v>
      </c>
      <c r="G1270">
        <v>6.19</v>
      </c>
      <c r="H1270">
        <v>6097.15</v>
      </c>
      <c r="I1270">
        <v>537.38485000000003</v>
      </c>
      <c r="J1270">
        <v>89.5</v>
      </c>
      <c r="K1270">
        <v>747.90674999999999</v>
      </c>
      <c r="L1270">
        <f>Tabla_STOCKENALMACEN[[#This Row],[CANT_STOCK]]*Tabla_STOCKENALMACEN[[#This Row],[COSTO_UNIT]]</f>
        <v>6097.1500000000005</v>
      </c>
      <c r="M1270">
        <f>IFERROR(Tabla_STOCKENALMACEN[[#This Row],[CANT_STOCK]]/Tabla_STOCKENALMACEN[[#This Row],[VENTA_PROM12MESES_UN]],0)</f>
        <v>11.005586592178771</v>
      </c>
      <c r="N1270">
        <f>IFERROR(12/Tabla_STOCKENALMACEN[[#This Row],[MESES DE INVENTARIO]],0)</f>
        <v>1.0903553299492386</v>
      </c>
      <c r="O1270" s="3">
        <f>Tabla_STOCKENALMACEN[[#This Row],[STOCK_VALORIZADO]]/SUM(Tabla_STOCKENALMACEN[STOCK_VALORIZADO])</f>
        <v>2.2953259032722396E-4</v>
      </c>
      <c r="P1270" s="1" t="str">
        <f>VLOOKUP(Tabla_STOCKENALMACEN[[#This Row],[ID_PRODUCTO]],'ABC VENTAS'!$B$2:$F$564,5,FALSE)</f>
        <v>C</v>
      </c>
      <c r="Q1270" s="1" t="str">
        <f>VLOOKUP(Tabla_STOCKENALMACEN[[#This Row],[ID_PRODUCTO]],'ABC STOCK'!$B$3:$F$565,5,FALSE)</f>
        <v>C</v>
      </c>
      <c r="R127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271" spans="1:18" x14ac:dyDescent="0.25">
      <c r="A1271">
        <v>2</v>
      </c>
      <c r="B1271">
        <v>1212</v>
      </c>
      <c r="C1271">
        <v>5</v>
      </c>
      <c r="D1271">
        <v>3</v>
      </c>
      <c r="E1271">
        <v>202001</v>
      </c>
      <c r="F1271">
        <v>871</v>
      </c>
      <c r="G1271">
        <v>3.46</v>
      </c>
      <c r="H1271">
        <v>3013.66</v>
      </c>
      <c r="I1271">
        <v>325.47528</v>
      </c>
      <c r="J1271">
        <v>87.1</v>
      </c>
      <c r="K1271">
        <v>421.91239999999999</v>
      </c>
      <c r="L1271">
        <f>Tabla_STOCKENALMACEN[[#This Row],[CANT_STOCK]]*Tabla_STOCKENALMACEN[[#This Row],[COSTO_UNIT]]</f>
        <v>3013.66</v>
      </c>
      <c r="M1271">
        <f>IFERROR(Tabla_STOCKENALMACEN[[#This Row],[CANT_STOCK]]/Tabla_STOCKENALMACEN[[#This Row],[VENTA_PROM12MESES_UN]],0)</f>
        <v>10</v>
      </c>
      <c r="N1271">
        <f>IFERROR(12/Tabla_STOCKENALMACEN[[#This Row],[MESES DE INVENTARIO]],0)</f>
        <v>1.2</v>
      </c>
      <c r="O1271" s="3">
        <f>Tabla_STOCKENALMACEN[[#This Row],[STOCK_VALORIZADO]]/SUM(Tabla_STOCKENALMACEN[STOCK_VALORIZADO])</f>
        <v>1.1345188918848014E-4</v>
      </c>
      <c r="P1271" s="1" t="str">
        <f>VLOOKUP(Tabla_STOCKENALMACEN[[#This Row],[ID_PRODUCTO]],'ABC VENTAS'!$B$2:$F$564,5,FALSE)</f>
        <v>C</v>
      </c>
      <c r="Q1271" s="1" t="str">
        <f>VLOOKUP(Tabla_STOCKENALMACEN[[#This Row],[ID_PRODUCTO]],'ABC STOCK'!$B$3:$F$565,5,FALSE)</f>
        <v>C</v>
      </c>
      <c r="R127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272" spans="1:18" x14ac:dyDescent="0.25">
      <c r="A1272">
        <v>2</v>
      </c>
      <c r="B1272">
        <v>1212</v>
      </c>
      <c r="C1272">
        <v>5</v>
      </c>
      <c r="D1272">
        <v>3</v>
      </c>
      <c r="E1272">
        <v>201907</v>
      </c>
      <c r="F1272">
        <v>360</v>
      </c>
      <c r="G1272">
        <v>5.32</v>
      </c>
      <c r="H1272">
        <v>1915.2</v>
      </c>
      <c r="I1272">
        <v>199.53192000000001</v>
      </c>
      <c r="J1272">
        <v>39.9</v>
      </c>
      <c r="K1272">
        <v>356.61023999999998</v>
      </c>
      <c r="L1272">
        <f>Tabla_STOCKENALMACEN[[#This Row],[CANT_STOCK]]*Tabla_STOCKENALMACEN[[#This Row],[COSTO_UNIT]]</f>
        <v>1915.2</v>
      </c>
      <c r="M1272">
        <f>IFERROR(Tabla_STOCKENALMACEN[[#This Row],[CANT_STOCK]]/Tabla_STOCKENALMACEN[[#This Row],[VENTA_PROM12MESES_UN]],0)</f>
        <v>9.022556390977444</v>
      </c>
      <c r="N1272">
        <f>IFERROR(12/Tabla_STOCKENALMACEN[[#This Row],[MESES DE INVENTARIO]],0)</f>
        <v>1.3299999999999998</v>
      </c>
      <c r="O1272" s="3">
        <f>Tabla_STOCKENALMACEN[[#This Row],[STOCK_VALORIZADO]]/SUM(Tabla_STOCKENALMACEN[STOCK_VALORIZADO])</f>
        <v>7.2099393486251654E-5</v>
      </c>
      <c r="P1272" s="1" t="str">
        <f>VLOOKUP(Tabla_STOCKENALMACEN[[#This Row],[ID_PRODUCTO]],'ABC VENTAS'!$B$2:$F$564,5,FALSE)</f>
        <v>C</v>
      </c>
      <c r="Q1272" s="1" t="str">
        <f>VLOOKUP(Tabla_STOCKENALMACEN[[#This Row],[ID_PRODUCTO]],'ABC STOCK'!$B$3:$F$565,5,FALSE)</f>
        <v>C</v>
      </c>
      <c r="R127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273" spans="1:18" x14ac:dyDescent="0.25">
      <c r="A1273">
        <v>2</v>
      </c>
      <c r="B1273">
        <v>1212</v>
      </c>
      <c r="C1273">
        <v>5</v>
      </c>
      <c r="D1273">
        <v>3</v>
      </c>
      <c r="E1273">
        <v>201907</v>
      </c>
      <c r="F1273">
        <v>290</v>
      </c>
      <c r="G1273">
        <v>46.6</v>
      </c>
      <c r="H1273">
        <v>13514</v>
      </c>
      <c r="I1273">
        <v>0</v>
      </c>
      <c r="J1273">
        <v>0</v>
      </c>
      <c r="K1273">
        <v>0</v>
      </c>
      <c r="L1273">
        <f>Tabla_STOCKENALMACEN[[#This Row],[CANT_STOCK]]*Tabla_STOCKENALMACEN[[#This Row],[COSTO_UNIT]]</f>
        <v>13514</v>
      </c>
      <c r="M1273">
        <f>IFERROR(Tabla_STOCKENALMACEN[[#This Row],[CANT_STOCK]]/Tabla_STOCKENALMACEN[[#This Row],[VENTA_PROM12MESES_UN]],0)</f>
        <v>0</v>
      </c>
      <c r="N1273">
        <f>IFERROR(12/Tabla_STOCKENALMACEN[[#This Row],[MESES DE INVENTARIO]],0)</f>
        <v>0</v>
      </c>
      <c r="O1273" s="3">
        <f>Tabla_STOCKENALMACEN[[#This Row],[STOCK_VALORIZADO]]/SUM(Tabla_STOCKENALMACEN[STOCK_VALORIZADO])</f>
        <v>5.0874645132268422E-4</v>
      </c>
      <c r="P1273" s="1" t="str">
        <f>VLOOKUP(Tabla_STOCKENALMACEN[[#This Row],[ID_PRODUCTO]],'ABC VENTAS'!$B$2:$F$564,5,FALSE)</f>
        <v>C</v>
      </c>
      <c r="Q1273" s="1" t="str">
        <f>VLOOKUP(Tabla_STOCKENALMACEN[[#This Row],[ID_PRODUCTO]],'ABC STOCK'!$B$3:$F$565,5,FALSE)</f>
        <v>C</v>
      </c>
      <c r="R1273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274" spans="1:18" x14ac:dyDescent="0.25">
      <c r="A1274">
        <v>2</v>
      </c>
      <c r="B1274">
        <v>1213</v>
      </c>
      <c r="C1274">
        <v>5</v>
      </c>
      <c r="D1274">
        <v>3</v>
      </c>
      <c r="E1274">
        <v>202002</v>
      </c>
      <c r="F1274">
        <v>201</v>
      </c>
      <c r="G1274">
        <v>4.4000000000000004</v>
      </c>
      <c r="H1274">
        <v>884.4</v>
      </c>
      <c r="I1274">
        <v>501.16</v>
      </c>
      <c r="J1274">
        <v>134</v>
      </c>
      <c r="K1274">
        <v>866.71199999999999</v>
      </c>
      <c r="L1274">
        <f>Tabla_STOCKENALMACEN[[#This Row],[CANT_STOCK]]*Tabla_STOCKENALMACEN[[#This Row],[COSTO_UNIT]]</f>
        <v>884.40000000000009</v>
      </c>
      <c r="M1274">
        <f>IFERROR(Tabla_STOCKENALMACEN[[#This Row],[CANT_STOCK]]/Tabla_STOCKENALMACEN[[#This Row],[VENTA_PROM12MESES_UN]],0)</f>
        <v>1.5</v>
      </c>
      <c r="N1274">
        <f>IFERROR(12/Tabla_STOCKENALMACEN[[#This Row],[MESES DE INVENTARIO]],0)</f>
        <v>8</v>
      </c>
      <c r="O1274" s="3">
        <f>Tabla_STOCKENALMACEN[[#This Row],[STOCK_VALORIZADO]]/SUM(Tabla_STOCKENALMACEN[STOCK_VALORIZADO])</f>
        <v>3.3294018170029747E-5</v>
      </c>
      <c r="P1274" s="1" t="str">
        <f>VLOOKUP(Tabla_STOCKENALMACEN[[#This Row],[ID_PRODUCTO]],'ABC VENTAS'!$B$2:$F$564,5,FALSE)</f>
        <v>C</v>
      </c>
      <c r="Q1274" s="1" t="str">
        <f>VLOOKUP(Tabla_STOCKENALMACEN[[#This Row],[ID_PRODUCTO]],'ABC STOCK'!$B$3:$F$565,5,FALSE)</f>
        <v>C</v>
      </c>
      <c r="R127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75" spans="1:18" x14ac:dyDescent="0.25">
      <c r="A1275">
        <v>2</v>
      </c>
      <c r="B1275">
        <v>1213</v>
      </c>
      <c r="C1275">
        <v>5</v>
      </c>
      <c r="D1275">
        <v>3</v>
      </c>
      <c r="E1275">
        <v>201909</v>
      </c>
      <c r="F1275">
        <v>477</v>
      </c>
      <c r="G1275">
        <v>5.05</v>
      </c>
      <c r="H1275">
        <v>2408.85</v>
      </c>
      <c r="I1275">
        <v>433.59300000000002</v>
      </c>
      <c r="J1275">
        <v>79.5</v>
      </c>
      <c r="K1275">
        <v>541.99125000000004</v>
      </c>
      <c r="L1275">
        <f>Tabla_STOCKENALMACEN[[#This Row],[CANT_STOCK]]*Tabla_STOCKENALMACEN[[#This Row],[COSTO_UNIT]]</f>
        <v>2408.85</v>
      </c>
      <c r="M1275">
        <f>IFERROR(Tabla_STOCKENALMACEN[[#This Row],[CANT_STOCK]]/Tabla_STOCKENALMACEN[[#This Row],[VENTA_PROM12MESES_UN]],0)</f>
        <v>6</v>
      </c>
      <c r="N1275">
        <f>IFERROR(12/Tabla_STOCKENALMACEN[[#This Row],[MESES DE INVENTARIO]],0)</f>
        <v>2</v>
      </c>
      <c r="O1275" s="3">
        <f>Tabla_STOCKENALMACEN[[#This Row],[STOCK_VALORIZADO]]/SUM(Tabla_STOCKENALMACEN[STOCK_VALORIZADO])</f>
        <v>9.0683283207684476E-5</v>
      </c>
      <c r="P1275" s="1" t="str">
        <f>VLOOKUP(Tabla_STOCKENALMACEN[[#This Row],[ID_PRODUCTO]],'ABC VENTAS'!$B$2:$F$564,5,FALSE)</f>
        <v>C</v>
      </c>
      <c r="Q1275" s="1" t="str">
        <f>VLOOKUP(Tabla_STOCKENALMACEN[[#This Row],[ID_PRODUCTO]],'ABC STOCK'!$B$3:$F$565,5,FALSE)</f>
        <v>C</v>
      </c>
      <c r="R127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276" spans="1:18" x14ac:dyDescent="0.25">
      <c r="A1276">
        <v>1</v>
      </c>
      <c r="B1276">
        <v>1213</v>
      </c>
      <c r="C1276">
        <v>5</v>
      </c>
      <c r="D1276">
        <v>3</v>
      </c>
      <c r="E1276">
        <v>202001</v>
      </c>
      <c r="F1276">
        <v>0</v>
      </c>
      <c r="G1276">
        <v>4.3499999999999996</v>
      </c>
      <c r="H1276">
        <v>0</v>
      </c>
      <c r="I1276">
        <v>316.33199999999999</v>
      </c>
      <c r="J1276">
        <v>72</v>
      </c>
      <c r="K1276">
        <v>454.14</v>
      </c>
      <c r="L1276">
        <f>Tabla_STOCKENALMACEN[[#This Row],[CANT_STOCK]]*Tabla_STOCKENALMACEN[[#This Row],[COSTO_UNIT]]</f>
        <v>0</v>
      </c>
      <c r="M1276">
        <f>IFERROR(Tabla_STOCKENALMACEN[[#This Row],[CANT_STOCK]]/Tabla_STOCKENALMACEN[[#This Row],[VENTA_PROM12MESES_UN]],0)</f>
        <v>0</v>
      </c>
      <c r="N1276">
        <f>IFERROR(12/Tabla_STOCKENALMACEN[[#This Row],[MESES DE INVENTARIO]],0)</f>
        <v>0</v>
      </c>
      <c r="O1276" s="3">
        <f>Tabla_STOCKENALMACEN[[#This Row],[STOCK_VALORIZADO]]/SUM(Tabla_STOCKENALMACEN[STOCK_VALORIZADO])</f>
        <v>0</v>
      </c>
      <c r="P1276" s="1" t="str">
        <f>VLOOKUP(Tabla_STOCKENALMACEN[[#This Row],[ID_PRODUCTO]],'ABC VENTAS'!$B$2:$F$564,5,FALSE)</f>
        <v>C</v>
      </c>
      <c r="Q1276" s="1" t="str">
        <f>VLOOKUP(Tabla_STOCKENALMACEN[[#This Row],[ID_PRODUCTO]],'ABC STOCK'!$B$3:$F$565,5,FALSE)</f>
        <v>C</v>
      </c>
      <c r="R127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77" spans="1:18" x14ac:dyDescent="0.25">
      <c r="A1277">
        <v>2</v>
      </c>
      <c r="B1277">
        <v>1213</v>
      </c>
      <c r="C1277">
        <v>5</v>
      </c>
      <c r="D1277">
        <v>3</v>
      </c>
      <c r="E1277">
        <v>202002</v>
      </c>
      <c r="F1277">
        <v>1030</v>
      </c>
      <c r="G1277">
        <v>2.91</v>
      </c>
      <c r="H1277">
        <v>2997.3</v>
      </c>
      <c r="I1277">
        <v>191.65260000000001</v>
      </c>
      <c r="J1277">
        <v>74</v>
      </c>
      <c r="K1277">
        <v>325.16340000000002</v>
      </c>
      <c r="L1277">
        <f>Tabla_STOCKENALMACEN[[#This Row],[CANT_STOCK]]*Tabla_STOCKENALMACEN[[#This Row],[COSTO_UNIT]]</f>
        <v>2997.3</v>
      </c>
      <c r="M1277">
        <f>IFERROR(Tabla_STOCKENALMACEN[[#This Row],[CANT_STOCK]]/Tabla_STOCKENALMACEN[[#This Row],[VENTA_PROM12MESES_UN]],0)</f>
        <v>13.918918918918919</v>
      </c>
      <c r="N1277">
        <f>IFERROR(12/Tabla_STOCKENALMACEN[[#This Row],[MESES DE INVENTARIO]],0)</f>
        <v>0.86213592233009706</v>
      </c>
      <c r="O1277" s="3">
        <f>Tabla_STOCKENALMACEN[[#This Row],[STOCK_VALORIZADO]]/SUM(Tabla_STOCKENALMACEN[STOCK_VALORIZADO])</f>
        <v>1.1283600255656961E-4</v>
      </c>
      <c r="P1277" s="1" t="str">
        <f>VLOOKUP(Tabla_STOCKENALMACEN[[#This Row],[ID_PRODUCTO]],'ABC VENTAS'!$B$2:$F$564,5,FALSE)</f>
        <v>C</v>
      </c>
      <c r="Q1277" s="1" t="str">
        <f>VLOOKUP(Tabla_STOCKENALMACEN[[#This Row],[ID_PRODUCTO]],'ABC STOCK'!$B$3:$F$565,5,FALSE)</f>
        <v>C</v>
      </c>
      <c r="R127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278" spans="1:18" x14ac:dyDescent="0.25">
      <c r="A1278">
        <v>3</v>
      </c>
      <c r="B1278">
        <v>1213</v>
      </c>
      <c r="C1278">
        <v>5</v>
      </c>
      <c r="D1278">
        <v>3</v>
      </c>
      <c r="E1278">
        <v>201901</v>
      </c>
      <c r="F1278">
        <v>97</v>
      </c>
      <c r="G1278">
        <v>1.55</v>
      </c>
      <c r="H1278">
        <v>150.35</v>
      </c>
      <c r="I1278">
        <v>154.00800000000001</v>
      </c>
      <c r="J1278">
        <v>108</v>
      </c>
      <c r="K1278">
        <v>277.88400000000001</v>
      </c>
      <c r="L1278">
        <f>Tabla_STOCKENALMACEN[[#This Row],[CANT_STOCK]]*Tabla_STOCKENALMACEN[[#This Row],[COSTO_UNIT]]</f>
        <v>150.35</v>
      </c>
      <c r="M1278">
        <f>IFERROR(Tabla_STOCKENALMACEN[[#This Row],[CANT_STOCK]]/Tabla_STOCKENALMACEN[[#This Row],[VENTA_PROM12MESES_UN]],0)</f>
        <v>0.89814814814814814</v>
      </c>
      <c r="N1278">
        <f>IFERROR(12/Tabla_STOCKENALMACEN[[#This Row],[MESES DE INVENTARIO]],0)</f>
        <v>13.360824742268042</v>
      </c>
      <c r="O1278" s="3">
        <f>Tabla_STOCKENALMACEN[[#This Row],[STOCK_VALORIZADO]]/SUM(Tabla_STOCKENALMACEN[STOCK_VALORIZADO])</f>
        <v>5.6600583806693488E-6</v>
      </c>
      <c r="P1278" s="1" t="str">
        <f>VLOOKUP(Tabla_STOCKENALMACEN[[#This Row],[ID_PRODUCTO]],'ABC VENTAS'!$B$2:$F$564,5,FALSE)</f>
        <v>C</v>
      </c>
      <c r="Q1278" s="1" t="str">
        <f>VLOOKUP(Tabla_STOCKENALMACEN[[#This Row],[ID_PRODUCTO]],'ABC STOCK'!$B$3:$F$565,5,FALSE)</f>
        <v>C</v>
      </c>
      <c r="R127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79" spans="1:18" x14ac:dyDescent="0.25">
      <c r="A1279">
        <v>1</v>
      </c>
      <c r="B1279">
        <v>1213</v>
      </c>
      <c r="C1279">
        <v>5</v>
      </c>
      <c r="D1279">
        <v>3</v>
      </c>
      <c r="E1279">
        <v>202002</v>
      </c>
      <c r="F1279">
        <v>113</v>
      </c>
      <c r="G1279">
        <v>1.31</v>
      </c>
      <c r="H1279">
        <v>148.03</v>
      </c>
      <c r="I1279">
        <v>166.7106</v>
      </c>
      <c r="J1279">
        <v>126</v>
      </c>
      <c r="K1279">
        <v>219.52979999999999</v>
      </c>
      <c r="L1279">
        <f>Tabla_STOCKENALMACEN[[#This Row],[CANT_STOCK]]*Tabla_STOCKENALMACEN[[#This Row],[COSTO_UNIT]]</f>
        <v>148.03</v>
      </c>
      <c r="M1279">
        <f>IFERROR(Tabla_STOCKENALMACEN[[#This Row],[CANT_STOCK]]/Tabla_STOCKENALMACEN[[#This Row],[VENTA_PROM12MESES_UN]],0)</f>
        <v>0.89682539682539686</v>
      </c>
      <c r="N1279">
        <f>IFERROR(12/Tabla_STOCKENALMACEN[[#This Row],[MESES DE INVENTARIO]],0)</f>
        <v>13.380530973451327</v>
      </c>
      <c r="O1279" s="3">
        <f>Tabla_STOCKENALMACEN[[#This Row],[STOCK_VALORIZADO]]/SUM(Tabla_STOCKENALMACEN[STOCK_VALORIZADO])</f>
        <v>5.5727199340903468E-6</v>
      </c>
      <c r="P1279" s="1" t="str">
        <f>VLOOKUP(Tabla_STOCKENALMACEN[[#This Row],[ID_PRODUCTO]],'ABC VENTAS'!$B$2:$F$564,5,FALSE)</f>
        <v>C</v>
      </c>
      <c r="Q1279" s="1" t="str">
        <f>VLOOKUP(Tabla_STOCKENALMACEN[[#This Row],[ID_PRODUCTO]],'ABC STOCK'!$B$3:$F$565,5,FALSE)</f>
        <v>C</v>
      </c>
      <c r="R127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80" spans="1:18" x14ac:dyDescent="0.25">
      <c r="A1280">
        <v>1</v>
      </c>
      <c r="B1280">
        <v>1214</v>
      </c>
      <c r="C1280">
        <v>5</v>
      </c>
      <c r="D1280">
        <v>3</v>
      </c>
      <c r="E1280">
        <v>202001</v>
      </c>
      <c r="F1280">
        <v>395</v>
      </c>
      <c r="G1280">
        <v>3.78</v>
      </c>
      <c r="H1280">
        <v>1493.1</v>
      </c>
      <c r="I1280">
        <v>406.66374000000002</v>
      </c>
      <c r="J1280">
        <v>98.7</v>
      </c>
      <c r="K1280">
        <v>660.36221999999998</v>
      </c>
      <c r="L1280">
        <f>Tabla_STOCKENALMACEN[[#This Row],[CANT_STOCK]]*Tabla_STOCKENALMACEN[[#This Row],[COSTO_UNIT]]</f>
        <v>1493.1</v>
      </c>
      <c r="M1280">
        <f>IFERROR(Tabla_STOCKENALMACEN[[#This Row],[CANT_STOCK]]/Tabla_STOCKENALMACEN[[#This Row],[VENTA_PROM12MESES_UN]],0)</f>
        <v>4.0020263424518738</v>
      </c>
      <c r="N1280">
        <f>IFERROR(12/Tabla_STOCKENALMACEN[[#This Row],[MESES DE INVENTARIO]],0)</f>
        <v>2.9984810126582282</v>
      </c>
      <c r="O1280" s="3">
        <f>Tabla_STOCKENALMACEN[[#This Row],[STOCK_VALORIZADO]]/SUM(Tabla_STOCKENALMACEN[STOCK_VALORIZADO])</f>
        <v>5.6209066632373823E-5</v>
      </c>
      <c r="P1280" s="1" t="str">
        <f>VLOOKUP(Tabla_STOCKENALMACEN[[#This Row],[ID_PRODUCTO]],'ABC VENTAS'!$B$2:$F$564,5,FALSE)</f>
        <v>C</v>
      </c>
      <c r="Q1280" s="1" t="str">
        <f>VLOOKUP(Tabla_STOCKENALMACEN[[#This Row],[ID_PRODUCTO]],'ABC STOCK'!$B$3:$F$565,5,FALSE)</f>
        <v>C</v>
      </c>
      <c r="R128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281" spans="1:18" x14ac:dyDescent="0.25">
      <c r="A1281">
        <v>2</v>
      </c>
      <c r="B1281">
        <v>1214</v>
      </c>
      <c r="C1281">
        <v>5</v>
      </c>
      <c r="D1281">
        <v>3</v>
      </c>
      <c r="E1281">
        <v>202003</v>
      </c>
      <c r="F1281">
        <v>142</v>
      </c>
      <c r="G1281">
        <v>6.82</v>
      </c>
      <c r="H1281">
        <v>968.44</v>
      </c>
      <c r="I1281">
        <v>340.49531999999999</v>
      </c>
      <c r="J1281">
        <v>47.1</v>
      </c>
      <c r="K1281">
        <v>610.32180000000005</v>
      </c>
      <c r="L1281">
        <f>Tabla_STOCKENALMACEN[[#This Row],[CANT_STOCK]]*Tabla_STOCKENALMACEN[[#This Row],[COSTO_UNIT]]</f>
        <v>968.44</v>
      </c>
      <c r="M1281">
        <f>IFERROR(Tabla_STOCKENALMACEN[[#This Row],[CANT_STOCK]]/Tabla_STOCKENALMACEN[[#This Row],[VENTA_PROM12MESES_UN]],0)</f>
        <v>3.0148619957537153</v>
      </c>
      <c r="N1281">
        <f>IFERROR(12/Tabla_STOCKENALMACEN[[#This Row],[MESES DE INVENTARIO]],0)</f>
        <v>3.9802816901408455</v>
      </c>
      <c r="O1281" s="3">
        <f>Tabla_STOCKENALMACEN[[#This Row],[STOCK_VALORIZADO]]/SUM(Tabla_STOCKENALMACEN[STOCK_VALORIZADO])</f>
        <v>3.6457778105589787E-5</v>
      </c>
      <c r="P1281" s="1" t="str">
        <f>VLOOKUP(Tabla_STOCKENALMACEN[[#This Row],[ID_PRODUCTO]],'ABC VENTAS'!$B$2:$F$564,5,FALSE)</f>
        <v>C</v>
      </c>
      <c r="Q1281" s="1" t="str">
        <f>VLOOKUP(Tabla_STOCKENALMACEN[[#This Row],[ID_PRODUCTO]],'ABC STOCK'!$B$3:$F$565,5,FALSE)</f>
        <v>C</v>
      </c>
      <c r="R128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282" spans="1:18" x14ac:dyDescent="0.25">
      <c r="A1282">
        <v>1</v>
      </c>
      <c r="B1282">
        <v>1214</v>
      </c>
      <c r="C1282">
        <v>5</v>
      </c>
      <c r="D1282">
        <v>3</v>
      </c>
      <c r="E1282">
        <v>201902</v>
      </c>
      <c r="F1282">
        <v>493</v>
      </c>
      <c r="G1282">
        <v>2.5099999999999998</v>
      </c>
      <c r="H1282">
        <v>1237.43</v>
      </c>
      <c r="I1282">
        <v>289.57870000000003</v>
      </c>
      <c r="J1282">
        <v>139</v>
      </c>
      <c r="K1282">
        <v>600.09079999999994</v>
      </c>
      <c r="L1282">
        <f>Tabla_STOCKENALMACEN[[#This Row],[CANT_STOCK]]*Tabla_STOCKENALMACEN[[#This Row],[COSTO_UNIT]]</f>
        <v>1237.4299999999998</v>
      </c>
      <c r="M1282">
        <f>IFERROR(Tabla_STOCKENALMACEN[[#This Row],[CANT_STOCK]]/Tabla_STOCKENALMACEN[[#This Row],[VENTA_PROM12MESES_UN]],0)</f>
        <v>3.5467625899280577</v>
      </c>
      <c r="N1282">
        <f>IFERROR(12/Tabla_STOCKENALMACEN[[#This Row],[MESES DE INVENTARIO]],0)</f>
        <v>3.3833671399594318</v>
      </c>
      <c r="O1282" s="3">
        <f>Tabla_STOCKENALMACEN[[#This Row],[STOCK_VALORIZADO]]/SUM(Tabla_STOCKENALMACEN[STOCK_VALORIZADO])</f>
        <v>4.6584143944074969E-5</v>
      </c>
      <c r="P1282" s="1" t="str">
        <f>VLOOKUP(Tabla_STOCKENALMACEN[[#This Row],[ID_PRODUCTO]],'ABC VENTAS'!$B$2:$F$564,5,FALSE)</f>
        <v>C</v>
      </c>
      <c r="Q1282" s="1" t="str">
        <f>VLOOKUP(Tabla_STOCKENALMACEN[[#This Row],[ID_PRODUCTO]],'ABC STOCK'!$B$3:$F$565,5,FALSE)</f>
        <v>C</v>
      </c>
      <c r="R128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283" spans="1:18" x14ac:dyDescent="0.25">
      <c r="A1283">
        <v>1</v>
      </c>
      <c r="B1283">
        <v>1214</v>
      </c>
      <c r="C1283">
        <v>5</v>
      </c>
      <c r="D1283">
        <v>3</v>
      </c>
      <c r="E1283">
        <v>202002</v>
      </c>
      <c r="F1283">
        <v>128</v>
      </c>
      <c r="G1283">
        <v>3.23</v>
      </c>
      <c r="H1283">
        <v>413.44</v>
      </c>
      <c r="I1283">
        <v>263.89100000000002</v>
      </c>
      <c r="J1283">
        <v>95</v>
      </c>
      <c r="K1283">
        <v>392.76799999999997</v>
      </c>
      <c r="L1283">
        <f>Tabla_STOCKENALMACEN[[#This Row],[CANT_STOCK]]*Tabla_STOCKENALMACEN[[#This Row],[COSTO_UNIT]]</f>
        <v>413.44</v>
      </c>
      <c r="M1283">
        <f>IFERROR(Tabla_STOCKENALMACEN[[#This Row],[CANT_STOCK]]/Tabla_STOCKENALMACEN[[#This Row],[VENTA_PROM12MESES_UN]],0)</f>
        <v>1.3473684210526315</v>
      </c>
      <c r="N1283">
        <f>IFERROR(12/Tabla_STOCKENALMACEN[[#This Row],[MESES DE INVENTARIO]],0)</f>
        <v>8.90625</v>
      </c>
      <c r="O1283" s="3">
        <f>Tabla_STOCKENALMACEN[[#This Row],[STOCK_VALORIZADO]]/SUM(Tabla_STOCKENALMACEN[STOCK_VALORIZADO])</f>
        <v>1.5564313514492422E-5</v>
      </c>
      <c r="P1283" s="1" t="str">
        <f>VLOOKUP(Tabla_STOCKENALMACEN[[#This Row],[ID_PRODUCTO]],'ABC VENTAS'!$B$2:$F$564,5,FALSE)</f>
        <v>C</v>
      </c>
      <c r="Q1283" s="1" t="str">
        <f>VLOOKUP(Tabla_STOCKENALMACEN[[#This Row],[ID_PRODUCTO]],'ABC STOCK'!$B$3:$F$565,5,FALSE)</f>
        <v>C</v>
      </c>
      <c r="R128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84" spans="1:18" x14ac:dyDescent="0.25">
      <c r="A1284">
        <v>1</v>
      </c>
      <c r="B1284">
        <v>1214</v>
      </c>
      <c r="C1284">
        <v>5</v>
      </c>
      <c r="D1284">
        <v>3</v>
      </c>
      <c r="E1284">
        <v>201908</v>
      </c>
      <c r="F1284">
        <v>280</v>
      </c>
      <c r="G1284">
        <v>4.49</v>
      </c>
      <c r="H1284">
        <v>1257.2</v>
      </c>
      <c r="I1284">
        <v>223.38199</v>
      </c>
      <c r="J1284">
        <v>55.9</v>
      </c>
      <c r="K1284">
        <v>356.40722</v>
      </c>
      <c r="L1284">
        <f>Tabla_STOCKENALMACEN[[#This Row],[CANT_STOCK]]*Tabla_STOCKENALMACEN[[#This Row],[COSTO_UNIT]]</f>
        <v>1257.2</v>
      </c>
      <c r="M1284">
        <f>IFERROR(Tabla_STOCKENALMACEN[[#This Row],[CANT_STOCK]]/Tabla_STOCKENALMACEN[[#This Row],[VENTA_PROM12MESES_UN]],0)</f>
        <v>5.0089445438282647</v>
      </c>
      <c r="N1284">
        <f>IFERROR(12/Tabla_STOCKENALMACEN[[#This Row],[MESES DE INVENTARIO]],0)</f>
        <v>2.3957142857142859</v>
      </c>
      <c r="O1284" s="3">
        <f>Tabla_STOCKENALMACEN[[#This Row],[STOCK_VALORIZADO]]/SUM(Tabla_STOCKENALMACEN[STOCK_VALORIZADO])</f>
        <v>4.7328403034103797E-5</v>
      </c>
      <c r="P1284" s="1" t="str">
        <f>VLOOKUP(Tabla_STOCKENALMACEN[[#This Row],[ID_PRODUCTO]],'ABC VENTAS'!$B$2:$F$564,5,FALSE)</f>
        <v>C</v>
      </c>
      <c r="Q1284" s="1" t="str">
        <f>VLOOKUP(Tabla_STOCKENALMACEN[[#This Row],[ID_PRODUCTO]],'ABC STOCK'!$B$3:$F$565,5,FALSE)</f>
        <v>C</v>
      </c>
      <c r="R128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285" spans="1:18" x14ac:dyDescent="0.25">
      <c r="A1285">
        <v>1</v>
      </c>
      <c r="B1285">
        <v>1214</v>
      </c>
      <c r="C1285">
        <v>5</v>
      </c>
      <c r="D1285">
        <v>3</v>
      </c>
      <c r="E1285">
        <v>202002</v>
      </c>
      <c r="F1285">
        <v>130</v>
      </c>
      <c r="G1285">
        <v>1.1399999999999999</v>
      </c>
      <c r="H1285">
        <v>148.19999999999999</v>
      </c>
      <c r="I1285">
        <v>114.114</v>
      </c>
      <c r="J1285">
        <v>110</v>
      </c>
      <c r="K1285">
        <v>152.988</v>
      </c>
      <c r="L1285">
        <f>Tabla_STOCKENALMACEN[[#This Row],[CANT_STOCK]]*Tabla_STOCKENALMACEN[[#This Row],[COSTO_UNIT]]</f>
        <v>148.19999999999999</v>
      </c>
      <c r="M1285">
        <f>IFERROR(Tabla_STOCKENALMACEN[[#This Row],[CANT_STOCK]]/Tabla_STOCKENALMACEN[[#This Row],[VENTA_PROM12MESES_UN]],0)</f>
        <v>1.1818181818181819</v>
      </c>
      <c r="N1285">
        <f>IFERROR(12/Tabla_STOCKENALMACEN[[#This Row],[MESES DE INVENTARIO]],0)</f>
        <v>10.153846153846153</v>
      </c>
      <c r="O1285" s="3">
        <f>Tabla_STOCKENALMACEN[[#This Row],[STOCK_VALORIZADO]]/SUM(Tabla_STOCKENALMACEN[STOCK_VALORIZADO])</f>
        <v>5.579119734055187E-6</v>
      </c>
      <c r="P1285" s="1" t="str">
        <f>VLOOKUP(Tabla_STOCKENALMACEN[[#This Row],[ID_PRODUCTO]],'ABC VENTAS'!$B$2:$F$564,5,FALSE)</f>
        <v>C</v>
      </c>
      <c r="Q1285" s="1" t="str">
        <f>VLOOKUP(Tabla_STOCKENALMACEN[[#This Row],[ID_PRODUCTO]],'ABC STOCK'!$B$3:$F$565,5,FALSE)</f>
        <v>C</v>
      </c>
      <c r="R128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86" spans="1:18" x14ac:dyDescent="0.25">
      <c r="A1286">
        <v>3</v>
      </c>
      <c r="B1286">
        <v>1215</v>
      </c>
      <c r="C1286">
        <v>5</v>
      </c>
      <c r="D1286">
        <v>3</v>
      </c>
      <c r="E1286">
        <v>202003</v>
      </c>
      <c r="F1286">
        <v>297</v>
      </c>
      <c r="G1286">
        <v>5.14</v>
      </c>
      <c r="H1286">
        <v>1526.58</v>
      </c>
      <c r="I1286">
        <v>391.97640000000001</v>
      </c>
      <c r="J1286">
        <v>93</v>
      </c>
      <c r="K1286">
        <v>908.23800000000006</v>
      </c>
      <c r="L1286">
        <f>Tabla_STOCKENALMACEN[[#This Row],[CANT_STOCK]]*Tabla_STOCKENALMACEN[[#This Row],[COSTO_UNIT]]</f>
        <v>1526.58</v>
      </c>
      <c r="M1286">
        <f>IFERROR(Tabla_STOCKENALMACEN[[#This Row],[CANT_STOCK]]/Tabla_STOCKENALMACEN[[#This Row],[VENTA_PROM12MESES_UN]],0)</f>
        <v>3.193548387096774</v>
      </c>
      <c r="N1286">
        <f>IFERROR(12/Tabla_STOCKENALMACEN[[#This Row],[MESES DE INVENTARIO]],0)</f>
        <v>3.7575757575757578</v>
      </c>
      <c r="O1286" s="3">
        <f>Tabla_STOCKENALMACEN[[#This Row],[STOCK_VALORIZADO]]/SUM(Tabla_STOCKENALMACEN[STOCK_VALORIZADO])</f>
        <v>5.7469450766625965E-5</v>
      </c>
      <c r="P1286" s="1" t="str">
        <f>VLOOKUP(Tabla_STOCKENALMACEN[[#This Row],[ID_PRODUCTO]],'ABC VENTAS'!$B$2:$F$564,5,FALSE)</f>
        <v>C</v>
      </c>
      <c r="Q1286" s="1" t="str">
        <f>VLOOKUP(Tabla_STOCKENALMACEN[[#This Row],[ID_PRODUCTO]],'ABC STOCK'!$B$3:$F$565,5,FALSE)</f>
        <v>C</v>
      </c>
      <c r="R128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287" spans="1:18" x14ac:dyDescent="0.25">
      <c r="A1287">
        <v>3</v>
      </c>
      <c r="B1287">
        <v>1215</v>
      </c>
      <c r="C1287">
        <v>5</v>
      </c>
      <c r="D1287">
        <v>3</v>
      </c>
      <c r="E1287">
        <v>202003</v>
      </c>
      <c r="F1287">
        <v>15</v>
      </c>
      <c r="G1287">
        <v>2.4300000000000002</v>
      </c>
      <c r="H1287">
        <v>36.450000000000003</v>
      </c>
      <c r="I1287">
        <v>317.2122</v>
      </c>
      <c r="J1287">
        <v>122</v>
      </c>
      <c r="K1287">
        <v>471.37139999999999</v>
      </c>
      <c r="L1287">
        <f>Tabla_STOCKENALMACEN[[#This Row],[CANT_STOCK]]*Tabla_STOCKENALMACEN[[#This Row],[COSTO_UNIT]]</f>
        <v>36.450000000000003</v>
      </c>
      <c r="M1287">
        <f>IFERROR(Tabla_STOCKENALMACEN[[#This Row],[CANT_STOCK]]/Tabla_STOCKENALMACEN[[#This Row],[VENTA_PROM12MESES_UN]],0)</f>
        <v>0.12295081967213115</v>
      </c>
      <c r="N1287">
        <f>IFERROR(12/Tabla_STOCKENALMACEN[[#This Row],[MESES DE INVENTARIO]],0)</f>
        <v>97.600000000000009</v>
      </c>
      <c r="O1287" s="3">
        <f>Tabla_STOCKENALMACEN[[#This Row],[STOCK_VALORIZADO]]/SUM(Tabla_STOCKENALMACEN[STOCK_VALORIZADO])</f>
        <v>1.3721924042261243E-6</v>
      </c>
      <c r="P1287" s="1" t="str">
        <f>VLOOKUP(Tabla_STOCKENALMACEN[[#This Row],[ID_PRODUCTO]],'ABC VENTAS'!$B$2:$F$564,5,FALSE)</f>
        <v>C</v>
      </c>
      <c r="Q1287" s="1" t="str">
        <f>VLOOKUP(Tabla_STOCKENALMACEN[[#This Row],[ID_PRODUCTO]],'ABC STOCK'!$B$3:$F$565,5,FALSE)</f>
        <v>C</v>
      </c>
      <c r="R128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88" spans="1:18" x14ac:dyDescent="0.25">
      <c r="A1288">
        <v>3</v>
      </c>
      <c r="B1288">
        <v>1215</v>
      </c>
      <c r="C1288">
        <v>5</v>
      </c>
      <c r="D1288">
        <v>3</v>
      </c>
      <c r="E1288">
        <v>201906</v>
      </c>
      <c r="F1288">
        <v>866</v>
      </c>
      <c r="G1288">
        <v>3.2</v>
      </c>
      <c r="H1288">
        <v>2771.2</v>
      </c>
      <c r="I1288">
        <v>249.35040000000001</v>
      </c>
      <c r="J1288">
        <v>96.2</v>
      </c>
      <c r="K1288">
        <v>381.72160000000002</v>
      </c>
      <c r="L1288">
        <f>Tabla_STOCKENALMACEN[[#This Row],[CANT_STOCK]]*Tabla_STOCKENALMACEN[[#This Row],[COSTO_UNIT]]</f>
        <v>2771.2000000000003</v>
      </c>
      <c r="M1288">
        <f>IFERROR(Tabla_STOCKENALMACEN[[#This Row],[CANT_STOCK]]/Tabla_STOCKENALMACEN[[#This Row],[VENTA_PROM12MESES_UN]],0)</f>
        <v>9.002079002079002</v>
      </c>
      <c r="N1288">
        <f>IFERROR(12/Tabla_STOCKENALMACEN[[#This Row],[MESES DE INVENTARIO]],0)</f>
        <v>1.333025404157044</v>
      </c>
      <c r="O1288" s="3">
        <f>Tabla_STOCKENALMACEN[[#This Row],[STOCK_VALORIZADO]]/SUM(Tabla_STOCKENALMACEN[STOCK_VALORIZADO])</f>
        <v>1.0432426860333157E-4</v>
      </c>
      <c r="P1288" s="1" t="str">
        <f>VLOOKUP(Tabla_STOCKENALMACEN[[#This Row],[ID_PRODUCTO]],'ABC VENTAS'!$B$2:$F$564,5,FALSE)</f>
        <v>C</v>
      </c>
      <c r="Q1288" s="1" t="str">
        <f>VLOOKUP(Tabla_STOCKENALMACEN[[#This Row],[ID_PRODUCTO]],'ABC STOCK'!$B$3:$F$565,5,FALSE)</f>
        <v>C</v>
      </c>
      <c r="R128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289" spans="1:18" x14ac:dyDescent="0.25">
      <c r="A1289">
        <v>3</v>
      </c>
      <c r="B1289">
        <v>1215</v>
      </c>
      <c r="C1289">
        <v>5</v>
      </c>
      <c r="D1289">
        <v>3</v>
      </c>
      <c r="E1289">
        <v>201908</v>
      </c>
      <c r="F1289">
        <v>728</v>
      </c>
      <c r="G1289">
        <v>5.29</v>
      </c>
      <c r="H1289">
        <v>3851.12</v>
      </c>
      <c r="I1289">
        <v>188.07007999999999</v>
      </c>
      <c r="J1289">
        <v>40.4</v>
      </c>
      <c r="K1289">
        <v>309.88819999999998</v>
      </c>
      <c r="L1289">
        <f>Tabla_STOCKENALMACEN[[#This Row],[CANT_STOCK]]*Tabla_STOCKENALMACEN[[#This Row],[COSTO_UNIT]]</f>
        <v>3851.12</v>
      </c>
      <c r="M1289">
        <f>IFERROR(Tabla_STOCKENALMACEN[[#This Row],[CANT_STOCK]]/Tabla_STOCKENALMACEN[[#This Row],[VENTA_PROM12MESES_UN]],0)</f>
        <v>18.019801980198022</v>
      </c>
      <c r="N1289">
        <f>IFERROR(12/Tabla_STOCKENALMACEN[[#This Row],[MESES DE INVENTARIO]],0)</f>
        <v>0.6659340659340659</v>
      </c>
      <c r="O1289" s="3">
        <f>Tabla_STOCKENALMACEN[[#This Row],[STOCK_VALORIZADO]]/SUM(Tabla_STOCKENALMACEN[STOCK_VALORIZADO])</f>
        <v>1.4497880965057093E-4</v>
      </c>
      <c r="P1289" s="1" t="str">
        <f>VLOOKUP(Tabla_STOCKENALMACEN[[#This Row],[ID_PRODUCTO]],'ABC VENTAS'!$B$2:$F$564,5,FALSE)</f>
        <v>C</v>
      </c>
      <c r="Q1289" s="1" t="str">
        <f>VLOOKUP(Tabla_STOCKENALMACEN[[#This Row],[ID_PRODUCTO]],'ABC STOCK'!$B$3:$F$565,5,FALSE)</f>
        <v>C</v>
      </c>
      <c r="R128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290" spans="1:18" x14ac:dyDescent="0.25">
      <c r="A1290">
        <v>2</v>
      </c>
      <c r="B1290">
        <v>1215</v>
      </c>
      <c r="C1290">
        <v>5</v>
      </c>
      <c r="D1290">
        <v>3</v>
      </c>
      <c r="E1290">
        <v>202002</v>
      </c>
      <c r="F1290">
        <v>17</v>
      </c>
      <c r="G1290">
        <v>2.63</v>
      </c>
      <c r="H1290">
        <v>44.71</v>
      </c>
      <c r="I1290">
        <v>150.80420000000001</v>
      </c>
      <c r="J1290">
        <v>61</v>
      </c>
      <c r="K1290">
        <v>272.73099999999999</v>
      </c>
      <c r="L1290">
        <f>Tabla_STOCKENALMACEN[[#This Row],[CANT_STOCK]]*Tabla_STOCKENALMACEN[[#This Row],[COSTO_UNIT]]</f>
        <v>44.71</v>
      </c>
      <c r="M1290">
        <f>IFERROR(Tabla_STOCKENALMACEN[[#This Row],[CANT_STOCK]]/Tabla_STOCKENALMACEN[[#This Row],[VENTA_PROM12MESES_UN]],0)</f>
        <v>0.27868852459016391</v>
      </c>
      <c r="N1290">
        <f>IFERROR(12/Tabla_STOCKENALMACEN[[#This Row],[MESES DE INVENTARIO]],0)</f>
        <v>43.058823529411768</v>
      </c>
      <c r="O1290" s="3">
        <f>Tabla_STOCKENALMACEN[[#This Row],[STOCK_VALORIZADO]]/SUM(Tabla_STOCKENALMACEN[STOCK_VALORIZADO])</f>
        <v>1.6831473907530866E-6</v>
      </c>
      <c r="P1290" s="1" t="str">
        <f>VLOOKUP(Tabla_STOCKENALMACEN[[#This Row],[ID_PRODUCTO]],'ABC VENTAS'!$B$2:$F$564,5,FALSE)</f>
        <v>C</v>
      </c>
      <c r="Q1290" s="1" t="str">
        <f>VLOOKUP(Tabla_STOCKENALMACEN[[#This Row],[ID_PRODUCTO]],'ABC STOCK'!$B$3:$F$565,5,FALSE)</f>
        <v>C</v>
      </c>
      <c r="R129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91" spans="1:18" x14ac:dyDescent="0.25">
      <c r="A1291">
        <v>3</v>
      </c>
      <c r="B1291">
        <v>1215</v>
      </c>
      <c r="C1291">
        <v>5</v>
      </c>
      <c r="D1291">
        <v>3</v>
      </c>
      <c r="E1291">
        <v>202002</v>
      </c>
      <c r="F1291">
        <v>995</v>
      </c>
      <c r="G1291">
        <v>2.8</v>
      </c>
      <c r="H1291">
        <v>2786</v>
      </c>
      <c r="I1291">
        <v>157.79400000000001</v>
      </c>
      <c r="J1291">
        <v>66.3</v>
      </c>
      <c r="K1291">
        <v>265.46519999999998</v>
      </c>
      <c r="L1291">
        <f>Tabla_STOCKENALMACEN[[#This Row],[CANT_STOCK]]*Tabla_STOCKENALMACEN[[#This Row],[COSTO_UNIT]]</f>
        <v>2786</v>
      </c>
      <c r="M1291">
        <f>IFERROR(Tabla_STOCKENALMACEN[[#This Row],[CANT_STOCK]]/Tabla_STOCKENALMACEN[[#This Row],[VENTA_PROM12MESES_UN]],0)</f>
        <v>15.007541478129713</v>
      </c>
      <c r="N1291">
        <f>IFERROR(12/Tabla_STOCKENALMACEN[[#This Row],[MESES DE INVENTARIO]],0)</f>
        <v>0.79959798994974873</v>
      </c>
      <c r="O1291" s="3">
        <f>Tabla_STOCKENALMACEN[[#This Row],[STOCK_VALORIZADO]]/SUM(Tabla_STOCKENALMACEN[STOCK_VALORIZADO])</f>
        <v>1.0488142765909415E-4</v>
      </c>
      <c r="P1291" s="1" t="str">
        <f>VLOOKUP(Tabla_STOCKENALMACEN[[#This Row],[ID_PRODUCTO]],'ABC VENTAS'!$B$2:$F$564,5,FALSE)</f>
        <v>C</v>
      </c>
      <c r="Q1291" s="1" t="str">
        <f>VLOOKUP(Tabla_STOCKENALMACEN[[#This Row],[ID_PRODUCTO]],'ABC STOCK'!$B$3:$F$565,5,FALSE)</f>
        <v>C</v>
      </c>
      <c r="R129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292" spans="1:18" x14ac:dyDescent="0.25">
      <c r="A1292">
        <v>1</v>
      </c>
      <c r="B1292">
        <v>1216</v>
      </c>
      <c r="C1292">
        <v>5</v>
      </c>
      <c r="D1292">
        <v>3</v>
      </c>
      <c r="E1292">
        <v>202002</v>
      </c>
      <c r="F1292">
        <v>1052</v>
      </c>
      <c r="G1292">
        <v>7.45</v>
      </c>
      <c r="H1292">
        <v>7837.4</v>
      </c>
      <c r="I1292">
        <v>0</v>
      </c>
      <c r="J1292">
        <v>0</v>
      </c>
      <c r="K1292">
        <v>0</v>
      </c>
      <c r="L1292">
        <f>Tabla_STOCKENALMACEN[[#This Row],[CANT_STOCK]]*Tabla_STOCKENALMACEN[[#This Row],[COSTO_UNIT]]</f>
        <v>7837.4000000000005</v>
      </c>
      <c r="M1292">
        <f>IFERROR(Tabla_STOCKENALMACEN[[#This Row],[CANT_STOCK]]/Tabla_STOCKENALMACEN[[#This Row],[VENTA_PROM12MESES_UN]],0)</f>
        <v>0</v>
      </c>
      <c r="N1292">
        <f>IFERROR(12/Tabla_STOCKENALMACEN[[#This Row],[MESES DE INVENTARIO]],0)</f>
        <v>0</v>
      </c>
      <c r="O1292" s="3">
        <f>Tabla_STOCKENALMACEN[[#This Row],[STOCK_VALORIZADO]]/SUM(Tabla_STOCKENALMACEN[STOCK_VALORIZADO])</f>
        <v>2.9504583673201166E-4</v>
      </c>
      <c r="P1292" s="1" t="str">
        <f>VLOOKUP(Tabla_STOCKENALMACEN[[#This Row],[ID_PRODUCTO]],'ABC VENTAS'!$B$2:$F$564,5,FALSE)</f>
        <v>C</v>
      </c>
      <c r="Q1292" s="1" t="str">
        <f>VLOOKUP(Tabla_STOCKENALMACEN[[#This Row],[ID_PRODUCTO]],'ABC STOCK'!$B$3:$F$565,5,FALSE)</f>
        <v>C</v>
      </c>
      <c r="R1292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293" spans="1:18" x14ac:dyDescent="0.25">
      <c r="A1293">
        <v>2</v>
      </c>
      <c r="B1293">
        <v>1216</v>
      </c>
      <c r="C1293">
        <v>5</v>
      </c>
      <c r="D1293">
        <v>3</v>
      </c>
      <c r="E1293">
        <v>201902</v>
      </c>
      <c r="F1293">
        <v>554</v>
      </c>
      <c r="G1293">
        <v>5.53</v>
      </c>
      <c r="H1293">
        <v>3063.62</v>
      </c>
      <c r="I1293">
        <v>408.33519999999999</v>
      </c>
      <c r="J1293">
        <v>92.3</v>
      </c>
      <c r="K1293">
        <v>791.14945</v>
      </c>
      <c r="L1293">
        <f>Tabla_STOCKENALMACEN[[#This Row],[CANT_STOCK]]*Tabla_STOCKENALMACEN[[#This Row],[COSTO_UNIT]]</f>
        <v>3063.6200000000003</v>
      </c>
      <c r="M1293">
        <f>IFERROR(Tabla_STOCKENALMACEN[[#This Row],[CANT_STOCK]]/Tabla_STOCKENALMACEN[[#This Row],[VENTA_PROM12MESES_UN]],0)</f>
        <v>6.0021668472372696</v>
      </c>
      <c r="N1293">
        <f>IFERROR(12/Tabla_STOCKENALMACEN[[#This Row],[MESES DE INVENTARIO]],0)</f>
        <v>1.9992779783393502</v>
      </c>
      <c r="O1293" s="3">
        <f>Tabla_STOCKENALMACEN[[#This Row],[STOCK_VALORIZADO]]/SUM(Tabla_STOCKENALMACEN[STOCK_VALORIZADO])</f>
        <v>1.1533267746050038E-4</v>
      </c>
      <c r="P1293" s="1" t="str">
        <f>VLOOKUP(Tabla_STOCKENALMACEN[[#This Row],[ID_PRODUCTO]],'ABC VENTAS'!$B$2:$F$564,5,FALSE)</f>
        <v>C</v>
      </c>
      <c r="Q1293" s="1" t="str">
        <f>VLOOKUP(Tabla_STOCKENALMACEN[[#This Row],[ID_PRODUCTO]],'ABC STOCK'!$B$3:$F$565,5,FALSE)</f>
        <v>C</v>
      </c>
      <c r="R129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294" spans="1:18" x14ac:dyDescent="0.25">
      <c r="A1294">
        <v>2</v>
      </c>
      <c r="B1294">
        <v>1216</v>
      </c>
      <c r="C1294">
        <v>5</v>
      </c>
      <c r="D1294">
        <v>3</v>
      </c>
      <c r="E1294">
        <v>202003</v>
      </c>
      <c r="F1294">
        <v>841</v>
      </c>
      <c r="G1294">
        <v>3.55</v>
      </c>
      <c r="H1294">
        <v>2985.55</v>
      </c>
      <c r="I1294">
        <v>298.41300000000001</v>
      </c>
      <c r="J1294">
        <v>93.4</v>
      </c>
      <c r="K1294">
        <v>593.51030000000003</v>
      </c>
      <c r="L1294">
        <f>Tabla_STOCKENALMACEN[[#This Row],[CANT_STOCK]]*Tabla_STOCKENALMACEN[[#This Row],[COSTO_UNIT]]</f>
        <v>2985.5499999999997</v>
      </c>
      <c r="M1294">
        <f>IFERROR(Tabla_STOCKENALMACEN[[#This Row],[CANT_STOCK]]/Tabla_STOCKENALMACEN[[#This Row],[VENTA_PROM12MESES_UN]],0)</f>
        <v>9.0042826552462518</v>
      </c>
      <c r="N1294">
        <f>IFERROR(12/Tabla_STOCKENALMACEN[[#This Row],[MESES DE INVENTARIO]],0)</f>
        <v>1.3326991676575506</v>
      </c>
      <c r="O1294" s="3">
        <f>Tabla_STOCKENALMACEN[[#This Row],[STOCK_VALORIZADO]]/SUM(Tabla_STOCKENALMACEN[STOCK_VALORIZADO])</f>
        <v>1.1239366344135266E-4</v>
      </c>
      <c r="P1294" s="1" t="str">
        <f>VLOOKUP(Tabla_STOCKENALMACEN[[#This Row],[ID_PRODUCTO]],'ABC VENTAS'!$B$2:$F$564,5,FALSE)</f>
        <v>C</v>
      </c>
      <c r="Q1294" s="1" t="str">
        <f>VLOOKUP(Tabla_STOCKENALMACEN[[#This Row],[ID_PRODUCTO]],'ABC STOCK'!$B$3:$F$565,5,FALSE)</f>
        <v>C</v>
      </c>
      <c r="R129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295" spans="1:18" x14ac:dyDescent="0.25">
      <c r="A1295">
        <v>1</v>
      </c>
      <c r="B1295">
        <v>1216</v>
      </c>
      <c r="C1295">
        <v>5</v>
      </c>
      <c r="D1295">
        <v>3</v>
      </c>
      <c r="E1295">
        <v>201904</v>
      </c>
      <c r="F1295">
        <v>519</v>
      </c>
      <c r="G1295">
        <v>2.99</v>
      </c>
      <c r="H1295">
        <v>1551.81</v>
      </c>
      <c r="I1295">
        <v>271.791</v>
      </c>
      <c r="J1295">
        <v>101</v>
      </c>
      <c r="K1295">
        <v>543.58199999999999</v>
      </c>
      <c r="L1295">
        <f>Tabla_STOCKENALMACEN[[#This Row],[CANT_STOCK]]*Tabla_STOCKENALMACEN[[#This Row],[COSTO_UNIT]]</f>
        <v>1551.8100000000002</v>
      </c>
      <c r="M1295">
        <f>IFERROR(Tabla_STOCKENALMACEN[[#This Row],[CANT_STOCK]]/Tabla_STOCKENALMACEN[[#This Row],[VENTA_PROM12MESES_UN]],0)</f>
        <v>5.1386138613861387</v>
      </c>
      <c r="N1295">
        <f>IFERROR(12/Tabla_STOCKENALMACEN[[#This Row],[MESES DE INVENTARIO]],0)</f>
        <v>2.3352601156069364</v>
      </c>
      <c r="O1295" s="3">
        <f>Tabla_STOCKENALMACEN[[#This Row],[STOCK_VALORIZADO]]/SUM(Tabla_STOCKENALMACEN[STOCK_VALORIZADO])</f>
        <v>5.8419256373172614E-5</v>
      </c>
      <c r="P1295" s="1" t="str">
        <f>VLOOKUP(Tabla_STOCKENALMACEN[[#This Row],[ID_PRODUCTO]],'ABC VENTAS'!$B$2:$F$564,5,FALSE)</f>
        <v>C</v>
      </c>
      <c r="Q1295" s="1" t="str">
        <f>VLOOKUP(Tabla_STOCKENALMACEN[[#This Row],[ID_PRODUCTO]],'ABC STOCK'!$B$3:$F$565,5,FALSE)</f>
        <v>C</v>
      </c>
      <c r="R129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296" spans="1:18" x14ac:dyDescent="0.25">
      <c r="A1296">
        <v>1</v>
      </c>
      <c r="B1296">
        <v>1216</v>
      </c>
      <c r="C1296">
        <v>5</v>
      </c>
      <c r="D1296">
        <v>3</v>
      </c>
      <c r="E1296">
        <v>202002</v>
      </c>
      <c r="F1296">
        <v>1115</v>
      </c>
      <c r="G1296">
        <v>2.31</v>
      </c>
      <c r="H1296">
        <v>2575.65</v>
      </c>
      <c r="I1296">
        <v>240.6096</v>
      </c>
      <c r="J1296">
        <v>112</v>
      </c>
      <c r="K1296">
        <v>491.56799999999998</v>
      </c>
      <c r="L1296">
        <f>Tabla_STOCKENALMACEN[[#This Row],[CANT_STOCK]]*Tabla_STOCKENALMACEN[[#This Row],[COSTO_UNIT]]</f>
        <v>2575.65</v>
      </c>
      <c r="M1296">
        <f>IFERROR(Tabla_STOCKENALMACEN[[#This Row],[CANT_STOCK]]/Tabla_STOCKENALMACEN[[#This Row],[VENTA_PROM12MESES_UN]],0)</f>
        <v>9.9553571428571423</v>
      </c>
      <c r="N1296">
        <f>IFERROR(12/Tabla_STOCKENALMACEN[[#This Row],[MESES DE INVENTARIO]],0)</f>
        <v>1.2053811659192826</v>
      </c>
      <c r="O1296" s="3">
        <f>Tabla_STOCKENALMACEN[[#This Row],[STOCK_VALORIZADO]]/SUM(Tabla_STOCKENALMACEN[STOCK_VALORIZADO])</f>
        <v>9.6962616349657521E-5</v>
      </c>
      <c r="P1296" s="1" t="str">
        <f>VLOOKUP(Tabla_STOCKENALMACEN[[#This Row],[ID_PRODUCTO]],'ABC VENTAS'!$B$2:$F$564,5,FALSE)</f>
        <v>C</v>
      </c>
      <c r="Q1296" s="1" t="str">
        <f>VLOOKUP(Tabla_STOCKENALMACEN[[#This Row],[ID_PRODUCTO]],'ABC STOCK'!$B$3:$F$565,5,FALSE)</f>
        <v>C</v>
      </c>
      <c r="R129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297" spans="1:18" x14ac:dyDescent="0.25">
      <c r="A1297">
        <v>2</v>
      </c>
      <c r="B1297">
        <v>1216</v>
      </c>
      <c r="C1297">
        <v>5</v>
      </c>
      <c r="D1297">
        <v>3</v>
      </c>
      <c r="E1297">
        <v>202001</v>
      </c>
      <c r="F1297">
        <v>617</v>
      </c>
      <c r="G1297">
        <v>3.52</v>
      </c>
      <c r="H1297">
        <v>2171.84</v>
      </c>
      <c r="I1297">
        <v>214.5968</v>
      </c>
      <c r="J1297">
        <v>68.5</v>
      </c>
      <c r="K1297">
        <v>446.072</v>
      </c>
      <c r="L1297">
        <f>Tabla_STOCKENALMACEN[[#This Row],[CANT_STOCK]]*Tabla_STOCKENALMACEN[[#This Row],[COSTO_UNIT]]</f>
        <v>2171.84</v>
      </c>
      <c r="M1297">
        <f>IFERROR(Tabla_STOCKENALMACEN[[#This Row],[CANT_STOCK]]/Tabla_STOCKENALMACEN[[#This Row],[VENTA_PROM12MESES_UN]],0)</f>
        <v>9.007299270072993</v>
      </c>
      <c r="N1297">
        <f>IFERROR(12/Tabla_STOCKENALMACEN[[#This Row],[MESES DE INVENTARIO]],0)</f>
        <v>1.3322528363047001</v>
      </c>
      <c r="O1297" s="3">
        <f>Tabla_STOCKENALMACEN[[#This Row],[STOCK_VALORIZADO]]/SUM(Tabla_STOCKENALMACEN[STOCK_VALORIZADO])</f>
        <v>8.176083268023225E-5</v>
      </c>
      <c r="P1297" s="1" t="str">
        <f>VLOOKUP(Tabla_STOCKENALMACEN[[#This Row],[ID_PRODUCTO]],'ABC VENTAS'!$B$2:$F$564,5,FALSE)</f>
        <v>C</v>
      </c>
      <c r="Q1297" s="1" t="str">
        <f>VLOOKUP(Tabla_STOCKENALMACEN[[#This Row],[ID_PRODUCTO]],'ABC STOCK'!$B$3:$F$565,5,FALSE)</f>
        <v>C</v>
      </c>
      <c r="R129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298" spans="1:18" x14ac:dyDescent="0.25">
      <c r="A1298">
        <v>2</v>
      </c>
      <c r="B1298">
        <v>1217</v>
      </c>
      <c r="C1298">
        <v>5</v>
      </c>
      <c r="D1298">
        <v>3</v>
      </c>
      <c r="E1298">
        <v>201907</v>
      </c>
      <c r="F1298">
        <v>108</v>
      </c>
      <c r="G1298">
        <v>3.99</v>
      </c>
      <c r="H1298">
        <v>430.92</v>
      </c>
      <c r="I1298">
        <v>628.42499999999995</v>
      </c>
      <c r="J1298">
        <v>150</v>
      </c>
      <c r="K1298">
        <v>867.82500000000005</v>
      </c>
      <c r="L1298">
        <f>Tabla_STOCKENALMACEN[[#This Row],[CANT_STOCK]]*Tabla_STOCKENALMACEN[[#This Row],[COSTO_UNIT]]</f>
        <v>430.92</v>
      </c>
      <c r="M1298">
        <f>IFERROR(Tabla_STOCKENALMACEN[[#This Row],[CANT_STOCK]]/Tabla_STOCKENALMACEN[[#This Row],[VENTA_PROM12MESES_UN]],0)</f>
        <v>0.72</v>
      </c>
      <c r="N1298">
        <f>IFERROR(12/Tabla_STOCKENALMACEN[[#This Row],[MESES DE INVENTARIO]],0)</f>
        <v>16.666666666666668</v>
      </c>
      <c r="O1298" s="3">
        <f>Tabla_STOCKENALMACEN[[#This Row],[STOCK_VALORIZADO]]/SUM(Tabla_STOCKENALMACEN[STOCK_VALORIZADO])</f>
        <v>1.6222363534406623E-5</v>
      </c>
      <c r="P1298" s="1" t="str">
        <f>VLOOKUP(Tabla_STOCKENALMACEN[[#This Row],[ID_PRODUCTO]],'ABC VENTAS'!$B$2:$F$564,5,FALSE)</f>
        <v>C</v>
      </c>
      <c r="Q1298" s="1" t="str">
        <f>VLOOKUP(Tabla_STOCKENALMACEN[[#This Row],[ID_PRODUCTO]],'ABC STOCK'!$B$3:$F$565,5,FALSE)</f>
        <v>C</v>
      </c>
      <c r="R129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299" spans="1:18" x14ac:dyDescent="0.25">
      <c r="A1299">
        <v>3</v>
      </c>
      <c r="B1299">
        <v>1217</v>
      </c>
      <c r="C1299">
        <v>5</v>
      </c>
      <c r="D1299">
        <v>3</v>
      </c>
      <c r="E1299">
        <v>201908</v>
      </c>
      <c r="F1299">
        <v>340</v>
      </c>
      <c r="G1299">
        <v>5.09</v>
      </c>
      <c r="H1299">
        <v>1730.6</v>
      </c>
      <c r="I1299">
        <v>466.71228000000002</v>
      </c>
      <c r="J1299">
        <v>84.9</v>
      </c>
      <c r="K1299">
        <v>782.17520999999999</v>
      </c>
      <c r="L1299">
        <f>Tabla_STOCKENALMACEN[[#This Row],[CANT_STOCK]]*Tabla_STOCKENALMACEN[[#This Row],[COSTO_UNIT]]</f>
        <v>1730.6</v>
      </c>
      <c r="M1299">
        <f>IFERROR(Tabla_STOCKENALMACEN[[#This Row],[CANT_STOCK]]/Tabla_STOCKENALMACEN[[#This Row],[VENTA_PROM12MESES_UN]],0)</f>
        <v>4.0047114252061249</v>
      </c>
      <c r="N1299">
        <f>IFERROR(12/Tabla_STOCKENALMACEN[[#This Row],[MESES DE INVENTARIO]],0)</f>
        <v>2.9964705882352942</v>
      </c>
      <c r="O1299" s="3">
        <f>Tabla_STOCKENALMACEN[[#This Row],[STOCK_VALORIZADO]]/SUM(Tabla_STOCKENALMACEN[STOCK_VALORIZADO])</f>
        <v>6.5149963642077642E-5</v>
      </c>
      <c r="P1299" s="1" t="str">
        <f>VLOOKUP(Tabla_STOCKENALMACEN[[#This Row],[ID_PRODUCTO]],'ABC VENTAS'!$B$2:$F$564,5,FALSE)</f>
        <v>C</v>
      </c>
      <c r="Q1299" s="1" t="str">
        <f>VLOOKUP(Tabla_STOCKENALMACEN[[#This Row],[ID_PRODUCTO]],'ABC STOCK'!$B$3:$F$565,5,FALSE)</f>
        <v>C</v>
      </c>
      <c r="R129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300" spans="1:18" x14ac:dyDescent="0.25">
      <c r="A1300">
        <v>2</v>
      </c>
      <c r="B1300">
        <v>1217</v>
      </c>
      <c r="C1300">
        <v>5</v>
      </c>
      <c r="D1300">
        <v>3</v>
      </c>
      <c r="E1300">
        <v>201908</v>
      </c>
      <c r="F1300">
        <v>118</v>
      </c>
      <c r="G1300">
        <v>2.2000000000000002</v>
      </c>
      <c r="H1300">
        <v>259.60000000000002</v>
      </c>
      <c r="I1300">
        <v>283.25</v>
      </c>
      <c r="J1300">
        <v>125</v>
      </c>
      <c r="K1300">
        <v>470.25</v>
      </c>
      <c r="L1300">
        <f>Tabla_STOCKENALMACEN[[#This Row],[CANT_STOCK]]*Tabla_STOCKENALMACEN[[#This Row],[COSTO_UNIT]]</f>
        <v>259.60000000000002</v>
      </c>
      <c r="M1300">
        <f>IFERROR(Tabla_STOCKENALMACEN[[#This Row],[CANT_STOCK]]/Tabla_STOCKENALMACEN[[#This Row],[VENTA_PROM12MESES_UN]],0)</f>
        <v>0.94399999999999995</v>
      </c>
      <c r="N1300">
        <f>IFERROR(12/Tabla_STOCKENALMACEN[[#This Row],[MESES DE INVENTARIO]],0)</f>
        <v>12.711864406779661</v>
      </c>
      <c r="O1300" s="3">
        <f>Tabla_STOCKENALMACEN[[#This Row],[STOCK_VALORIZADO]]/SUM(Tabla_STOCKENALMACEN[STOCK_VALORIZADO])</f>
        <v>9.7728710051331093E-6</v>
      </c>
      <c r="P1300" s="1" t="str">
        <f>VLOOKUP(Tabla_STOCKENALMACEN[[#This Row],[ID_PRODUCTO]],'ABC VENTAS'!$B$2:$F$564,5,FALSE)</f>
        <v>C</v>
      </c>
      <c r="Q1300" s="1" t="str">
        <f>VLOOKUP(Tabla_STOCKENALMACEN[[#This Row],[ID_PRODUCTO]],'ABC STOCK'!$B$3:$F$565,5,FALSE)</f>
        <v>C</v>
      </c>
      <c r="R13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01" spans="1:18" x14ac:dyDescent="0.25">
      <c r="A1301">
        <v>1</v>
      </c>
      <c r="B1301">
        <v>1217</v>
      </c>
      <c r="C1301">
        <v>5</v>
      </c>
      <c r="D1301">
        <v>3</v>
      </c>
      <c r="E1301">
        <v>201911</v>
      </c>
      <c r="F1301">
        <v>1061</v>
      </c>
      <c r="G1301">
        <v>1.94</v>
      </c>
      <c r="H1301">
        <v>2058.34</v>
      </c>
      <c r="I1301">
        <v>270.2808</v>
      </c>
      <c r="J1301">
        <v>129</v>
      </c>
      <c r="K1301">
        <v>397.91340000000002</v>
      </c>
      <c r="L1301">
        <f>Tabla_STOCKENALMACEN[[#This Row],[CANT_STOCK]]*Tabla_STOCKENALMACEN[[#This Row],[COSTO_UNIT]]</f>
        <v>2058.34</v>
      </c>
      <c r="M1301">
        <f>IFERROR(Tabla_STOCKENALMACEN[[#This Row],[CANT_STOCK]]/Tabla_STOCKENALMACEN[[#This Row],[VENTA_PROM12MESES_UN]],0)</f>
        <v>8.224806201550388</v>
      </c>
      <c r="N1301">
        <f>IFERROR(12/Tabla_STOCKENALMACEN[[#This Row],[MESES DE INVENTARIO]],0)</f>
        <v>1.4590009425070687</v>
      </c>
      <c r="O1301" s="3">
        <f>Tabla_STOCKENALMACEN[[#This Row],[STOCK_VALORIZADO]]/SUM(Tabla_STOCKENALMACEN[STOCK_VALORIZADO])</f>
        <v>7.7488025056647472E-5</v>
      </c>
      <c r="P1301" s="1" t="str">
        <f>VLOOKUP(Tabla_STOCKENALMACEN[[#This Row],[ID_PRODUCTO]],'ABC VENTAS'!$B$2:$F$564,5,FALSE)</f>
        <v>C</v>
      </c>
      <c r="Q1301" s="1" t="str">
        <f>VLOOKUP(Tabla_STOCKENALMACEN[[#This Row],[ID_PRODUCTO]],'ABC STOCK'!$B$3:$F$565,5,FALSE)</f>
        <v>C</v>
      </c>
      <c r="R130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02" spans="1:18" x14ac:dyDescent="0.25">
      <c r="A1302">
        <v>3</v>
      </c>
      <c r="B1302">
        <v>1217</v>
      </c>
      <c r="C1302">
        <v>5</v>
      </c>
      <c r="D1302">
        <v>3</v>
      </c>
      <c r="E1302">
        <v>201909</v>
      </c>
      <c r="F1302">
        <v>965</v>
      </c>
      <c r="G1302">
        <v>2.88</v>
      </c>
      <c r="H1302">
        <v>2779.2</v>
      </c>
      <c r="I1302">
        <v>217.21536</v>
      </c>
      <c r="J1302">
        <v>87.7</v>
      </c>
      <c r="K1302">
        <v>394.01855999999998</v>
      </c>
      <c r="L1302">
        <f>Tabla_STOCKENALMACEN[[#This Row],[CANT_STOCK]]*Tabla_STOCKENALMACEN[[#This Row],[COSTO_UNIT]]</f>
        <v>2779.2</v>
      </c>
      <c r="M1302">
        <f>IFERROR(Tabla_STOCKENALMACEN[[#This Row],[CANT_STOCK]]/Tabla_STOCKENALMACEN[[#This Row],[VENTA_PROM12MESES_UN]],0)</f>
        <v>11.003420752565564</v>
      </c>
      <c r="N1302">
        <f>IFERROR(12/Tabla_STOCKENALMACEN[[#This Row],[MESES DE INVENTARIO]],0)</f>
        <v>1.0905699481865285</v>
      </c>
      <c r="O1302" s="3">
        <f>Tabla_STOCKENALMACEN[[#This Row],[STOCK_VALORIZADO]]/SUM(Tabla_STOCKENALMACEN[STOCK_VALORIZADO])</f>
        <v>1.0462543566050052E-4</v>
      </c>
      <c r="P1302" s="1" t="str">
        <f>VLOOKUP(Tabla_STOCKENALMACEN[[#This Row],[ID_PRODUCTO]],'ABC VENTAS'!$B$2:$F$564,5,FALSE)</f>
        <v>C</v>
      </c>
      <c r="Q1302" s="1" t="str">
        <f>VLOOKUP(Tabla_STOCKENALMACEN[[#This Row],[ID_PRODUCTO]],'ABC STOCK'!$B$3:$F$565,5,FALSE)</f>
        <v>C</v>
      </c>
      <c r="R130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03" spans="1:18" x14ac:dyDescent="0.25">
      <c r="A1303">
        <v>1</v>
      </c>
      <c r="B1303">
        <v>1217</v>
      </c>
      <c r="C1303">
        <v>5</v>
      </c>
      <c r="D1303">
        <v>3</v>
      </c>
      <c r="E1303">
        <v>201906</v>
      </c>
      <c r="F1303">
        <v>166</v>
      </c>
      <c r="G1303">
        <v>4.12</v>
      </c>
      <c r="H1303">
        <v>683.92</v>
      </c>
      <c r="I1303">
        <v>200.49567999999999</v>
      </c>
      <c r="J1303">
        <v>55.3</v>
      </c>
      <c r="K1303">
        <v>385.04284000000001</v>
      </c>
      <c r="L1303">
        <f>Tabla_STOCKENALMACEN[[#This Row],[CANT_STOCK]]*Tabla_STOCKENALMACEN[[#This Row],[COSTO_UNIT]]</f>
        <v>683.92000000000007</v>
      </c>
      <c r="M1303">
        <f>IFERROR(Tabla_STOCKENALMACEN[[#This Row],[CANT_STOCK]]/Tabla_STOCKENALMACEN[[#This Row],[VENTA_PROM12MESES_UN]],0)</f>
        <v>3.0018083182640147</v>
      </c>
      <c r="N1303">
        <f>IFERROR(12/Tabla_STOCKENALMACEN[[#This Row],[MESES DE INVENTARIO]],0)</f>
        <v>3.9975903614457828</v>
      </c>
      <c r="O1303" s="3">
        <f>Tabla_STOCKENALMACEN[[#This Row],[STOCK_VALORIZADO]]/SUM(Tabla_STOCKENALMACEN[STOCK_VALORIZADO])</f>
        <v>2.5746771717375333E-5</v>
      </c>
      <c r="P1303" s="1" t="str">
        <f>VLOOKUP(Tabla_STOCKENALMACEN[[#This Row],[ID_PRODUCTO]],'ABC VENTAS'!$B$2:$F$564,5,FALSE)</f>
        <v>C</v>
      </c>
      <c r="Q1303" s="1" t="str">
        <f>VLOOKUP(Tabla_STOCKENALMACEN[[#This Row],[ID_PRODUCTO]],'ABC STOCK'!$B$3:$F$565,5,FALSE)</f>
        <v>C</v>
      </c>
      <c r="R130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304" spans="1:18" x14ac:dyDescent="0.25">
      <c r="A1304">
        <v>1</v>
      </c>
      <c r="B1304">
        <v>1218</v>
      </c>
      <c r="C1304">
        <v>5</v>
      </c>
      <c r="D1304">
        <v>3</v>
      </c>
      <c r="E1304">
        <v>202002</v>
      </c>
      <c r="F1304">
        <v>712</v>
      </c>
      <c r="G1304">
        <v>4.97</v>
      </c>
      <c r="H1304">
        <v>3538.64</v>
      </c>
      <c r="I1304">
        <v>400.7808</v>
      </c>
      <c r="J1304">
        <v>84</v>
      </c>
      <c r="K1304">
        <v>584.47199999999998</v>
      </c>
      <c r="L1304">
        <f>Tabla_STOCKENALMACEN[[#This Row],[CANT_STOCK]]*Tabla_STOCKENALMACEN[[#This Row],[COSTO_UNIT]]</f>
        <v>3538.64</v>
      </c>
      <c r="M1304">
        <f>IFERROR(Tabla_STOCKENALMACEN[[#This Row],[CANT_STOCK]]/Tabla_STOCKENALMACEN[[#This Row],[VENTA_PROM12MESES_UN]],0)</f>
        <v>8.4761904761904763</v>
      </c>
      <c r="N1304">
        <f>IFERROR(12/Tabla_STOCKENALMACEN[[#This Row],[MESES DE INVENTARIO]],0)</f>
        <v>1.4157303370786516</v>
      </c>
      <c r="O1304" s="3">
        <f>Tabla_STOCKENALMACEN[[#This Row],[STOCK_VALORIZADO]]/SUM(Tabla_STOCKENALMACEN[STOCK_VALORIZADO])</f>
        <v>1.3321522439755095E-4</v>
      </c>
      <c r="P1304" s="1" t="str">
        <f>VLOOKUP(Tabla_STOCKENALMACEN[[#This Row],[ID_PRODUCTO]],'ABC VENTAS'!$B$2:$F$564,5,FALSE)</f>
        <v>C</v>
      </c>
      <c r="Q1304" s="1" t="str">
        <f>VLOOKUP(Tabla_STOCKENALMACEN[[#This Row],[ID_PRODUCTO]],'ABC STOCK'!$B$3:$F$565,5,FALSE)</f>
        <v>C</v>
      </c>
      <c r="R130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05" spans="1:18" x14ac:dyDescent="0.25">
      <c r="A1305">
        <v>2</v>
      </c>
      <c r="B1305">
        <v>1218</v>
      </c>
      <c r="C1305">
        <v>5</v>
      </c>
      <c r="D1305">
        <v>3</v>
      </c>
      <c r="E1305">
        <v>201908</v>
      </c>
      <c r="F1305">
        <v>42</v>
      </c>
      <c r="G1305">
        <v>1.87</v>
      </c>
      <c r="H1305">
        <v>78.540000000000006</v>
      </c>
      <c r="I1305">
        <v>260.9024</v>
      </c>
      <c r="J1305">
        <v>128</v>
      </c>
      <c r="K1305">
        <v>426.06079999999997</v>
      </c>
      <c r="L1305">
        <f>Tabla_STOCKENALMACEN[[#This Row],[CANT_STOCK]]*Tabla_STOCKENALMACEN[[#This Row],[COSTO_UNIT]]</f>
        <v>78.540000000000006</v>
      </c>
      <c r="M1305">
        <f>IFERROR(Tabla_STOCKENALMACEN[[#This Row],[CANT_STOCK]]/Tabla_STOCKENALMACEN[[#This Row],[VENTA_PROM12MESES_UN]],0)</f>
        <v>0.328125</v>
      </c>
      <c r="N1305">
        <f>IFERROR(12/Tabla_STOCKENALMACEN[[#This Row],[MESES DE INVENTARIO]],0)</f>
        <v>36.571428571428569</v>
      </c>
      <c r="O1305" s="3">
        <f>Tabla_STOCKENALMACEN[[#This Row],[STOCK_VALORIZADO]]/SUM(Tabla_STOCKENALMACEN[STOCK_VALORIZADO])</f>
        <v>2.956707583756373E-6</v>
      </c>
      <c r="P1305" s="1" t="str">
        <f>VLOOKUP(Tabla_STOCKENALMACEN[[#This Row],[ID_PRODUCTO]],'ABC VENTAS'!$B$2:$F$564,5,FALSE)</f>
        <v>C</v>
      </c>
      <c r="Q1305" s="1" t="str">
        <f>VLOOKUP(Tabla_STOCKENALMACEN[[#This Row],[ID_PRODUCTO]],'ABC STOCK'!$B$3:$F$565,5,FALSE)</f>
        <v>C</v>
      </c>
      <c r="R130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06" spans="1:18" x14ac:dyDescent="0.25">
      <c r="A1306">
        <v>2</v>
      </c>
      <c r="B1306">
        <v>1218</v>
      </c>
      <c r="C1306">
        <v>5</v>
      </c>
      <c r="D1306">
        <v>3</v>
      </c>
      <c r="E1306">
        <v>201912</v>
      </c>
      <c r="F1306">
        <v>232</v>
      </c>
      <c r="G1306">
        <v>1.43</v>
      </c>
      <c r="H1306">
        <v>331.76</v>
      </c>
      <c r="I1306">
        <v>165.88</v>
      </c>
      <c r="J1306">
        <v>145</v>
      </c>
      <c r="K1306">
        <v>373.23</v>
      </c>
      <c r="L1306">
        <f>Tabla_STOCKENALMACEN[[#This Row],[CANT_STOCK]]*Tabla_STOCKENALMACEN[[#This Row],[COSTO_UNIT]]</f>
        <v>331.76</v>
      </c>
      <c r="M1306">
        <f>IFERROR(Tabla_STOCKENALMACEN[[#This Row],[CANT_STOCK]]/Tabla_STOCKENALMACEN[[#This Row],[VENTA_PROM12MESES_UN]],0)</f>
        <v>1.6</v>
      </c>
      <c r="N1306">
        <f>IFERROR(12/Tabla_STOCKENALMACEN[[#This Row],[MESES DE INVENTARIO]],0)</f>
        <v>7.5</v>
      </c>
      <c r="O1306" s="3">
        <f>Tabla_STOCKENALMACEN[[#This Row],[STOCK_VALORIZADO]]/SUM(Tabla_STOCKENALMACEN[STOCK_VALORIZADO])</f>
        <v>1.2489397860797227E-5</v>
      </c>
      <c r="P1306" s="1" t="str">
        <f>VLOOKUP(Tabla_STOCKENALMACEN[[#This Row],[ID_PRODUCTO]],'ABC VENTAS'!$B$2:$F$564,5,FALSE)</f>
        <v>C</v>
      </c>
      <c r="Q1306" s="1" t="str">
        <f>VLOOKUP(Tabla_STOCKENALMACEN[[#This Row],[ID_PRODUCTO]],'ABC STOCK'!$B$3:$F$565,5,FALSE)</f>
        <v>C</v>
      </c>
      <c r="R130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07" spans="1:18" x14ac:dyDescent="0.25">
      <c r="A1307">
        <v>2</v>
      </c>
      <c r="B1307">
        <v>1218</v>
      </c>
      <c r="C1307">
        <v>5</v>
      </c>
      <c r="D1307">
        <v>3</v>
      </c>
      <c r="E1307">
        <v>201903</v>
      </c>
      <c r="F1307">
        <v>330</v>
      </c>
      <c r="G1307">
        <v>4.17</v>
      </c>
      <c r="H1307">
        <v>1376.1</v>
      </c>
      <c r="I1307">
        <v>190.01438999999999</v>
      </c>
      <c r="J1307">
        <v>54.9</v>
      </c>
      <c r="K1307">
        <v>343.39949999999999</v>
      </c>
      <c r="L1307">
        <f>Tabla_STOCKENALMACEN[[#This Row],[CANT_STOCK]]*Tabla_STOCKENALMACEN[[#This Row],[COSTO_UNIT]]</f>
        <v>1376.1</v>
      </c>
      <c r="M1307">
        <f>IFERROR(Tabla_STOCKENALMACEN[[#This Row],[CANT_STOCK]]/Tabla_STOCKENALMACEN[[#This Row],[VENTA_PROM12MESES_UN]],0)</f>
        <v>6.0109289617486343</v>
      </c>
      <c r="N1307">
        <f>IFERROR(12/Tabla_STOCKENALMACEN[[#This Row],[MESES DE INVENTARIO]],0)</f>
        <v>1.9963636363636361</v>
      </c>
      <c r="O1307" s="3">
        <f>Tabla_STOCKENALMACEN[[#This Row],[STOCK_VALORIZADO]]/SUM(Tabla_STOCKENALMACEN[STOCK_VALORIZADO])</f>
        <v>5.1804498421277619E-5</v>
      </c>
      <c r="P1307" s="1" t="str">
        <f>VLOOKUP(Tabla_STOCKENALMACEN[[#This Row],[ID_PRODUCTO]],'ABC VENTAS'!$B$2:$F$564,5,FALSE)</f>
        <v>C</v>
      </c>
      <c r="Q1307" s="1" t="str">
        <f>VLOOKUP(Tabla_STOCKENALMACEN[[#This Row],[ID_PRODUCTO]],'ABC STOCK'!$B$3:$F$565,5,FALSE)</f>
        <v>C</v>
      </c>
      <c r="R130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08" spans="1:18" x14ac:dyDescent="0.25">
      <c r="A1308">
        <v>2</v>
      </c>
      <c r="B1308">
        <v>1218</v>
      </c>
      <c r="C1308">
        <v>5</v>
      </c>
      <c r="D1308">
        <v>3</v>
      </c>
      <c r="E1308">
        <v>202001</v>
      </c>
      <c r="F1308">
        <v>664</v>
      </c>
      <c r="G1308">
        <v>4.63</v>
      </c>
      <c r="H1308">
        <v>3074.32</v>
      </c>
      <c r="I1308">
        <v>219.46199999999999</v>
      </c>
      <c r="J1308">
        <v>47.4</v>
      </c>
      <c r="K1308">
        <v>291.88445999999999</v>
      </c>
      <c r="L1308">
        <f>Tabla_STOCKENALMACEN[[#This Row],[CANT_STOCK]]*Tabla_STOCKENALMACEN[[#This Row],[COSTO_UNIT]]</f>
        <v>3074.3199999999997</v>
      </c>
      <c r="M1308">
        <f>IFERROR(Tabla_STOCKENALMACEN[[#This Row],[CANT_STOCK]]/Tabla_STOCKENALMACEN[[#This Row],[VENTA_PROM12MESES_UN]],0)</f>
        <v>14.008438818565402</v>
      </c>
      <c r="N1308">
        <f>IFERROR(12/Tabla_STOCKENALMACEN[[#This Row],[MESES DE INVENTARIO]],0)</f>
        <v>0.85662650602409629</v>
      </c>
      <c r="O1308" s="3">
        <f>Tabla_STOCKENALMACEN[[#This Row],[STOCK_VALORIZADO]]/SUM(Tabla_STOCKENALMACEN[STOCK_VALORIZADO])</f>
        <v>1.1573548839946386E-4</v>
      </c>
      <c r="P1308" s="1" t="str">
        <f>VLOOKUP(Tabla_STOCKENALMACEN[[#This Row],[ID_PRODUCTO]],'ABC VENTAS'!$B$2:$F$564,5,FALSE)</f>
        <v>C</v>
      </c>
      <c r="Q1308" s="1" t="str">
        <f>VLOOKUP(Tabla_STOCKENALMACEN[[#This Row],[ID_PRODUCTO]],'ABC STOCK'!$B$3:$F$565,5,FALSE)</f>
        <v>C</v>
      </c>
      <c r="R130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309" spans="1:18" x14ac:dyDescent="0.25">
      <c r="A1309">
        <v>2</v>
      </c>
      <c r="B1309">
        <v>1218</v>
      </c>
      <c r="C1309">
        <v>5</v>
      </c>
      <c r="D1309">
        <v>3</v>
      </c>
      <c r="E1309">
        <v>201904</v>
      </c>
      <c r="F1309">
        <v>704</v>
      </c>
      <c r="G1309">
        <v>2.0699999999999998</v>
      </c>
      <c r="H1309">
        <v>1457.28</v>
      </c>
      <c r="I1309">
        <v>153.07650000000001</v>
      </c>
      <c r="J1309">
        <v>87</v>
      </c>
      <c r="K1309">
        <v>262.9314</v>
      </c>
      <c r="L1309">
        <f>Tabla_STOCKENALMACEN[[#This Row],[CANT_STOCK]]*Tabla_STOCKENALMACEN[[#This Row],[COSTO_UNIT]]</f>
        <v>1457.28</v>
      </c>
      <c r="M1309">
        <f>IFERROR(Tabla_STOCKENALMACEN[[#This Row],[CANT_STOCK]]/Tabla_STOCKENALMACEN[[#This Row],[VENTA_PROM12MESES_UN]],0)</f>
        <v>8.0919540229885065</v>
      </c>
      <c r="N1309">
        <f>IFERROR(12/Tabla_STOCKENALMACEN[[#This Row],[MESES DE INVENTARIO]],0)</f>
        <v>1.4829545454545454</v>
      </c>
      <c r="O1309" s="3">
        <f>Tabla_STOCKENALMACEN[[#This Row],[STOCK_VALORIZADO]]/SUM(Tabla_STOCKENALMACEN[STOCK_VALORIZADO])</f>
        <v>5.4860591133899758E-5</v>
      </c>
      <c r="P1309" s="1" t="str">
        <f>VLOOKUP(Tabla_STOCKENALMACEN[[#This Row],[ID_PRODUCTO]],'ABC VENTAS'!$B$2:$F$564,5,FALSE)</f>
        <v>C</v>
      </c>
      <c r="Q1309" s="1" t="str">
        <f>VLOOKUP(Tabla_STOCKENALMACEN[[#This Row],[ID_PRODUCTO]],'ABC STOCK'!$B$3:$F$565,5,FALSE)</f>
        <v>C</v>
      </c>
      <c r="R130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10" spans="1:18" x14ac:dyDescent="0.25">
      <c r="A1310">
        <v>1</v>
      </c>
      <c r="B1310">
        <v>1219</v>
      </c>
      <c r="C1310">
        <v>5</v>
      </c>
      <c r="D1310">
        <v>3</v>
      </c>
      <c r="E1310">
        <v>201910</v>
      </c>
      <c r="F1310">
        <v>736</v>
      </c>
      <c r="G1310">
        <v>7.63</v>
      </c>
      <c r="H1310">
        <v>5615.68</v>
      </c>
      <c r="I1310">
        <v>708.20897000000002</v>
      </c>
      <c r="J1310">
        <v>91.9</v>
      </c>
      <c r="K1310">
        <v>1325.26233</v>
      </c>
      <c r="L1310">
        <f>Tabla_STOCKENALMACEN[[#This Row],[CANT_STOCK]]*Tabla_STOCKENALMACEN[[#This Row],[COSTO_UNIT]]</f>
        <v>5615.68</v>
      </c>
      <c r="M1310">
        <f>IFERROR(Tabla_STOCKENALMACEN[[#This Row],[CANT_STOCK]]/Tabla_STOCKENALMACEN[[#This Row],[VENTA_PROM12MESES_UN]],0)</f>
        <v>8.0087051142546244</v>
      </c>
      <c r="N1310">
        <f>IFERROR(12/Tabla_STOCKENALMACEN[[#This Row],[MESES DE INVENTARIO]],0)</f>
        <v>1.4983695652173914</v>
      </c>
      <c r="O1310" s="3">
        <f>Tabla_STOCKENALMACEN[[#This Row],[STOCK_VALORIZADO]]/SUM(Tabla_STOCKENALMACEN[STOCK_VALORIZADO])</f>
        <v>2.1140722745033089E-4</v>
      </c>
      <c r="P1310" s="1" t="str">
        <f>VLOOKUP(Tabla_STOCKENALMACEN[[#This Row],[ID_PRODUCTO]],'ABC VENTAS'!$B$2:$F$564,5,FALSE)</f>
        <v>C</v>
      </c>
      <c r="Q1310" s="1" t="str">
        <f>VLOOKUP(Tabla_STOCKENALMACEN[[#This Row],[ID_PRODUCTO]],'ABC STOCK'!$B$3:$F$565,5,FALSE)</f>
        <v>C</v>
      </c>
      <c r="R131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11" spans="1:18" x14ac:dyDescent="0.25">
      <c r="A1311">
        <v>2</v>
      </c>
      <c r="B1311">
        <v>1219</v>
      </c>
      <c r="C1311">
        <v>5</v>
      </c>
      <c r="D1311">
        <v>3</v>
      </c>
      <c r="E1311">
        <v>201905</v>
      </c>
      <c r="F1311">
        <v>6</v>
      </c>
      <c r="G1311">
        <v>5.55</v>
      </c>
      <c r="H1311">
        <v>33.299999999999997</v>
      </c>
      <c r="I1311">
        <v>809.19</v>
      </c>
      <c r="J1311">
        <v>135</v>
      </c>
      <c r="K1311">
        <v>1258.74</v>
      </c>
      <c r="L1311">
        <f>Tabla_STOCKENALMACEN[[#This Row],[CANT_STOCK]]*Tabla_STOCKENALMACEN[[#This Row],[COSTO_UNIT]]</f>
        <v>33.299999999999997</v>
      </c>
      <c r="M1311">
        <f>IFERROR(Tabla_STOCKENALMACEN[[#This Row],[CANT_STOCK]]/Tabla_STOCKENALMACEN[[#This Row],[VENTA_PROM12MESES_UN]],0)</f>
        <v>4.4444444444444446E-2</v>
      </c>
      <c r="N1311">
        <f>IFERROR(12/Tabla_STOCKENALMACEN[[#This Row],[MESES DE INVENTARIO]],0)</f>
        <v>270</v>
      </c>
      <c r="O1311" s="3">
        <f>Tabla_STOCKENALMACEN[[#This Row],[STOCK_VALORIZADO]]/SUM(Tabla_STOCKENALMACEN[STOCK_VALORIZADO])</f>
        <v>1.2536078754658417E-6</v>
      </c>
      <c r="P1311" s="1" t="str">
        <f>VLOOKUP(Tabla_STOCKENALMACEN[[#This Row],[ID_PRODUCTO]],'ABC VENTAS'!$B$2:$F$564,5,FALSE)</f>
        <v>C</v>
      </c>
      <c r="Q1311" s="1" t="str">
        <f>VLOOKUP(Tabla_STOCKENALMACEN[[#This Row],[ID_PRODUCTO]],'ABC STOCK'!$B$3:$F$565,5,FALSE)</f>
        <v>C</v>
      </c>
      <c r="R131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12" spans="1:18" x14ac:dyDescent="0.25">
      <c r="A1312">
        <v>2</v>
      </c>
      <c r="B1312">
        <v>1219</v>
      </c>
      <c r="C1312">
        <v>5</v>
      </c>
      <c r="D1312">
        <v>3</v>
      </c>
      <c r="E1312">
        <v>202003</v>
      </c>
      <c r="F1312">
        <v>935</v>
      </c>
      <c r="G1312">
        <v>7.82</v>
      </c>
      <c r="H1312">
        <v>7311.7</v>
      </c>
      <c r="I1312">
        <v>405.858</v>
      </c>
      <c r="J1312">
        <v>51.9</v>
      </c>
      <c r="K1312">
        <v>592.55268000000001</v>
      </c>
      <c r="L1312">
        <f>Tabla_STOCKENALMACEN[[#This Row],[CANT_STOCK]]*Tabla_STOCKENALMACEN[[#This Row],[COSTO_UNIT]]</f>
        <v>7311.7</v>
      </c>
      <c r="M1312">
        <f>IFERROR(Tabla_STOCKENALMACEN[[#This Row],[CANT_STOCK]]/Tabla_STOCKENALMACEN[[#This Row],[VENTA_PROM12MESES_UN]],0)</f>
        <v>18.015414258188827</v>
      </c>
      <c r="N1312">
        <f>IFERROR(12/Tabla_STOCKENALMACEN[[#This Row],[MESES DE INVENTARIO]],0)</f>
        <v>0.66609625668449191</v>
      </c>
      <c r="O1312" s="3">
        <f>Tabla_STOCKENALMACEN[[#This Row],[STOCK_VALORIZADO]]/SUM(Tabla_STOCKENALMACEN[STOCK_VALORIZADO])</f>
        <v>2.7525539648779563E-4</v>
      </c>
      <c r="P1312" s="1" t="str">
        <f>VLOOKUP(Tabla_STOCKENALMACEN[[#This Row],[ID_PRODUCTO]],'ABC VENTAS'!$B$2:$F$564,5,FALSE)</f>
        <v>C</v>
      </c>
      <c r="Q1312" s="1" t="str">
        <f>VLOOKUP(Tabla_STOCKENALMACEN[[#This Row],[ID_PRODUCTO]],'ABC STOCK'!$B$3:$F$565,5,FALSE)</f>
        <v>C</v>
      </c>
      <c r="R131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313" spans="1:18" x14ac:dyDescent="0.25">
      <c r="A1313">
        <v>2</v>
      </c>
      <c r="B1313">
        <v>1219</v>
      </c>
      <c r="C1313">
        <v>5</v>
      </c>
      <c r="D1313">
        <v>3</v>
      </c>
      <c r="E1313">
        <v>201909</v>
      </c>
      <c r="F1313">
        <v>296</v>
      </c>
      <c r="G1313">
        <v>5.75</v>
      </c>
      <c r="H1313">
        <v>1702</v>
      </c>
      <c r="I1313">
        <v>213.53200000000001</v>
      </c>
      <c r="J1313">
        <v>42.2</v>
      </c>
      <c r="K1313">
        <v>458.60849999999999</v>
      </c>
      <c r="L1313">
        <f>Tabla_STOCKENALMACEN[[#This Row],[CANT_STOCK]]*Tabla_STOCKENALMACEN[[#This Row],[COSTO_UNIT]]</f>
        <v>1702</v>
      </c>
      <c r="M1313">
        <f>IFERROR(Tabla_STOCKENALMACEN[[#This Row],[CANT_STOCK]]/Tabla_STOCKENALMACEN[[#This Row],[VENTA_PROM12MESES_UN]],0)</f>
        <v>7.0142180094786726</v>
      </c>
      <c r="N1313">
        <f>IFERROR(12/Tabla_STOCKENALMACEN[[#This Row],[MESES DE INVENTARIO]],0)</f>
        <v>1.7108108108108109</v>
      </c>
      <c r="O1313" s="3">
        <f>Tabla_STOCKENALMACEN[[#This Row],[STOCK_VALORIZADO]]/SUM(Tabla_STOCKENALMACEN[STOCK_VALORIZADO])</f>
        <v>6.4073291412698586E-5</v>
      </c>
      <c r="P1313" s="1" t="str">
        <f>VLOOKUP(Tabla_STOCKENALMACEN[[#This Row],[ID_PRODUCTO]],'ABC VENTAS'!$B$2:$F$564,5,FALSE)</f>
        <v>C</v>
      </c>
      <c r="Q1313" s="1" t="str">
        <f>VLOOKUP(Tabla_STOCKENALMACEN[[#This Row],[ID_PRODUCTO]],'ABC STOCK'!$B$3:$F$565,5,FALSE)</f>
        <v>C</v>
      </c>
      <c r="R131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14" spans="1:18" x14ac:dyDescent="0.25">
      <c r="A1314">
        <v>2</v>
      </c>
      <c r="B1314">
        <v>1219</v>
      </c>
      <c r="C1314">
        <v>5</v>
      </c>
      <c r="D1314">
        <v>3</v>
      </c>
      <c r="E1314">
        <v>201905</v>
      </c>
      <c r="F1314">
        <v>450</v>
      </c>
      <c r="G1314">
        <v>7.17</v>
      </c>
      <c r="H1314">
        <v>3226.5</v>
      </c>
      <c r="I1314">
        <v>290.38499999999999</v>
      </c>
      <c r="J1314">
        <v>45</v>
      </c>
      <c r="K1314">
        <v>387.18</v>
      </c>
      <c r="L1314">
        <f>Tabla_STOCKENALMACEN[[#This Row],[CANT_STOCK]]*Tabla_STOCKENALMACEN[[#This Row],[COSTO_UNIT]]</f>
        <v>3226.5</v>
      </c>
      <c r="M1314">
        <f>IFERROR(Tabla_STOCKENALMACEN[[#This Row],[CANT_STOCK]]/Tabla_STOCKENALMACEN[[#This Row],[VENTA_PROM12MESES_UN]],0)</f>
        <v>10</v>
      </c>
      <c r="N1314">
        <f>IFERROR(12/Tabla_STOCKENALMACEN[[#This Row],[MESES DE INVENTARIO]],0)</f>
        <v>1.2</v>
      </c>
      <c r="O1314" s="3">
        <f>Tabla_STOCKENALMACEN[[#This Row],[STOCK_VALORIZADO]]/SUM(Tabla_STOCKENALMACEN[STOCK_VALORIZADO])</f>
        <v>1.2146443874446062E-4</v>
      </c>
      <c r="P1314" s="1" t="str">
        <f>VLOOKUP(Tabla_STOCKENALMACEN[[#This Row],[ID_PRODUCTO]],'ABC VENTAS'!$B$2:$F$564,5,FALSE)</f>
        <v>C</v>
      </c>
      <c r="Q1314" s="1" t="str">
        <f>VLOOKUP(Tabla_STOCKENALMACEN[[#This Row],[ID_PRODUCTO]],'ABC STOCK'!$B$3:$F$565,5,FALSE)</f>
        <v>C</v>
      </c>
      <c r="R131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15" spans="1:18" x14ac:dyDescent="0.25">
      <c r="A1315">
        <v>2</v>
      </c>
      <c r="B1315">
        <v>1219</v>
      </c>
      <c r="C1315">
        <v>5</v>
      </c>
      <c r="D1315">
        <v>3</v>
      </c>
      <c r="E1315">
        <v>201904</v>
      </c>
      <c r="F1315">
        <v>69</v>
      </c>
      <c r="G1315">
        <v>1.56</v>
      </c>
      <c r="H1315">
        <v>107.64</v>
      </c>
      <c r="I1315">
        <v>163.7064</v>
      </c>
      <c r="J1315">
        <v>106</v>
      </c>
      <c r="K1315">
        <v>295.99439999999998</v>
      </c>
      <c r="L1315">
        <f>Tabla_STOCKENALMACEN[[#This Row],[CANT_STOCK]]*Tabla_STOCKENALMACEN[[#This Row],[COSTO_UNIT]]</f>
        <v>107.64</v>
      </c>
      <c r="M1315">
        <f>IFERROR(Tabla_STOCKENALMACEN[[#This Row],[CANT_STOCK]]/Tabla_STOCKENALMACEN[[#This Row],[VENTA_PROM12MESES_UN]],0)</f>
        <v>0.65094339622641506</v>
      </c>
      <c r="N1315">
        <f>IFERROR(12/Tabla_STOCKENALMACEN[[#This Row],[MESES DE INVENTARIO]],0)</f>
        <v>18.434782608695652</v>
      </c>
      <c r="O1315" s="3">
        <f>Tabla_STOCKENALMACEN[[#This Row],[STOCK_VALORIZADO]]/SUM(Tabla_STOCKENALMACEN[STOCK_VALORIZADO])</f>
        <v>4.0522027542085052E-6</v>
      </c>
      <c r="P1315" s="1" t="str">
        <f>VLOOKUP(Tabla_STOCKENALMACEN[[#This Row],[ID_PRODUCTO]],'ABC VENTAS'!$B$2:$F$564,5,FALSE)</f>
        <v>C</v>
      </c>
      <c r="Q1315" s="1" t="str">
        <f>VLOOKUP(Tabla_STOCKENALMACEN[[#This Row],[ID_PRODUCTO]],'ABC STOCK'!$B$3:$F$565,5,FALSE)</f>
        <v>C</v>
      </c>
      <c r="R131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16" spans="1:18" x14ac:dyDescent="0.25">
      <c r="A1316">
        <v>1</v>
      </c>
      <c r="B1316">
        <v>1220</v>
      </c>
      <c r="C1316">
        <v>5</v>
      </c>
      <c r="D1316">
        <v>3</v>
      </c>
      <c r="E1316">
        <v>201902</v>
      </c>
      <c r="F1316">
        <v>748</v>
      </c>
      <c r="G1316">
        <v>7.97</v>
      </c>
      <c r="H1316">
        <v>5961.56</v>
      </c>
      <c r="I1316">
        <v>617.85033999999996</v>
      </c>
      <c r="J1316">
        <v>93.4</v>
      </c>
      <c r="K1316">
        <v>1272.92058</v>
      </c>
      <c r="L1316">
        <f>Tabla_STOCKENALMACEN[[#This Row],[CANT_STOCK]]*Tabla_STOCKENALMACEN[[#This Row],[COSTO_UNIT]]</f>
        <v>5961.5599999999995</v>
      </c>
      <c r="M1316">
        <f>IFERROR(Tabla_STOCKENALMACEN[[#This Row],[CANT_STOCK]]/Tabla_STOCKENALMACEN[[#This Row],[VENTA_PROM12MESES_UN]],0)</f>
        <v>8.0085653104925054</v>
      </c>
      <c r="N1316">
        <f>IFERROR(12/Tabla_STOCKENALMACEN[[#This Row],[MESES DE INVENTARIO]],0)</f>
        <v>1.4983957219251336</v>
      </c>
      <c r="O1316" s="3">
        <f>Tabla_STOCKENALMACEN[[#This Row],[STOCK_VALORIZADO]]/SUM(Tabla_STOCKENALMACEN[STOCK_VALORIZADO])</f>
        <v>2.2442818516703133E-4</v>
      </c>
      <c r="P1316" s="1" t="str">
        <f>VLOOKUP(Tabla_STOCKENALMACEN[[#This Row],[ID_PRODUCTO]],'ABC VENTAS'!$B$2:$F$564,5,FALSE)</f>
        <v>C</v>
      </c>
      <c r="Q1316" s="1" t="str">
        <f>VLOOKUP(Tabla_STOCKENALMACEN[[#This Row],[ID_PRODUCTO]],'ABC STOCK'!$B$3:$F$565,5,FALSE)</f>
        <v>C</v>
      </c>
      <c r="R131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17" spans="1:18" x14ac:dyDescent="0.25">
      <c r="A1317">
        <v>1</v>
      </c>
      <c r="B1317">
        <v>1220</v>
      </c>
      <c r="C1317">
        <v>5</v>
      </c>
      <c r="D1317">
        <v>3</v>
      </c>
      <c r="E1317">
        <v>201912</v>
      </c>
      <c r="F1317">
        <v>327</v>
      </c>
      <c r="G1317">
        <v>7.08</v>
      </c>
      <c r="H1317">
        <v>2315.16</v>
      </c>
      <c r="I1317">
        <v>288.86399999999998</v>
      </c>
      <c r="J1317">
        <v>51</v>
      </c>
      <c r="K1317">
        <v>646.33320000000003</v>
      </c>
      <c r="L1317">
        <f>Tabla_STOCKENALMACEN[[#This Row],[CANT_STOCK]]*Tabla_STOCKENALMACEN[[#This Row],[COSTO_UNIT]]</f>
        <v>2315.16</v>
      </c>
      <c r="M1317">
        <f>IFERROR(Tabla_STOCKENALMACEN[[#This Row],[CANT_STOCK]]/Tabla_STOCKENALMACEN[[#This Row],[VENTA_PROM12MESES_UN]],0)</f>
        <v>6.4117647058823533</v>
      </c>
      <c r="N1317">
        <f>IFERROR(12/Tabla_STOCKENALMACEN[[#This Row],[MESES DE INVENTARIO]],0)</f>
        <v>1.8715596330275228</v>
      </c>
      <c r="O1317" s="3">
        <f>Tabla_STOCKENALMACEN[[#This Row],[STOCK_VALORIZADO]]/SUM(Tabla_STOCKENALMACEN[STOCK_VALORIZADO])</f>
        <v>8.7156240509414363E-5</v>
      </c>
      <c r="P1317" s="1" t="str">
        <f>VLOOKUP(Tabla_STOCKENALMACEN[[#This Row],[ID_PRODUCTO]],'ABC VENTAS'!$B$2:$F$564,5,FALSE)</f>
        <v>C</v>
      </c>
      <c r="Q1317" s="1" t="str">
        <f>VLOOKUP(Tabla_STOCKENALMACEN[[#This Row],[ID_PRODUCTO]],'ABC STOCK'!$B$3:$F$565,5,FALSE)</f>
        <v>C</v>
      </c>
      <c r="R131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18" spans="1:18" x14ac:dyDescent="0.25">
      <c r="A1318">
        <v>2</v>
      </c>
      <c r="B1318">
        <v>1220</v>
      </c>
      <c r="C1318">
        <v>5</v>
      </c>
      <c r="D1318">
        <v>3</v>
      </c>
      <c r="E1318">
        <v>201906</v>
      </c>
      <c r="F1318">
        <v>734</v>
      </c>
      <c r="G1318">
        <v>5.53</v>
      </c>
      <c r="H1318">
        <v>4059.02</v>
      </c>
      <c r="I1318">
        <v>275.28339999999997</v>
      </c>
      <c r="J1318">
        <v>52.4</v>
      </c>
      <c r="K1318">
        <v>486.81695999999999</v>
      </c>
      <c r="L1318">
        <f>Tabla_STOCKENALMACEN[[#This Row],[CANT_STOCK]]*Tabla_STOCKENALMACEN[[#This Row],[COSTO_UNIT]]</f>
        <v>4059.02</v>
      </c>
      <c r="M1318">
        <f>IFERROR(Tabla_STOCKENALMACEN[[#This Row],[CANT_STOCK]]/Tabla_STOCKENALMACEN[[#This Row],[VENTA_PROM12MESES_UN]],0)</f>
        <v>14.007633587786261</v>
      </c>
      <c r="N1318">
        <f>IFERROR(12/Tabla_STOCKENALMACEN[[#This Row],[MESES DE INVENTARIO]],0)</f>
        <v>0.85667574931880097</v>
      </c>
      <c r="O1318" s="3">
        <f>Tabla_STOCKENALMACEN[[#This Row],[STOCK_VALORIZADO]]/SUM(Tabla_STOCKENALMACEN[STOCK_VALORIZADO])</f>
        <v>1.528053885487496E-4</v>
      </c>
      <c r="P1318" s="1" t="str">
        <f>VLOOKUP(Tabla_STOCKENALMACEN[[#This Row],[ID_PRODUCTO]],'ABC VENTAS'!$B$2:$F$564,5,FALSE)</f>
        <v>C</v>
      </c>
      <c r="Q1318" s="1" t="str">
        <f>VLOOKUP(Tabla_STOCKENALMACEN[[#This Row],[ID_PRODUCTO]],'ABC STOCK'!$B$3:$F$565,5,FALSE)</f>
        <v>C</v>
      </c>
      <c r="R131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319" spans="1:18" x14ac:dyDescent="0.25">
      <c r="A1319">
        <v>1</v>
      </c>
      <c r="B1319">
        <v>1220</v>
      </c>
      <c r="C1319">
        <v>5</v>
      </c>
      <c r="D1319">
        <v>3</v>
      </c>
      <c r="E1319">
        <v>202003</v>
      </c>
      <c r="F1319">
        <v>272</v>
      </c>
      <c r="G1319">
        <v>3.47</v>
      </c>
      <c r="H1319">
        <v>943.84</v>
      </c>
      <c r="I1319">
        <v>330.44810000000001</v>
      </c>
      <c r="J1319">
        <v>89</v>
      </c>
      <c r="K1319">
        <v>447.80349999999999</v>
      </c>
      <c r="L1319">
        <f>Tabla_STOCKENALMACEN[[#This Row],[CANT_STOCK]]*Tabla_STOCKENALMACEN[[#This Row],[COSTO_UNIT]]</f>
        <v>943.84</v>
      </c>
      <c r="M1319">
        <f>IFERROR(Tabla_STOCKENALMACEN[[#This Row],[CANT_STOCK]]/Tabla_STOCKENALMACEN[[#This Row],[VENTA_PROM12MESES_UN]],0)</f>
        <v>3.0561797752808988</v>
      </c>
      <c r="N1319">
        <f>IFERROR(12/Tabla_STOCKENALMACEN[[#This Row],[MESES DE INVENTARIO]],0)</f>
        <v>3.9264705882352944</v>
      </c>
      <c r="O1319" s="3">
        <f>Tabla_STOCKENALMACEN[[#This Row],[STOCK_VALORIZADO]]/SUM(Tabla_STOCKENALMACEN[STOCK_VALORIZADO])</f>
        <v>3.5531689404795203E-5</v>
      </c>
      <c r="P1319" s="1" t="str">
        <f>VLOOKUP(Tabla_STOCKENALMACEN[[#This Row],[ID_PRODUCTO]],'ABC VENTAS'!$B$2:$F$564,5,FALSE)</f>
        <v>C</v>
      </c>
      <c r="Q1319" s="1" t="str">
        <f>VLOOKUP(Tabla_STOCKENALMACEN[[#This Row],[ID_PRODUCTO]],'ABC STOCK'!$B$3:$F$565,5,FALSE)</f>
        <v>C</v>
      </c>
      <c r="R131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320" spans="1:18" x14ac:dyDescent="0.25">
      <c r="A1320">
        <v>1</v>
      </c>
      <c r="B1320">
        <v>1220</v>
      </c>
      <c r="C1320">
        <v>5</v>
      </c>
      <c r="D1320">
        <v>3</v>
      </c>
      <c r="E1320">
        <v>202001</v>
      </c>
      <c r="F1320">
        <v>83</v>
      </c>
      <c r="G1320">
        <v>2.4</v>
      </c>
      <c r="H1320">
        <v>199.2</v>
      </c>
      <c r="I1320">
        <v>194.27520000000001</v>
      </c>
      <c r="J1320">
        <v>82.6</v>
      </c>
      <c r="K1320">
        <v>315.20159999999998</v>
      </c>
      <c r="L1320">
        <f>Tabla_STOCKENALMACEN[[#This Row],[CANT_STOCK]]*Tabla_STOCKENALMACEN[[#This Row],[COSTO_UNIT]]</f>
        <v>199.2</v>
      </c>
      <c r="M1320">
        <f>IFERROR(Tabla_STOCKENALMACEN[[#This Row],[CANT_STOCK]]/Tabla_STOCKENALMACEN[[#This Row],[VENTA_PROM12MESES_UN]],0)</f>
        <v>1.0048426150121066</v>
      </c>
      <c r="N1320">
        <f>IFERROR(12/Tabla_STOCKENALMACEN[[#This Row],[MESES DE INVENTARIO]],0)</f>
        <v>11.942168674698795</v>
      </c>
      <c r="O1320" s="3">
        <f>Tabla_STOCKENALMACEN[[#This Row],[STOCK_VALORIZADO]]/SUM(Tabla_STOCKENALMACEN[STOCK_VALORIZADO])</f>
        <v>7.4990597235073774E-6</v>
      </c>
      <c r="P1320" s="1" t="str">
        <f>VLOOKUP(Tabla_STOCKENALMACEN[[#This Row],[ID_PRODUCTO]],'ABC VENTAS'!$B$2:$F$564,5,FALSE)</f>
        <v>C</v>
      </c>
      <c r="Q1320" s="1" t="str">
        <f>VLOOKUP(Tabla_STOCKENALMACEN[[#This Row],[ID_PRODUCTO]],'ABC STOCK'!$B$3:$F$565,5,FALSE)</f>
        <v>C</v>
      </c>
      <c r="R132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21" spans="1:18" x14ac:dyDescent="0.25">
      <c r="A1321">
        <v>2</v>
      </c>
      <c r="B1321">
        <v>1220</v>
      </c>
      <c r="C1321">
        <v>5</v>
      </c>
      <c r="D1321">
        <v>3</v>
      </c>
      <c r="E1321">
        <v>202003</v>
      </c>
      <c r="F1321">
        <v>434</v>
      </c>
      <c r="G1321">
        <v>1.55</v>
      </c>
      <c r="H1321">
        <v>672.7</v>
      </c>
      <c r="I1321">
        <v>126.94499999999999</v>
      </c>
      <c r="J1321">
        <v>90</v>
      </c>
      <c r="K1321">
        <v>252.495</v>
      </c>
      <c r="L1321">
        <f>Tabla_STOCKENALMACEN[[#This Row],[CANT_STOCK]]*Tabla_STOCKENALMACEN[[#This Row],[COSTO_UNIT]]</f>
        <v>672.7</v>
      </c>
      <c r="M1321">
        <f>IFERROR(Tabla_STOCKENALMACEN[[#This Row],[CANT_STOCK]]/Tabla_STOCKENALMACEN[[#This Row],[VENTA_PROM12MESES_UN]],0)</f>
        <v>4.822222222222222</v>
      </c>
      <c r="N1321">
        <f>IFERROR(12/Tabla_STOCKENALMACEN[[#This Row],[MESES DE INVENTARIO]],0)</f>
        <v>2.4884792626728114</v>
      </c>
      <c r="O1321" s="3">
        <f>Tabla_STOCKENALMACEN[[#This Row],[STOCK_VALORIZADO]]/SUM(Tabla_STOCKENALMACEN[STOCK_VALORIZADO])</f>
        <v>2.5324384919695852E-5</v>
      </c>
      <c r="P1321" s="1" t="str">
        <f>VLOOKUP(Tabla_STOCKENALMACEN[[#This Row],[ID_PRODUCTO]],'ABC VENTAS'!$B$2:$F$564,5,FALSE)</f>
        <v>C</v>
      </c>
      <c r="Q1321" s="1" t="str">
        <f>VLOOKUP(Tabla_STOCKENALMACEN[[#This Row],[ID_PRODUCTO]],'ABC STOCK'!$B$3:$F$565,5,FALSE)</f>
        <v>C</v>
      </c>
      <c r="R132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322" spans="1:18" x14ac:dyDescent="0.25">
      <c r="A1322">
        <v>1</v>
      </c>
      <c r="B1322">
        <v>1221</v>
      </c>
      <c r="C1322">
        <v>5</v>
      </c>
      <c r="D1322">
        <v>3</v>
      </c>
      <c r="E1322">
        <v>202001</v>
      </c>
      <c r="F1322">
        <v>434</v>
      </c>
      <c r="G1322">
        <v>4.4400000000000004</v>
      </c>
      <c r="H1322">
        <v>1926.96</v>
      </c>
      <c r="I1322">
        <v>256.0104</v>
      </c>
      <c r="J1322">
        <v>62</v>
      </c>
      <c r="K1322">
        <v>404.66160000000002</v>
      </c>
      <c r="L1322">
        <f>Tabla_STOCKENALMACEN[[#This Row],[CANT_STOCK]]*Tabla_STOCKENALMACEN[[#This Row],[COSTO_UNIT]]</f>
        <v>1926.9600000000003</v>
      </c>
      <c r="M1322">
        <f>IFERROR(Tabla_STOCKENALMACEN[[#This Row],[CANT_STOCK]]/Tabla_STOCKENALMACEN[[#This Row],[VENTA_PROM12MESES_UN]],0)</f>
        <v>7</v>
      </c>
      <c r="N1322">
        <f>IFERROR(12/Tabla_STOCKENALMACEN[[#This Row],[MESES DE INVENTARIO]],0)</f>
        <v>1.7142857142857142</v>
      </c>
      <c r="O1322" s="3">
        <f>Tabla_STOCKENALMACEN[[#This Row],[STOCK_VALORIZADO]]/SUM(Tabla_STOCKENALMACEN[STOCK_VALORIZADO])</f>
        <v>7.2542109060290053E-5</v>
      </c>
      <c r="P1322" s="1" t="str">
        <f>VLOOKUP(Tabla_STOCKENALMACEN[[#This Row],[ID_PRODUCTO]],'ABC VENTAS'!$B$2:$F$564,5,FALSE)</f>
        <v>C</v>
      </c>
      <c r="Q1322" s="1" t="str">
        <f>VLOOKUP(Tabla_STOCKENALMACEN[[#This Row],[ID_PRODUCTO]],'ABC STOCK'!$B$3:$F$565,5,FALSE)</f>
        <v>C</v>
      </c>
      <c r="R132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23" spans="1:18" x14ac:dyDescent="0.25">
      <c r="A1323">
        <v>1</v>
      </c>
      <c r="B1323">
        <v>1221</v>
      </c>
      <c r="C1323">
        <v>5</v>
      </c>
      <c r="D1323">
        <v>3</v>
      </c>
      <c r="E1323">
        <v>201904</v>
      </c>
      <c r="F1323">
        <v>380</v>
      </c>
      <c r="G1323">
        <v>2.56</v>
      </c>
      <c r="H1323">
        <v>972.8</v>
      </c>
      <c r="I1323">
        <v>220.77440000000001</v>
      </c>
      <c r="J1323">
        <v>88</v>
      </c>
      <c r="K1323">
        <v>304.12799999999999</v>
      </c>
      <c r="L1323">
        <f>Tabla_STOCKENALMACEN[[#This Row],[CANT_STOCK]]*Tabla_STOCKENALMACEN[[#This Row],[COSTO_UNIT]]</f>
        <v>972.80000000000007</v>
      </c>
      <c r="M1323">
        <f>IFERROR(Tabla_STOCKENALMACEN[[#This Row],[CANT_STOCK]]/Tabla_STOCKENALMACEN[[#This Row],[VENTA_PROM12MESES_UN]],0)</f>
        <v>4.3181818181818183</v>
      </c>
      <c r="N1323">
        <f>IFERROR(12/Tabla_STOCKENALMACEN[[#This Row],[MESES DE INVENTARIO]],0)</f>
        <v>2.7789473684210524</v>
      </c>
      <c r="O1323" s="3">
        <f>Tabla_STOCKENALMACEN[[#This Row],[STOCK_VALORIZADO]]/SUM(Tabla_STOCKENALMACEN[STOCK_VALORIZADO])</f>
        <v>3.6621914151746875E-5</v>
      </c>
      <c r="P1323" s="1" t="str">
        <f>VLOOKUP(Tabla_STOCKENALMACEN[[#This Row],[ID_PRODUCTO]],'ABC VENTAS'!$B$2:$F$564,5,FALSE)</f>
        <v>C</v>
      </c>
      <c r="Q1323" s="1" t="str">
        <f>VLOOKUP(Tabla_STOCKENALMACEN[[#This Row],[ID_PRODUCTO]],'ABC STOCK'!$B$3:$F$565,5,FALSE)</f>
        <v>C</v>
      </c>
      <c r="R132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324" spans="1:18" x14ac:dyDescent="0.25">
      <c r="A1324">
        <v>1</v>
      </c>
      <c r="B1324">
        <v>1221</v>
      </c>
      <c r="C1324">
        <v>5</v>
      </c>
      <c r="D1324">
        <v>3</v>
      </c>
      <c r="E1324">
        <v>201912</v>
      </c>
      <c r="F1324">
        <v>93</v>
      </c>
      <c r="G1324">
        <v>1.35</v>
      </c>
      <c r="H1324">
        <v>125.55</v>
      </c>
      <c r="I1324">
        <v>138.80699999999999</v>
      </c>
      <c r="J1324">
        <v>106</v>
      </c>
      <c r="K1324">
        <v>263.30399999999997</v>
      </c>
      <c r="L1324">
        <f>Tabla_STOCKENALMACEN[[#This Row],[CANT_STOCK]]*Tabla_STOCKENALMACEN[[#This Row],[COSTO_UNIT]]</f>
        <v>125.55000000000001</v>
      </c>
      <c r="M1324">
        <f>IFERROR(Tabla_STOCKENALMACEN[[#This Row],[CANT_STOCK]]/Tabla_STOCKENALMACEN[[#This Row],[VENTA_PROM12MESES_UN]],0)</f>
        <v>0.87735849056603776</v>
      </c>
      <c r="N1324">
        <f>IFERROR(12/Tabla_STOCKENALMACEN[[#This Row],[MESES DE INVENTARIO]],0)</f>
        <v>13.67741935483871</v>
      </c>
      <c r="O1324" s="3">
        <f>Tabla_STOCKENALMACEN[[#This Row],[STOCK_VALORIZADO]]/SUM(Tabla_STOCKENALMACEN[STOCK_VALORIZADO])</f>
        <v>4.7264405034455387E-6</v>
      </c>
      <c r="P1324" s="1" t="str">
        <f>VLOOKUP(Tabla_STOCKENALMACEN[[#This Row],[ID_PRODUCTO]],'ABC VENTAS'!$B$2:$F$564,5,FALSE)</f>
        <v>C</v>
      </c>
      <c r="Q1324" s="1" t="str">
        <f>VLOOKUP(Tabla_STOCKENALMACEN[[#This Row],[ID_PRODUCTO]],'ABC STOCK'!$B$3:$F$565,5,FALSE)</f>
        <v>C</v>
      </c>
      <c r="R132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25" spans="1:18" x14ac:dyDescent="0.25">
      <c r="A1325">
        <v>3</v>
      </c>
      <c r="B1325">
        <v>1221</v>
      </c>
      <c r="C1325">
        <v>5</v>
      </c>
      <c r="D1325">
        <v>3</v>
      </c>
      <c r="E1325">
        <v>202002</v>
      </c>
      <c r="F1325">
        <v>532</v>
      </c>
      <c r="G1325">
        <v>2.12</v>
      </c>
      <c r="H1325">
        <v>1127.8399999999999</v>
      </c>
      <c r="I1325">
        <v>176.85040000000001</v>
      </c>
      <c r="J1325">
        <v>86</v>
      </c>
      <c r="K1325">
        <v>244.30879999999999</v>
      </c>
      <c r="L1325">
        <f>Tabla_STOCKENALMACEN[[#This Row],[CANT_STOCK]]*Tabla_STOCKENALMACEN[[#This Row],[COSTO_UNIT]]</f>
        <v>1127.8400000000001</v>
      </c>
      <c r="M1325">
        <f>IFERROR(Tabla_STOCKENALMACEN[[#This Row],[CANT_STOCK]]/Tabla_STOCKENALMACEN[[#This Row],[VENTA_PROM12MESES_UN]],0)</f>
        <v>6.1860465116279073</v>
      </c>
      <c r="N1325">
        <f>IFERROR(12/Tabla_STOCKENALMACEN[[#This Row],[MESES DE INVENTARIO]],0)</f>
        <v>1.9398496240601504</v>
      </c>
      <c r="O1325" s="3">
        <f>Tabla_STOCKENALMACEN[[#This Row],[STOCK_VALORIZADO]]/SUM(Tabla_STOCKENALMACEN[STOCK_VALORIZADO])</f>
        <v>4.2458531719681535E-5</v>
      </c>
      <c r="P1325" s="1" t="str">
        <f>VLOOKUP(Tabla_STOCKENALMACEN[[#This Row],[ID_PRODUCTO]],'ABC VENTAS'!$B$2:$F$564,5,FALSE)</f>
        <v>C</v>
      </c>
      <c r="Q1325" s="1" t="str">
        <f>VLOOKUP(Tabla_STOCKENALMACEN[[#This Row],[ID_PRODUCTO]],'ABC STOCK'!$B$3:$F$565,5,FALSE)</f>
        <v>C</v>
      </c>
      <c r="R132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26" spans="1:18" x14ac:dyDescent="0.25">
      <c r="A1326">
        <v>1</v>
      </c>
      <c r="B1326">
        <v>1221</v>
      </c>
      <c r="C1326">
        <v>5</v>
      </c>
      <c r="D1326">
        <v>3</v>
      </c>
      <c r="E1326">
        <v>201904</v>
      </c>
      <c r="F1326">
        <v>1270</v>
      </c>
      <c r="G1326">
        <v>1.88</v>
      </c>
      <c r="H1326">
        <v>2387.6</v>
      </c>
      <c r="I1326">
        <v>135.36000000000001</v>
      </c>
      <c r="J1326">
        <v>72</v>
      </c>
      <c r="K1326">
        <v>216.57599999999999</v>
      </c>
      <c r="L1326">
        <f>Tabla_STOCKENALMACEN[[#This Row],[CANT_STOCK]]*Tabla_STOCKENALMACEN[[#This Row],[COSTO_UNIT]]</f>
        <v>2387.6</v>
      </c>
      <c r="M1326">
        <f>IFERROR(Tabla_STOCKENALMACEN[[#This Row],[CANT_STOCK]]/Tabla_STOCKENALMACEN[[#This Row],[VENTA_PROM12MESES_UN]],0)</f>
        <v>17.638888888888889</v>
      </c>
      <c r="N1326">
        <f>IFERROR(12/Tabla_STOCKENALMACEN[[#This Row],[MESES DE INVENTARIO]],0)</f>
        <v>0.68031496062992125</v>
      </c>
      <c r="O1326" s="3">
        <f>Tabla_STOCKENALMACEN[[#This Row],[STOCK_VALORIZADO]]/SUM(Tabla_STOCKENALMACEN[STOCK_VALORIZADO])</f>
        <v>8.9883308212079387E-5</v>
      </c>
      <c r="P1326" s="1" t="str">
        <f>VLOOKUP(Tabla_STOCKENALMACEN[[#This Row],[ID_PRODUCTO]],'ABC VENTAS'!$B$2:$F$564,5,FALSE)</f>
        <v>C</v>
      </c>
      <c r="Q1326" s="1" t="str">
        <f>VLOOKUP(Tabla_STOCKENALMACEN[[#This Row],[ID_PRODUCTO]],'ABC STOCK'!$B$3:$F$565,5,FALSE)</f>
        <v>C</v>
      </c>
      <c r="R132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327" spans="1:18" x14ac:dyDescent="0.25">
      <c r="A1327">
        <v>2</v>
      </c>
      <c r="B1327">
        <v>1221</v>
      </c>
      <c r="C1327">
        <v>5</v>
      </c>
      <c r="D1327">
        <v>3</v>
      </c>
      <c r="E1327">
        <v>201912</v>
      </c>
      <c r="F1327">
        <v>1360</v>
      </c>
      <c r="G1327">
        <v>1.19</v>
      </c>
      <c r="H1327">
        <v>1618.4</v>
      </c>
      <c r="I1327">
        <v>136.87379999999999</v>
      </c>
      <c r="J1327">
        <v>142</v>
      </c>
      <c r="K1327">
        <v>204.4658</v>
      </c>
      <c r="L1327">
        <f>Tabla_STOCKENALMACEN[[#This Row],[CANT_STOCK]]*Tabla_STOCKENALMACEN[[#This Row],[COSTO_UNIT]]</f>
        <v>1618.3999999999999</v>
      </c>
      <c r="M1327">
        <f>IFERROR(Tabla_STOCKENALMACEN[[#This Row],[CANT_STOCK]]/Tabla_STOCKENALMACEN[[#This Row],[VENTA_PROM12MESES_UN]],0)</f>
        <v>9.577464788732394</v>
      </c>
      <c r="N1327">
        <f>IFERROR(12/Tabla_STOCKENALMACEN[[#This Row],[MESES DE INVENTARIO]],0)</f>
        <v>1.2529411764705882</v>
      </c>
      <c r="O1327" s="3">
        <f>Tabla_STOCKENALMACEN[[#This Row],[STOCK_VALORIZADO]]/SUM(Tabla_STOCKENALMACEN[STOCK_VALORIZADO])</f>
        <v>6.092609566528283E-5</v>
      </c>
      <c r="P1327" s="1" t="str">
        <f>VLOOKUP(Tabla_STOCKENALMACEN[[#This Row],[ID_PRODUCTO]],'ABC VENTAS'!$B$2:$F$564,5,FALSE)</f>
        <v>C</v>
      </c>
      <c r="Q1327" s="1" t="str">
        <f>VLOOKUP(Tabla_STOCKENALMACEN[[#This Row],[ID_PRODUCTO]],'ABC STOCK'!$B$3:$F$565,5,FALSE)</f>
        <v>C</v>
      </c>
      <c r="R132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28" spans="1:18" x14ac:dyDescent="0.25">
      <c r="A1328">
        <v>1</v>
      </c>
      <c r="B1328">
        <v>1222</v>
      </c>
      <c r="C1328">
        <v>5</v>
      </c>
      <c r="D1328">
        <v>3</v>
      </c>
      <c r="E1328">
        <v>201912</v>
      </c>
      <c r="F1328">
        <v>766</v>
      </c>
      <c r="G1328">
        <v>52</v>
      </c>
      <c r="H1328">
        <v>39832</v>
      </c>
      <c r="I1328">
        <v>45076.72</v>
      </c>
      <c r="J1328">
        <v>974</v>
      </c>
      <c r="K1328">
        <v>91672.88</v>
      </c>
      <c r="L1328">
        <f>Tabla_STOCKENALMACEN[[#This Row],[CANT_STOCK]]*Tabla_STOCKENALMACEN[[#This Row],[COSTO_UNIT]]</f>
        <v>39832</v>
      </c>
      <c r="M1328">
        <f>IFERROR(Tabla_STOCKENALMACEN[[#This Row],[CANT_STOCK]]/Tabla_STOCKENALMACEN[[#This Row],[VENTA_PROM12MESES_UN]],0)</f>
        <v>0.78644763860369615</v>
      </c>
      <c r="N1328">
        <f>IFERROR(12/Tabla_STOCKENALMACEN[[#This Row],[MESES DE INVENTARIO]],0)</f>
        <v>15.258485639686683</v>
      </c>
      <c r="O1328" s="3">
        <f>Tabla_STOCKENALMACEN[[#This Row],[STOCK_VALORIZADO]]/SUM(Tabla_STOCKENALMACEN[STOCK_VALORIZADO])</f>
        <v>1.4995107776443067E-3</v>
      </c>
      <c r="P1328" s="1" t="str">
        <f>VLOOKUP(Tabla_STOCKENALMACEN[[#This Row],[ID_PRODUCTO]],'ABC VENTAS'!$B$2:$F$564,5,FALSE)</f>
        <v>A</v>
      </c>
      <c r="Q1328" s="1" t="str">
        <f>VLOOKUP(Tabla_STOCKENALMACEN[[#This Row],[ID_PRODUCTO]],'ABC STOCK'!$B$3:$F$565,5,FALSE)</f>
        <v>A</v>
      </c>
      <c r="R132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29" spans="1:18" x14ac:dyDescent="0.25">
      <c r="A1329">
        <v>3</v>
      </c>
      <c r="B1329">
        <v>1222</v>
      </c>
      <c r="C1329">
        <v>5</v>
      </c>
      <c r="D1329">
        <v>3</v>
      </c>
      <c r="E1329">
        <v>202003</v>
      </c>
      <c r="F1329">
        <v>927</v>
      </c>
      <c r="G1329">
        <v>66</v>
      </c>
      <c r="H1329">
        <v>61182</v>
      </c>
      <c r="I1329">
        <v>62428.08</v>
      </c>
      <c r="J1329">
        <v>884</v>
      </c>
      <c r="K1329">
        <v>85182.24</v>
      </c>
      <c r="L1329">
        <f>Tabla_STOCKENALMACEN[[#This Row],[CANT_STOCK]]*Tabla_STOCKENALMACEN[[#This Row],[COSTO_UNIT]]</f>
        <v>61182</v>
      </c>
      <c r="M1329">
        <f>IFERROR(Tabla_STOCKENALMACEN[[#This Row],[CANT_STOCK]]/Tabla_STOCKENALMACEN[[#This Row],[VENTA_PROM12MESES_UN]],0)</f>
        <v>1.0486425339366516</v>
      </c>
      <c r="N1329">
        <f>IFERROR(12/Tabla_STOCKENALMACEN[[#This Row],[MESES DE INVENTARIO]],0)</f>
        <v>11.443365695792879</v>
      </c>
      <c r="O1329" s="3">
        <f>Tabla_STOCKENALMACEN[[#This Row],[STOCK_VALORIZADO]]/SUM(Tabla_STOCKENALMACEN[STOCK_VALORIZADO])</f>
        <v>2.3032503614639978E-3</v>
      </c>
      <c r="P1329" s="1" t="str">
        <f>VLOOKUP(Tabla_STOCKENALMACEN[[#This Row],[ID_PRODUCTO]],'ABC VENTAS'!$B$2:$F$564,5,FALSE)</f>
        <v>A</v>
      </c>
      <c r="Q1329" s="1" t="str">
        <f>VLOOKUP(Tabla_STOCKENALMACEN[[#This Row],[ID_PRODUCTO]],'ABC STOCK'!$B$3:$F$565,5,FALSE)</f>
        <v>A</v>
      </c>
      <c r="R132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30" spans="1:18" x14ac:dyDescent="0.25">
      <c r="A1330">
        <v>2</v>
      </c>
      <c r="B1330">
        <v>1222</v>
      </c>
      <c r="C1330">
        <v>5</v>
      </c>
      <c r="D1330">
        <v>3</v>
      </c>
      <c r="E1330">
        <v>202003</v>
      </c>
      <c r="F1330">
        <v>28</v>
      </c>
      <c r="G1330">
        <v>70</v>
      </c>
      <c r="H1330">
        <v>1960</v>
      </c>
      <c r="I1330">
        <v>45150</v>
      </c>
      <c r="J1330">
        <v>750</v>
      </c>
      <c r="K1330">
        <v>78750</v>
      </c>
      <c r="L1330">
        <f>Tabla_STOCKENALMACEN[[#This Row],[CANT_STOCK]]*Tabla_STOCKENALMACEN[[#This Row],[COSTO_UNIT]]</f>
        <v>1960</v>
      </c>
      <c r="M1330">
        <f>IFERROR(Tabla_STOCKENALMACEN[[#This Row],[CANT_STOCK]]/Tabla_STOCKENALMACEN[[#This Row],[VENTA_PROM12MESES_UN]],0)</f>
        <v>3.7333333333333336E-2</v>
      </c>
      <c r="N1330">
        <f>IFERROR(12/Tabla_STOCKENALMACEN[[#This Row],[MESES DE INVENTARIO]],0)</f>
        <v>321.42857142857139</v>
      </c>
      <c r="O1330" s="3">
        <f>Tabla_STOCKENALMACEN[[#This Row],[STOCK_VALORIZADO]]/SUM(Tabla_STOCKENALMACEN[STOCK_VALORIZADO])</f>
        <v>7.3785929006397891E-5</v>
      </c>
      <c r="P1330" s="1" t="str">
        <f>VLOOKUP(Tabla_STOCKENALMACEN[[#This Row],[ID_PRODUCTO]],'ABC VENTAS'!$B$2:$F$564,5,FALSE)</f>
        <v>A</v>
      </c>
      <c r="Q1330" s="1" t="str">
        <f>VLOOKUP(Tabla_STOCKENALMACEN[[#This Row],[ID_PRODUCTO]],'ABC STOCK'!$B$3:$F$565,5,FALSE)</f>
        <v>A</v>
      </c>
      <c r="R133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31" spans="1:18" x14ac:dyDescent="0.25">
      <c r="A1331">
        <v>3</v>
      </c>
      <c r="B1331">
        <v>1222</v>
      </c>
      <c r="C1331">
        <v>5</v>
      </c>
      <c r="D1331">
        <v>3</v>
      </c>
      <c r="E1331">
        <v>201905</v>
      </c>
      <c r="F1331">
        <v>1443</v>
      </c>
      <c r="G1331">
        <v>64</v>
      </c>
      <c r="H1331">
        <v>92352</v>
      </c>
      <c r="I1331">
        <v>30935.040000000001</v>
      </c>
      <c r="J1331">
        <v>456</v>
      </c>
      <c r="K1331">
        <v>51072</v>
      </c>
      <c r="L1331">
        <f>Tabla_STOCKENALMACEN[[#This Row],[CANT_STOCK]]*Tabla_STOCKENALMACEN[[#This Row],[COSTO_UNIT]]</f>
        <v>92352</v>
      </c>
      <c r="M1331">
        <f>IFERROR(Tabla_STOCKENALMACEN[[#This Row],[CANT_STOCK]]/Tabla_STOCKENALMACEN[[#This Row],[VENTA_PROM12MESES_UN]],0)</f>
        <v>3.1644736842105261</v>
      </c>
      <c r="N1331">
        <f>IFERROR(12/Tabla_STOCKENALMACEN[[#This Row],[MESES DE INVENTARIO]],0)</f>
        <v>3.7920997920997923</v>
      </c>
      <c r="O1331" s="3">
        <f>Tabla_STOCKENALMACEN[[#This Row],[STOCK_VALORIZADO]]/SUM(Tabla_STOCKENALMACEN[STOCK_VALORIZADO])</f>
        <v>3.4766725079586011E-3</v>
      </c>
      <c r="P1331" s="1" t="str">
        <f>VLOOKUP(Tabla_STOCKENALMACEN[[#This Row],[ID_PRODUCTO]],'ABC VENTAS'!$B$2:$F$564,5,FALSE)</f>
        <v>A</v>
      </c>
      <c r="Q1331" s="1" t="str">
        <f>VLOOKUP(Tabla_STOCKENALMACEN[[#This Row],[ID_PRODUCTO]],'ABC STOCK'!$B$3:$F$565,5,FALSE)</f>
        <v>A</v>
      </c>
      <c r="R133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332" spans="1:18" x14ac:dyDescent="0.25">
      <c r="A1332">
        <v>1</v>
      </c>
      <c r="B1332">
        <v>1222</v>
      </c>
      <c r="C1332">
        <v>5</v>
      </c>
      <c r="D1332">
        <v>3</v>
      </c>
      <c r="E1332">
        <v>202003</v>
      </c>
      <c r="F1332">
        <v>698</v>
      </c>
      <c r="G1332">
        <v>74</v>
      </c>
      <c r="H1332">
        <v>51652</v>
      </c>
      <c r="I1332">
        <v>30721.84</v>
      </c>
      <c r="J1332">
        <v>388</v>
      </c>
      <c r="K1332">
        <v>50246</v>
      </c>
      <c r="L1332">
        <f>Tabla_STOCKENALMACEN[[#This Row],[CANT_STOCK]]*Tabla_STOCKENALMACEN[[#This Row],[COSTO_UNIT]]</f>
        <v>51652</v>
      </c>
      <c r="M1332">
        <f>IFERROR(Tabla_STOCKENALMACEN[[#This Row],[CANT_STOCK]]/Tabla_STOCKENALMACEN[[#This Row],[VENTA_PROM12MESES_UN]],0)</f>
        <v>1.7989690721649485</v>
      </c>
      <c r="N1332">
        <f>IFERROR(12/Tabla_STOCKENALMACEN[[#This Row],[MESES DE INVENTARIO]],0)</f>
        <v>6.670487106017192</v>
      </c>
      <c r="O1332" s="3">
        <f>Tabla_STOCKENALMACEN[[#This Row],[STOCK_VALORIZADO]]/SUM(Tabla_STOCKENALMACEN[STOCK_VALORIZADO])</f>
        <v>1.9444851046114613E-3</v>
      </c>
      <c r="P1332" s="1" t="str">
        <f>VLOOKUP(Tabla_STOCKENALMACEN[[#This Row],[ID_PRODUCTO]],'ABC VENTAS'!$B$2:$F$564,5,FALSE)</f>
        <v>A</v>
      </c>
      <c r="Q1332" s="1" t="str">
        <f>VLOOKUP(Tabla_STOCKENALMACEN[[#This Row],[ID_PRODUCTO]],'ABC STOCK'!$B$3:$F$565,5,FALSE)</f>
        <v>A</v>
      </c>
      <c r="R133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33" spans="1:18" x14ac:dyDescent="0.25">
      <c r="A1333">
        <v>2</v>
      </c>
      <c r="B1333">
        <v>1222</v>
      </c>
      <c r="C1333">
        <v>5</v>
      </c>
      <c r="D1333">
        <v>3</v>
      </c>
      <c r="E1333">
        <v>202002</v>
      </c>
      <c r="F1333">
        <v>123</v>
      </c>
      <c r="G1333">
        <v>35</v>
      </c>
      <c r="H1333">
        <v>4305</v>
      </c>
      <c r="I1333">
        <v>26786.2</v>
      </c>
      <c r="J1333">
        <v>722</v>
      </c>
      <c r="K1333">
        <v>47002.2</v>
      </c>
      <c r="L1333">
        <f>Tabla_STOCKENALMACEN[[#This Row],[CANT_STOCK]]*Tabla_STOCKENALMACEN[[#This Row],[COSTO_UNIT]]</f>
        <v>4305</v>
      </c>
      <c r="M1333">
        <f>IFERROR(Tabla_STOCKENALMACEN[[#This Row],[CANT_STOCK]]/Tabla_STOCKENALMACEN[[#This Row],[VENTA_PROM12MESES_UN]],0)</f>
        <v>0.17036011080332411</v>
      </c>
      <c r="N1333">
        <f>IFERROR(12/Tabla_STOCKENALMACEN[[#This Row],[MESES DE INVENTARIO]],0)</f>
        <v>70.439024390243901</v>
      </c>
      <c r="O1333" s="3">
        <f>Tabla_STOCKENALMACEN[[#This Row],[STOCK_VALORIZADO]]/SUM(Tabla_STOCKENALMACEN[STOCK_VALORIZADO])</f>
        <v>1.6206552263905251E-4</v>
      </c>
      <c r="P1333" s="1" t="str">
        <f>VLOOKUP(Tabla_STOCKENALMACEN[[#This Row],[ID_PRODUCTO]],'ABC VENTAS'!$B$2:$F$564,5,FALSE)</f>
        <v>A</v>
      </c>
      <c r="Q1333" s="1" t="str">
        <f>VLOOKUP(Tabla_STOCKENALMACEN[[#This Row],[ID_PRODUCTO]],'ABC STOCK'!$B$3:$F$565,5,FALSE)</f>
        <v>A</v>
      </c>
      <c r="R133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34" spans="1:18" x14ac:dyDescent="0.25">
      <c r="A1334">
        <v>1</v>
      </c>
      <c r="B1334">
        <v>1223</v>
      </c>
      <c r="C1334">
        <v>5</v>
      </c>
      <c r="D1334">
        <v>3</v>
      </c>
      <c r="E1334">
        <v>202003</v>
      </c>
      <c r="F1334">
        <v>123</v>
      </c>
      <c r="G1334">
        <v>5.75</v>
      </c>
      <c r="H1334">
        <v>707.25</v>
      </c>
      <c r="I1334">
        <v>697.245</v>
      </c>
      <c r="J1334">
        <v>141</v>
      </c>
      <c r="K1334">
        <v>1021.545</v>
      </c>
      <c r="L1334">
        <f>Tabla_STOCKENALMACEN[[#This Row],[CANT_STOCK]]*Tabla_STOCKENALMACEN[[#This Row],[COSTO_UNIT]]</f>
        <v>707.25</v>
      </c>
      <c r="M1334">
        <f>IFERROR(Tabla_STOCKENALMACEN[[#This Row],[CANT_STOCK]]/Tabla_STOCKENALMACEN[[#This Row],[VENTA_PROM12MESES_UN]],0)</f>
        <v>0.87234042553191493</v>
      </c>
      <c r="N1334">
        <f>IFERROR(12/Tabla_STOCKENALMACEN[[#This Row],[MESES DE INVENTARIO]],0)</f>
        <v>13.75609756097561</v>
      </c>
      <c r="O1334" s="3">
        <f>Tabla_STOCKENALMACEN[[#This Row],[STOCK_VALORIZADO]]/SUM(Tabla_STOCKENALMACEN[STOCK_VALORIZADO])</f>
        <v>2.6625050147844343E-5</v>
      </c>
      <c r="P1334" s="1" t="str">
        <f>VLOOKUP(Tabla_STOCKENALMACEN[[#This Row],[ID_PRODUCTO]],'ABC VENTAS'!$B$2:$F$564,5,FALSE)</f>
        <v>C</v>
      </c>
      <c r="Q1334" s="1" t="str">
        <f>VLOOKUP(Tabla_STOCKENALMACEN[[#This Row],[ID_PRODUCTO]],'ABC STOCK'!$B$3:$F$565,5,FALSE)</f>
        <v>C</v>
      </c>
      <c r="R133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35" spans="1:18" x14ac:dyDescent="0.25">
      <c r="A1335">
        <v>1</v>
      </c>
      <c r="B1335">
        <v>1223</v>
      </c>
      <c r="C1335">
        <v>5</v>
      </c>
      <c r="D1335">
        <v>3</v>
      </c>
      <c r="E1335">
        <v>201905</v>
      </c>
      <c r="F1335">
        <v>925</v>
      </c>
      <c r="G1335">
        <v>5.01</v>
      </c>
      <c r="H1335">
        <v>4634.25</v>
      </c>
      <c r="I1335">
        <v>468.05925000000002</v>
      </c>
      <c r="J1335">
        <v>92.5</v>
      </c>
      <c r="K1335">
        <v>741.48</v>
      </c>
      <c r="L1335">
        <f>Tabla_STOCKENALMACEN[[#This Row],[CANT_STOCK]]*Tabla_STOCKENALMACEN[[#This Row],[COSTO_UNIT]]</f>
        <v>4634.25</v>
      </c>
      <c r="M1335">
        <f>IFERROR(Tabla_STOCKENALMACEN[[#This Row],[CANT_STOCK]]/Tabla_STOCKENALMACEN[[#This Row],[VENTA_PROM12MESES_UN]],0)</f>
        <v>10</v>
      </c>
      <c r="N1335">
        <f>IFERROR(12/Tabla_STOCKENALMACEN[[#This Row],[MESES DE INVENTARIO]],0)</f>
        <v>1.2</v>
      </c>
      <c r="O1335" s="3">
        <f>Tabla_STOCKENALMACEN[[#This Row],[STOCK_VALORIZADO]]/SUM(Tabla_STOCKENALMACEN[STOCK_VALORIZADO])</f>
        <v>1.7446042933566298E-4</v>
      </c>
      <c r="P1335" s="1" t="str">
        <f>VLOOKUP(Tabla_STOCKENALMACEN[[#This Row],[ID_PRODUCTO]],'ABC VENTAS'!$B$2:$F$564,5,FALSE)</f>
        <v>C</v>
      </c>
      <c r="Q1335" s="1" t="str">
        <f>VLOOKUP(Tabla_STOCKENALMACEN[[#This Row],[ID_PRODUCTO]],'ABC STOCK'!$B$3:$F$565,5,FALSE)</f>
        <v>C</v>
      </c>
      <c r="R133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36" spans="1:18" x14ac:dyDescent="0.25">
      <c r="A1336">
        <v>2</v>
      </c>
      <c r="B1336">
        <v>1223</v>
      </c>
      <c r="C1336">
        <v>5</v>
      </c>
      <c r="D1336">
        <v>3</v>
      </c>
      <c r="E1336">
        <v>201911</v>
      </c>
      <c r="F1336">
        <v>287</v>
      </c>
      <c r="G1336">
        <v>7.23</v>
      </c>
      <c r="H1336">
        <v>2075.0100000000002</v>
      </c>
      <c r="I1336">
        <v>365.20175999999998</v>
      </c>
      <c r="J1336">
        <v>57.4</v>
      </c>
      <c r="K1336">
        <v>651.55313999999998</v>
      </c>
      <c r="L1336">
        <f>Tabla_STOCKENALMACEN[[#This Row],[CANT_STOCK]]*Tabla_STOCKENALMACEN[[#This Row],[COSTO_UNIT]]</f>
        <v>2075.0100000000002</v>
      </c>
      <c r="M1336">
        <f>IFERROR(Tabla_STOCKENALMACEN[[#This Row],[CANT_STOCK]]/Tabla_STOCKENALMACEN[[#This Row],[VENTA_PROM12MESES_UN]],0)</f>
        <v>5</v>
      </c>
      <c r="N1336">
        <f>IFERROR(12/Tabla_STOCKENALMACEN[[#This Row],[MESES DE INVENTARIO]],0)</f>
        <v>2.4</v>
      </c>
      <c r="O1336" s="3">
        <f>Tabla_STOCKENALMACEN[[#This Row],[STOCK_VALORIZADO]]/SUM(Tabla_STOCKENALMACEN[STOCK_VALORIZADO])</f>
        <v>7.8115581912023321E-5</v>
      </c>
      <c r="P1336" s="1" t="str">
        <f>VLOOKUP(Tabla_STOCKENALMACEN[[#This Row],[ID_PRODUCTO]],'ABC VENTAS'!$B$2:$F$564,5,FALSE)</f>
        <v>C</v>
      </c>
      <c r="Q1336" s="1" t="str">
        <f>VLOOKUP(Tabla_STOCKENALMACEN[[#This Row],[ID_PRODUCTO]],'ABC STOCK'!$B$3:$F$565,5,FALSE)</f>
        <v>C</v>
      </c>
      <c r="R133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337" spans="1:18" x14ac:dyDescent="0.25">
      <c r="A1337">
        <v>3</v>
      </c>
      <c r="B1337">
        <v>1223</v>
      </c>
      <c r="C1337">
        <v>5</v>
      </c>
      <c r="D1337">
        <v>3</v>
      </c>
      <c r="E1337">
        <v>202002</v>
      </c>
      <c r="F1337">
        <v>693</v>
      </c>
      <c r="G1337">
        <v>7.13</v>
      </c>
      <c r="H1337">
        <v>4941.09</v>
      </c>
      <c r="I1337">
        <v>418.03190000000001</v>
      </c>
      <c r="J1337">
        <v>53.3</v>
      </c>
      <c r="K1337">
        <v>600.44582000000003</v>
      </c>
      <c r="L1337">
        <f>Tabla_STOCKENALMACEN[[#This Row],[CANT_STOCK]]*Tabla_STOCKENALMACEN[[#This Row],[COSTO_UNIT]]</f>
        <v>4941.09</v>
      </c>
      <c r="M1337">
        <f>IFERROR(Tabla_STOCKENALMACEN[[#This Row],[CANT_STOCK]]/Tabla_STOCKENALMACEN[[#This Row],[VENTA_PROM12MESES_UN]],0)</f>
        <v>13.001876172607881</v>
      </c>
      <c r="N1337">
        <f>IFERROR(12/Tabla_STOCKENALMACEN[[#This Row],[MESES DE INVENTARIO]],0)</f>
        <v>0.92294372294372284</v>
      </c>
      <c r="O1337" s="3">
        <f>Tabla_STOCKENALMACEN[[#This Row],[STOCK_VALORIZADO]]/SUM(Tabla_STOCKENALMACEN[STOCK_VALORIZADO])</f>
        <v>1.8601169181337886E-4</v>
      </c>
      <c r="P1337" s="1" t="str">
        <f>VLOOKUP(Tabla_STOCKENALMACEN[[#This Row],[ID_PRODUCTO]],'ABC VENTAS'!$B$2:$F$564,5,FALSE)</f>
        <v>C</v>
      </c>
      <c r="Q1337" s="1" t="str">
        <f>VLOOKUP(Tabla_STOCKENALMACEN[[#This Row],[ID_PRODUCTO]],'ABC STOCK'!$B$3:$F$565,5,FALSE)</f>
        <v>C</v>
      </c>
      <c r="R133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338" spans="1:18" x14ac:dyDescent="0.25">
      <c r="A1338">
        <v>3</v>
      </c>
      <c r="B1338">
        <v>1223</v>
      </c>
      <c r="C1338">
        <v>5</v>
      </c>
      <c r="D1338">
        <v>3</v>
      </c>
      <c r="E1338">
        <v>202002</v>
      </c>
      <c r="F1338">
        <v>372</v>
      </c>
      <c r="G1338">
        <v>1.21</v>
      </c>
      <c r="H1338">
        <v>450.12</v>
      </c>
      <c r="I1338">
        <v>139.90020000000001</v>
      </c>
      <c r="J1338">
        <v>141</v>
      </c>
      <c r="K1338">
        <v>288.33089999999999</v>
      </c>
      <c r="L1338">
        <f>Tabla_STOCKENALMACEN[[#This Row],[CANT_STOCK]]*Tabla_STOCKENALMACEN[[#This Row],[COSTO_UNIT]]</f>
        <v>450.12</v>
      </c>
      <c r="M1338">
        <f>IFERROR(Tabla_STOCKENALMACEN[[#This Row],[CANT_STOCK]]/Tabla_STOCKENALMACEN[[#This Row],[VENTA_PROM12MESES_UN]],0)</f>
        <v>2.6382978723404253</v>
      </c>
      <c r="N1338">
        <f>IFERROR(12/Tabla_STOCKENALMACEN[[#This Row],[MESES DE INVENTARIO]],0)</f>
        <v>4.5483870967741939</v>
      </c>
      <c r="O1338" s="3">
        <f>Tabla_STOCKENALMACEN[[#This Row],[STOCK_VALORIZADO]]/SUM(Tabla_STOCKENALMACEN[STOCK_VALORIZADO])</f>
        <v>1.6945164471612153E-5</v>
      </c>
      <c r="P1338" s="1" t="str">
        <f>VLOOKUP(Tabla_STOCKENALMACEN[[#This Row],[ID_PRODUCTO]],'ABC VENTAS'!$B$2:$F$564,5,FALSE)</f>
        <v>C</v>
      </c>
      <c r="Q1338" s="1" t="str">
        <f>VLOOKUP(Tabla_STOCKENALMACEN[[#This Row],[ID_PRODUCTO]],'ABC STOCK'!$B$3:$F$565,5,FALSE)</f>
        <v>C</v>
      </c>
      <c r="R133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39" spans="1:18" x14ac:dyDescent="0.25">
      <c r="A1339">
        <v>1</v>
      </c>
      <c r="B1339">
        <v>1223</v>
      </c>
      <c r="C1339">
        <v>5</v>
      </c>
      <c r="D1339">
        <v>3</v>
      </c>
      <c r="E1339">
        <v>201908</v>
      </c>
      <c r="F1339">
        <v>0</v>
      </c>
      <c r="G1339">
        <v>1.83</v>
      </c>
      <c r="H1339">
        <v>0</v>
      </c>
      <c r="I1339">
        <v>114.741</v>
      </c>
      <c r="J1339">
        <v>66</v>
      </c>
      <c r="K1339">
        <v>167.88419999999999</v>
      </c>
      <c r="L1339">
        <f>Tabla_STOCKENALMACEN[[#This Row],[CANT_STOCK]]*Tabla_STOCKENALMACEN[[#This Row],[COSTO_UNIT]]</f>
        <v>0</v>
      </c>
      <c r="M1339">
        <f>IFERROR(Tabla_STOCKENALMACEN[[#This Row],[CANT_STOCK]]/Tabla_STOCKENALMACEN[[#This Row],[VENTA_PROM12MESES_UN]],0)</f>
        <v>0</v>
      </c>
      <c r="N1339">
        <f>IFERROR(12/Tabla_STOCKENALMACEN[[#This Row],[MESES DE INVENTARIO]],0)</f>
        <v>0</v>
      </c>
      <c r="O1339" s="3">
        <f>Tabla_STOCKENALMACEN[[#This Row],[STOCK_VALORIZADO]]/SUM(Tabla_STOCKENALMACEN[STOCK_VALORIZADO])</f>
        <v>0</v>
      </c>
      <c r="P1339" s="1" t="str">
        <f>VLOOKUP(Tabla_STOCKENALMACEN[[#This Row],[ID_PRODUCTO]],'ABC VENTAS'!$B$2:$F$564,5,FALSE)</f>
        <v>C</v>
      </c>
      <c r="Q1339" s="1" t="str">
        <f>VLOOKUP(Tabla_STOCKENALMACEN[[#This Row],[ID_PRODUCTO]],'ABC STOCK'!$B$3:$F$565,5,FALSE)</f>
        <v>C</v>
      </c>
      <c r="R133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40" spans="1:18" x14ac:dyDescent="0.25">
      <c r="A1340">
        <v>1</v>
      </c>
      <c r="B1340">
        <v>1224</v>
      </c>
      <c r="C1340">
        <v>5</v>
      </c>
      <c r="D1340">
        <v>3</v>
      </c>
      <c r="E1340">
        <v>201910</v>
      </c>
      <c r="F1340">
        <v>0</v>
      </c>
      <c r="G1340">
        <v>4.53</v>
      </c>
      <c r="H1340">
        <v>0</v>
      </c>
      <c r="I1340">
        <v>390.53582999999998</v>
      </c>
      <c r="J1340">
        <v>92.7</v>
      </c>
      <c r="K1340">
        <v>692.88615000000004</v>
      </c>
      <c r="L1340">
        <f>Tabla_STOCKENALMACEN[[#This Row],[CANT_STOCK]]*Tabla_STOCKENALMACEN[[#This Row],[COSTO_UNIT]]</f>
        <v>0</v>
      </c>
      <c r="M1340">
        <f>IFERROR(Tabla_STOCKENALMACEN[[#This Row],[CANT_STOCK]]/Tabla_STOCKENALMACEN[[#This Row],[VENTA_PROM12MESES_UN]],0)</f>
        <v>0</v>
      </c>
      <c r="N1340">
        <f>IFERROR(12/Tabla_STOCKENALMACEN[[#This Row],[MESES DE INVENTARIO]],0)</f>
        <v>0</v>
      </c>
      <c r="O1340" s="3">
        <f>Tabla_STOCKENALMACEN[[#This Row],[STOCK_VALORIZADO]]/SUM(Tabla_STOCKENALMACEN[STOCK_VALORIZADO])</f>
        <v>0</v>
      </c>
      <c r="P1340" s="1" t="str">
        <f>VLOOKUP(Tabla_STOCKENALMACEN[[#This Row],[ID_PRODUCTO]],'ABC VENTAS'!$B$2:$F$564,5,FALSE)</f>
        <v>C</v>
      </c>
      <c r="Q1340" s="1" t="str">
        <f>VLOOKUP(Tabla_STOCKENALMACEN[[#This Row],[ID_PRODUCTO]],'ABC STOCK'!$B$3:$F$565,5,FALSE)</f>
        <v>C</v>
      </c>
      <c r="R134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41" spans="1:18" x14ac:dyDescent="0.25">
      <c r="A1341">
        <v>1</v>
      </c>
      <c r="B1341">
        <v>1224</v>
      </c>
      <c r="C1341">
        <v>5</v>
      </c>
      <c r="D1341">
        <v>3</v>
      </c>
      <c r="E1341">
        <v>202003</v>
      </c>
      <c r="F1341">
        <v>343</v>
      </c>
      <c r="G1341">
        <v>6.92</v>
      </c>
      <c r="H1341">
        <v>2373.56</v>
      </c>
      <c r="I1341">
        <v>242.86431999999999</v>
      </c>
      <c r="J1341">
        <v>42.8</v>
      </c>
      <c r="K1341">
        <v>506.46096</v>
      </c>
      <c r="L1341">
        <f>Tabla_STOCKENALMACEN[[#This Row],[CANT_STOCK]]*Tabla_STOCKENALMACEN[[#This Row],[COSTO_UNIT]]</f>
        <v>2373.56</v>
      </c>
      <c r="M1341">
        <f>IFERROR(Tabla_STOCKENALMACEN[[#This Row],[CANT_STOCK]]/Tabla_STOCKENALMACEN[[#This Row],[VENTA_PROM12MESES_UN]],0)</f>
        <v>8.0140186915887863</v>
      </c>
      <c r="N1341">
        <f>IFERROR(12/Tabla_STOCKENALMACEN[[#This Row],[MESES DE INVENTARIO]],0)</f>
        <v>1.4973760932944604</v>
      </c>
      <c r="O1341" s="3">
        <f>Tabla_STOCKENALMACEN[[#This Row],[STOCK_VALORIZADO]]/SUM(Tabla_STOCKENALMACEN[STOCK_VALORIZADO])</f>
        <v>8.9354760026747848E-5</v>
      </c>
      <c r="P1341" s="1" t="str">
        <f>VLOOKUP(Tabla_STOCKENALMACEN[[#This Row],[ID_PRODUCTO]],'ABC VENTAS'!$B$2:$F$564,5,FALSE)</f>
        <v>C</v>
      </c>
      <c r="Q1341" s="1" t="str">
        <f>VLOOKUP(Tabla_STOCKENALMACEN[[#This Row],[ID_PRODUCTO]],'ABC STOCK'!$B$3:$F$565,5,FALSE)</f>
        <v>C</v>
      </c>
      <c r="R134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42" spans="1:18" x14ac:dyDescent="0.25">
      <c r="A1342">
        <v>2</v>
      </c>
      <c r="B1342">
        <v>1224</v>
      </c>
      <c r="C1342">
        <v>5</v>
      </c>
      <c r="D1342">
        <v>3</v>
      </c>
      <c r="E1342">
        <v>201901</v>
      </c>
      <c r="F1342">
        <v>390</v>
      </c>
      <c r="G1342">
        <v>5.22</v>
      </c>
      <c r="H1342">
        <v>2035.8</v>
      </c>
      <c r="I1342">
        <v>345.55356</v>
      </c>
      <c r="J1342">
        <v>64.900000000000006</v>
      </c>
      <c r="K1342">
        <v>457.3503</v>
      </c>
      <c r="L1342">
        <f>Tabla_STOCKENALMACEN[[#This Row],[CANT_STOCK]]*Tabla_STOCKENALMACEN[[#This Row],[COSTO_UNIT]]</f>
        <v>2035.8</v>
      </c>
      <c r="M1342">
        <f>IFERROR(Tabla_STOCKENALMACEN[[#This Row],[CANT_STOCK]]/Tabla_STOCKENALMACEN[[#This Row],[VENTA_PROM12MESES_UN]],0)</f>
        <v>6.0092449922958391</v>
      </c>
      <c r="N1342">
        <f>IFERROR(12/Tabla_STOCKENALMACEN[[#This Row],[MESES DE INVENTARIO]],0)</f>
        <v>1.9969230769230772</v>
      </c>
      <c r="O1342" s="3">
        <f>Tabla_STOCKENALMACEN[[#This Row],[STOCK_VALORIZADO]]/SUM(Tabla_STOCKENALMACEN[STOCK_VALORIZADO])</f>
        <v>7.663948687307389E-5</v>
      </c>
      <c r="P1342" s="1" t="str">
        <f>VLOOKUP(Tabla_STOCKENALMACEN[[#This Row],[ID_PRODUCTO]],'ABC VENTAS'!$B$2:$F$564,5,FALSE)</f>
        <v>C</v>
      </c>
      <c r="Q1342" s="1" t="str">
        <f>VLOOKUP(Tabla_STOCKENALMACEN[[#This Row],[ID_PRODUCTO]],'ABC STOCK'!$B$3:$F$565,5,FALSE)</f>
        <v>C</v>
      </c>
      <c r="R134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43" spans="1:18" x14ac:dyDescent="0.25">
      <c r="A1343">
        <v>2</v>
      </c>
      <c r="B1343">
        <v>1224</v>
      </c>
      <c r="C1343">
        <v>5</v>
      </c>
      <c r="D1343">
        <v>3</v>
      </c>
      <c r="E1343">
        <v>202002</v>
      </c>
      <c r="F1343">
        <v>28</v>
      </c>
      <c r="G1343">
        <v>1.79</v>
      </c>
      <c r="H1343">
        <v>50.12</v>
      </c>
      <c r="I1343">
        <v>129.16640000000001</v>
      </c>
      <c r="J1343">
        <v>88</v>
      </c>
      <c r="K1343">
        <v>294.56240000000003</v>
      </c>
      <c r="L1343">
        <f>Tabla_STOCKENALMACEN[[#This Row],[CANT_STOCK]]*Tabla_STOCKENALMACEN[[#This Row],[COSTO_UNIT]]</f>
        <v>50.120000000000005</v>
      </c>
      <c r="M1343">
        <f>IFERROR(Tabla_STOCKENALMACEN[[#This Row],[CANT_STOCK]]/Tabla_STOCKENALMACEN[[#This Row],[VENTA_PROM12MESES_UN]],0)</f>
        <v>0.31818181818181818</v>
      </c>
      <c r="N1343">
        <f>IFERROR(12/Tabla_STOCKENALMACEN[[#This Row],[MESES DE INVENTARIO]],0)</f>
        <v>37.714285714285715</v>
      </c>
      <c r="O1343" s="3">
        <f>Tabla_STOCKENALMACEN[[#This Row],[STOCK_VALORIZADO]]/SUM(Tabla_STOCKENALMACEN[STOCK_VALORIZADO])</f>
        <v>1.8868116131636035E-6</v>
      </c>
      <c r="P1343" s="1" t="str">
        <f>VLOOKUP(Tabla_STOCKENALMACEN[[#This Row],[ID_PRODUCTO]],'ABC VENTAS'!$B$2:$F$564,5,FALSE)</f>
        <v>C</v>
      </c>
      <c r="Q1343" s="1" t="str">
        <f>VLOOKUP(Tabla_STOCKENALMACEN[[#This Row],[ID_PRODUCTO]],'ABC STOCK'!$B$3:$F$565,5,FALSE)</f>
        <v>C</v>
      </c>
      <c r="R134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44" spans="1:18" x14ac:dyDescent="0.25">
      <c r="A1344">
        <v>1</v>
      </c>
      <c r="B1344">
        <v>1224</v>
      </c>
      <c r="C1344">
        <v>5</v>
      </c>
      <c r="D1344">
        <v>3</v>
      </c>
      <c r="E1344">
        <v>202003</v>
      </c>
      <c r="F1344">
        <v>1124</v>
      </c>
      <c r="G1344">
        <v>1.33</v>
      </c>
      <c r="H1344">
        <v>1494.92</v>
      </c>
      <c r="I1344">
        <v>158.52269999999999</v>
      </c>
      <c r="J1344">
        <v>137</v>
      </c>
      <c r="K1344">
        <v>273.315</v>
      </c>
      <c r="L1344">
        <f>Tabla_STOCKENALMACEN[[#This Row],[CANT_STOCK]]*Tabla_STOCKENALMACEN[[#This Row],[COSTO_UNIT]]</f>
        <v>1494.92</v>
      </c>
      <c r="M1344">
        <f>IFERROR(Tabla_STOCKENALMACEN[[#This Row],[CANT_STOCK]]/Tabla_STOCKENALMACEN[[#This Row],[VENTA_PROM12MESES_UN]],0)</f>
        <v>8.2043795620437958</v>
      </c>
      <c r="N1344">
        <f>IFERROR(12/Tabla_STOCKENALMACEN[[#This Row],[MESES DE INVENTARIO]],0)</f>
        <v>1.4626334519572954</v>
      </c>
      <c r="O1344" s="3">
        <f>Tabla_STOCKENALMACEN[[#This Row],[STOCK_VALORIZADO]]/SUM(Tabla_STOCKENALMACEN[STOCK_VALORIZADO])</f>
        <v>5.6277582137879768E-5</v>
      </c>
      <c r="P1344" s="1" t="str">
        <f>VLOOKUP(Tabla_STOCKENALMACEN[[#This Row],[ID_PRODUCTO]],'ABC VENTAS'!$B$2:$F$564,5,FALSE)</f>
        <v>C</v>
      </c>
      <c r="Q1344" s="1" t="str">
        <f>VLOOKUP(Tabla_STOCKENALMACEN[[#This Row],[ID_PRODUCTO]],'ABC STOCK'!$B$3:$F$565,5,FALSE)</f>
        <v>C</v>
      </c>
      <c r="R134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45" spans="1:18" x14ac:dyDescent="0.25">
      <c r="A1345">
        <v>2</v>
      </c>
      <c r="B1345">
        <v>1224</v>
      </c>
      <c r="C1345">
        <v>5</v>
      </c>
      <c r="D1345">
        <v>3</v>
      </c>
      <c r="E1345">
        <v>202002</v>
      </c>
      <c r="F1345">
        <v>46</v>
      </c>
      <c r="G1345">
        <v>6.87</v>
      </c>
      <c r="H1345">
        <v>316.02</v>
      </c>
      <c r="I1345">
        <v>168.42491999999999</v>
      </c>
      <c r="J1345">
        <v>22.7</v>
      </c>
      <c r="K1345">
        <v>230.80452</v>
      </c>
      <c r="L1345">
        <f>Tabla_STOCKENALMACEN[[#This Row],[CANT_STOCK]]*Tabla_STOCKENALMACEN[[#This Row],[COSTO_UNIT]]</f>
        <v>316.02</v>
      </c>
      <c r="M1345">
        <f>IFERROR(Tabla_STOCKENALMACEN[[#This Row],[CANT_STOCK]]/Tabla_STOCKENALMACEN[[#This Row],[VENTA_PROM12MESES_UN]],0)</f>
        <v>2.0264317180616742</v>
      </c>
      <c r="N1345">
        <f>IFERROR(12/Tabla_STOCKENALMACEN[[#This Row],[MESES DE INVENTARIO]],0)</f>
        <v>5.9217391304347817</v>
      </c>
      <c r="O1345" s="3">
        <f>Tabla_STOCKENALMACEN[[#This Row],[STOCK_VALORIZADO]]/SUM(Tabla_STOCKENALMACEN[STOCK_VALORIZADO])</f>
        <v>1.1896851675817276E-5</v>
      </c>
      <c r="P1345" s="1" t="str">
        <f>VLOOKUP(Tabla_STOCKENALMACEN[[#This Row],[ID_PRODUCTO]],'ABC VENTAS'!$B$2:$F$564,5,FALSE)</f>
        <v>C</v>
      </c>
      <c r="Q1345" s="1" t="str">
        <f>VLOOKUP(Tabla_STOCKENALMACEN[[#This Row],[ID_PRODUCTO]],'ABC STOCK'!$B$3:$F$565,5,FALSE)</f>
        <v>C</v>
      </c>
      <c r="R134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46" spans="1:18" x14ac:dyDescent="0.25">
      <c r="A1346">
        <v>3</v>
      </c>
      <c r="B1346">
        <v>1225</v>
      </c>
      <c r="C1346">
        <v>5</v>
      </c>
      <c r="D1346">
        <v>3</v>
      </c>
      <c r="E1346">
        <v>201910</v>
      </c>
      <c r="F1346">
        <v>242</v>
      </c>
      <c r="G1346">
        <v>37</v>
      </c>
      <c r="H1346">
        <v>8954</v>
      </c>
      <c r="I1346">
        <v>33041</v>
      </c>
      <c r="J1346">
        <v>940</v>
      </c>
      <c r="K1346">
        <v>60865</v>
      </c>
      <c r="L1346">
        <f>Tabla_STOCKENALMACEN[[#This Row],[CANT_STOCK]]*Tabla_STOCKENALMACEN[[#This Row],[COSTO_UNIT]]</f>
        <v>8954</v>
      </c>
      <c r="M1346">
        <f>IFERROR(Tabla_STOCKENALMACEN[[#This Row],[CANT_STOCK]]/Tabla_STOCKENALMACEN[[#This Row],[VENTA_PROM12MESES_UN]],0)</f>
        <v>0.25744680851063828</v>
      </c>
      <c r="N1346">
        <f>IFERROR(12/Tabla_STOCKENALMACEN[[#This Row],[MESES DE INVENTARIO]],0)</f>
        <v>46.611570247933891</v>
      </c>
      <c r="O1346" s="3">
        <f>Tabla_STOCKENALMACEN[[#This Row],[STOCK_VALORIZADO]]/SUM(Tabla_STOCKENALMACEN[STOCK_VALORIZADO])</f>
        <v>3.3708122873637081E-4</v>
      </c>
      <c r="P1346" s="1" t="str">
        <f>VLOOKUP(Tabla_STOCKENALMACEN[[#This Row],[ID_PRODUCTO]],'ABC VENTAS'!$B$2:$F$564,5,FALSE)</f>
        <v>C</v>
      </c>
      <c r="Q1346" s="1" t="str">
        <f>VLOOKUP(Tabla_STOCKENALMACEN[[#This Row],[ID_PRODUCTO]],'ABC STOCK'!$B$3:$F$565,5,FALSE)</f>
        <v>B</v>
      </c>
      <c r="R134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47" spans="1:18" x14ac:dyDescent="0.25">
      <c r="A1347">
        <v>1</v>
      </c>
      <c r="B1347">
        <v>1225</v>
      </c>
      <c r="C1347">
        <v>5</v>
      </c>
      <c r="D1347">
        <v>3</v>
      </c>
      <c r="E1347">
        <v>201906</v>
      </c>
      <c r="F1347">
        <v>500</v>
      </c>
      <c r="G1347">
        <v>69</v>
      </c>
      <c r="H1347">
        <v>34500</v>
      </c>
      <c r="I1347">
        <v>46365.24</v>
      </c>
      <c r="J1347">
        <v>628</v>
      </c>
      <c r="K1347">
        <v>55898.28</v>
      </c>
      <c r="L1347">
        <f>Tabla_STOCKENALMACEN[[#This Row],[CANT_STOCK]]*Tabla_STOCKENALMACEN[[#This Row],[COSTO_UNIT]]</f>
        <v>34500</v>
      </c>
      <c r="M1347">
        <f>IFERROR(Tabla_STOCKENALMACEN[[#This Row],[CANT_STOCK]]/Tabla_STOCKENALMACEN[[#This Row],[VENTA_PROM12MESES_UN]],0)</f>
        <v>0.79617834394904463</v>
      </c>
      <c r="N1347">
        <f>IFERROR(12/Tabla_STOCKENALMACEN[[#This Row],[MESES DE INVENTARIO]],0)</f>
        <v>15.071999999999999</v>
      </c>
      <c r="O1347" s="3">
        <f>Tabla_STOCKENALMACEN[[#This Row],[STOCK_VALORIZADO]]/SUM(Tabla_STOCKENALMACEN[STOCK_VALORIZADO])</f>
        <v>1.2987829340411873E-3</v>
      </c>
      <c r="P1347" s="1" t="str">
        <f>VLOOKUP(Tabla_STOCKENALMACEN[[#This Row],[ID_PRODUCTO]],'ABC VENTAS'!$B$2:$F$564,5,FALSE)</f>
        <v>C</v>
      </c>
      <c r="Q1347" s="1" t="str">
        <f>VLOOKUP(Tabla_STOCKENALMACEN[[#This Row],[ID_PRODUCTO]],'ABC STOCK'!$B$3:$F$565,5,FALSE)</f>
        <v>B</v>
      </c>
      <c r="R134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48" spans="1:18" x14ac:dyDescent="0.25">
      <c r="A1348">
        <v>1</v>
      </c>
      <c r="B1348">
        <v>1225</v>
      </c>
      <c r="C1348">
        <v>5</v>
      </c>
      <c r="D1348">
        <v>3</v>
      </c>
      <c r="E1348">
        <v>202003</v>
      </c>
      <c r="F1348">
        <v>1170</v>
      </c>
      <c r="G1348">
        <v>55</v>
      </c>
      <c r="H1348">
        <v>64350</v>
      </c>
      <c r="I1348">
        <v>34837.550000000003</v>
      </c>
      <c r="J1348">
        <v>653</v>
      </c>
      <c r="K1348">
        <v>55309.1</v>
      </c>
      <c r="L1348">
        <f>Tabla_STOCKENALMACEN[[#This Row],[CANT_STOCK]]*Tabla_STOCKENALMACEN[[#This Row],[COSTO_UNIT]]</f>
        <v>64350</v>
      </c>
      <c r="M1348">
        <f>IFERROR(Tabla_STOCKENALMACEN[[#This Row],[CANT_STOCK]]/Tabla_STOCKENALMACEN[[#This Row],[VENTA_PROM12MESES_UN]],0)</f>
        <v>1.7917304747320062</v>
      </c>
      <c r="N1348">
        <f>IFERROR(12/Tabla_STOCKENALMACEN[[#This Row],[MESES DE INVENTARIO]],0)</f>
        <v>6.6974358974358967</v>
      </c>
      <c r="O1348" s="3">
        <f>Tabla_STOCKENALMACEN[[#This Row],[STOCK_VALORIZADO]]/SUM(Tabla_STOCKENALMACEN[STOCK_VALORIZADO])</f>
        <v>2.4225125161029103E-3</v>
      </c>
      <c r="P1348" s="1" t="str">
        <f>VLOOKUP(Tabla_STOCKENALMACEN[[#This Row],[ID_PRODUCTO]],'ABC VENTAS'!$B$2:$F$564,5,FALSE)</f>
        <v>C</v>
      </c>
      <c r="Q1348" s="1" t="str">
        <f>VLOOKUP(Tabla_STOCKENALMACEN[[#This Row],[ID_PRODUCTO]],'ABC STOCK'!$B$3:$F$565,5,FALSE)</f>
        <v>B</v>
      </c>
      <c r="R134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49" spans="1:18" x14ac:dyDescent="0.25">
      <c r="A1349">
        <v>1</v>
      </c>
      <c r="B1349">
        <v>1225</v>
      </c>
      <c r="C1349">
        <v>5</v>
      </c>
      <c r="D1349">
        <v>3</v>
      </c>
      <c r="E1349">
        <v>202002</v>
      </c>
      <c r="F1349">
        <v>396</v>
      </c>
      <c r="G1349">
        <v>70</v>
      </c>
      <c r="H1349">
        <v>27720</v>
      </c>
      <c r="I1349">
        <v>22306.2</v>
      </c>
      <c r="J1349">
        <v>339</v>
      </c>
      <c r="K1349">
        <v>31560.9</v>
      </c>
      <c r="L1349">
        <f>Tabla_STOCKENALMACEN[[#This Row],[CANT_STOCK]]*Tabla_STOCKENALMACEN[[#This Row],[COSTO_UNIT]]</f>
        <v>27720</v>
      </c>
      <c r="M1349">
        <f>IFERROR(Tabla_STOCKENALMACEN[[#This Row],[CANT_STOCK]]/Tabla_STOCKENALMACEN[[#This Row],[VENTA_PROM12MESES_UN]],0)</f>
        <v>1.168141592920354</v>
      </c>
      <c r="N1349">
        <f>IFERROR(12/Tabla_STOCKENALMACEN[[#This Row],[MESES DE INVENTARIO]],0)</f>
        <v>10.272727272727272</v>
      </c>
      <c r="O1349" s="3">
        <f>Tabla_STOCKENALMACEN[[#This Row],[STOCK_VALORIZADO]]/SUM(Tabla_STOCKENALMACEN[STOCK_VALORIZADO])</f>
        <v>1.0435438530904846E-3</v>
      </c>
      <c r="P1349" s="1" t="str">
        <f>VLOOKUP(Tabla_STOCKENALMACEN[[#This Row],[ID_PRODUCTO]],'ABC VENTAS'!$B$2:$F$564,5,FALSE)</f>
        <v>C</v>
      </c>
      <c r="Q1349" s="1" t="str">
        <f>VLOOKUP(Tabla_STOCKENALMACEN[[#This Row],[ID_PRODUCTO]],'ABC STOCK'!$B$3:$F$565,5,FALSE)</f>
        <v>B</v>
      </c>
      <c r="R134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50" spans="1:18" x14ac:dyDescent="0.25">
      <c r="A1350">
        <v>3</v>
      </c>
      <c r="B1350">
        <v>1225</v>
      </c>
      <c r="C1350">
        <v>5</v>
      </c>
      <c r="D1350">
        <v>3</v>
      </c>
      <c r="E1350">
        <v>201906</v>
      </c>
      <c r="F1350">
        <v>386</v>
      </c>
      <c r="G1350">
        <v>31</v>
      </c>
      <c r="H1350">
        <v>11966</v>
      </c>
      <c r="I1350">
        <v>11449.85</v>
      </c>
      <c r="J1350">
        <v>415</v>
      </c>
      <c r="K1350">
        <v>16981.8</v>
      </c>
      <c r="L1350">
        <f>Tabla_STOCKENALMACEN[[#This Row],[CANT_STOCK]]*Tabla_STOCKENALMACEN[[#This Row],[COSTO_UNIT]]</f>
        <v>11966</v>
      </c>
      <c r="M1350">
        <f>IFERROR(Tabla_STOCKENALMACEN[[#This Row],[CANT_STOCK]]/Tabla_STOCKENALMACEN[[#This Row],[VENTA_PROM12MESES_UN]],0)</f>
        <v>0.9301204819277108</v>
      </c>
      <c r="N1350">
        <f>IFERROR(12/Tabla_STOCKENALMACEN[[#This Row],[MESES DE INVENTARIO]],0)</f>
        <v>12.901554404145079</v>
      </c>
      <c r="O1350" s="3">
        <f>Tabla_STOCKENALMACEN[[#This Row],[STOCK_VALORIZADO]]/SUM(Tabla_STOCKENALMACEN[STOCK_VALORIZADO])</f>
        <v>4.5047062576048836E-4</v>
      </c>
      <c r="P1350" s="1" t="str">
        <f>VLOOKUP(Tabla_STOCKENALMACEN[[#This Row],[ID_PRODUCTO]],'ABC VENTAS'!$B$2:$F$564,5,FALSE)</f>
        <v>C</v>
      </c>
      <c r="Q1350" s="1" t="str">
        <f>VLOOKUP(Tabla_STOCKENALMACEN[[#This Row],[ID_PRODUCTO]],'ABC STOCK'!$B$3:$F$565,5,FALSE)</f>
        <v>B</v>
      </c>
      <c r="R135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51" spans="1:18" x14ac:dyDescent="0.25">
      <c r="A1351">
        <v>1</v>
      </c>
      <c r="B1351">
        <v>1225</v>
      </c>
      <c r="C1351">
        <v>5</v>
      </c>
      <c r="D1351">
        <v>3</v>
      </c>
      <c r="E1351">
        <v>201911</v>
      </c>
      <c r="F1351">
        <v>0</v>
      </c>
      <c r="G1351">
        <v>32</v>
      </c>
      <c r="H1351">
        <v>0</v>
      </c>
      <c r="I1351">
        <v>9939.84</v>
      </c>
      <c r="J1351">
        <v>334</v>
      </c>
      <c r="K1351">
        <v>13146.24</v>
      </c>
      <c r="L1351">
        <f>Tabla_STOCKENALMACEN[[#This Row],[CANT_STOCK]]*Tabla_STOCKENALMACEN[[#This Row],[COSTO_UNIT]]</f>
        <v>0</v>
      </c>
      <c r="M1351">
        <f>IFERROR(Tabla_STOCKENALMACEN[[#This Row],[CANT_STOCK]]/Tabla_STOCKENALMACEN[[#This Row],[VENTA_PROM12MESES_UN]],0)</f>
        <v>0</v>
      </c>
      <c r="N1351">
        <f>IFERROR(12/Tabla_STOCKENALMACEN[[#This Row],[MESES DE INVENTARIO]],0)</f>
        <v>0</v>
      </c>
      <c r="O1351" s="3">
        <f>Tabla_STOCKENALMACEN[[#This Row],[STOCK_VALORIZADO]]/SUM(Tabla_STOCKENALMACEN[STOCK_VALORIZADO])</f>
        <v>0</v>
      </c>
      <c r="P1351" s="1" t="str">
        <f>VLOOKUP(Tabla_STOCKENALMACEN[[#This Row],[ID_PRODUCTO]],'ABC VENTAS'!$B$2:$F$564,5,FALSE)</f>
        <v>C</v>
      </c>
      <c r="Q1351" s="1" t="str">
        <f>VLOOKUP(Tabla_STOCKENALMACEN[[#This Row],[ID_PRODUCTO]],'ABC STOCK'!$B$3:$F$565,5,FALSE)</f>
        <v>B</v>
      </c>
      <c r="R135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52" spans="1:18" x14ac:dyDescent="0.25">
      <c r="A1352">
        <v>1</v>
      </c>
      <c r="B1352">
        <v>1226</v>
      </c>
      <c r="C1352">
        <v>5</v>
      </c>
      <c r="D1352">
        <v>3</v>
      </c>
      <c r="E1352">
        <v>201910</v>
      </c>
      <c r="F1352">
        <v>112</v>
      </c>
      <c r="G1352">
        <v>4.6399999999999997</v>
      </c>
      <c r="H1352">
        <v>519.67999999999995</v>
      </c>
      <c r="I1352">
        <v>569.60640000000001</v>
      </c>
      <c r="J1352">
        <v>124</v>
      </c>
      <c r="K1352">
        <v>920.57600000000002</v>
      </c>
      <c r="L1352">
        <f>Tabla_STOCKENALMACEN[[#This Row],[CANT_STOCK]]*Tabla_STOCKENALMACEN[[#This Row],[COSTO_UNIT]]</f>
        <v>519.67999999999995</v>
      </c>
      <c r="M1352">
        <f>IFERROR(Tabla_STOCKENALMACEN[[#This Row],[CANT_STOCK]]/Tabla_STOCKENALMACEN[[#This Row],[VENTA_PROM12MESES_UN]],0)</f>
        <v>0.90322580645161288</v>
      </c>
      <c r="N1352">
        <f>IFERROR(12/Tabla_STOCKENALMACEN[[#This Row],[MESES DE INVENTARIO]],0)</f>
        <v>13.285714285714286</v>
      </c>
      <c r="O1352" s="3">
        <f>Tabla_STOCKENALMACEN[[#This Row],[STOCK_VALORIZADO]]/SUM(Tabla_STOCKENALMACEN[STOCK_VALORIZADO])</f>
        <v>1.9563812033696353E-5</v>
      </c>
      <c r="P1352" s="1" t="str">
        <f>VLOOKUP(Tabla_STOCKENALMACEN[[#This Row],[ID_PRODUCTO]],'ABC VENTAS'!$B$2:$F$564,5,FALSE)</f>
        <v>C</v>
      </c>
      <c r="Q1352" s="1" t="str">
        <f>VLOOKUP(Tabla_STOCKENALMACEN[[#This Row],[ID_PRODUCTO]],'ABC STOCK'!$B$3:$F$565,5,FALSE)</f>
        <v>C</v>
      </c>
      <c r="R135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53" spans="1:18" x14ac:dyDescent="0.25">
      <c r="A1353">
        <v>2</v>
      </c>
      <c r="B1353">
        <v>1226</v>
      </c>
      <c r="C1353">
        <v>5</v>
      </c>
      <c r="D1353">
        <v>3</v>
      </c>
      <c r="E1353">
        <v>201906</v>
      </c>
      <c r="F1353">
        <v>0</v>
      </c>
      <c r="G1353">
        <v>3.76</v>
      </c>
      <c r="H1353">
        <v>0</v>
      </c>
      <c r="I1353">
        <v>302.12727999999998</v>
      </c>
      <c r="J1353">
        <v>88.3</v>
      </c>
      <c r="K1353">
        <v>504.65215999999998</v>
      </c>
      <c r="L1353">
        <f>Tabla_STOCKENALMACEN[[#This Row],[CANT_STOCK]]*Tabla_STOCKENALMACEN[[#This Row],[COSTO_UNIT]]</f>
        <v>0</v>
      </c>
      <c r="M1353">
        <f>IFERROR(Tabla_STOCKENALMACEN[[#This Row],[CANT_STOCK]]/Tabla_STOCKENALMACEN[[#This Row],[VENTA_PROM12MESES_UN]],0)</f>
        <v>0</v>
      </c>
      <c r="N1353">
        <f>IFERROR(12/Tabla_STOCKENALMACEN[[#This Row],[MESES DE INVENTARIO]],0)</f>
        <v>0</v>
      </c>
      <c r="O1353" s="3">
        <f>Tabla_STOCKENALMACEN[[#This Row],[STOCK_VALORIZADO]]/SUM(Tabla_STOCKENALMACEN[STOCK_VALORIZADO])</f>
        <v>0</v>
      </c>
      <c r="P1353" s="1" t="str">
        <f>VLOOKUP(Tabla_STOCKENALMACEN[[#This Row],[ID_PRODUCTO]],'ABC VENTAS'!$B$2:$F$564,5,FALSE)</f>
        <v>C</v>
      </c>
      <c r="Q1353" s="1" t="str">
        <f>VLOOKUP(Tabla_STOCKENALMACEN[[#This Row],[ID_PRODUCTO]],'ABC STOCK'!$B$3:$F$565,5,FALSE)</f>
        <v>C</v>
      </c>
      <c r="R135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54" spans="1:18" x14ac:dyDescent="0.25">
      <c r="A1354">
        <v>1</v>
      </c>
      <c r="B1354">
        <v>1226</v>
      </c>
      <c r="C1354">
        <v>5</v>
      </c>
      <c r="D1354">
        <v>3</v>
      </c>
      <c r="E1354">
        <v>201904</v>
      </c>
      <c r="F1354">
        <v>111</v>
      </c>
      <c r="G1354">
        <v>6.14</v>
      </c>
      <c r="H1354">
        <v>681.54</v>
      </c>
      <c r="I1354">
        <v>200.55081999999999</v>
      </c>
      <c r="J1354">
        <v>36.700000000000003</v>
      </c>
      <c r="K1354">
        <v>351.52728000000002</v>
      </c>
      <c r="L1354">
        <f>Tabla_STOCKENALMACEN[[#This Row],[CANT_STOCK]]*Tabla_STOCKENALMACEN[[#This Row],[COSTO_UNIT]]</f>
        <v>681.54</v>
      </c>
      <c r="M1354">
        <f>IFERROR(Tabla_STOCKENALMACEN[[#This Row],[CANT_STOCK]]/Tabla_STOCKENALMACEN[[#This Row],[VENTA_PROM12MESES_UN]],0)</f>
        <v>3.0245231607629424</v>
      </c>
      <c r="N1354">
        <f>IFERROR(12/Tabla_STOCKENALMACEN[[#This Row],[MESES DE INVENTARIO]],0)</f>
        <v>3.9675675675675679</v>
      </c>
      <c r="O1354" s="3">
        <f>Tabla_STOCKENALMACEN[[#This Row],[STOCK_VALORIZADO]]/SUM(Tabla_STOCKENALMACEN[STOCK_VALORIZADO])</f>
        <v>2.5657174517867559E-5</v>
      </c>
      <c r="P1354" s="1" t="str">
        <f>VLOOKUP(Tabla_STOCKENALMACEN[[#This Row],[ID_PRODUCTO]],'ABC VENTAS'!$B$2:$F$564,5,FALSE)</f>
        <v>C</v>
      </c>
      <c r="Q1354" s="1" t="str">
        <f>VLOOKUP(Tabla_STOCKENALMACEN[[#This Row],[ID_PRODUCTO]],'ABC STOCK'!$B$3:$F$565,5,FALSE)</f>
        <v>C</v>
      </c>
      <c r="R135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355" spans="1:18" x14ac:dyDescent="0.25">
      <c r="A1355">
        <v>3</v>
      </c>
      <c r="B1355">
        <v>1226</v>
      </c>
      <c r="C1355">
        <v>5</v>
      </c>
      <c r="D1355">
        <v>3</v>
      </c>
      <c r="E1355">
        <v>202001</v>
      </c>
      <c r="F1355">
        <v>410</v>
      </c>
      <c r="G1355">
        <v>3.86</v>
      </c>
      <c r="H1355">
        <v>1582.6</v>
      </c>
      <c r="I1355">
        <v>191.4367</v>
      </c>
      <c r="J1355">
        <v>45.5</v>
      </c>
      <c r="K1355">
        <v>321.40289999999999</v>
      </c>
      <c r="L1355">
        <f>Tabla_STOCKENALMACEN[[#This Row],[CANT_STOCK]]*Tabla_STOCKENALMACEN[[#This Row],[COSTO_UNIT]]</f>
        <v>1582.6</v>
      </c>
      <c r="M1355">
        <f>IFERROR(Tabla_STOCKENALMACEN[[#This Row],[CANT_STOCK]]/Tabla_STOCKENALMACEN[[#This Row],[VENTA_PROM12MESES_UN]],0)</f>
        <v>9.0109890109890109</v>
      </c>
      <c r="N1355">
        <f>IFERROR(12/Tabla_STOCKENALMACEN[[#This Row],[MESES DE INVENTARIO]],0)</f>
        <v>1.3317073170731708</v>
      </c>
      <c r="O1355" s="3">
        <f>Tabla_STOCKENALMACEN[[#This Row],[STOCK_VALORIZADO]]/SUM(Tabla_STOCKENALMACEN[STOCK_VALORIZADO])</f>
        <v>5.9578373084451683E-5</v>
      </c>
      <c r="P1355" s="1" t="str">
        <f>VLOOKUP(Tabla_STOCKENALMACEN[[#This Row],[ID_PRODUCTO]],'ABC VENTAS'!$B$2:$F$564,5,FALSE)</f>
        <v>C</v>
      </c>
      <c r="Q1355" s="1" t="str">
        <f>VLOOKUP(Tabla_STOCKENALMACEN[[#This Row],[ID_PRODUCTO]],'ABC STOCK'!$B$3:$F$565,5,FALSE)</f>
        <v>C</v>
      </c>
      <c r="R135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56" spans="1:18" x14ac:dyDescent="0.25">
      <c r="A1356">
        <v>1</v>
      </c>
      <c r="B1356">
        <v>1226</v>
      </c>
      <c r="C1356">
        <v>5</v>
      </c>
      <c r="D1356">
        <v>3</v>
      </c>
      <c r="E1356">
        <v>202002</v>
      </c>
      <c r="F1356">
        <v>632</v>
      </c>
      <c r="G1356">
        <v>3.35</v>
      </c>
      <c r="H1356">
        <v>2117.1999999999998</v>
      </c>
      <c r="I1356">
        <v>153.83199999999999</v>
      </c>
      <c r="J1356">
        <v>57.4</v>
      </c>
      <c r="K1356">
        <v>313.43270000000001</v>
      </c>
      <c r="L1356">
        <f>Tabla_STOCKENALMACEN[[#This Row],[CANT_STOCK]]*Tabla_STOCKENALMACEN[[#This Row],[COSTO_UNIT]]</f>
        <v>2117.2000000000003</v>
      </c>
      <c r="M1356">
        <f>IFERROR(Tabla_STOCKENALMACEN[[#This Row],[CANT_STOCK]]/Tabla_STOCKENALMACEN[[#This Row],[VENTA_PROM12MESES_UN]],0)</f>
        <v>11.010452961672474</v>
      </c>
      <c r="N1356">
        <f>IFERROR(12/Tabla_STOCKENALMACEN[[#This Row],[MESES DE INVENTARIO]],0)</f>
        <v>1.089873417721519</v>
      </c>
      <c r="O1356" s="3">
        <f>Tabla_STOCKENALMACEN[[#This Row],[STOCK_VALORIZADO]]/SUM(Tabla_STOCKENALMACEN[STOCK_VALORIZADO])</f>
        <v>7.970386167976818E-5</v>
      </c>
      <c r="P1356" s="1" t="str">
        <f>VLOOKUP(Tabla_STOCKENALMACEN[[#This Row],[ID_PRODUCTO]],'ABC VENTAS'!$B$2:$F$564,5,FALSE)</f>
        <v>C</v>
      </c>
      <c r="Q1356" s="1" t="str">
        <f>VLOOKUP(Tabla_STOCKENALMACEN[[#This Row],[ID_PRODUCTO]],'ABC STOCK'!$B$3:$F$565,5,FALSE)</f>
        <v>C</v>
      </c>
      <c r="R135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57" spans="1:18" x14ac:dyDescent="0.25">
      <c r="A1357">
        <v>2</v>
      </c>
      <c r="B1357">
        <v>1226</v>
      </c>
      <c r="C1357">
        <v>5</v>
      </c>
      <c r="D1357">
        <v>3</v>
      </c>
      <c r="E1357">
        <v>202003</v>
      </c>
      <c r="F1357">
        <v>267</v>
      </c>
      <c r="G1357">
        <v>3.09</v>
      </c>
      <c r="H1357">
        <v>825.03</v>
      </c>
      <c r="I1357">
        <v>181.16669999999999</v>
      </c>
      <c r="J1357">
        <v>53.3</v>
      </c>
      <c r="K1357">
        <v>268.45611000000002</v>
      </c>
      <c r="L1357">
        <f>Tabla_STOCKENALMACEN[[#This Row],[CANT_STOCK]]*Tabla_STOCKENALMACEN[[#This Row],[COSTO_UNIT]]</f>
        <v>825.03</v>
      </c>
      <c r="M1357">
        <f>IFERROR(Tabla_STOCKENALMACEN[[#This Row],[CANT_STOCK]]/Tabla_STOCKENALMACEN[[#This Row],[VENTA_PROM12MESES_UN]],0)</f>
        <v>5.0093808630394001</v>
      </c>
      <c r="N1357">
        <f>IFERROR(12/Tabla_STOCKENALMACEN[[#This Row],[MESES DE INVENTARIO]],0)</f>
        <v>2.3955056179775278</v>
      </c>
      <c r="O1357" s="3">
        <f>Tabla_STOCKENALMACEN[[#This Row],[STOCK_VALORIZADO]]/SUM(Tabla_STOCKENALMACEN[STOCK_VALORIZADO])</f>
        <v>3.1058982147014514E-5</v>
      </c>
      <c r="P1357" s="1" t="str">
        <f>VLOOKUP(Tabla_STOCKENALMACEN[[#This Row],[ID_PRODUCTO]],'ABC VENTAS'!$B$2:$F$564,5,FALSE)</f>
        <v>C</v>
      </c>
      <c r="Q1357" s="1" t="str">
        <f>VLOOKUP(Tabla_STOCKENALMACEN[[#This Row],[ID_PRODUCTO]],'ABC STOCK'!$B$3:$F$565,5,FALSE)</f>
        <v>C</v>
      </c>
      <c r="R135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358" spans="1:18" x14ac:dyDescent="0.25">
      <c r="A1358">
        <v>2</v>
      </c>
      <c r="B1358">
        <v>1227</v>
      </c>
      <c r="C1358">
        <v>5</v>
      </c>
      <c r="D1358">
        <v>3</v>
      </c>
      <c r="E1358">
        <v>202003</v>
      </c>
      <c r="F1358">
        <v>73</v>
      </c>
      <c r="G1358">
        <v>7.96</v>
      </c>
      <c r="H1358">
        <v>581.08000000000004</v>
      </c>
      <c r="I1358">
        <v>561.33920000000001</v>
      </c>
      <c r="J1358">
        <v>86</v>
      </c>
      <c r="K1358">
        <v>1019.9944</v>
      </c>
      <c r="L1358">
        <f>Tabla_STOCKENALMACEN[[#This Row],[CANT_STOCK]]*Tabla_STOCKENALMACEN[[#This Row],[COSTO_UNIT]]</f>
        <v>581.08000000000004</v>
      </c>
      <c r="M1358">
        <f>IFERROR(Tabla_STOCKENALMACEN[[#This Row],[CANT_STOCK]]/Tabla_STOCKENALMACEN[[#This Row],[VENTA_PROM12MESES_UN]],0)</f>
        <v>0.84883720930232553</v>
      </c>
      <c r="N1358">
        <f>IFERROR(12/Tabla_STOCKENALMACEN[[#This Row],[MESES DE INVENTARIO]],0)</f>
        <v>14.136986301369864</v>
      </c>
      <c r="O1358" s="3">
        <f>Tabla_STOCKENALMACEN[[#This Row],[STOCK_VALORIZADO]]/SUM(Tabla_STOCKENALMACEN[STOCK_VALORIZADO])</f>
        <v>2.1875269197468211E-5</v>
      </c>
      <c r="P1358" s="1" t="str">
        <f>VLOOKUP(Tabla_STOCKENALMACEN[[#This Row],[ID_PRODUCTO]],'ABC VENTAS'!$B$2:$F$564,5,FALSE)</f>
        <v>C</v>
      </c>
      <c r="Q1358" s="1" t="str">
        <f>VLOOKUP(Tabla_STOCKENALMACEN[[#This Row],[ID_PRODUCTO]],'ABC STOCK'!$B$3:$F$565,5,FALSE)</f>
        <v>C</v>
      </c>
      <c r="R13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59" spans="1:18" x14ac:dyDescent="0.25">
      <c r="A1359">
        <v>2</v>
      </c>
      <c r="B1359">
        <v>1227</v>
      </c>
      <c r="C1359">
        <v>5</v>
      </c>
      <c r="D1359">
        <v>3</v>
      </c>
      <c r="E1359">
        <v>202002</v>
      </c>
      <c r="F1359">
        <v>259</v>
      </c>
      <c r="G1359">
        <v>6.27</v>
      </c>
      <c r="H1359">
        <v>1623.93</v>
      </c>
      <c r="I1359">
        <v>0</v>
      </c>
      <c r="J1359">
        <v>0</v>
      </c>
      <c r="K1359">
        <v>0</v>
      </c>
      <c r="L1359">
        <f>Tabla_STOCKENALMACEN[[#This Row],[CANT_STOCK]]*Tabla_STOCKENALMACEN[[#This Row],[COSTO_UNIT]]</f>
        <v>1623.9299999999998</v>
      </c>
      <c r="M1359">
        <f>IFERROR(Tabla_STOCKENALMACEN[[#This Row],[CANT_STOCK]]/Tabla_STOCKENALMACEN[[#This Row],[VENTA_PROM12MESES_UN]],0)</f>
        <v>0</v>
      </c>
      <c r="N1359">
        <f>IFERROR(12/Tabla_STOCKENALMACEN[[#This Row],[MESES DE INVENTARIO]],0)</f>
        <v>0</v>
      </c>
      <c r="O1359" s="3">
        <f>Tabla_STOCKENALMACEN[[#This Row],[STOCK_VALORIZADO]]/SUM(Tabla_STOCKENALMACEN[STOCK_VALORIZADO])</f>
        <v>6.1134277393550879E-5</v>
      </c>
      <c r="P1359" s="1" t="str">
        <f>VLOOKUP(Tabla_STOCKENALMACEN[[#This Row],[ID_PRODUCTO]],'ABC VENTAS'!$B$2:$F$564,5,FALSE)</f>
        <v>C</v>
      </c>
      <c r="Q1359" s="1" t="str">
        <f>VLOOKUP(Tabla_STOCKENALMACEN[[#This Row],[ID_PRODUCTO]],'ABC STOCK'!$B$3:$F$565,5,FALSE)</f>
        <v>C</v>
      </c>
      <c r="R1359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360" spans="1:18" x14ac:dyDescent="0.25">
      <c r="A1360">
        <v>2</v>
      </c>
      <c r="B1360">
        <v>1227</v>
      </c>
      <c r="C1360">
        <v>5</v>
      </c>
      <c r="D1360">
        <v>3</v>
      </c>
      <c r="E1360">
        <v>202001</v>
      </c>
      <c r="F1360">
        <v>381</v>
      </c>
      <c r="G1360">
        <v>2.9</v>
      </c>
      <c r="H1360">
        <v>1104.9000000000001</v>
      </c>
      <c r="I1360">
        <v>343.27300000000002</v>
      </c>
      <c r="J1360">
        <v>133</v>
      </c>
      <c r="K1360">
        <v>725.11599999999999</v>
      </c>
      <c r="L1360">
        <f>Tabla_STOCKENALMACEN[[#This Row],[CANT_STOCK]]*Tabla_STOCKENALMACEN[[#This Row],[COSTO_UNIT]]</f>
        <v>1104.8999999999999</v>
      </c>
      <c r="M1360">
        <f>IFERROR(Tabla_STOCKENALMACEN[[#This Row],[CANT_STOCK]]/Tabla_STOCKENALMACEN[[#This Row],[VENTA_PROM12MESES_UN]],0)</f>
        <v>2.8646616541353382</v>
      </c>
      <c r="N1360">
        <f>IFERROR(12/Tabla_STOCKENALMACEN[[#This Row],[MESES DE INVENTARIO]],0)</f>
        <v>4.1889763779527565</v>
      </c>
      <c r="O1360" s="3">
        <f>Tabla_STOCKENALMACEN[[#This Row],[STOCK_VALORIZADO]]/SUM(Tabla_STOCKENALMACEN[STOCK_VALORIZADO])</f>
        <v>4.1594935183249499E-5</v>
      </c>
      <c r="P1360" s="1" t="str">
        <f>VLOOKUP(Tabla_STOCKENALMACEN[[#This Row],[ID_PRODUCTO]],'ABC VENTAS'!$B$2:$F$564,5,FALSE)</f>
        <v>C</v>
      </c>
      <c r="Q1360" s="1" t="str">
        <f>VLOOKUP(Tabla_STOCKENALMACEN[[#This Row],[ID_PRODUCTO]],'ABC STOCK'!$B$3:$F$565,5,FALSE)</f>
        <v>C</v>
      </c>
      <c r="R136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61" spans="1:18" x14ac:dyDescent="0.25">
      <c r="A1361">
        <v>1</v>
      </c>
      <c r="B1361">
        <v>1227</v>
      </c>
      <c r="C1361">
        <v>5</v>
      </c>
      <c r="D1361">
        <v>3</v>
      </c>
      <c r="E1361">
        <v>202001</v>
      </c>
      <c r="F1361">
        <v>765</v>
      </c>
      <c r="G1361">
        <v>6.67</v>
      </c>
      <c r="H1361">
        <v>5102.55</v>
      </c>
      <c r="I1361">
        <v>283.47500000000002</v>
      </c>
      <c r="J1361">
        <v>42.5</v>
      </c>
      <c r="K1361">
        <v>419.54300000000001</v>
      </c>
      <c r="L1361">
        <f>Tabla_STOCKENALMACEN[[#This Row],[CANT_STOCK]]*Tabla_STOCKENALMACEN[[#This Row],[COSTO_UNIT]]</f>
        <v>5102.55</v>
      </c>
      <c r="M1361">
        <f>IFERROR(Tabla_STOCKENALMACEN[[#This Row],[CANT_STOCK]]/Tabla_STOCKENALMACEN[[#This Row],[VENTA_PROM12MESES_UN]],0)</f>
        <v>18</v>
      </c>
      <c r="N1361">
        <f>IFERROR(12/Tabla_STOCKENALMACEN[[#This Row],[MESES DE INVENTARIO]],0)</f>
        <v>0.66666666666666663</v>
      </c>
      <c r="O1361" s="3">
        <f>Tabla_STOCKENALMACEN[[#This Row],[STOCK_VALORIZADO]]/SUM(Tabla_STOCKENALMACEN[STOCK_VALORIZADO])</f>
        <v>1.9208999594469162E-4</v>
      </c>
      <c r="P1361" s="1" t="str">
        <f>VLOOKUP(Tabla_STOCKENALMACEN[[#This Row],[ID_PRODUCTO]],'ABC VENTAS'!$B$2:$F$564,5,FALSE)</f>
        <v>C</v>
      </c>
      <c r="Q1361" s="1" t="str">
        <f>VLOOKUP(Tabla_STOCKENALMACEN[[#This Row],[ID_PRODUCTO]],'ABC STOCK'!$B$3:$F$565,5,FALSE)</f>
        <v>C</v>
      </c>
      <c r="R136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362" spans="1:18" x14ac:dyDescent="0.25">
      <c r="A1362">
        <v>3</v>
      </c>
      <c r="B1362">
        <v>1227</v>
      </c>
      <c r="C1362">
        <v>5</v>
      </c>
      <c r="D1362">
        <v>3</v>
      </c>
      <c r="E1362">
        <v>202003</v>
      </c>
      <c r="F1362">
        <v>644</v>
      </c>
      <c r="G1362">
        <v>2</v>
      </c>
      <c r="H1362">
        <v>1288</v>
      </c>
      <c r="I1362">
        <v>171.2</v>
      </c>
      <c r="J1362">
        <v>107</v>
      </c>
      <c r="K1362">
        <v>323.14</v>
      </c>
      <c r="L1362">
        <f>Tabla_STOCKENALMACEN[[#This Row],[CANT_STOCK]]*Tabla_STOCKENALMACEN[[#This Row],[COSTO_UNIT]]</f>
        <v>1288</v>
      </c>
      <c r="M1362">
        <f>IFERROR(Tabla_STOCKENALMACEN[[#This Row],[CANT_STOCK]]/Tabla_STOCKENALMACEN[[#This Row],[VENTA_PROM12MESES_UN]],0)</f>
        <v>6.018691588785047</v>
      </c>
      <c r="N1362">
        <f>IFERROR(12/Tabla_STOCKENALMACEN[[#This Row],[MESES DE INVENTARIO]],0)</f>
        <v>1.9937888198757763</v>
      </c>
      <c r="O1362" s="3">
        <f>Tabla_STOCKENALMACEN[[#This Row],[STOCK_VALORIZADO]]/SUM(Tabla_STOCKENALMACEN[STOCK_VALORIZADO])</f>
        <v>4.8487896204204332E-5</v>
      </c>
      <c r="P1362" s="1" t="str">
        <f>VLOOKUP(Tabla_STOCKENALMACEN[[#This Row],[ID_PRODUCTO]],'ABC VENTAS'!$B$2:$F$564,5,FALSE)</f>
        <v>C</v>
      </c>
      <c r="Q1362" s="1" t="str">
        <f>VLOOKUP(Tabla_STOCKENALMACEN[[#This Row],[ID_PRODUCTO]],'ABC STOCK'!$B$3:$F$565,5,FALSE)</f>
        <v>C</v>
      </c>
      <c r="R136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63" spans="1:18" x14ac:dyDescent="0.25">
      <c r="A1363">
        <v>1</v>
      </c>
      <c r="B1363">
        <v>1227</v>
      </c>
      <c r="C1363">
        <v>5</v>
      </c>
      <c r="D1363">
        <v>3</v>
      </c>
      <c r="E1363">
        <v>201903</v>
      </c>
      <c r="F1363">
        <v>560</v>
      </c>
      <c r="G1363">
        <v>1.34</v>
      </c>
      <c r="H1363">
        <v>750.4</v>
      </c>
      <c r="I1363">
        <v>132.07040000000001</v>
      </c>
      <c r="J1363">
        <v>112</v>
      </c>
      <c r="K1363">
        <v>258.13760000000002</v>
      </c>
      <c r="L1363">
        <f>Tabla_STOCKENALMACEN[[#This Row],[CANT_STOCK]]*Tabla_STOCKENALMACEN[[#This Row],[COSTO_UNIT]]</f>
        <v>750.40000000000009</v>
      </c>
      <c r="M1363">
        <f>IFERROR(Tabla_STOCKENALMACEN[[#This Row],[CANT_STOCK]]/Tabla_STOCKENALMACEN[[#This Row],[VENTA_PROM12MESES_UN]],0)</f>
        <v>5</v>
      </c>
      <c r="N1363">
        <f>IFERROR(12/Tabla_STOCKENALMACEN[[#This Row],[MESES DE INVENTARIO]],0)</f>
        <v>2.4</v>
      </c>
      <c r="O1363" s="3">
        <f>Tabla_STOCKENALMACEN[[#This Row],[STOCK_VALORIZADO]]/SUM(Tabla_STOCKENALMACEN[STOCK_VALORIZADO])</f>
        <v>2.8249469962449484E-5</v>
      </c>
      <c r="P1363" s="1" t="str">
        <f>VLOOKUP(Tabla_STOCKENALMACEN[[#This Row],[ID_PRODUCTO]],'ABC VENTAS'!$B$2:$F$564,5,FALSE)</f>
        <v>C</v>
      </c>
      <c r="Q1363" s="1" t="str">
        <f>VLOOKUP(Tabla_STOCKENALMACEN[[#This Row],[ID_PRODUCTO]],'ABC STOCK'!$B$3:$F$565,5,FALSE)</f>
        <v>C</v>
      </c>
      <c r="R136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364" spans="1:18" x14ac:dyDescent="0.25">
      <c r="A1364">
        <v>1</v>
      </c>
      <c r="B1364">
        <v>1228</v>
      </c>
      <c r="C1364">
        <v>5</v>
      </c>
      <c r="D1364">
        <v>3</v>
      </c>
      <c r="E1364">
        <v>201901</v>
      </c>
      <c r="F1364">
        <v>776</v>
      </c>
      <c r="G1364">
        <v>63</v>
      </c>
      <c r="H1364">
        <v>48888</v>
      </c>
      <c r="I1364">
        <v>49418.46</v>
      </c>
      <c r="J1364">
        <v>862</v>
      </c>
      <c r="K1364">
        <v>76028.399999999994</v>
      </c>
      <c r="L1364">
        <f>Tabla_STOCKENALMACEN[[#This Row],[CANT_STOCK]]*Tabla_STOCKENALMACEN[[#This Row],[COSTO_UNIT]]</f>
        <v>48888</v>
      </c>
      <c r="M1364">
        <f>IFERROR(Tabla_STOCKENALMACEN[[#This Row],[CANT_STOCK]]/Tabla_STOCKENALMACEN[[#This Row],[VENTA_PROM12MESES_UN]],0)</f>
        <v>0.90023201856148494</v>
      </c>
      <c r="N1364">
        <f>IFERROR(12/Tabla_STOCKENALMACEN[[#This Row],[MESES DE INVENTARIO]],0)</f>
        <v>13.329896907216495</v>
      </c>
      <c r="O1364" s="3">
        <f>Tabla_STOCKENALMACEN[[#This Row],[STOCK_VALORIZADO]]/SUM(Tabla_STOCKENALMACEN[STOCK_VALORIZADO])</f>
        <v>1.8404318863595819E-3</v>
      </c>
      <c r="P1364" s="1" t="str">
        <f>VLOOKUP(Tabla_STOCKENALMACEN[[#This Row],[ID_PRODUCTO]],'ABC VENTAS'!$B$2:$F$564,5,FALSE)</f>
        <v>B</v>
      </c>
      <c r="Q1364" s="1" t="str">
        <f>VLOOKUP(Tabla_STOCKENALMACEN[[#This Row],[ID_PRODUCTO]],'ABC STOCK'!$B$3:$F$565,5,FALSE)</f>
        <v>B</v>
      </c>
      <c r="R13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65" spans="1:18" x14ac:dyDescent="0.25">
      <c r="A1365">
        <v>1</v>
      </c>
      <c r="B1365">
        <v>1228</v>
      </c>
      <c r="C1365">
        <v>5</v>
      </c>
      <c r="D1365">
        <v>3</v>
      </c>
      <c r="E1365">
        <v>202002</v>
      </c>
      <c r="F1365">
        <v>344</v>
      </c>
      <c r="G1365">
        <v>47</v>
      </c>
      <c r="H1365">
        <v>16168</v>
      </c>
      <c r="I1365">
        <v>39934.019999999997</v>
      </c>
      <c r="J1365">
        <v>867</v>
      </c>
      <c r="K1365">
        <v>64790.91</v>
      </c>
      <c r="L1365">
        <f>Tabla_STOCKENALMACEN[[#This Row],[CANT_STOCK]]*Tabla_STOCKENALMACEN[[#This Row],[COSTO_UNIT]]</f>
        <v>16168</v>
      </c>
      <c r="M1365">
        <f>IFERROR(Tabla_STOCKENALMACEN[[#This Row],[CANT_STOCK]]/Tabla_STOCKENALMACEN[[#This Row],[VENTA_PROM12MESES_UN]],0)</f>
        <v>0.39677047289504036</v>
      </c>
      <c r="N1365">
        <f>IFERROR(12/Tabla_STOCKENALMACEN[[#This Row],[MESES DE INVENTARIO]],0)</f>
        <v>30.244186046511629</v>
      </c>
      <c r="O1365" s="3">
        <f>Tabla_STOCKENALMACEN[[#This Row],[STOCK_VALORIZADO]]/SUM(Tabla_STOCKENALMACEN[STOCK_VALORIZADO])</f>
        <v>6.0865862253849036E-4</v>
      </c>
      <c r="P1365" s="1" t="str">
        <f>VLOOKUP(Tabla_STOCKENALMACEN[[#This Row],[ID_PRODUCTO]],'ABC VENTAS'!$B$2:$F$564,5,FALSE)</f>
        <v>B</v>
      </c>
      <c r="Q1365" s="1" t="str">
        <f>VLOOKUP(Tabla_STOCKENALMACEN[[#This Row],[ID_PRODUCTO]],'ABC STOCK'!$B$3:$F$565,5,FALSE)</f>
        <v>B</v>
      </c>
      <c r="R136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66" spans="1:18" x14ac:dyDescent="0.25">
      <c r="A1366">
        <v>3</v>
      </c>
      <c r="B1366">
        <v>1228</v>
      </c>
      <c r="C1366">
        <v>5</v>
      </c>
      <c r="D1366">
        <v>3</v>
      </c>
      <c r="E1366">
        <v>201911</v>
      </c>
      <c r="F1366">
        <v>508</v>
      </c>
      <c r="G1366">
        <v>32</v>
      </c>
      <c r="H1366">
        <v>16256</v>
      </c>
      <c r="I1366">
        <v>22897.919999999998</v>
      </c>
      <c r="J1366">
        <v>804</v>
      </c>
      <c r="K1366">
        <v>45281.279999999999</v>
      </c>
      <c r="L1366">
        <f>Tabla_STOCKENALMACEN[[#This Row],[CANT_STOCK]]*Tabla_STOCKENALMACEN[[#This Row],[COSTO_UNIT]]</f>
        <v>16256</v>
      </c>
      <c r="M1366">
        <f>IFERROR(Tabla_STOCKENALMACEN[[#This Row],[CANT_STOCK]]/Tabla_STOCKENALMACEN[[#This Row],[VENTA_PROM12MESES_UN]],0)</f>
        <v>0.63184079601990051</v>
      </c>
      <c r="N1366">
        <f>IFERROR(12/Tabla_STOCKENALMACEN[[#This Row],[MESES DE INVENTARIO]],0)</f>
        <v>18.992125984251967</v>
      </c>
      <c r="O1366" s="3">
        <f>Tabla_STOCKENALMACEN[[#This Row],[STOCK_VALORIZADO]]/SUM(Tabla_STOCKENALMACEN[STOCK_VALORIZADO])</f>
        <v>6.119714601673491E-4</v>
      </c>
      <c r="P1366" s="1" t="str">
        <f>VLOOKUP(Tabla_STOCKENALMACEN[[#This Row],[ID_PRODUCTO]],'ABC VENTAS'!$B$2:$F$564,5,FALSE)</f>
        <v>B</v>
      </c>
      <c r="Q1366" s="1" t="str">
        <f>VLOOKUP(Tabla_STOCKENALMACEN[[#This Row],[ID_PRODUCTO]],'ABC STOCK'!$B$3:$F$565,5,FALSE)</f>
        <v>B</v>
      </c>
      <c r="R136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67" spans="1:18" x14ac:dyDescent="0.25">
      <c r="A1367">
        <v>2</v>
      </c>
      <c r="B1367">
        <v>1228</v>
      </c>
      <c r="C1367">
        <v>5</v>
      </c>
      <c r="D1367">
        <v>3</v>
      </c>
      <c r="E1367">
        <v>202002</v>
      </c>
      <c r="F1367">
        <v>609</v>
      </c>
      <c r="G1367">
        <v>59</v>
      </c>
      <c r="H1367">
        <v>35931</v>
      </c>
      <c r="I1367">
        <v>34153.919999999998</v>
      </c>
      <c r="J1367">
        <v>536</v>
      </c>
      <c r="K1367">
        <v>42692.4</v>
      </c>
      <c r="L1367">
        <f>Tabla_STOCKENALMACEN[[#This Row],[CANT_STOCK]]*Tabla_STOCKENALMACEN[[#This Row],[COSTO_UNIT]]</f>
        <v>35931</v>
      </c>
      <c r="M1367">
        <f>IFERROR(Tabla_STOCKENALMACEN[[#This Row],[CANT_STOCK]]/Tabla_STOCKENALMACEN[[#This Row],[VENTA_PROM12MESES_UN]],0)</f>
        <v>1.1361940298507462</v>
      </c>
      <c r="N1367">
        <f>IFERROR(12/Tabla_STOCKENALMACEN[[#This Row],[MESES DE INVENTARIO]],0)</f>
        <v>10.561576354679802</v>
      </c>
      <c r="O1367" s="3">
        <f>Tabla_STOCKENALMACEN[[#This Row],[STOCK_VALORIZADO]]/SUM(Tabla_STOCKENALMACEN[STOCK_VALORIZADO])</f>
        <v>1.3526541913922872E-3</v>
      </c>
      <c r="P1367" s="1" t="str">
        <f>VLOOKUP(Tabla_STOCKENALMACEN[[#This Row],[ID_PRODUCTO]],'ABC VENTAS'!$B$2:$F$564,5,FALSE)</f>
        <v>B</v>
      </c>
      <c r="Q1367" s="1" t="str">
        <f>VLOOKUP(Tabla_STOCKENALMACEN[[#This Row],[ID_PRODUCTO]],'ABC STOCK'!$B$3:$F$565,5,FALSE)</f>
        <v>B</v>
      </c>
      <c r="R136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68" spans="1:18" x14ac:dyDescent="0.25">
      <c r="A1368">
        <v>2</v>
      </c>
      <c r="B1368">
        <v>1228</v>
      </c>
      <c r="C1368">
        <v>5</v>
      </c>
      <c r="D1368">
        <v>3</v>
      </c>
      <c r="E1368">
        <v>201901</v>
      </c>
      <c r="F1368">
        <v>298</v>
      </c>
      <c r="G1368">
        <v>49</v>
      </c>
      <c r="H1368">
        <v>14602</v>
      </c>
      <c r="I1368">
        <v>19311.39</v>
      </c>
      <c r="J1368">
        <v>453</v>
      </c>
      <c r="K1368">
        <v>31075.8</v>
      </c>
      <c r="L1368">
        <f>Tabla_STOCKENALMACEN[[#This Row],[CANT_STOCK]]*Tabla_STOCKENALMACEN[[#This Row],[COSTO_UNIT]]</f>
        <v>14602</v>
      </c>
      <c r="M1368">
        <f>IFERROR(Tabla_STOCKENALMACEN[[#This Row],[CANT_STOCK]]/Tabla_STOCKENALMACEN[[#This Row],[VENTA_PROM12MESES_UN]],0)</f>
        <v>0.65783664459161151</v>
      </c>
      <c r="N1368">
        <f>IFERROR(12/Tabla_STOCKENALMACEN[[#This Row],[MESES DE INVENTARIO]],0)</f>
        <v>18.241610738255034</v>
      </c>
      <c r="O1368" s="3">
        <f>Tabla_STOCKENALMACEN[[#This Row],[STOCK_VALORIZADO]]/SUM(Tabla_STOCKENALMACEN[STOCK_VALORIZADO])</f>
        <v>5.497051710976643E-4</v>
      </c>
      <c r="P1368" s="1" t="str">
        <f>VLOOKUP(Tabla_STOCKENALMACEN[[#This Row],[ID_PRODUCTO]],'ABC VENTAS'!$B$2:$F$564,5,FALSE)</f>
        <v>B</v>
      </c>
      <c r="Q1368" s="1" t="str">
        <f>VLOOKUP(Tabla_STOCKENALMACEN[[#This Row],[ID_PRODUCTO]],'ABC STOCK'!$B$3:$F$565,5,FALSE)</f>
        <v>B</v>
      </c>
      <c r="R136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69" spans="1:18" x14ac:dyDescent="0.25">
      <c r="A1369">
        <v>2</v>
      </c>
      <c r="B1369">
        <v>1228</v>
      </c>
      <c r="C1369">
        <v>5</v>
      </c>
      <c r="D1369">
        <v>3</v>
      </c>
      <c r="E1369">
        <v>201901</v>
      </c>
      <c r="F1369">
        <v>162</v>
      </c>
      <c r="G1369">
        <v>67</v>
      </c>
      <c r="H1369">
        <v>10854</v>
      </c>
      <c r="I1369">
        <v>20301</v>
      </c>
      <c r="J1369">
        <v>303</v>
      </c>
      <c r="K1369">
        <v>28421.4</v>
      </c>
      <c r="L1369">
        <f>Tabla_STOCKENALMACEN[[#This Row],[CANT_STOCK]]*Tabla_STOCKENALMACEN[[#This Row],[COSTO_UNIT]]</f>
        <v>10854</v>
      </c>
      <c r="M1369">
        <f>IFERROR(Tabla_STOCKENALMACEN[[#This Row],[CANT_STOCK]]/Tabla_STOCKENALMACEN[[#This Row],[VENTA_PROM12MESES_UN]],0)</f>
        <v>0.53465346534653468</v>
      </c>
      <c r="N1369">
        <f>IFERROR(12/Tabla_STOCKENALMACEN[[#This Row],[MESES DE INVENTARIO]],0)</f>
        <v>22.444444444444443</v>
      </c>
      <c r="O1369" s="3">
        <f>Tabla_STOCKENALMACEN[[#This Row],[STOCK_VALORIZADO]]/SUM(Tabla_STOCKENALMACEN[STOCK_VALORIZADO])</f>
        <v>4.0860840481400141E-4</v>
      </c>
      <c r="P1369" s="1" t="str">
        <f>VLOOKUP(Tabla_STOCKENALMACEN[[#This Row],[ID_PRODUCTO]],'ABC VENTAS'!$B$2:$F$564,5,FALSE)</f>
        <v>B</v>
      </c>
      <c r="Q1369" s="1" t="str">
        <f>VLOOKUP(Tabla_STOCKENALMACEN[[#This Row],[ID_PRODUCTO]],'ABC STOCK'!$B$3:$F$565,5,FALSE)</f>
        <v>B</v>
      </c>
      <c r="R136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70" spans="1:18" x14ac:dyDescent="0.25">
      <c r="A1370">
        <v>3</v>
      </c>
      <c r="B1370">
        <v>1229</v>
      </c>
      <c r="C1370">
        <v>5</v>
      </c>
      <c r="D1370">
        <v>3</v>
      </c>
      <c r="E1370">
        <v>201903</v>
      </c>
      <c r="F1370">
        <v>255</v>
      </c>
      <c r="G1370">
        <v>6.71</v>
      </c>
      <c r="H1370">
        <v>1711.05</v>
      </c>
      <c r="I1370">
        <v>471.7801</v>
      </c>
      <c r="J1370">
        <v>79</v>
      </c>
      <c r="K1370">
        <v>943.56020000000001</v>
      </c>
      <c r="L1370">
        <f>Tabla_STOCKENALMACEN[[#This Row],[CANT_STOCK]]*Tabla_STOCKENALMACEN[[#This Row],[COSTO_UNIT]]</f>
        <v>1711.05</v>
      </c>
      <c r="M1370">
        <f>IFERROR(Tabla_STOCKENALMACEN[[#This Row],[CANT_STOCK]]/Tabla_STOCKENALMACEN[[#This Row],[VENTA_PROM12MESES_UN]],0)</f>
        <v>3.2278481012658227</v>
      </c>
      <c r="N1370">
        <f>IFERROR(12/Tabla_STOCKENALMACEN[[#This Row],[MESES DE INVENTARIO]],0)</f>
        <v>3.7176470588235295</v>
      </c>
      <c r="O1370" s="3">
        <f>Tabla_STOCKENALMACEN[[#This Row],[STOCK_VALORIZADO]]/SUM(Tabla_STOCKENALMACEN[STOCK_VALORIZADO])</f>
        <v>6.4413986646120973E-5</v>
      </c>
      <c r="P1370" s="1" t="str">
        <f>VLOOKUP(Tabla_STOCKENALMACEN[[#This Row],[ID_PRODUCTO]],'ABC VENTAS'!$B$2:$F$564,5,FALSE)</f>
        <v>C</v>
      </c>
      <c r="Q1370" s="1" t="str">
        <f>VLOOKUP(Tabla_STOCKENALMACEN[[#This Row],[ID_PRODUCTO]],'ABC STOCK'!$B$3:$F$565,5,FALSE)</f>
        <v>C</v>
      </c>
      <c r="R137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371" spans="1:18" x14ac:dyDescent="0.25">
      <c r="A1371">
        <v>1</v>
      </c>
      <c r="B1371">
        <v>1229</v>
      </c>
      <c r="C1371">
        <v>5</v>
      </c>
      <c r="D1371">
        <v>3</v>
      </c>
      <c r="E1371">
        <v>202001</v>
      </c>
      <c r="F1371">
        <v>311</v>
      </c>
      <c r="G1371">
        <v>6.13</v>
      </c>
      <c r="H1371">
        <v>1906.43</v>
      </c>
      <c r="I1371">
        <v>451.90359999999998</v>
      </c>
      <c r="J1371">
        <v>76</v>
      </c>
      <c r="K1371">
        <v>815.29</v>
      </c>
      <c r="L1371">
        <f>Tabla_STOCKENALMACEN[[#This Row],[CANT_STOCK]]*Tabla_STOCKENALMACEN[[#This Row],[COSTO_UNIT]]</f>
        <v>1906.43</v>
      </c>
      <c r="M1371">
        <f>IFERROR(Tabla_STOCKENALMACEN[[#This Row],[CANT_STOCK]]/Tabla_STOCKENALMACEN[[#This Row],[VENTA_PROM12MESES_UN]],0)</f>
        <v>4.0921052631578947</v>
      </c>
      <c r="N1371">
        <f>IFERROR(12/Tabla_STOCKENALMACEN[[#This Row],[MESES DE INVENTARIO]],0)</f>
        <v>2.932475884244373</v>
      </c>
      <c r="O1371" s="3">
        <f>Tabla_STOCKENALMACEN[[#This Row],[STOCK_VALORIZADO]]/SUM(Tabla_STOCKENALMACEN[STOCK_VALORIZADO])</f>
        <v>7.1769239099830169E-5</v>
      </c>
      <c r="P1371" s="1" t="str">
        <f>VLOOKUP(Tabla_STOCKENALMACEN[[#This Row],[ID_PRODUCTO]],'ABC VENTAS'!$B$2:$F$564,5,FALSE)</f>
        <v>C</v>
      </c>
      <c r="Q1371" s="1" t="str">
        <f>VLOOKUP(Tabla_STOCKENALMACEN[[#This Row],[ID_PRODUCTO]],'ABC STOCK'!$B$3:$F$565,5,FALSE)</f>
        <v>C</v>
      </c>
      <c r="R137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372" spans="1:18" x14ac:dyDescent="0.25">
      <c r="A1372">
        <v>3</v>
      </c>
      <c r="B1372">
        <v>1229</v>
      </c>
      <c r="C1372">
        <v>5</v>
      </c>
      <c r="D1372">
        <v>3</v>
      </c>
      <c r="E1372">
        <v>201905</v>
      </c>
      <c r="F1372">
        <v>562</v>
      </c>
      <c r="G1372">
        <v>5.69</v>
      </c>
      <c r="H1372">
        <v>3197.78</v>
      </c>
      <c r="I1372">
        <v>379.46609999999998</v>
      </c>
      <c r="J1372">
        <v>70.2</v>
      </c>
      <c r="K1372">
        <v>567.20195999999999</v>
      </c>
      <c r="L1372">
        <f>Tabla_STOCKENALMACEN[[#This Row],[CANT_STOCK]]*Tabla_STOCKENALMACEN[[#This Row],[COSTO_UNIT]]</f>
        <v>3197.78</v>
      </c>
      <c r="M1372">
        <f>IFERROR(Tabla_STOCKENALMACEN[[#This Row],[CANT_STOCK]]/Tabla_STOCKENALMACEN[[#This Row],[VENTA_PROM12MESES_UN]],0)</f>
        <v>8.0056980056980045</v>
      </c>
      <c r="N1372">
        <f>IFERROR(12/Tabla_STOCKENALMACEN[[#This Row],[MESES DE INVENTARIO]],0)</f>
        <v>1.4989323843416373</v>
      </c>
      <c r="O1372" s="3">
        <f>Tabla_STOCKENALMACEN[[#This Row],[STOCK_VALORIZADO]]/SUM(Tabla_STOCKENALMACEN[STOCK_VALORIZADO])</f>
        <v>1.2038324900922402E-4</v>
      </c>
      <c r="P1372" s="1" t="str">
        <f>VLOOKUP(Tabla_STOCKENALMACEN[[#This Row],[ID_PRODUCTO]],'ABC VENTAS'!$B$2:$F$564,5,FALSE)</f>
        <v>C</v>
      </c>
      <c r="Q1372" s="1" t="str">
        <f>VLOOKUP(Tabla_STOCKENALMACEN[[#This Row],[ID_PRODUCTO]],'ABC STOCK'!$B$3:$F$565,5,FALSE)</f>
        <v>C</v>
      </c>
      <c r="R137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73" spans="1:18" x14ac:dyDescent="0.25">
      <c r="A1373">
        <v>3</v>
      </c>
      <c r="B1373">
        <v>1229</v>
      </c>
      <c r="C1373">
        <v>5</v>
      </c>
      <c r="D1373">
        <v>3</v>
      </c>
      <c r="E1373">
        <v>202003</v>
      </c>
      <c r="F1373">
        <v>90</v>
      </c>
      <c r="G1373">
        <v>6.61</v>
      </c>
      <c r="H1373">
        <v>594.9</v>
      </c>
      <c r="I1373">
        <v>325.74079999999998</v>
      </c>
      <c r="J1373">
        <v>44.8</v>
      </c>
      <c r="K1373">
        <v>464.92095999999998</v>
      </c>
      <c r="L1373">
        <f>Tabla_STOCKENALMACEN[[#This Row],[CANT_STOCK]]*Tabla_STOCKENALMACEN[[#This Row],[COSTO_UNIT]]</f>
        <v>594.9</v>
      </c>
      <c r="M1373">
        <f>IFERROR(Tabla_STOCKENALMACEN[[#This Row],[CANT_STOCK]]/Tabla_STOCKENALMACEN[[#This Row],[VENTA_PROM12MESES_UN]],0)</f>
        <v>2.0089285714285716</v>
      </c>
      <c r="N1373">
        <f>IFERROR(12/Tabla_STOCKENALMACEN[[#This Row],[MESES DE INVENTARIO]],0)</f>
        <v>5.9733333333333327</v>
      </c>
      <c r="O1373" s="3">
        <f>Tabla_STOCKENALMACEN[[#This Row],[STOCK_VALORIZADO]]/SUM(Tabla_STOCKENALMACEN[STOCK_VALORIZADO])</f>
        <v>2.2395535288727604E-5</v>
      </c>
      <c r="P1373" s="1" t="str">
        <f>VLOOKUP(Tabla_STOCKENALMACEN[[#This Row],[ID_PRODUCTO]],'ABC VENTAS'!$B$2:$F$564,5,FALSE)</f>
        <v>C</v>
      </c>
      <c r="Q1373" s="1" t="str">
        <f>VLOOKUP(Tabla_STOCKENALMACEN[[#This Row],[ID_PRODUCTO]],'ABC STOCK'!$B$3:$F$565,5,FALSE)</f>
        <v>C</v>
      </c>
      <c r="R137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74" spans="1:18" x14ac:dyDescent="0.25">
      <c r="A1374">
        <v>3</v>
      </c>
      <c r="B1374">
        <v>1229</v>
      </c>
      <c r="C1374">
        <v>5</v>
      </c>
      <c r="D1374">
        <v>3</v>
      </c>
      <c r="E1374">
        <v>202003</v>
      </c>
      <c r="F1374">
        <v>718</v>
      </c>
      <c r="G1374">
        <v>3.6</v>
      </c>
      <c r="H1374">
        <v>2584.8000000000002</v>
      </c>
      <c r="I1374">
        <v>200.21039999999999</v>
      </c>
      <c r="J1374">
        <v>59.8</v>
      </c>
      <c r="K1374">
        <v>297.08640000000003</v>
      </c>
      <c r="L1374">
        <f>Tabla_STOCKENALMACEN[[#This Row],[CANT_STOCK]]*Tabla_STOCKENALMACEN[[#This Row],[COSTO_UNIT]]</f>
        <v>2584.8000000000002</v>
      </c>
      <c r="M1374">
        <f>IFERROR(Tabla_STOCKENALMACEN[[#This Row],[CANT_STOCK]]/Tabla_STOCKENALMACEN[[#This Row],[VENTA_PROM12MESES_UN]],0)</f>
        <v>12.006688963210703</v>
      </c>
      <c r="N1374">
        <f>IFERROR(12/Tabla_STOCKENALMACEN[[#This Row],[MESES DE INVENTARIO]],0)</f>
        <v>0.99944289693593313</v>
      </c>
      <c r="O1374" s="3">
        <f>Tabla_STOCKENALMACEN[[#This Row],[STOCK_VALORIZADO]]/SUM(Tabla_STOCKENALMACEN[STOCK_VALORIZADO])</f>
        <v>9.7307076171294541E-5</v>
      </c>
      <c r="P1374" s="1" t="str">
        <f>VLOOKUP(Tabla_STOCKENALMACEN[[#This Row],[ID_PRODUCTO]],'ABC VENTAS'!$B$2:$F$564,5,FALSE)</f>
        <v>C</v>
      </c>
      <c r="Q1374" s="1" t="str">
        <f>VLOOKUP(Tabla_STOCKENALMACEN[[#This Row],[ID_PRODUCTO]],'ABC STOCK'!$B$3:$F$565,5,FALSE)</f>
        <v>C</v>
      </c>
      <c r="R137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375" spans="1:18" x14ac:dyDescent="0.25">
      <c r="A1375">
        <v>2</v>
      </c>
      <c r="B1375">
        <v>1229</v>
      </c>
      <c r="C1375">
        <v>5</v>
      </c>
      <c r="D1375">
        <v>3</v>
      </c>
      <c r="E1375">
        <v>201907</v>
      </c>
      <c r="F1375">
        <v>779</v>
      </c>
      <c r="G1375">
        <v>1.93</v>
      </c>
      <c r="H1375">
        <v>1503.47</v>
      </c>
      <c r="I1375">
        <v>183.6395</v>
      </c>
      <c r="J1375">
        <v>86.5</v>
      </c>
      <c r="K1375">
        <v>293.82319999999999</v>
      </c>
      <c r="L1375">
        <f>Tabla_STOCKENALMACEN[[#This Row],[CANT_STOCK]]*Tabla_STOCKENALMACEN[[#This Row],[COSTO_UNIT]]</f>
        <v>1503.47</v>
      </c>
      <c r="M1375">
        <f>IFERROR(Tabla_STOCKENALMACEN[[#This Row],[CANT_STOCK]]/Tabla_STOCKENALMACEN[[#This Row],[VENTA_PROM12MESES_UN]],0)</f>
        <v>9.00578034682081</v>
      </c>
      <c r="N1375">
        <f>IFERROR(12/Tabla_STOCKENALMACEN[[#This Row],[MESES DE INVENTARIO]],0)</f>
        <v>1.3324775353016687</v>
      </c>
      <c r="O1375" s="3">
        <f>Tabla_STOCKENALMACEN[[#This Row],[STOCK_VALORIZADO]]/SUM(Tabla_STOCKENALMACEN[STOCK_VALORIZADO])</f>
        <v>5.6599454430229108E-5</v>
      </c>
      <c r="P1375" s="1" t="str">
        <f>VLOOKUP(Tabla_STOCKENALMACEN[[#This Row],[ID_PRODUCTO]],'ABC VENTAS'!$B$2:$F$564,5,FALSE)</f>
        <v>C</v>
      </c>
      <c r="Q1375" s="1" t="str">
        <f>VLOOKUP(Tabla_STOCKENALMACEN[[#This Row],[ID_PRODUCTO]],'ABC STOCK'!$B$3:$F$565,5,FALSE)</f>
        <v>C</v>
      </c>
      <c r="R137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76" spans="1:18" x14ac:dyDescent="0.25">
      <c r="A1376">
        <v>1</v>
      </c>
      <c r="B1376">
        <v>1230</v>
      </c>
      <c r="C1376">
        <v>5</v>
      </c>
      <c r="D1376">
        <v>3</v>
      </c>
      <c r="E1376">
        <v>201901</v>
      </c>
      <c r="F1376">
        <v>8</v>
      </c>
      <c r="G1376">
        <v>62</v>
      </c>
      <c r="H1376">
        <v>496</v>
      </c>
      <c r="I1376">
        <v>52510.28</v>
      </c>
      <c r="J1376">
        <v>901</v>
      </c>
      <c r="K1376">
        <v>95524.02</v>
      </c>
      <c r="L1376">
        <f>Tabla_STOCKENALMACEN[[#This Row],[CANT_STOCK]]*Tabla_STOCKENALMACEN[[#This Row],[COSTO_UNIT]]</f>
        <v>496</v>
      </c>
      <c r="M1376">
        <f>IFERROR(Tabla_STOCKENALMACEN[[#This Row],[CANT_STOCK]]/Tabla_STOCKENALMACEN[[#This Row],[VENTA_PROM12MESES_UN]],0)</f>
        <v>8.8790233074361822E-3</v>
      </c>
      <c r="N1376">
        <f>IFERROR(12/Tabla_STOCKENALMACEN[[#This Row],[MESES DE INVENTARIO]],0)</f>
        <v>1351.5</v>
      </c>
      <c r="O1376" s="3">
        <f>Tabla_STOCKENALMACEN[[#This Row],[STOCK_VALORIZADO]]/SUM(Tabla_STOCKENALMACEN[STOCK_VALORIZADO])</f>
        <v>1.8672357544476201E-5</v>
      </c>
      <c r="P1376" s="1" t="str">
        <f>VLOOKUP(Tabla_STOCKENALMACEN[[#This Row],[ID_PRODUCTO]],'ABC VENTAS'!$B$2:$F$564,5,FALSE)</f>
        <v>B</v>
      </c>
      <c r="Q1376" s="1" t="str">
        <f>VLOOKUP(Tabla_STOCKENALMACEN[[#This Row],[ID_PRODUCTO]],'ABC STOCK'!$B$3:$F$565,5,FALSE)</f>
        <v>A</v>
      </c>
      <c r="R137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77" spans="1:18" x14ac:dyDescent="0.25">
      <c r="A1377">
        <v>2</v>
      </c>
      <c r="B1377">
        <v>1230</v>
      </c>
      <c r="C1377">
        <v>5</v>
      </c>
      <c r="D1377">
        <v>3</v>
      </c>
      <c r="E1377">
        <v>202003</v>
      </c>
      <c r="F1377">
        <v>817</v>
      </c>
      <c r="G1377">
        <v>68</v>
      </c>
      <c r="H1377">
        <v>55556</v>
      </c>
      <c r="I1377">
        <v>49368</v>
      </c>
      <c r="J1377">
        <v>726</v>
      </c>
      <c r="K1377">
        <v>64672.08</v>
      </c>
      <c r="L1377">
        <f>Tabla_STOCKENALMACEN[[#This Row],[CANT_STOCK]]*Tabla_STOCKENALMACEN[[#This Row],[COSTO_UNIT]]</f>
        <v>55556</v>
      </c>
      <c r="M1377">
        <f>IFERROR(Tabla_STOCKENALMACEN[[#This Row],[CANT_STOCK]]/Tabla_STOCKENALMACEN[[#This Row],[VENTA_PROM12MESES_UN]],0)</f>
        <v>1.1253443526170799</v>
      </c>
      <c r="N1377">
        <f>IFERROR(12/Tabla_STOCKENALMACEN[[#This Row],[MESES DE INVENTARIO]],0)</f>
        <v>10.663402692778458</v>
      </c>
      <c r="O1377" s="3">
        <f>Tabla_STOCKENALMACEN[[#This Row],[STOCK_VALORIZADO]]/SUM(Tabla_STOCKENALMACEN[STOCK_VALORIZADO])</f>
        <v>2.091454628509919E-3</v>
      </c>
      <c r="P1377" s="1" t="str">
        <f>VLOOKUP(Tabla_STOCKENALMACEN[[#This Row],[ID_PRODUCTO]],'ABC VENTAS'!$B$2:$F$564,5,FALSE)</f>
        <v>B</v>
      </c>
      <c r="Q1377" s="1" t="str">
        <f>VLOOKUP(Tabla_STOCKENALMACEN[[#This Row],[ID_PRODUCTO]],'ABC STOCK'!$B$3:$F$565,5,FALSE)</f>
        <v>A</v>
      </c>
      <c r="R137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78" spans="1:18" x14ac:dyDescent="0.25">
      <c r="A1378">
        <v>2</v>
      </c>
      <c r="B1378">
        <v>1230</v>
      </c>
      <c r="C1378">
        <v>5</v>
      </c>
      <c r="D1378">
        <v>3</v>
      </c>
      <c r="E1378">
        <v>202001</v>
      </c>
      <c r="F1378">
        <v>207</v>
      </c>
      <c r="G1378">
        <v>52</v>
      </c>
      <c r="H1378">
        <v>10764</v>
      </c>
      <c r="I1378">
        <v>35496.76</v>
      </c>
      <c r="J1378">
        <v>767</v>
      </c>
      <c r="K1378">
        <v>57831.8</v>
      </c>
      <c r="L1378">
        <f>Tabla_STOCKENALMACEN[[#This Row],[CANT_STOCK]]*Tabla_STOCKENALMACEN[[#This Row],[COSTO_UNIT]]</f>
        <v>10764</v>
      </c>
      <c r="M1378">
        <f>IFERROR(Tabla_STOCKENALMACEN[[#This Row],[CANT_STOCK]]/Tabla_STOCKENALMACEN[[#This Row],[VENTA_PROM12MESES_UN]],0)</f>
        <v>0.26988265971316816</v>
      </c>
      <c r="N1378">
        <f>IFERROR(12/Tabla_STOCKENALMACEN[[#This Row],[MESES DE INVENTARIO]],0)</f>
        <v>44.463768115942031</v>
      </c>
      <c r="O1378" s="3">
        <f>Tabla_STOCKENALMACEN[[#This Row],[STOCK_VALORIZADO]]/SUM(Tabla_STOCKENALMACEN[STOCK_VALORIZADO])</f>
        <v>4.0522027542085049E-4</v>
      </c>
      <c r="P1378" s="1" t="str">
        <f>VLOOKUP(Tabla_STOCKENALMACEN[[#This Row],[ID_PRODUCTO]],'ABC VENTAS'!$B$2:$F$564,5,FALSE)</f>
        <v>B</v>
      </c>
      <c r="Q1378" s="1" t="str">
        <f>VLOOKUP(Tabla_STOCKENALMACEN[[#This Row],[ID_PRODUCTO]],'ABC STOCK'!$B$3:$F$565,5,FALSE)</f>
        <v>A</v>
      </c>
      <c r="R137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79" spans="1:18" x14ac:dyDescent="0.25">
      <c r="A1379">
        <v>1</v>
      </c>
      <c r="B1379">
        <v>1230</v>
      </c>
      <c r="C1379">
        <v>5</v>
      </c>
      <c r="D1379">
        <v>3</v>
      </c>
      <c r="E1379">
        <v>201902</v>
      </c>
      <c r="F1379">
        <v>1124</v>
      </c>
      <c r="G1379">
        <v>70</v>
      </c>
      <c r="H1379">
        <v>78680</v>
      </c>
      <c r="I1379">
        <v>28738.5</v>
      </c>
      <c r="J1379">
        <v>391</v>
      </c>
      <c r="K1379">
        <v>41876.1</v>
      </c>
      <c r="L1379">
        <f>Tabla_STOCKENALMACEN[[#This Row],[CANT_STOCK]]*Tabla_STOCKENALMACEN[[#This Row],[COSTO_UNIT]]</f>
        <v>78680</v>
      </c>
      <c r="M1379">
        <f>IFERROR(Tabla_STOCKENALMACEN[[#This Row],[CANT_STOCK]]/Tabla_STOCKENALMACEN[[#This Row],[VENTA_PROM12MESES_UN]],0)</f>
        <v>2.874680306905371</v>
      </c>
      <c r="N1379">
        <f>IFERROR(12/Tabla_STOCKENALMACEN[[#This Row],[MESES DE INVENTARIO]],0)</f>
        <v>4.1743772241992882</v>
      </c>
      <c r="O1379" s="3">
        <f>Tabla_STOCKENALMACEN[[#This Row],[STOCK_VALORIZADO]]/SUM(Tabla_STOCKENALMACEN[STOCK_VALORIZADO])</f>
        <v>2.9619780072568298E-3</v>
      </c>
      <c r="P1379" s="1" t="str">
        <f>VLOOKUP(Tabla_STOCKENALMACEN[[#This Row],[ID_PRODUCTO]],'ABC VENTAS'!$B$2:$F$564,5,FALSE)</f>
        <v>B</v>
      </c>
      <c r="Q1379" s="1" t="str">
        <f>VLOOKUP(Tabla_STOCKENALMACEN[[#This Row],[ID_PRODUCTO]],'ABC STOCK'!$B$3:$F$565,5,FALSE)</f>
        <v>A</v>
      </c>
      <c r="R137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80" spans="1:18" x14ac:dyDescent="0.25">
      <c r="A1380">
        <v>3</v>
      </c>
      <c r="B1380">
        <v>1230</v>
      </c>
      <c r="C1380">
        <v>5</v>
      </c>
      <c r="D1380">
        <v>3</v>
      </c>
      <c r="E1380">
        <v>202003</v>
      </c>
      <c r="F1380">
        <v>572</v>
      </c>
      <c r="G1380">
        <v>35</v>
      </c>
      <c r="H1380">
        <v>20020</v>
      </c>
      <c r="I1380">
        <v>22418.55</v>
      </c>
      <c r="J1380">
        <v>647</v>
      </c>
      <c r="K1380">
        <v>28759.15</v>
      </c>
      <c r="L1380">
        <f>Tabla_STOCKENALMACEN[[#This Row],[CANT_STOCK]]*Tabla_STOCKENALMACEN[[#This Row],[COSTO_UNIT]]</f>
        <v>20020</v>
      </c>
      <c r="M1380">
        <f>IFERROR(Tabla_STOCKENALMACEN[[#This Row],[CANT_STOCK]]/Tabla_STOCKENALMACEN[[#This Row],[VENTA_PROM12MESES_UN]],0)</f>
        <v>0.884080370942813</v>
      </c>
      <c r="N1380">
        <f>IFERROR(12/Tabla_STOCKENALMACEN[[#This Row],[MESES DE INVENTARIO]],0)</f>
        <v>13.573426573426573</v>
      </c>
      <c r="O1380" s="3">
        <f>Tabla_STOCKENALMACEN[[#This Row],[STOCK_VALORIZADO]]/SUM(Tabla_STOCKENALMACEN[STOCK_VALORIZADO])</f>
        <v>7.536705605653499E-4</v>
      </c>
      <c r="P1380" s="1" t="str">
        <f>VLOOKUP(Tabla_STOCKENALMACEN[[#This Row],[ID_PRODUCTO]],'ABC VENTAS'!$B$2:$F$564,5,FALSE)</f>
        <v>B</v>
      </c>
      <c r="Q1380" s="1" t="str">
        <f>VLOOKUP(Tabla_STOCKENALMACEN[[#This Row],[ID_PRODUCTO]],'ABC STOCK'!$B$3:$F$565,5,FALSE)</f>
        <v>A</v>
      </c>
      <c r="R138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81" spans="1:18" x14ac:dyDescent="0.25">
      <c r="A1381">
        <v>1</v>
      </c>
      <c r="B1381">
        <v>1230</v>
      </c>
      <c r="C1381">
        <v>5</v>
      </c>
      <c r="D1381">
        <v>3</v>
      </c>
      <c r="E1381">
        <v>201906</v>
      </c>
      <c r="F1381">
        <v>657</v>
      </c>
      <c r="G1381">
        <v>35</v>
      </c>
      <c r="H1381">
        <v>22995</v>
      </c>
      <c r="I1381">
        <v>12024.6</v>
      </c>
      <c r="J1381">
        <v>409</v>
      </c>
      <c r="K1381">
        <v>27055.35</v>
      </c>
      <c r="L1381">
        <f>Tabla_STOCKENALMACEN[[#This Row],[CANT_STOCK]]*Tabla_STOCKENALMACEN[[#This Row],[COSTO_UNIT]]</f>
        <v>22995</v>
      </c>
      <c r="M1381">
        <f>IFERROR(Tabla_STOCKENALMACEN[[#This Row],[CANT_STOCK]]/Tabla_STOCKENALMACEN[[#This Row],[VENTA_PROM12MESES_UN]],0)</f>
        <v>1.6063569682151588</v>
      </c>
      <c r="N1381">
        <f>IFERROR(12/Tabla_STOCKENALMACEN[[#This Row],[MESES DE INVENTARIO]],0)</f>
        <v>7.4703196347031966</v>
      </c>
      <c r="O1381" s="3">
        <f>Tabla_STOCKENALMACEN[[#This Row],[STOCK_VALORIZADO]]/SUM(Tabla_STOCKENALMACEN[STOCK_VALORIZADO])</f>
        <v>8.6566705995006106E-4</v>
      </c>
      <c r="P1381" s="1" t="str">
        <f>VLOOKUP(Tabla_STOCKENALMACEN[[#This Row],[ID_PRODUCTO]],'ABC VENTAS'!$B$2:$F$564,5,FALSE)</f>
        <v>B</v>
      </c>
      <c r="Q1381" s="1" t="str">
        <f>VLOOKUP(Tabla_STOCKENALMACEN[[#This Row],[ID_PRODUCTO]],'ABC STOCK'!$B$3:$F$565,5,FALSE)</f>
        <v>A</v>
      </c>
      <c r="R138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82" spans="1:18" x14ac:dyDescent="0.25">
      <c r="A1382">
        <v>3</v>
      </c>
      <c r="B1382">
        <v>1231</v>
      </c>
      <c r="C1382">
        <v>5</v>
      </c>
      <c r="D1382">
        <v>3</v>
      </c>
      <c r="E1382">
        <v>201909</v>
      </c>
      <c r="F1382">
        <v>1052</v>
      </c>
      <c r="G1382">
        <v>7</v>
      </c>
      <c r="H1382">
        <v>7364</v>
      </c>
      <c r="I1382">
        <v>722.73599999999999</v>
      </c>
      <c r="J1382">
        <v>95.6</v>
      </c>
      <c r="K1382">
        <v>1030.568</v>
      </c>
      <c r="L1382">
        <f>Tabla_STOCKENALMACEN[[#This Row],[CANT_STOCK]]*Tabla_STOCKENALMACEN[[#This Row],[COSTO_UNIT]]</f>
        <v>7364</v>
      </c>
      <c r="M1382">
        <f>IFERROR(Tabla_STOCKENALMACEN[[#This Row],[CANT_STOCK]]/Tabla_STOCKENALMACEN[[#This Row],[VENTA_PROM12MESES_UN]],0)</f>
        <v>11.00418410041841</v>
      </c>
      <c r="N1382">
        <f>IFERROR(12/Tabla_STOCKENALMACEN[[#This Row],[MESES DE INVENTARIO]],0)</f>
        <v>1.0904942965779467</v>
      </c>
      <c r="O1382" s="3">
        <f>Tabla_STOCKENALMACEN[[#This Row],[STOCK_VALORIZADO]]/SUM(Tabla_STOCKENALMACEN[STOCK_VALORIZADO])</f>
        <v>2.7722427612403782E-4</v>
      </c>
      <c r="P1382" s="1" t="str">
        <f>VLOOKUP(Tabla_STOCKENALMACEN[[#This Row],[ID_PRODUCTO]],'ABC VENTAS'!$B$2:$F$564,5,FALSE)</f>
        <v>C</v>
      </c>
      <c r="Q1382" s="1" t="str">
        <f>VLOOKUP(Tabla_STOCKENALMACEN[[#This Row],[ID_PRODUCTO]],'ABC STOCK'!$B$3:$F$565,5,FALSE)</f>
        <v>C</v>
      </c>
      <c r="R138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83" spans="1:18" x14ac:dyDescent="0.25">
      <c r="A1383">
        <v>2</v>
      </c>
      <c r="B1383">
        <v>1231</v>
      </c>
      <c r="C1383">
        <v>5</v>
      </c>
      <c r="D1383">
        <v>3</v>
      </c>
      <c r="E1383">
        <v>202001</v>
      </c>
      <c r="F1383">
        <v>346</v>
      </c>
      <c r="G1383">
        <v>4.0199999999999996</v>
      </c>
      <c r="H1383">
        <v>1390.92</v>
      </c>
      <c r="I1383">
        <v>545.8356</v>
      </c>
      <c r="J1383">
        <v>146</v>
      </c>
      <c r="K1383">
        <v>915.59519999999998</v>
      </c>
      <c r="L1383">
        <f>Tabla_STOCKENALMACEN[[#This Row],[CANT_STOCK]]*Tabla_STOCKENALMACEN[[#This Row],[COSTO_UNIT]]</f>
        <v>1390.9199999999998</v>
      </c>
      <c r="M1383">
        <f>IFERROR(Tabla_STOCKENALMACEN[[#This Row],[CANT_STOCK]]/Tabla_STOCKENALMACEN[[#This Row],[VENTA_PROM12MESES_UN]],0)</f>
        <v>2.3698630136986303</v>
      </c>
      <c r="N1383">
        <f>IFERROR(12/Tabla_STOCKENALMACEN[[#This Row],[MESES DE INVENTARIO]],0)</f>
        <v>5.0635838150289016</v>
      </c>
      <c r="O1383" s="3">
        <f>Tabla_STOCKENALMACEN[[#This Row],[STOCK_VALORIZADO]]/SUM(Tabla_STOCKENALMACEN[STOCK_VALORIZADO])</f>
        <v>5.2362410394683139E-5</v>
      </c>
      <c r="P1383" s="1" t="str">
        <f>VLOOKUP(Tabla_STOCKENALMACEN[[#This Row],[ID_PRODUCTO]],'ABC VENTAS'!$B$2:$F$564,5,FALSE)</f>
        <v>C</v>
      </c>
      <c r="Q1383" s="1" t="str">
        <f>VLOOKUP(Tabla_STOCKENALMACEN[[#This Row],[ID_PRODUCTO]],'ABC STOCK'!$B$3:$F$565,5,FALSE)</f>
        <v>C</v>
      </c>
      <c r="R138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84" spans="1:18" x14ac:dyDescent="0.25">
      <c r="A1384">
        <v>2</v>
      </c>
      <c r="B1384">
        <v>1231</v>
      </c>
      <c r="C1384">
        <v>5</v>
      </c>
      <c r="D1384">
        <v>3</v>
      </c>
      <c r="E1384">
        <v>201912</v>
      </c>
      <c r="F1384">
        <v>64</v>
      </c>
      <c r="G1384">
        <v>6.04</v>
      </c>
      <c r="H1384">
        <v>386.56</v>
      </c>
      <c r="I1384">
        <v>431.1352</v>
      </c>
      <c r="J1384">
        <v>83</v>
      </c>
      <c r="K1384">
        <v>902.37599999999998</v>
      </c>
      <c r="L1384">
        <f>Tabla_STOCKENALMACEN[[#This Row],[CANT_STOCK]]*Tabla_STOCKENALMACEN[[#This Row],[COSTO_UNIT]]</f>
        <v>386.56</v>
      </c>
      <c r="M1384">
        <f>IFERROR(Tabla_STOCKENALMACEN[[#This Row],[CANT_STOCK]]/Tabla_STOCKENALMACEN[[#This Row],[VENTA_PROM12MESES_UN]],0)</f>
        <v>0.77108433734939763</v>
      </c>
      <c r="N1384">
        <f>IFERROR(12/Tabla_STOCKENALMACEN[[#This Row],[MESES DE INVENTARIO]],0)</f>
        <v>15.5625</v>
      </c>
      <c r="O1384" s="3">
        <f>Tabla_STOCKENALMACEN[[#This Row],[STOCK_VALORIZADO]]/SUM(Tabla_STOCKENALMACEN[STOCK_VALORIZADO])</f>
        <v>1.4552392202404679E-5</v>
      </c>
      <c r="P1384" s="1" t="str">
        <f>VLOOKUP(Tabla_STOCKENALMACEN[[#This Row],[ID_PRODUCTO]],'ABC VENTAS'!$B$2:$F$564,5,FALSE)</f>
        <v>C</v>
      </c>
      <c r="Q1384" s="1" t="str">
        <f>VLOOKUP(Tabla_STOCKENALMACEN[[#This Row],[ID_PRODUCTO]],'ABC STOCK'!$B$3:$F$565,5,FALSE)</f>
        <v>C</v>
      </c>
      <c r="R138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85" spans="1:18" x14ac:dyDescent="0.25">
      <c r="A1385">
        <v>1</v>
      </c>
      <c r="B1385">
        <v>1231</v>
      </c>
      <c r="C1385">
        <v>5</v>
      </c>
      <c r="D1385">
        <v>3</v>
      </c>
      <c r="E1385">
        <v>201912</v>
      </c>
      <c r="F1385">
        <v>844</v>
      </c>
      <c r="G1385">
        <v>5.31</v>
      </c>
      <c r="H1385">
        <v>4481.6400000000003</v>
      </c>
      <c r="I1385">
        <v>386.91314999999997</v>
      </c>
      <c r="J1385">
        <v>76.7</v>
      </c>
      <c r="K1385">
        <v>598.69718999999998</v>
      </c>
      <c r="L1385">
        <f>Tabla_STOCKENALMACEN[[#This Row],[CANT_STOCK]]*Tabla_STOCKENALMACEN[[#This Row],[COSTO_UNIT]]</f>
        <v>4481.6399999999994</v>
      </c>
      <c r="M1385">
        <f>IFERROR(Tabla_STOCKENALMACEN[[#This Row],[CANT_STOCK]]/Tabla_STOCKENALMACEN[[#This Row],[VENTA_PROM12MESES_UN]],0)</f>
        <v>11.003911342894394</v>
      </c>
      <c r="N1385">
        <f>IFERROR(12/Tabla_STOCKENALMACEN[[#This Row],[MESES DE INVENTARIO]],0)</f>
        <v>1.090521327014218</v>
      </c>
      <c r="O1385" s="3">
        <f>Tabla_STOCKENALMACEN[[#This Row],[STOCK_VALORIZADO]]/SUM(Tabla_STOCKENALMACEN[STOCK_VALORIZADO])</f>
        <v>1.6871529126134339E-4</v>
      </c>
      <c r="P1385" s="1" t="str">
        <f>VLOOKUP(Tabla_STOCKENALMACEN[[#This Row],[ID_PRODUCTO]],'ABC VENTAS'!$B$2:$F$564,5,FALSE)</f>
        <v>C</v>
      </c>
      <c r="Q1385" s="1" t="str">
        <f>VLOOKUP(Tabla_STOCKENALMACEN[[#This Row],[ID_PRODUCTO]],'ABC STOCK'!$B$3:$F$565,5,FALSE)</f>
        <v>C</v>
      </c>
      <c r="R138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386" spans="1:18" x14ac:dyDescent="0.25">
      <c r="A1386">
        <v>3</v>
      </c>
      <c r="B1386">
        <v>1231</v>
      </c>
      <c r="C1386">
        <v>5</v>
      </c>
      <c r="D1386">
        <v>3</v>
      </c>
      <c r="E1386">
        <v>202001</v>
      </c>
      <c r="F1386">
        <v>163</v>
      </c>
      <c r="G1386">
        <v>6.04</v>
      </c>
      <c r="H1386">
        <v>984.52</v>
      </c>
      <c r="I1386">
        <v>208.9538</v>
      </c>
      <c r="J1386">
        <v>40.700000000000003</v>
      </c>
      <c r="K1386">
        <v>437.57384000000002</v>
      </c>
      <c r="L1386">
        <f>Tabla_STOCKENALMACEN[[#This Row],[CANT_STOCK]]*Tabla_STOCKENALMACEN[[#This Row],[COSTO_UNIT]]</f>
        <v>984.52</v>
      </c>
      <c r="M1386">
        <f>IFERROR(Tabla_STOCKENALMACEN[[#This Row],[CANT_STOCK]]/Tabla_STOCKENALMACEN[[#This Row],[VENTA_PROM12MESES_UN]],0)</f>
        <v>4.0049140049140046</v>
      </c>
      <c r="N1386">
        <f>IFERROR(12/Tabla_STOCKENALMACEN[[#This Row],[MESES DE INVENTARIO]],0)</f>
        <v>2.996319018404908</v>
      </c>
      <c r="O1386" s="3">
        <f>Tabla_STOCKENALMACEN[[#This Row],[STOCK_VALORIZADO]]/SUM(Tabla_STOCKENALMACEN[STOCK_VALORIZADO])</f>
        <v>3.7063123890499416E-5</v>
      </c>
      <c r="P1386" s="1" t="str">
        <f>VLOOKUP(Tabla_STOCKENALMACEN[[#This Row],[ID_PRODUCTO]],'ABC VENTAS'!$B$2:$F$564,5,FALSE)</f>
        <v>C</v>
      </c>
      <c r="Q1386" s="1" t="str">
        <f>VLOOKUP(Tabla_STOCKENALMACEN[[#This Row],[ID_PRODUCTO]],'ABC STOCK'!$B$3:$F$565,5,FALSE)</f>
        <v>C</v>
      </c>
      <c r="R138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387" spans="1:18" x14ac:dyDescent="0.25">
      <c r="A1387">
        <v>1</v>
      </c>
      <c r="B1387">
        <v>1231</v>
      </c>
      <c r="C1387">
        <v>5</v>
      </c>
      <c r="D1387">
        <v>3</v>
      </c>
      <c r="E1387">
        <v>202002</v>
      </c>
      <c r="F1387">
        <v>527</v>
      </c>
      <c r="G1387">
        <v>1.72</v>
      </c>
      <c r="H1387">
        <v>906.44</v>
      </c>
      <c r="I1387">
        <v>137.56559999999999</v>
      </c>
      <c r="J1387">
        <v>93</v>
      </c>
      <c r="K1387">
        <v>235.1412</v>
      </c>
      <c r="L1387">
        <f>Tabla_STOCKENALMACEN[[#This Row],[CANT_STOCK]]*Tabla_STOCKENALMACEN[[#This Row],[COSTO_UNIT]]</f>
        <v>906.43999999999994</v>
      </c>
      <c r="M1387">
        <f>IFERROR(Tabla_STOCKENALMACEN[[#This Row],[CANT_STOCK]]/Tabla_STOCKENALMACEN[[#This Row],[VENTA_PROM12MESES_UN]],0)</f>
        <v>5.666666666666667</v>
      </c>
      <c r="N1387">
        <f>IFERROR(12/Tabla_STOCKENALMACEN[[#This Row],[MESES DE INVENTARIO]],0)</f>
        <v>2.1176470588235294</v>
      </c>
      <c r="O1387" s="3">
        <f>Tabla_STOCKENALMACEN[[#This Row],[STOCK_VALORIZADO]]/SUM(Tabla_STOCKENALMACEN[STOCK_VALORIZADO])</f>
        <v>3.4123733412530257E-5</v>
      </c>
      <c r="P1387" s="1" t="str">
        <f>VLOOKUP(Tabla_STOCKENALMACEN[[#This Row],[ID_PRODUCTO]],'ABC VENTAS'!$B$2:$F$564,5,FALSE)</f>
        <v>C</v>
      </c>
      <c r="Q1387" s="1" t="str">
        <f>VLOOKUP(Tabla_STOCKENALMACEN[[#This Row],[ID_PRODUCTO]],'ABC STOCK'!$B$3:$F$565,5,FALSE)</f>
        <v>C</v>
      </c>
      <c r="R138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388" spans="1:18" x14ac:dyDescent="0.25">
      <c r="A1388">
        <v>3</v>
      </c>
      <c r="B1388">
        <v>1232</v>
      </c>
      <c r="C1388">
        <v>5</v>
      </c>
      <c r="D1388">
        <v>3</v>
      </c>
      <c r="E1388">
        <v>202002</v>
      </c>
      <c r="F1388">
        <v>1139</v>
      </c>
      <c r="G1388">
        <v>80</v>
      </c>
      <c r="H1388">
        <v>91120</v>
      </c>
      <c r="I1388">
        <v>80378.399999999994</v>
      </c>
      <c r="J1388">
        <v>939</v>
      </c>
      <c r="K1388">
        <v>120943.2</v>
      </c>
      <c r="L1388">
        <f>Tabla_STOCKENALMACEN[[#This Row],[CANT_STOCK]]*Tabla_STOCKENALMACEN[[#This Row],[COSTO_UNIT]]</f>
        <v>91120</v>
      </c>
      <c r="M1388">
        <f>IFERROR(Tabla_STOCKENALMACEN[[#This Row],[CANT_STOCK]]/Tabla_STOCKENALMACEN[[#This Row],[VENTA_PROM12MESES_UN]],0)</f>
        <v>1.2129925452609158</v>
      </c>
      <c r="N1388">
        <f>IFERROR(12/Tabla_STOCKENALMACEN[[#This Row],[MESES DE INVENTARIO]],0)</f>
        <v>9.892888498683055</v>
      </c>
      <c r="O1388" s="3">
        <f>Tabla_STOCKENALMACEN[[#This Row],[STOCK_VALORIZADO]]/SUM(Tabla_STOCKENALMACEN[STOCK_VALORIZADO])</f>
        <v>3.4302927811545795E-3</v>
      </c>
      <c r="P1388" s="1" t="str">
        <f>VLOOKUP(Tabla_STOCKENALMACEN[[#This Row],[ID_PRODUCTO]],'ABC VENTAS'!$B$2:$F$564,5,FALSE)</f>
        <v>A</v>
      </c>
      <c r="Q1388" s="1" t="str">
        <f>VLOOKUP(Tabla_STOCKENALMACEN[[#This Row],[ID_PRODUCTO]],'ABC STOCK'!$B$3:$F$565,5,FALSE)</f>
        <v>A</v>
      </c>
      <c r="R138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89" spans="1:18" x14ac:dyDescent="0.25">
      <c r="A1389">
        <v>3</v>
      </c>
      <c r="B1389">
        <v>1232</v>
      </c>
      <c r="C1389">
        <v>5</v>
      </c>
      <c r="D1389">
        <v>3</v>
      </c>
      <c r="E1389">
        <v>201901</v>
      </c>
      <c r="F1389">
        <v>465</v>
      </c>
      <c r="G1389">
        <v>67</v>
      </c>
      <c r="H1389">
        <v>31155</v>
      </c>
      <c r="I1389">
        <v>45876.24</v>
      </c>
      <c r="J1389">
        <v>634</v>
      </c>
      <c r="K1389">
        <v>71787.820000000007</v>
      </c>
      <c r="L1389">
        <f>Tabla_STOCKENALMACEN[[#This Row],[CANT_STOCK]]*Tabla_STOCKENALMACEN[[#This Row],[COSTO_UNIT]]</f>
        <v>31155</v>
      </c>
      <c r="M1389">
        <f>IFERROR(Tabla_STOCKENALMACEN[[#This Row],[CANT_STOCK]]/Tabla_STOCKENALMACEN[[#This Row],[VENTA_PROM12MESES_UN]],0)</f>
        <v>0.7334384858044164</v>
      </c>
      <c r="N1389">
        <f>IFERROR(12/Tabla_STOCKENALMACEN[[#This Row],[MESES DE INVENTARIO]],0)</f>
        <v>16.361290322580647</v>
      </c>
      <c r="O1389" s="3">
        <f>Tabla_STOCKENALMACEN[[#This Row],[STOCK_VALORIZADO]]/SUM(Tabla_STOCKENALMACEN[STOCK_VALORIZADO])</f>
        <v>1.1728574582624113E-3</v>
      </c>
      <c r="P1389" s="1" t="str">
        <f>VLOOKUP(Tabla_STOCKENALMACEN[[#This Row],[ID_PRODUCTO]],'ABC VENTAS'!$B$2:$F$564,5,FALSE)</f>
        <v>A</v>
      </c>
      <c r="Q1389" s="1" t="str">
        <f>VLOOKUP(Tabla_STOCKENALMACEN[[#This Row],[ID_PRODUCTO]],'ABC STOCK'!$B$3:$F$565,5,FALSE)</f>
        <v>A</v>
      </c>
      <c r="R138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90" spans="1:18" x14ac:dyDescent="0.25">
      <c r="A1390">
        <v>3</v>
      </c>
      <c r="B1390">
        <v>1232</v>
      </c>
      <c r="C1390">
        <v>5</v>
      </c>
      <c r="D1390">
        <v>3</v>
      </c>
      <c r="E1390">
        <v>201902</v>
      </c>
      <c r="F1390">
        <v>1640</v>
      </c>
      <c r="G1390">
        <v>43</v>
      </c>
      <c r="H1390">
        <v>70520</v>
      </c>
      <c r="I1390">
        <v>38012</v>
      </c>
      <c r="J1390">
        <v>884</v>
      </c>
      <c r="K1390">
        <v>51316.2</v>
      </c>
      <c r="L1390">
        <f>Tabla_STOCKENALMACEN[[#This Row],[CANT_STOCK]]*Tabla_STOCKENALMACEN[[#This Row],[COSTO_UNIT]]</f>
        <v>70520</v>
      </c>
      <c r="M1390">
        <f>IFERROR(Tabla_STOCKENALMACEN[[#This Row],[CANT_STOCK]]/Tabla_STOCKENALMACEN[[#This Row],[VENTA_PROM12MESES_UN]],0)</f>
        <v>1.8552036199095023</v>
      </c>
      <c r="N1390">
        <f>IFERROR(12/Tabla_STOCKENALMACEN[[#This Row],[MESES DE INVENTARIO]],0)</f>
        <v>6.4682926829268288</v>
      </c>
      <c r="O1390" s="3">
        <f>Tabla_STOCKENALMACEN[[#This Row],[STOCK_VALORIZADO]]/SUM(Tabla_STOCKENALMACEN[STOCK_VALORIZADO])</f>
        <v>2.6547876089444795E-3</v>
      </c>
      <c r="P1390" s="1" t="str">
        <f>VLOOKUP(Tabla_STOCKENALMACEN[[#This Row],[ID_PRODUCTO]],'ABC VENTAS'!$B$2:$F$564,5,FALSE)</f>
        <v>A</v>
      </c>
      <c r="Q1390" s="1" t="str">
        <f>VLOOKUP(Tabla_STOCKENALMACEN[[#This Row],[ID_PRODUCTO]],'ABC STOCK'!$B$3:$F$565,5,FALSE)</f>
        <v>A</v>
      </c>
      <c r="R139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91" spans="1:18" x14ac:dyDescent="0.25">
      <c r="A1391">
        <v>3</v>
      </c>
      <c r="B1391">
        <v>1232</v>
      </c>
      <c r="C1391">
        <v>5</v>
      </c>
      <c r="D1391">
        <v>3</v>
      </c>
      <c r="E1391">
        <v>201902</v>
      </c>
      <c r="F1391">
        <v>133</v>
      </c>
      <c r="G1391">
        <v>77</v>
      </c>
      <c r="H1391">
        <v>10241</v>
      </c>
      <c r="I1391">
        <v>33488.07</v>
      </c>
      <c r="J1391">
        <v>399</v>
      </c>
      <c r="K1391">
        <v>41476.050000000003</v>
      </c>
      <c r="L1391">
        <f>Tabla_STOCKENALMACEN[[#This Row],[CANT_STOCK]]*Tabla_STOCKENALMACEN[[#This Row],[COSTO_UNIT]]</f>
        <v>10241</v>
      </c>
      <c r="M1391">
        <f>IFERROR(Tabla_STOCKENALMACEN[[#This Row],[CANT_STOCK]]/Tabla_STOCKENALMACEN[[#This Row],[VENTA_PROM12MESES_UN]],0)</f>
        <v>0.33333333333333331</v>
      </c>
      <c r="N1391">
        <f>IFERROR(12/Tabla_STOCKENALMACEN[[#This Row],[MESES DE INVENTARIO]],0)</f>
        <v>36</v>
      </c>
      <c r="O1391" s="3">
        <f>Tabla_STOCKENALMACEN[[#This Row],[STOCK_VALORIZADO]]/SUM(Tabla_STOCKENALMACEN[STOCK_VALORIZADO])</f>
        <v>3.8553147905842899E-4</v>
      </c>
      <c r="P1391" s="1" t="str">
        <f>VLOOKUP(Tabla_STOCKENALMACEN[[#This Row],[ID_PRODUCTO]],'ABC VENTAS'!$B$2:$F$564,5,FALSE)</f>
        <v>A</v>
      </c>
      <c r="Q1391" s="1" t="str">
        <f>VLOOKUP(Tabla_STOCKENALMACEN[[#This Row],[ID_PRODUCTO]],'ABC STOCK'!$B$3:$F$565,5,FALSE)</f>
        <v>A</v>
      </c>
      <c r="R139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92" spans="1:18" x14ac:dyDescent="0.25">
      <c r="A1392">
        <v>2</v>
      </c>
      <c r="B1392">
        <v>1232</v>
      </c>
      <c r="C1392">
        <v>5</v>
      </c>
      <c r="D1392">
        <v>3</v>
      </c>
      <c r="E1392">
        <v>202003</v>
      </c>
      <c r="F1392">
        <v>29</v>
      </c>
      <c r="G1392">
        <v>72</v>
      </c>
      <c r="H1392">
        <v>2088</v>
      </c>
      <c r="I1392">
        <v>27864</v>
      </c>
      <c r="J1392">
        <v>430</v>
      </c>
      <c r="K1392">
        <v>37461.599999999999</v>
      </c>
      <c r="L1392">
        <f>Tabla_STOCKENALMACEN[[#This Row],[CANT_STOCK]]*Tabla_STOCKENALMACEN[[#This Row],[COSTO_UNIT]]</f>
        <v>2088</v>
      </c>
      <c r="M1392">
        <f>IFERROR(Tabla_STOCKENALMACEN[[#This Row],[CANT_STOCK]]/Tabla_STOCKENALMACEN[[#This Row],[VENTA_PROM12MESES_UN]],0)</f>
        <v>6.7441860465116285E-2</v>
      </c>
      <c r="N1392">
        <f>IFERROR(12/Tabla_STOCKENALMACEN[[#This Row],[MESES DE INVENTARIO]],0)</f>
        <v>177.93103448275861</v>
      </c>
      <c r="O1392" s="3">
        <f>Tabla_STOCKENALMACEN[[#This Row],[STOCK_VALORIZADO]]/SUM(Tabla_STOCKENALMACEN[STOCK_VALORIZADO])</f>
        <v>7.8604601921101431E-5</v>
      </c>
      <c r="P1392" s="1" t="str">
        <f>VLOOKUP(Tabla_STOCKENALMACEN[[#This Row],[ID_PRODUCTO]],'ABC VENTAS'!$B$2:$F$564,5,FALSE)</f>
        <v>A</v>
      </c>
      <c r="Q1392" s="1" t="str">
        <f>VLOOKUP(Tabla_STOCKENALMACEN[[#This Row],[ID_PRODUCTO]],'ABC STOCK'!$B$3:$F$565,5,FALSE)</f>
        <v>A</v>
      </c>
      <c r="R139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93" spans="1:18" x14ac:dyDescent="0.25">
      <c r="A1393">
        <v>3</v>
      </c>
      <c r="B1393">
        <v>1232</v>
      </c>
      <c r="C1393">
        <v>5</v>
      </c>
      <c r="D1393">
        <v>3</v>
      </c>
      <c r="E1393">
        <v>202002</v>
      </c>
      <c r="F1393">
        <v>96</v>
      </c>
      <c r="G1393">
        <v>40</v>
      </c>
      <c r="H1393">
        <v>3840</v>
      </c>
      <c r="I1393">
        <v>15078</v>
      </c>
      <c r="J1393">
        <v>359</v>
      </c>
      <c r="K1393">
        <v>24412</v>
      </c>
      <c r="L1393">
        <f>Tabla_STOCKENALMACEN[[#This Row],[CANT_STOCK]]*Tabla_STOCKENALMACEN[[#This Row],[COSTO_UNIT]]</f>
        <v>3840</v>
      </c>
      <c r="M1393">
        <f>IFERROR(Tabla_STOCKENALMACEN[[#This Row],[CANT_STOCK]]/Tabla_STOCKENALMACEN[[#This Row],[VENTA_PROM12MESES_UN]],0)</f>
        <v>0.26740947075208915</v>
      </c>
      <c r="N1393">
        <f>IFERROR(12/Tabla_STOCKENALMACEN[[#This Row],[MESES DE INVENTARIO]],0)</f>
        <v>44.875</v>
      </c>
      <c r="O1393" s="3">
        <f>Tabla_STOCKENALMACEN[[#This Row],[STOCK_VALORIZADO]]/SUM(Tabla_STOCKENALMACEN[STOCK_VALORIZADO])</f>
        <v>1.4456018744110608E-4</v>
      </c>
      <c r="P1393" s="1" t="str">
        <f>VLOOKUP(Tabla_STOCKENALMACEN[[#This Row],[ID_PRODUCTO]],'ABC VENTAS'!$B$2:$F$564,5,FALSE)</f>
        <v>A</v>
      </c>
      <c r="Q1393" s="1" t="str">
        <f>VLOOKUP(Tabla_STOCKENALMACEN[[#This Row],[ID_PRODUCTO]],'ABC STOCK'!$B$3:$F$565,5,FALSE)</f>
        <v>A</v>
      </c>
      <c r="R139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94" spans="1:18" x14ac:dyDescent="0.25">
      <c r="A1394">
        <v>1</v>
      </c>
      <c r="B1394">
        <v>1233</v>
      </c>
      <c r="C1394">
        <v>5</v>
      </c>
      <c r="D1394">
        <v>3</v>
      </c>
      <c r="E1394">
        <v>202001</v>
      </c>
      <c r="F1394">
        <v>254</v>
      </c>
      <c r="G1394">
        <v>7.76</v>
      </c>
      <c r="H1394">
        <v>1971.04</v>
      </c>
      <c r="I1394">
        <v>912.57600000000002</v>
      </c>
      <c r="J1394">
        <v>140</v>
      </c>
      <c r="K1394">
        <v>1586.144</v>
      </c>
      <c r="L1394">
        <f>Tabla_STOCKENALMACEN[[#This Row],[CANT_STOCK]]*Tabla_STOCKENALMACEN[[#This Row],[COSTO_UNIT]]</f>
        <v>1971.04</v>
      </c>
      <c r="M1394">
        <f>IFERROR(Tabla_STOCKENALMACEN[[#This Row],[CANT_STOCK]]/Tabla_STOCKENALMACEN[[#This Row],[VENTA_PROM12MESES_UN]],0)</f>
        <v>1.8142857142857143</v>
      </c>
      <c r="N1394">
        <f>IFERROR(12/Tabla_STOCKENALMACEN[[#This Row],[MESES DE INVENTARIO]],0)</f>
        <v>6.6141732283464565</v>
      </c>
      <c r="O1394" s="3">
        <f>Tabla_STOCKENALMACEN[[#This Row],[STOCK_VALORIZADO]]/SUM(Tabla_STOCKENALMACEN[STOCK_VALORIZADO])</f>
        <v>7.4201539545291071E-5</v>
      </c>
      <c r="P1394" s="1" t="str">
        <f>VLOOKUP(Tabla_STOCKENALMACEN[[#This Row],[ID_PRODUCTO]],'ABC VENTAS'!$B$2:$F$564,5,FALSE)</f>
        <v>C</v>
      </c>
      <c r="Q1394" s="1" t="str">
        <f>VLOOKUP(Tabla_STOCKENALMACEN[[#This Row],[ID_PRODUCTO]],'ABC STOCK'!$B$3:$F$565,5,FALSE)</f>
        <v>C</v>
      </c>
      <c r="R139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95" spans="1:18" x14ac:dyDescent="0.25">
      <c r="A1395">
        <v>1</v>
      </c>
      <c r="B1395">
        <v>1233</v>
      </c>
      <c r="C1395">
        <v>5</v>
      </c>
      <c r="D1395">
        <v>3</v>
      </c>
      <c r="E1395">
        <v>201910</v>
      </c>
      <c r="F1395">
        <v>99</v>
      </c>
      <c r="G1395">
        <v>7.71</v>
      </c>
      <c r="H1395">
        <v>763.29</v>
      </c>
      <c r="I1395">
        <v>671.92650000000003</v>
      </c>
      <c r="J1395">
        <v>105</v>
      </c>
      <c r="K1395">
        <v>1457.19</v>
      </c>
      <c r="L1395">
        <f>Tabla_STOCKENALMACEN[[#This Row],[CANT_STOCK]]*Tabla_STOCKENALMACEN[[#This Row],[COSTO_UNIT]]</f>
        <v>763.29</v>
      </c>
      <c r="M1395">
        <f>IFERROR(Tabla_STOCKENALMACEN[[#This Row],[CANT_STOCK]]/Tabla_STOCKENALMACEN[[#This Row],[VENTA_PROM12MESES_UN]],0)</f>
        <v>0.94285714285714284</v>
      </c>
      <c r="N1395">
        <f>IFERROR(12/Tabla_STOCKENALMACEN[[#This Row],[MESES DE INVENTARIO]],0)</f>
        <v>12.727272727272728</v>
      </c>
      <c r="O1395" s="3">
        <f>Tabla_STOCKENALMACEN[[#This Row],[STOCK_VALORIZADO]]/SUM(Tabla_STOCKENALMACEN[STOCK_VALORIZADO])</f>
        <v>2.8734725383312983E-5</v>
      </c>
      <c r="P1395" s="1" t="str">
        <f>VLOOKUP(Tabla_STOCKENALMACEN[[#This Row],[ID_PRODUCTO]],'ABC VENTAS'!$B$2:$F$564,5,FALSE)</f>
        <v>C</v>
      </c>
      <c r="Q1395" s="1" t="str">
        <f>VLOOKUP(Tabla_STOCKENALMACEN[[#This Row],[ID_PRODUCTO]],'ABC STOCK'!$B$3:$F$565,5,FALSE)</f>
        <v>C</v>
      </c>
      <c r="R139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96" spans="1:18" x14ac:dyDescent="0.25">
      <c r="A1396">
        <v>3</v>
      </c>
      <c r="B1396">
        <v>1233</v>
      </c>
      <c r="C1396">
        <v>5</v>
      </c>
      <c r="D1396">
        <v>3</v>
      </c>
      <c r="E1396">
        <v>201906</v>
      </c>
      <c r="F1396">
        <v>182</v>
      </c>
      <c r="G1396">
        <v>4.3</v>
      </c>
      <c r="H1396">
        <v>782.6</v>
      </c>
      <c r="I1396">
        <v>306.50400000000002</v>
      </c>
      <c r="J1396">
        <v>72</v>
      </c>
      <c r="K1396">
        <v>507.74400000000003</v>
      </c>
      <c r="L1396">
        <f>Tabla_STOCKENALMACEN[[#This Row],[CANT_STOCK]]*Tabla_STOCKENALMACEN[[#This Row],[COSTO_UNIT]]</f>
        <v>782.6</v>
      </c>
      <c r="M1396">
        <f>IFERROR(Tabla_STOCKENALMACEN[[#This Row],[CANT_STOCK]]/Tabla_STOCKENALMACEN[[#This Row],[VENTA_PROM12MESES_UN]],0)</f>
        <v>2.5277777777777777</v>
      </c>
      <c r="N1396">
        <f>IFERROR(12/Tabla_STOCKENALMACEN[[#This Row],[MESES DE INVENTARIO]],0)</f>
        <v>4.7472527472527473</v>
      </c>
      <c r="O1396" s="3">
        <f>Tabla_STOCKENALMACEN[[#This Row],[STOCK_VALORIZADO]]/SUM(Tabla_STOCKENALMACEN[STOCK_VALORIZADO])</f>
        <v>2.9461667367554588E-5</v>
      </c>
      <c r="P1396" s="1" t="str">
        <f>VLOOKUP(Tabla_STOCKENALMACEN[[#This Row],[ID_PRODUCTO]],'ABC VENTAS'!$B$2:$F$564,5,FALSE)</f>
        <v>C</v>
      </c>
      <c r="Q1396" s="1" t="str">
        <f>VLOOKUP(Tabla_STOCKENALMACEN[[#This Row],[ID_PRODUCTO]],'ABC STOCK'!$B$3:$F$565,5,FALSE)</f>
        <v>C</v>
      </c>
      <c r="R139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397" spans="1:18" x14ac:dyDescent="0.25">
      <c r="A1397">
        <v>3</v>
      </c>
      <c r="B1397">
        <v>1233</v>
      </c>
      <c r="C1397">
        <v>5</v>
      </c>
      <c r="D1397">
        <v>3</v>
      </c>
      <c r="E1397">
        <v>201911</v>
      </c>
      <c r="F1397">
        <v>1263</v>
      </c>
      <c r="G1397">
        <v>2.13</v>
      </c>
      <c r="H1397">
        <v>2690.19</v>
      </c>
      <c r="I1397">
        <v>161.38584</v>
      </c>
      <c r="J1397">
        <v>90.2</v>
      </c>
      <c r="K1397">
        <v>351.59057999999999</v>
      </c>
      <c r="L1397">
        <f>Tabla_STOCKENALMACEN[[#This Row],[CANT_STOCK]]*Tabla_STOCKENALMACEN[[#This Row],[COSTO_UNIT]]</f>
        <v>2690.19</v>
      </c>
      <c r="M1397">
        <f>IFERROR(Tabla_STOCKENALMACEN[[#This Row],[CANT_STOCK]]/Tabla_STOCKENALMACEN[[#This Row],[VENTA_PROM12MESES_UN]],0)</f>
        <v>14.002217294900221</v>
      </c>
      <c r="N1397">
        <f>IFERROR(12/Tabla_STOCKENALMACEN[[#This Row],[MESES DE INVENTARIO]],0)</f>
        <v>0.85700712589073635</v>
      </c>
      <c r="O1397" s="3">
        <f>Tabla_STOCKENALMACEN[[#This Row],[STOCK_VALORIZADO]]/SUM(Tabla_STOCKENALMACEN[STOCK_VALORIZADO])</f>
        <v>1.0127457569067427E-4</v>
      </c>
      <c r="P1397" s="1" t="str">
        <f>VLOOKUP(Tabla_STOCKENALMACEN[[#This Row],[ID_PRODUCTO]],'ABC VENTAS'!$B$2:$F$564,5,FALSE)</f>
        <v>C</v>
      </c>
      <c r="Q1397" s="1" t="str">
        <f>VLOOKUP(Tabla_STOCKENALMACEN[[#This Row],[ID_PRODUCTO]],'ABC STOCK'!$B$3:$F$565,5,FALSE)</f>
        <v>C</v>
      </c>
      <c r="R139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398" spans="1:18" x14ac:dyDescent="0.25">
      <c r="A1398">
        <v>1</v>
      </c>
      <c r="B1398">
        <v>1233</v>
      </c>
      <c r="C1398">
        <v>5</v>
      </c>
      <c r="D1398">
        <v>3</v>
      </c>
      <c r="E1398">
        <v>201902</v>
      </c>
      <c r="F1398">
        <v>719</v>
      </c>
      <c r="G1398">
        <v>4.87</v>
      </c>
      <c r="H1398">
        <v>3501.53</v>
      </c>
      <c r="I1398">
        <v>196.25613000000001</v>
      </c>
      <c r="J1398">
        <v>39.9</v>
      </c>
      <c r="K1398">
        <v>235.11873</v>
      </c>
      <c r="L1398">
        <f>Tabla_STOCKENALMACEN[[#This Row],[CANT_STOCK]]*Tabla_STOCKENALMACEN[[#This Row],[COSTO_UNIT]]</f>
        <v>3501.53</v>
      </c>
      <c r="M1398">
        <f>IFERROR(Tabla_STOCKENALMACEN[[#This Row],[CANT_STOCK]]/Tabla_STOCKENALMACEN[[#This Row],[VENTA_PROM12MESES_UN]],0)</f>
        <v>18.020050125313283</v>
      </c>
      <c r="N1398">
        <f>IFERROR(12/Tabla_STOCKENALMACEN[[#This Row],[MESES DE INVENTARIO]],0)</f>
        <v>0.66592489568845625</v>
      </c>
      <c r="O1398" s="3">
        <f>Tabla_STOCKENALMACEN[[#This Row],[STOCK_VALORIZADO]]/SUM(Tabla_STOCKENALMACEN[STOCK_VALORIZADO])</f>
        <v>1.3181818571110837E-4</v>
      </c>
      <c r="P1398" s="1" t="str">
        <f>VLOOKUP(Tabla_STOCKENALMACEN[[#This Row],[ID_PRODUCTO]],'ABC VENTAS'!$B$2:$F$564,5,FALSE)</f>
        <v>C</v>
      </c>
      <c r="Q1398" s="1" t="str">
        <f>VLOOKUP(Tabla_STOCKENALMACEN[[#This Row],[ID_PRODUCTO]],'ABC STOCK'!$B$3:$F$565,5,FALSE)</f>
        <v>C</v>
      </c>
      <c r="R139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399" spans="1:18" x14ac:dyDescent="0.25">
      <c r="A1399">
        <v>3</v>
      </c>
      <c r="B1399">
        <v>1233</v>
      </c>
      <c r="C1399">
        <v>5</v>
      </c>
      <c r="D1399">
        <v>3</v>
      </c>
      <c r="E1399">
        <v>202002</v>
      </c>
      <c r="F1399">
        <v>114</v>
      </c>
      <c r="G1399">
        <v>1.81</v>
      </c>
      <c r="H1399">
        <v>206.34</v>
      </c>
      <c r="I1399">
        <v>121.19759999999999</v>
      </c>
      <c r="J1399">
        <v>62</v>
      </c>
      <c r="K1399">
        <v>176.18539999999999</v>
      </c>
      <c r="L1399">
        <f>Tabla_STOCKENALMACEN[[#This Row],[CANT_STOCK]]*Tabla_STOCKENALMACEN[[#This Row],[COSTO_UNIT]]</f>
        <v>206.34</v>
      </c>
      <c r="M1399">
        <f>IFERROR(Tabla_STOCKENALMACEN[[#This Row],[CANT_STOCK]]/Tabla_STOCKENALMACEN[[#This Row],[VENTA_PROM12MESES_UN]],0)</f>
        <v>1.8387096774193548</v>
      </c>
      <c r="N1399">
        <f>IFERROR(12/Tabla_STOCKENALMACEN[[#This Row],[MESES DE INVENTARIO]],0)</f>
        <v>6.5263157894736841</v>
      </c>
      <c r="O1399" s="3">
        <f>Tabla_STOCKENALMACEN[[#This Row],[STOCK_VALORIZADO]]/SUM(Tabla_STOCKENALMACEN[STOCK_VALORIZADO])</f>
        <v>7.7678513220306846E-6</v>
      </c>
      <c r="P1399" s="1" t="str">
        <f>VLOOKUP(Tabla_STOCKENALMACEN[[#This Row],[ID_PRODUCTO]],'ABC VENTAS'!$B$2:$F$564,5,FALSE)</f>
        <v>C</v>
      </c>
      <c r="Q1399" s="1" t="str">
        <f>VLOOKUP(Tabla_STOCKENALMACEN[[#This Row],[ID_PRODUCTO]],'ABC STOCK'!$B$3:$F$565,5,FALSE)</f>
        <v>C</v>
      </c>
      <c r="R139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00" spans="1:18" x14ac:dyDescent="0.25">
      <c r="A1400">
        <v>3</v>
      </c>
      <c r="B1400">
        <v>1234</v>
      </c>
      <c r="C1400">
        <v>5</v>
      </c>
      <c r="D1400">
        <v>3</v>
      </c>
      <c r="E1400">
        <v>201910</v>
      </c>
      <c r="F1400">
        <v>17</v>
      </c>
      <c r="G1400">
        <v>78</v>
      </c>
      <c r="H1400">
        <v>1326</v>
      </c>
      <c r="I1400">
        <v>62829</v>
      </c>
      <c r="J1400">
        <v>895</v>
      </c>
      <c r="K1400">
        <v>89356.800000000003</v>
      </c>
      <c r="L1400">
        <f>Tabla_STOCKENALMACEN[[#This Row],[CANT_STOCK]]*Tabla_STOCKENALMACEN[[#This Row],[COSTO_UNIT]]</f>
        <v>1326</v>
      </c>
      <c r="M1400">
        <f>IFERROR(Tabla_STOCKENALMACEN[[#This Row],[CANT_STOCK]]/Tabla_STOCKENALMACEN[[#This Row],[VENTA_PROM12MESES_UN]],0)</f>
        <v>1.899441340782123E-2</v>
      </c>
      <c r="N1400">
        <f>IFERROR(12/Tabla_STOCKENALMACEN[[#This Row],[MESES DE INVENTARIO]],0)</f>
        <v>631.76470588235293</v>
      </c>
      <c r="O1400" s="3">
        <f>Tabla_STOCKENALMACEN[[#This Row],[STOCK_VALORIZADO]]/SUM(Tabla_STOCKENALMACEN[STOCK_VALORIZADO])</f>
        <v>4.9918439725756945E-5</v>
      </c>
      <c r="P1400" s="1" t="str">
        <f>VLOOKUP(Tabla_STOCKENALMACEN[[#This Row],[ID_PRODUCTO]],'ABC VENTAS'!$B$2:$F$564,5,FALSE)</f>
        <v>A</v>
      </c>
      <c r="Q1400" s="1" t="str">
        <f>VLOOKUP(Tabla_STOCKENALMACEN[[#This Row],[ID_PRODUCTO]],'ABC STOCK'!$B$3:$F$565,5,FALSE)</f>
        <v>B</v>
      </c>
      <c r="R14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01" spans="1:18" x14ac:dyDescent="0.25">
      <c r="A1401">
        <v>2</v>
      </c>
      <c r="B1401">
        <v>1234</v>
      </c>
      <c r="C1401">
        <v>5</v>
      </c>
      <c r="D1401">
        <v>3</v>
      </c>
      <c r="E1401">
        <v>201907</v>
      </c>
      <c r="F1401">
        <v>1098</v>
      </c>
      <c r="G1401">
        <v>64</v>
      </c>
      <c r="H1401">
        <v>70272</v>
      </c>
      <c r="I1401">
        <v>47251.199999999997</v>
      </c>
      <c r="J1401">
        <v>690</v>
      </c>
      <c r="K1401">
        <v>67123.199999999997</v>
      </c>
      <c r="L1401">
        <f>Tabla_STOCKENALMACEN[[#This Row],[CANT_STOCK]]*Tabla_STOCKENALMACEN[[#This Row],[COSTO_UNIT]]</f>
        <v>70272</v>
      </c>
      <c r="M1401">
        <f>IFERROR(Tabla_STOCKENALMACEN[[#This Row],[CANT_STOCK]]/Tabla_STOCKENALMACEN[[#This Row],[VENTA_PROM12MESES_UN]],0)</f>
        <v>1.5913043478260869</v>
      </c>
      <c r="N1401">
        <f>IFERROR(12/Tabla_STOCKENALMACEN[[#This Row],[MESES DE INVENTARIO]],0)</f>
        <v>7.5409836065573774</v>
      </c>
      <c r="O1401" s="3">
        <f>Tabla_STOCKENALMACEN[[#This Row],[STOCK_VALORIZADO]]/SUM(Tabla_STOCKENALMACEN[STOCK_VALORIZADO])</f>
        <v>2.6454514301722412E-3</v>
      </c>
      <c r="P1401" s="1" t="str">
        <f>VLOOKUP(Tabla_STOCKENALMACEN[[#This Row],[ID_PRODUCTO]],'ABC VENTAS'!$B$2:$F$564,5,FALSE)</f>
        <v>A</v>
      </c>
      <c r="Q1401" s="1" t="str">
        <f>VLOOKUP(Tabla_STOCKENALMACEN[[#This Row],[ID_PRODUCTO]],'ABC STOCK'!$B$3:$F$565,5,FALSE)</f>
        <v>B</v>
      </c>
      <c r="R140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02" spans="1:18" x14ac:dyDescent="0.25">
      <c r="A1402">
        <v>3</v>
      </c>
      <c r="B1402">
        <v>1234</v>
      </c>
      <c r="C1402">
        <v>5</v>
      </c>
      <c r="D1402">
        <v>3</v>
      </c>
      <c r="E1402">
        <v>201908</v>
      </c>
      <c r="F1402">
        <v>268</v>
      </c>
      <c r="G1402">
        <v>64</v>
      </c>
      <c r="H1402">
        <v>17152</v>
      </c>
      <c r="I1402">
        <v>34344.959999999999</v>
      </c>
      <c r="J1402">
        <v>624</v>
      </c>
      <c r="K1402">
        <v>64296.959999999999</v>
      </c>
      <c r="L1402">
        <f>Tabla_STOCKENALMACEN[[#This Row],[CANT_STOCK]]*Tabla_STOCKENALMACEN[[#This Row],[COSTO_UNIT]]</f>
        <v>17152</v>
      </c>
      <c r="M1402">
        <f>IFERROR(Tabla_STOCKENALMACEN[[#This Row],[CANT_STOCK]]/Tabla_STOCKENALMACEN[[#This Row],[VENTA_PROM12MESES_UN]],0)</f>
        <v>0.42948717948717946</v>
      </c>
      <c r="N1402">
        <f>IFERROR(12/Tabla_STOCKENALMACEN[[#This Row],[MESES DE INVENTARIO]],0)</f>
        <v>27.940298507462689</v>
      </c>
      <c r="O1402" s="3">
        <f>Tabla_STOCKENALMACEN[[#This Row],[STOCK_VALORIZADO]]/SUM(Tabla_STOCKENALMACEN[STOCK_VALORIZADO])</f>
        <v>6.4570217057027379E-4</v>
      </c>
      <c r="P1402" s="1" t="str">
        <f>VLOOKUP(Tabla_STOCKENALMACEN[[#This Row],[ID_PRODUCTO]],'ABC VENTAS'!$B$2:$F$564,5,FALSE)</f>
        <v>A</v>
      </c>
      <c r="Q1402" s="1" t="str">
        <f>VLOOKUP(Tabla_STOCKENALMACEN[[#This Row],[ID_PRODUCTO]],'ABC STOCK'!$B$3:$F$565,5,FALSE)</f>
        <v>B</v>
      </c>
      <c r="R140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03" spans="1:18" x14ac:dyDescent="0.25">
      <c r="A1403">
        <v>3</v>
      </c>
      <c r="B1403">
        <v>1234</v>
      </c>
      <c r="C1403">
        <v>5</v>
      </c>
      <c r="D1403">
        <v>3</v>
      </c>
      <c r="E1403">
        <v>202003</v>
      </c>
      <c r="F1403">
        <v>141</v>
      </c>
      <c r="G1403">
        <v>51</v>
      </c>
      <c r="H1403">
        <v>7191</v>
      </c>
      <c r="I1403">
        <v>35394</v>
      </c>
      <c r="J1403">
        <v>694</v>
      </c>
      <c r="K1403">
        <v>57338.28</v>
      </c>
      <c r="L1403">
        <f>Tabla_STOCKENALMACEN[[#This Row],[CANT_STOCK]]*Tabla_STOCKENALMACEN[[#This Row],[COSTO_UNIT]]</f>
        <v>7191</v>
      </c>
      <c r="M1403">
        <f>IFERROR(Tabla_STOCKENALMACEN[[#This Row],[CANT_STOCK]]/Tabla_STOCKENALMACEN[[#This Row],[VENTA_PROM12MESES_UN]],0)</f>
        <v>0.20317002881844382</v>
      </c>
      <c r="N1403">
        <f>IFERROR(12/Tabla_STOCKENALMACEN[[#This Row],[MESES DE INVENTARIO]],0)</f>
        <v>59.063829787234042</v>
      </c>
      <c r="O1403" s="3">
        <f>Tabla_STOCKENALMACEN[[#This Row],[STOCK_VALORIZADO]]/SUM(Tabla_STOCKENALMACEN[STOCK_VALORIZADO])</f>
        <v>2.7071153851275883E-4</v>
      </c>
      <c r="P1403" s="1" t="str">
        <f>VLOOKUP(Tabla_STOCKENALMACEN[[#This Row],[ID_PRODUCTO]],'ABC VENTAS'!$B$2:$F$564,5,FALSE)</f>
        <v>A</v>
      </c>
      <c r="Q1403" s="1" t="str">
        <f>VLOOKUP(Tabla_STOCKENALMACEN[[#This Row],[ID_PRODUCTO]],'ABC STOCK'!$B$3:$F$565,5,FALSE)</f>
        <v>B</v>
      </c>
      <c r="R14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04" spans="1:18" x14ac:dyDescent="0.25">
      <c r="A1404">
        <v>3</v>
      </c>
      <c r="B1404">
        <v>1234</v>
      </c>
      <c r="C1404">
        <v>5</v>
      </c>
      <c r="D1404">
        <v>3</v>
      </c>
      <c r="E1404">
        <v>202003</v>
      </c>
      <c r="F1404">
        <v>811</v>
      </c>
      <c r="G1404">
        <v>40</v>
      </c>
      <c r="H1404">
        <v>32440</v>
      </c>
      <c r="I1404">
        <v>25574.400000000001</v>
      </c>
      <c r="J1404">
        <v>666</v>
      </c>
      <c r="K1404">
        <v>44222.400000000001</v>
      </c>
      <c r="L1404">
        <f>Tabla_STOCKENALMACEN[[#This Row],[CANT_STOCK]]*Tabla_STOCKENALMACEN[[#This Row],[COSTO_UNIT]]</f>
        <v>32440</v>
      </c>
      <c r="M1404">
        <f>IFERROR(Tabla_STOCKENALMACEN[[#This Row],[CANT_STOCK]]/Tabla_STOCKENALMACEN[[#This Row],[VENTA_PROM12MESES_UN]],0)</f>
        <v>1.2177177177177176</v>
      </c>
      <c r="N1404">
        <f>IFERROR(12/Tabla_STOCKENALMACEN[[#This Row],[MESES DE INVENTARIO]],0)</f>
        <v>9.8545006165228113</v>
      </c>
      <c r="O1404" s="3">
        <f>Tabla_STOCKENALMACEN[[#This Row],[STOCK_VALORIZADO]]/SUM(Tabla_STOCKENALMACEN[STOCK_VALORIZADO])</f>
        <v>1.2212324168201774E-3</v>
      </c>
      <c r="P1404" s="1" t="str">
        <f>VLOOKUP(Tabla_STOCKENALMACEN[[#This Row],[ID_PRODUCTO]],'ABC VENTAS'!$B$2:$F$564,5,FALSE)</f>
        <v>A</v>
      </c>
      <c r="Q1404" s="1" t="str">
        <f>VLOOKUP(Tabla_STOCKENALMACEN[[#This Row],[ID_PRODUCTO]],'ABC STOCK'!$B$3:$F$565,5,FALSE)</f>
        <v>B</v>
      </c>
      <c r="R140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05" spans="1:18" x14ac:dyDescent="0.25">
      <c r="A1405">
        <v>1</v>
      </c>
      <c r="B1405">
        <v>1234</v>
      </c>
      <c r="C1405">
        <v>5</v>
      </c>
      <c r="D1405">
        <v>3</v>
      </c>
      <c r="E1405">
        <v>201906</v>
      </c>
      <c r="F1405">
        <v>275</v>
      </c>
      <c r="G1405">
        <v>38</v>
      </c>
      <c r="H1405">
        <v>10450</v>
      </c>
      <c r="I1405">
        <v>20793.599999999999</v>
      </c>
      <c r="J1405">
        <v>576</v>
      </c>
      <c r="K1405">
        <v>38085.120000000003</v>
      </c>
      <c r="L1405">
        <f>Tabla_STOCKENALMACEN[[#This Row],[CANT_STOCK]]*Tabla_STOCKENALMACEN[[#This Row],[COSTO_UNIT]]</f>
        <v>10450</v>
      </c>
      <c r="M1405">
        <f>IFERROR(Tabla_STOCKENALMACEN[[#This Row],[CANT_STOCK]]/Tabla_STOCKENALMACEN[[#This Row],[VENTA_PROM12MESES_UN]],0)</f>
        <v>0.47743055555555558</v>
      </c>
      <c r="N1405">
        <f>IFERROR(12/Tabla_STOCKENALMACEN[[#This Row],[MESES DE INVENTARIO]],0)</f>
        <v>25.134545454545453</v>
      </c>
      <c r="O1405" s="3">
        <f>Tabla_STOCKENALMACEN[[#This Row],[STOCK_VALORIZADO]]/SUM(Tabla_STOCKENALMACEN[STOCK_VALORIZADO])</f>
        <v>3.9339946842696839E-4</v>
      </c>
      <c r="P1405" s="1" t="str">
        <f>VLOOKUP(Tabla_STOCKENALMACEN[[#This Row],[ID_PRODUCTO]],'ABC VENTAS'!$B$2:$F$564,5,FALSE)</f>
        <v>A</v>
      </c>
      <c r="Q1405" s="1" t="str">
        <f>VLOOKUP(Tabla_STOCKENALMACEN[[#This Row],[ID_PRODUCTO]],'ABC STOCK'!$B$3:$F$565,5,FALSE)</f>
        <v>B</v>
      </c>
      <c r="R140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06" spans="1:18" x14ac:dyDescent="0.25">
      <c r="A1406">
        <v>2</v>
      </c>
      <c r="B1406">
        <v>1235</v>
      </c>
      <c r="C1406">
        <v>5</v>
      </c>
      <c r="D1406">
        <v>3</v>
      </c>
      <c r="E1406">
        <v>202002</v>
      </c>
      <c r="F1406">
        <v>0</v>
      </c>
      <c r="G1406">
        <v>70</v>
      </c>
      <c r="H1406">
        <v>0</v>
      </c>
      <c r="I1406">
        <v>55864.2</v>
      </c>
      <c r="J1406">
        <v>849</v>
      </c>
      <c r="K1406">
        <v>96870.9</v>
      </c>
      <c r="L1406">
        <f>Tabla_STOCKENALMACEN[[#This Row],[CANT_STOCK]]*Tabla_STOCKENALMACEN[[#This Row],[COSTO_UNIT]]</f>
        <v>0</v>
      </c>
      <c r="M1406">
        <f>IFERROR(Tabla_STOCKENALMACEN[[#This Row],[CANT_STOCK]]/Tabla_STOCKENALMACEN[[#This Row],[VENTA_PROM12MESES_UN]],0)</f>
        <v>0</v>
      </c>
      <c r="N1406">
        <f>IFERROR(12/Tabla_STOCKENALMACEN[[#This Row],[MESES DE INVENTARIO]],0)</f>
        <v>0</v>
      </c>
      <c r="O1406" s="3">
        <f>Tabla_STOCKENALMACEN[[#This Row],[STOCK_VALORIZADO]]/SUM(Tabla_STOCKENALMACEN[STOCK_VALORIZADO])</f>
        <v>0</v>
      </c>
      <c r="P1406" s="1" t="str">
        <f>VLOOKUP(Tabla_STOCKENALMACEN[[#This Row],[ID_PRODUCTO]],'ABC VENTAS'!$B$2:$F$564,5,FALSE)</f>
        <v>B</v>
      </c>
      <c r="Q1406" s="1" t="str">
        <f>VLOOKUP(Tabla_STOCKENALMACEN[[#This Row],[ID_PRODUCTO]],'ABC STOCK'!$B$3:$F$565,5,FALSE)</f>
        <v>A</v>
      </c>
      <c r="R140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07" spans="1:18" x14ac:dyDescent="0.25">
      <c r="A1407">
        <v>2</v>
      </c>
      <c r="B1407">
        <v>1235</v>
      </c>
      <c r="C1407">
        <v>5</v>
      </c>
      <c r="D1407">
        <v>3</v>
      </c>
      <c r="E1407">
        <v>201909</v>
      </c>
      <c r="F1407">
        <v>1512</v>
      </c>
      <c r="G1407">
        <v>66</v>
      </c>
      <c r="H1407">
        <v>99792</v>
      </c>
      <c r="I1407">
        <v>38239.74</v>
      </c>
      <c r="J1407">
        <v>651</v>
      </c>
      <c r="K1407">
        <v>81635.399999999994</v>
      </c>
      <c r="L1407">
        <f>Tabla_STOCKENALMACEN[[#This Row],[CANT_STOCK]]*Tabla_STOCKENALMACEN[[#This Row],[COSTO_UNIT]]</f>
        <v>99792</v>
      </c>
      <c r="M1407">
        <f>IFERROR(Tabla_STOCKENALMACEN[[#This Row],[CANT_STOCK]]/Tabla_STOCKENALMACEN[[#This Row],[VENTA_PROM12MESES_UN]],0)</f>
        <v>2.3225806451612905</v>
      </c>
      <c r="N1407">
        <f>IFERROR(12/Tabla_STOCKENALMACEN[[#This Row],[MESES DE INVENTARIO]],0)</f>
        <v>5.1666666666666661</v>
      </c>
      <c r="O1407" s="3">
        <f>Tabla_STOCKENALMACEN[[#This Row],[STOCK_VALORIZADO]]/SUM(Tabla_STOCKENALMACEN[STOCK_VALORIZADO])</f>
        <v>3.7567578711257443E-3</v>
      </c>
      <c r="P1407" s="1" t="str">
        <f>VLOOKUP(Tabla_STOCKENALMACEN[[#This Row],[ID_PRODUCTO]],'ABC VENTAS'!$B$2:$F$564,5,FALSE)</f>
        <v>B</v>
      </c>
      <c r="Q1407" s="1" t="str">
        <f>VLOOKUP(Tabla_STOCKENALMACEN[[#This Row],[ID_PRODUCTO]],'ABC STOCK'!$B$3:$F$565,5,FALSE)</f>
        <v>A</v>
      </c>
      <c r="R140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08" spans="1:18" x14ac:dyDescent="0.25">
      <c r="A1408">
        <v>2</v>
      </c>
      <c r="B1408">
        <v>1235</v>
      </c>
      <c r="C1408">
        <v>5</v>
      </c>
      <c r="D1408">
        <v>3</v>
      </c>
      <c r="E1408">
        <v>201911</v>
      </c>
      <c r="F1408">
        <v>533</v>
      </c>
      <c r="G1408">
        <v>72</v>
      </c>
      <c r="H1408">
        <v>38376</v>
      </c>
      <c r="I1408">
        <v>60903.360000000001</v>
      </c>
      <c r="J1408">
        <v>798</v>
      </c>
      <c r="K1408">
        <v>72969.119999999995</v>
      </c>
      <c r="L1408">
        <f>Tabla_STOCKENALMACEN[[#This Row],[CANT_STOCK]]*Tabla_STOCKENALMACEN[[#This Row],[COSTO_UNIT]]</f>
        <v>38376</v>
      </c>
      <c r="M1408">
        <f>IFERROR(Tabla_STOCKENALMACEN[[#This Row],[CANT_STOCK]]/Tabla_STOCKENALMACEN[[#This Row],[VENTA_PROM12MESES_UN]],0)</f>
        <v>0.66791979949874691</v>
      </c>
      <c r="N1408">
        <f>IFERROR(12/Tabla_STOCKENALMACEN[[#This Row],[MESES DE INVENTARIO]],0)</f>
        <v>17.966228893058162</v>
      </c>
      <c r="O1408" s="3">
        <f>Tabla_STOCKENALMACEN[[#This Row],[STOCK_VALORIZADO]]/SUM(Tabla_STOCKENALMACEN[STOCK_VALORIZADO])</f>
        <v>1.444698373239554E-3</v>
      </c>
      <c r="P1408" s="1" t="str">
        <f>VLOOKUP(Tabla_STOCKENALMACEN[[#This Row],[ID_PRODUCTO]],'ABC VENTAS'!$B$2:$F$564,5,FALSE)</f>
        <v>B</v>
      </c>
      <c r="Q1408" s="1" t="str">
        <f>VLOOKUP(Tabla_STOCKENALMACEN[[#This Row],[ID_PRODUCTO]],'ABC STOCK'!$B$3:$F$565,5,FALSE)</f>
        <v>A</v>
      </c>
      <c r="R140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09" spans="1:18" x14ac:dyDescent="0.25">
      <c r="A1409">
        <v>3</v>
      </c>
      <c r="B1409">
        <v>1235</v>
      </c>
      <c r="C1409">
        <v>5</v>
      </c>
      <c r="D1409">
        <v>3</v>
      </c>
      <c r="E1409">
        <v>201911</v>
      </c>
      <c r="F1409">
        <v>1469</v>
      </c>
      <c r="G1409">
        <v>31</v>
      </c>
      <c r="H1409">
        <v>45539</v>
      </c>
      <c r="I1409">
        <v>16492</v>
      </c>
      <c r="J1409">
        <v>665</v>
      </c>
      <c r="K1409">
        <v>28448.7</v>
      </c>
      <c r="L1409">
        <f>Tabla_STOCKENALMACEN[[#This Row],[CANT_STOCK]]*Tabla_STOCKENALMACEN[[#This Row],[COSTO_UNIT]]</f>
        <v>45539</v>
      </c>
      <c r="M1409">
        <f>IFERROR(Tabla_STOCKENALMACEN[[#This Row],[CANT_STOCK]]/Tabla_STOCKENALMACEN[[#This Row],[VENTA_PROM12MESES_UN]],0)</f>
        <v>2.2090225563909773</v>
      </c>
      <c r="N1409">
        <f>IFERROR(12/Tabla_STOCKENALMACEN[[#This Row],[MESES DE INVENTARIO]],0)</f>
        <v>5.4322668481960523</v>
      </c>
      <c r="O1409" s="3">
        <f>Tabla_STOCKENALMACEN[[#This Row],[STOCK_VALORIZADO]]/SUM(Tabla_STOCKENALMACEN[STOCK_VALORIZADO])</f>
        <v>1.7143558270522213E-3</v>
      </c>
      <c r="P1409" s="1" t="str">
        <f>VLOOKUP(Tabla_STOCKENALMACEN[[#This Row],[ID_PRODUCTO]],'ABC VENTAS'!$B$2:$F$564,5,FALSE)</f>
        <v>B</v>
      </c>
      <c r="Q1409" s="1" t="str">
        <f>VLOOKUP(Tabla_STOCKENALMACEN[[#This Row],[ID_PRODUCTO]],'ABC STOCK'!$B$3:$F$565,5,FALSE)</f>
        <v>A</v>
      </c>
      <c r="R140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10" spans="1:18" x14ac:dyDescent="0.25">
      <c r="A1410">
        <v>3</v>
      </c>
      <c r="B1410">
        <v>1235</v>
      </c>
      <c r="C1410">
        <v>5</v>
      </c>
      <c r="D1410">
        <v>3</v>
      </c>
      <c r="E1410">
        <v>202003</v>
      </c>
      <c r="F1410">
        <v>464</v>
      </c>
      <c r="G1410">
        <v>32</v>
      </c>
      <c r="H1410">
        <v>14848</v>
      </c>
      <c r="I1410">
        <v>14851.84</v>
      </c>
      <c r="J1410">
        <v>566</v>
      </c>
      <c r="K1410">
        <v>25356.799999999999</v>
      </c>
      <c r="L1410">
        <f>Tabla_STOCKENALMACEN[[#This Row],[CANT_STOCK]]*Tabla_STOCKENALMACEN[[#This Row],[COSTO_UNIT]]</f>
        <v>14848</v>
      </c>
      <c r="M1410">
        <f>IFERROR(Tabla_STOCKENALMACEN[[#This Row],[CANT_STOCK]]/Tabla_STOCKENALMACEN[[#This Row],[VENTA_PROM12MESES_UN]],0)</f>
        <v>0.81978798586572443</v>
      </c>
      <c r="N1410">
        <f>IFERROR(12/Tabla_STOCKENALMACEN[[#This Row],[MESES DE INVENTARIO]],0)</f>
        <v>14.637931034482758</v>
      </c>
      <c r="O1410" s="3">
        <f>Tabla_STOCKENALMACEN[[#This Row],[STOCK_VALORIZADO]]/SUM(Tabla_STOCKENALMACEN[STOCK_VALORIZADO])</f>
        <v>5.5896605810561021E-4</v>
      </c>
      <c r="P1410" s="1" t="str">
        <f>VLOOKUP(Tabla_STOCKENALMACEN[[#This Row],[ID_PRODUCTO]],'ABC VENTAS'!$B$2:$F$564,5,FALSE)</f>
        <v>B</v>
      </c>
      <c r="Q1410" s="1" t="str">
        <f>VLOOKUP(Tabla_STOCKENALMACEN[[#This Row],[ID_PRODUCTO]],'ABC STOCK'!$B$3:$F$565,5,FALSE)</f>
        <v>A</v>
      </c>
      <c r="R141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11" spans="1:18" x14ac:dyDescent="0.25">
      <c r="A1411">
        <v>2</v>
      </c>
      <c r="B1411">
        <v>1235</v>
      </c>
      <c r="C1411">
        <v>5</v>
      </c>
      <c r="D1411">
        <v>3</v>
      </c>
      <c r="E1411">
        <v>202002</v>
      </c>
      <c r="F1411">
        <v>497</v>
      </c>
      <c r="G1411">
        <v>35</v>
      </c>
      <c r="H1411">
        <v>17395</v>
      </c>
      <c r="I1411">
        <v>19996.2</v>
      </c>
      <c r="J1411">
        <v>529</v>
      </c>
      <c r="K1411">
        <v>22773.45</v>
      </c>
      <c r="L1411">
        <f>Tabla_STOCKENALMACEN[[#This Row],[CANT_STOCK]]*Tabla_STOCKENALMACEN[[#This Row],[COSTO_UNIT]]</f>
        <v>17395</v>
      </c>
      <c r="M1411">
        <f>IFERROR(Tabla_STOCKENALMACEN[[#This Row],[CANT_STOCK]]/Tabla_STOCKENALMACEN[[#This Row],[VENTA_PROM12MESES_UN]],0)</f>
        <v>0.93950850661625707</v>
      </c>
      <c r="N1411">
        <f>IFERROR(12/Tabla_STOCKENALMACEN[[#This Row],[MESES DE INVENTARIO]],0)</f>
        <v>12.772635814889336</v>
      </c>
      <c r="O1411" s="3">
        <f>Tabla_STOCKENALMACEN[[#This Row],[STOCK_VALORIZADO]]/SUM(Tabla_STOCKENALMACEN[STOCK_VALORIZADO])</f>
        <v>6.5485011993178131E-4</v>
      </c>
      <c r="P1411" s="1" t="str">
        <f>VLOOKUP(Tabla_STOCKENALMACEN[[#This Row],[ID_PRODUCTO]],'ABC VENTAS'!$B$2:$F$564,5,FALSE)</f>
        <v>B</v>
      </c>
      <c r="Q1411" s="1" t="str">
        <f>VLOOKUP(Tabla_STOCKENALMACEN[[#This Row],[ID_PRODUCTO]],'ABC STOCK'!$B$3:$F$565,5,FALSE)</f>
        <v>A</v>
      </c>
      <c r="R141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12" spans="1:18" x14ac:dyDescent="0.25">
      <c r="A1412">
        <v>2</v>
      </c>
      <c r="B1412">
        <v>1236</v>
      </c>
      <c r="C1412">
        <v>5</v>
      </c>
      <c r="D1412">
        <v>3</v>
      </c>
      <c r="E1412">
        <v>202002</v>
      </c>
      <c r="F1412">
        <v>291</v>
      </c>
      <c r="G1412">
        <v>6.11</v>
      </c>
      <c r="H1412">
        <v>1778.01</v>
      </c>
      <c r="I1412">
        <v>721.89649999999995</v>
      </c>
      <c r="J1412">
        <v>139</v>
      </c>
      <c r="K1412">
        <v>1596.6651999999999</v>
      </c>
      <c r="L1412">
        <f>Tabla_STOCKENALMACEN[[#This Row],[CANT_STOCK]]*Tabla_STOCKENALMACEN[[#This Row],[COSTO_UNIT]]</f>
        <v>1778.01</v>
      </c>
      <c r="M1412">
        <f>IFERROR(Tabla_STOCKENALMACEN[[#This Row],[CANT_STOCK]]/Tabla_STOCKENALMACEN[[#This Row],[VENTA_PROM12MESES_UN]],0)</f>
        <v>2.093525179856115</v>
      </c>
      <c r="N1412">
        <f>IFERROR(12/Tabla_STOCKENALMACEN[[#This Row],[MESES DE INVENTARIO]],0)</f>
        <v>5.731958762886598</v>
      </c>
      <c r="O1412" s="3">
        <f>Tabla_STOCKENALMACEN[[#This Row],[STOCK_VALORIZADO]]/SUM(Tabla_STOCKENALMACEN[STOCK_VALORIZADO])</f>
        <v>6.6934754914625271E-5</v>
      </c>
      <c r="P1412" s="1" t="str">
        <f>VLOOKUP(Tabla_STOCKENALMACEN[[#This Row],[ID_PRODUCTO]],'ABC VENTAS'!$B$2:$F$564,5,FALSE)</f>
        <v>C</v>
      </c>
      <c r="Q1412" s="1" t="str">
        <f>VLOOKUP(Tabla_STOCKENALMACEN[[#This Row],[ID_PRODUCTO]],'ABC STOCK'!$B$3:$F$565,5,FALSE)</f>
        <v>C</v>
      </c>
      <c r="R141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13" spans="1:18" x14ac:dyDescent="0.25">
      <c r="A1413">
        <v>2</v>
      </c>
      <c r="B1413">
        <v>1236</v>
      </c>
      <c r="C1413">
        <v>5</v>
      </c>
      <c r="D1413">
        <v>3</v>
      </c>
      <c r="E1413">
        <v>201901</v>
      </c>
      <c r="F1413">
        <v>1417</v>
      </c>
      <c r="G1413">
        <v>7.99</v>
      </c>
      <c r="H1413">
        <v>11321.83</v>
      </c>
      <c r="I1413">
        <v>906.06600000000003</v>
      </c>
      <c r="J1413">
        <v>105</v>
      </c>
      <c r="K1413">
        <v>1317.1514999999999</v>
      </c>
      <c r="L1413">
        <f>Tabla_STOCKENALMACEN[[#This Row],[CANT_STOCK]]*Tabla_STOCKENALMACEN[[#This Row],[COSTO_UNIT]]</f>
        <v>11321.83</v>
      </c>
      <c r="M1413">
        <f>IFERROR(Tabla_STOCKENALMACEN[[#This Row],[CANT_STOCK]]/Tabla_STOCKENALMACEN[[#This Row],[VENTA_PROM12MESES_UN]],0)</f>
        <v>13.495238095238095</v>
      </c>
      <c r="N1413">
        <f>IFERROR(12/Tabla_STOCKENALMACEN[[#This Row],[MESES DE INVENTARIO]],0)</f>
        <v>0.88920254057868742</v>
      </c>
      <c r="O1413" s="3">
        <f>Tabla_STOCKENALMACEN[[#This Row],[STOCK_VALORIZADO]]/SUM(Tabla_STOCKENALMACEN[STOCK_VALORIZADO])</f>
        <v>4.2622027785842138E-4</v>
      </c>
      <c r="P1413" s="1" t="str">
        <f>VLOOKUP(Tabla_STOCKENALMACEN[[#This Row],[ID_PRODUCTO]],'ABC VENTAS'!$B$2:$F$564,5,FALSE)</f>
        <v>C</v>
      </c>
      <c r="Q1413" s="1" t="str">
        <f>VLOOKUP(Tabla_STOCKENALMACEN[[#This Row],[ID_PRODUCTO]],'ABC STOCK'!$B$3:$F$565,5,FALSE)</f>
        <v>C</v>
      </c>
      <c r="R141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414" spans="1:18" x14ac:dyDescent="0.25">
      <c r="A1414">
        <v>2</v>
      </c>
      <c r="B1414">
        <v>1236</v>
      </c>
      <c r="C1414">
        <v>5</v>
      </c>
      <c r="D1414">
        <v>3</v>
      </c>
      <c r="E1414">
        <v>201910</v>
      </c>
      <c r="F1414">
        <v>1088</v>
      </c>
      <c r="G1414">
        <v>5.61</v>
      </c>
      <c r="H1414">
        <v>6103.68</v>
      </c>
      <c r="I1414">
        <v>287.23200000000003</v>
      </c>
      <c r="J1414">
        <v>64</v>
      </c>
      <c r="K1414">
        <v>596.00639999999999</v>
      </c>
      <c r="L1414">
        <f>Tabla_STOCKENALMACEN[[#This Row],[CANT_STOCK]]*Tabla_STOCKENALMACEN[[#This Row],[COSTO_UNIT]]</f>
        <v>6103.68</v>
      </c>
      <c r="M1414">
        <f>IFERROR(Tabla_STOCKENALMACEN[[#This Row],[CANT_STOCK]]/Tabla_STOCKENALMACEN[[#This Row],[VENTA_PROM12MESES_UN]],0)</f>
        <v>17</v>
      </c>
      <c r="N1414">
        <f>IFERROR(12/Tabla_STOCKENALMACEN[[#This Row],[MESES DE INVENTARIO]],0)</f>
        <v>0.70588235294117652</v>
      </c>
      <c r="O1414" s="3">
        <f>Tabla_STOCKENALMACEN[[#This Row],[STOCK_VALORIZADO]]/SUM(Tabla_STOCKENALMACEN[STOCK_VALORIZADO])</f>
        <v>2.2977841793763812E-4</v>
      </c>
      <c r="P1414" s="1" t="str">
        <f>VLOOKUP(Tabla_STOCKENALMACEN[[#This Row],[ID_PRODUCTO]],'ABC VENTAS'!$B$2:$F$564,5,FALSE)</f>
        <v>C</v>
      </c>
      <c r="Q1414" s="1" t="str">
        <f>VLOOKUP(Tabla_STOCKENALMACEN[[#This Row],[ID_PRODUCTO]],'ABC STOCK'!$B$3:$F$565,5,FALSE)</f>
        <v>C</v>
      </c>
      <c r="R141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415" spans="1:18" x14ac:dyDescent="0.25">
      <c r="A1415">
        <v>2</v>
      </c>
      <c r="B1415">
        <v>1236</v>
      </c>
      <c r="C1415">
        <v>5</v>
      </c>
      <c r="D1415">
        <v>3</v>
      </c>
      <c r="E1415">
        <v>202003</v>
      </c>
      <c r="F1415">
        <v>1340</v>
      </c>
      <c r="G1415">
        <v>3.24</v>
      </c>
      <c r="H1415">
        <v>4341.6000000000004</v>
      </c>
      <c r="I1415">
        <v>271.97208000000001</v>
      </c>
      <c r="J1415">
        <v>89.3</v>
      </c>
      <c r="K1415">
        <v>390.59820000000002</v>
      </c>
      <c r="L1415">
        <f>Tabla_STOCKENALMACEN[[#This Row],[CANT_STOCK]]*Tabla_STOCKENALMACEN[[#This Row],[COSTO_UNIT]]</f>
        <v>4341.6000000000004</v>
      </c>
      <c r="M1415">
        <f>IFERROR(Tabla_STOCKENALMACEN[[#This Row],[CANT_STOCK]]/Tabla_STOCKENALMACEN[[#This Row],[VENTA_PROM12MESES_UN]],0)</f>
        <v>15.005599104143338</v>
      </c>
      <c r="N1415">
        <f>IFERROR(12/Tabla_STOCKENALMACEN[[#This Row],[MESES DE INVENTARIO]],0)</f>
        <v>0.79970149253731337</v>
      </c>
      <c r="O1415" s="3">
        <f>Tabla_STOCKENALMACEN[[#This Row],[STOCK_VALORIZADO]]/SUM(Tabla_STOCKENALMACEN[STOCK_VALORIZADO])</f>
        <v>1.6344336192560059E-4</v>
      </c>
      <c r="P1415" s="1" t="str">
        <f>VLOOKUP(Tabla_STOCKENALMACEN[[#This Row],[ID_PRODUCTO]],'ABC VENTAS'!$B$2:$F$564,5,FALSE)</f>
        <v>C</v>
      </c>
      <c r="Q1415" s="1" t="str">
        <f>VLOOKUP(Tabla_STOCKENALMACEN[[#This Row],[ID_PRODUCTO]],'ABC STOCK'!$B$3:$F$565,5,FALSE)</f>
        <v>C</v>
      </c>
      <c r="R141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416" spans="1:18" x14ac:dyDescent="0.25">
      <c r="A1416">
        <v>3</v>
      </c>
      <c r="B1416">
        <v>1236</v>
      </c>
      <c r="C1416">
        <v>5</v>
      </c>
      <c r="D1416">
        <v>3</v>
      </c>
      <c r="E1416">
        <v>202002</v>
      </c>
      <c r="F1416">
        <v>491</v>
      </c>
      <c r="G1416">
        <v>2.84</v>
      </c>
      <c r="H1416">
        <v>1394.44</v>
      </c>
      <c r="I1416">
        <v>190.56399999999999</v>
      </c>
      <c r="J1416">
        <v>61</v>
      </c>
      <c r="K1416">
        <v>323.9588</v>
      </c>
      <c r="L1416">
        <f>Tabla_STOCKENALMACEN[[#This Row],[CANT_STOCK]]*Tabla_STOCKENALMACEN[[#This Row],[COSTO_UNIT]]</f>
        <v>1394.4399999999998</v>
      </c>
      <c r="M1416">
        <f>IFERROR(Tabla_STOCKENALMACEN[[#This Row],[CANT_STOCK]]/Tabla_STOCKENALMACEN[[#This Row],[VENTA_PROM12MESES_UN]],0)</f>
        <v>8.0491803278688518</v>
      </c>
      <c r="N1416">
        <f>IFERROR(12/Tabla_STOCKENALMACEN[[#This Row],[MESES DE INVENTARIO]],0)</f>
        <v>1.4908350305498983</v>
      </c>
      <c r="O1416" s="3">
        <f>Tabla_STOCKENALMACEN[[#This Row],[STOCK_VALORIZADO]]/SUM(Tabla_STOCKENALMACEN[STOCK_VALORIZADO])</f>
        <v>5.2494923899837483E-5</v>
      </c>
      <c r="P1416" s="1" t="str">
        <f>VLOOKUP(Tabla_STOCKENALMACEN[[#This Row],[ID_PRODUCTO]],'ABC VENTAS'!$B$2:$F$564,5,FALSE)</f>
        <v>C</v>
      </c>
      <c r="Q1416" s="1" t="str">
        <f>VLOOKUP(Tabla_STOCKENALMACEN[[#This Row],[ID_PRODUCTO]],'ABC STOCK'!$B$3:$F$565,5,FALSE)</f>
        <v>C</v>
      </c>
      <c r="R141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417" spans="1:18" x14ac:dyDescent="0.25">
      <c r="A1417">
        <v>2</v>
      </c>
      <c r="B1417">
        <v>1236</v>
      </c>
      <c r="C1417">
        <v>5</v>
      </c>
      <c r="D1417">
        <v>3</v>
      </c>
      <c r="E1417">
        <v>201903</v>
      </c>
      <c r="F1417">
        <v>611</v>
      </c>
      <c r="G1417">
        <v>4.1399999999999997</v>
      </c>
      <c r="H1417">
        <v>2529.54</v>
      </c>
      <c r="I1417">
        <v>250.42446000000001</v>
      </c>
      <c r="J1417">
        <v>61.1</v>
      </c>
      <c r="K1417">
        <v>311.13342</v>
      </c>
      <c r="L1417">
        <f>Tabla_STOCKENALMACEN[[#This Row],[CANT_STOCK]]*Tabla_STOCKENALMACEN[[#This Row],[COSTO_UNIT]]</f>
        <v>2529.54</v>
      </c>
      <c r="M1417">
        <f>IFERROR(Tabla_STOCKENALMACEN[[#This Row],[CANT_STOCK]]/Tabla_STOCKENALMACEN[[#This Row],[VENTA_PROM12MESES_UN]],0)</f>
        <v>10</v>
      </c>
      <c r="N1417">
        <f>IFERROR(12/Tabla_STOCKENALMACEN[[#This Row],[MESES DE INVENTARIO]],0)</f>
        <v>1.2</v>
      </c>
      <c r="O1417" s="3">
        <f>Tabla_STOCKENALMACEN[[#This Row],[STOCK_VALORIZADO]]/SUM(Tabla_STOCKENALMACEN[STOCK_VALORIZADO])</f>
        <v>9.5226764723899858E-5</v>
      </c>
      <c r="P1417" s="1" t="str">
        <f>VLOOKUP(Tabla_STOCKENALMACEN[[#This Row],[ID_PRODUCTO]],'ABC VENTAS'!$B$2:$F$564,5,FALSE)</f>
        <v>C</v>
      </c>
      <c r="Q1417" s="1" t="str">
        <f>VLOOKUP(Tabla_STOCKENALMACEN[[#This Row],[ID_PRODUCTO]],'ABC STOCK'!$B$3:$F$565,5,FALSE)</f>
        <v>C</v>
      </c>
      <c r="R141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418" spans="1:18" x14ac:dyDescent="0.25">
      <c r="A1418">
        <v>1</v>
      </c>
      <c r="B1418">
        <v>1237</v>
      </c>
      <c r="C1418">
        <v>5</v>
      </c>
      <c r="D1418">
        <v>3</v>
      </c>
      <c r="E1418">
        <v>201901</v>
      </c>
      <c r="F1418">
        <v>4</v>
      </c>
      <c r="G1418">
        <v>3.76</v>
      </c>
      <c r="H1418">
        <v>15.04</v>
      </c>
      <c r="I1418">
        <v>603.48</v>
      </c>
      <c r="J1418">
        <v>150</v>
      </c>
      <c r="K1418">
        <v>1043.4000000000001</v>
      </c>
      <c r="L1418">
        <f>Tabla_STOCKENALMACEN[[#This Row],[CANT_STOCK]]*Tabla_STOCKENALMACEN[[#This Row],[COSTO_UNIT]]</f>
        <v>15.04</v>
      </c>
      <c r="M1418">
        <f>IFERROR(Tabla_STOCKENALMACEN[[#This Row],[CANT_STOCK]]/Tabla_STOCKENALMACEN[[#This Row],[VENTA_PROM12MESES_UN]],0)</f>
        <v>2.6666666666666668E-2</v>
      </c>
      <c r="N1418">
        <f>IFERROR(12/Tabla_STOCKENALMACEN[[#This Row],[MESES DE INVENTARIO]],0)</f>
        <v>449.99999999999994</v>
      </c>
      <c r="O1418" s="3">
        <f>Tabla_STOCKENALMACEN[[#This Row],[STOCK_VALORIZADO]]/SUM(Tabla_STOCKENALMACEN[STOCK_VALORIZADO])</f>
        <v>5.6619406747766544E-7</v>
      </c>
      <c r="P1418" s="1" t="str">
        <f>VLOOKUP(Tabla_STOCKENALMACEN[[#This Row],[ID_PRODUCTO]],'ABC VENTAS'!$B$2:$F$564,5,FALSE)</f>
        <v>C</v>
      </c>
      <c r="Q1418" s="1" t="str">
        <f>VLOOKUP(Tabla_STOCKENALMACEN[[#This Row],[ID_PRODUCTO]],'ABC STOCK'!$B$3:$F$565,5,FALSE)</f>
        <v>C</v>
      </c>
      <c r="R141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19" spans="1:18" x14ac:dyDescent="0.25">
      <c r="A1419">
        <v>2</v>
      </c>
      <c r="B1419">
        <v>1237</v>
      </c>
      <c r="C1419">
        <v>5</v>
      </c>
      <c r="D1419">
        <v>3</v>
      </c>
      <c r="E1419">
        <v>201908</v>
      </c>
      <c r="F1419">
        <v>137</v>
      </c>
      <c r="G1419">
        <v>6.96</v>
      </c>
      <c r="H1419">
        <v>953.52</v>
      </c>
      <c r="I1419">
        <v>602.17920000000004</v>
      </c>
      <c r="J1419">
        <v>103</v>
      </c>
      <c r="K1419">
        <v>982.12559999999996</v>
      </c>
      <c r="L1419">
        <f>Tabla_STOCKENALMACEN[[#This Row],[CANT_STOCK]]*Tabla_STOCKENALMACEN[[#This Row],[COSTO_UNIT]]</f>
        <v>953.52</v>
      </c>
      <c r="M1419">
        <f>IFERROR(Tabla_STOCKENALMACEN[[#This Row],[CANT_STOCK]]/Tabla_STOCKENALMACEN[[#This Row],[VENTA_PROM12MESES_UN]],0)</f>
        <v>1.3300970873786409</v>
      </c>
      <c r="N1419">
        <f>IFERROR(12/Tabla_STOCKENALMACEN[[#This Row],[MESES DE INVENTARIO]],0)</f>
        <v>9.0218978102189773</v>
      </c>
      <c r="O1419" s="3">
        <f>Tabla_STOCKENALMACEN[[#This Row],[STOCK_VALORIZADO]]/SUM(Tabla_STOCKENALMACEN[STOCK_VALORIZADO])</f>
        <v>3.5896101543969654E-5</v>
      </c>
      <c r="P1419" s="1" t="str">
        <f>VLOOKUP(Tabla_STOCKENALMACEN[[#This Row],[ID_PRODUCTO]],'ABC VENTAS'!$B$2:$F$564,5,FALSE)</f>
        <v>C</v>
      </c>
      <c r="Q1419" s="1" t="str">
        <f>VLOOKUP(Tabla_STOCKENALMACEN[[#This Row],[ID_PRODUCTO]],'ABC STOCK'!$B$3:$F$565,5,FALSE)</f>
        <v>C</v>
      </c>
      <c r="R141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20" spans="1:18" x14ac:dyDescent="0.25">
      <c r="A1420">
        <v>1</v>
      </c>
      <c r="B1420">
        <v>1237</v>
      </c>
      <c r="C1420">
        <v>5</v>
      </c>
      <c r="D1420">
        <v>3</v>
      </c>
      <c r="E1420">
        <v>201904</v>
      </c>
      <c r="F1420">
        <v>942</v>
      </c>
      <c r="G1420">
        <v>4.5199999999999996</v>
      </c>
      <c r="H1420">
        <v>4257.84</v>
      </c>
      <c r="I1420">
        <v>343.61040000000003</v>
      </c>
      <c r="J1420">
        <v>72.400000000000006</v>
      </c>
      <c r="K1420">
        <v>553.04912000000002</v>
      </c>
      <c r="L1420">
        <f>Tabla_STOCKENALMACEN[[#This Row],[CANT_STOCK]]*Tabla_STOCKENALMACEN[[#This Row],[COSTO_UNIT]]</f>
        <v>4257.8399999999992</v>
      </c>
      <c r="M1420">
        <f>IFERROR(Tabla_STOCKENALMACEN[[#This Row],[CANT_STOCK]]/Tabla_STOCKENALMACEN[[#This Row],[VENTA_PROM12MESES_UN]],0)</f>
        <v>13.011049723756905</v>
      </c>
      <c r="N1420">
        <f>IFERROR(12/Tabla_STOCKENALMACEN[[#This Row],[MESES DE INVENTARIO]],0)</f>
        <v>0.92229299363057338</v>
      </c>
      <c r="O1420" s="3">
        <f>Tabla_STOCKENALMACEN[[#This Row],[STOCK_VALORIZADO]]/SUM(Tabla_STOCKENALMACEN[STOCK_VALORIZADO])</f>
        <v>1.602901428370414E-4</v>
      </c>
      <c r="P1420" s="1" t="str">
        <f>VLOOKUP(Tabla_STOCKENALMACEN[[#This Row],[ID_PRODUCTO]],'ABC VENTAS'!$B$2:$F$564,5,FALSE)</f>
        <v>C</v>
      </c>
      <c r="Q1420" s="1" t="str">
        <f>VLOOKUP(Tabla_STOCKENALMACEN[[#This Row],[ID_PRODUCTO]],'ABC STOCK'!$B$3:$F$565,5,FALSE)</f>
        <v>C</v>
      </c>
      <c r="R142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421" spans="1:18" x14ac:dyDescent="0.25">
      <c r="A1421">
        <v>1</v>
      </c>
      <c r="B1421">
        <v>1237</v>
      </c>
      <c r="C1421">
        <v>5</v>
      </c>
      <c r="D1421">
        <v>3</v>
      </c>
      <c r="E1421">
        <v>201909</v>
      </c>
      <c r="F1421">
        <v>197</v>
      </c>
      <c r="G1421">
        <v>7.94</v>
      </c>
      <c r="H1421">
        <v>1564.18</v>
      </c>
      <c r="I1421">
        <v>400.89060000000001</v>
      </c>
      <c r="J1421">
        <v>51</v>
      </c>
      <c r="K1421">
        <v>538.5702</v>
      </c>
      <c r="L1421">
        <f>Tabla_STOCKENALMACEN[[#This Row],[CANT_STOCK]]*Tabla_STOCKENALMACEN[[#This Row],[COSTO_UNIT]]</f>
        <v>1564.18</v>
      </c>
      <c r="M1421">
        <f>IFERROR(Tabla_STOCKENALMACEN[[#This Row],[CANT_STOCK]]/Tabla_STOCKENALMACEN[[#This Row],[VENTA_PROM12MESES_UN]],0)</f>
        <v>3.8627450980392157</v>
      </c>
      <c r="N1421">
        <f>IFERROR(12/Tabla_STOCKENALMACEN[[#This Row],[MESES DE INVENTARIO]],0)</f>
        <v>3.1065989847715736</v>
      </c>
      <c r="O1421" s="3">
        <f>Tabla_STOCKENALMACEN[[#This Row],[STOCK_VALORIZADO]]/SUM(Tabla_STOCKENALMACEN[STOCK_VALORIZADO])</f>
        <v>5.8884935935320132E-5</v>
      </c>
      <c r="P1421" s="1" t="str">
        <f>VLOOKUP(Tabla_STOCKENALMACEN[[#This Row],[ID_PRODUCTO]],'ABC VENTAS'!$B$2:$F$564,5,FALSE)</f>
        <v>C</v>
      </c>
      <c r="Q1421" s="1" t="str">
        <f>VLOOKUP(Tabla_STOCKENALMACEN[[#This Row],[ID_PRODUCTO]],'ABC STOCK'!$B$3:$F$565,5,FALSE)</f>
        <v>C</v>
      </c>
      <c r="R142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422" spans="1:18" x14ac:dyDescent="0.25">
      <c r="A1422">
        <v>2</v>
      </c>
      <c r="B1422">
        <v>1237</v>
      </c>
      <c r="C1422">
        <v>5</v>
      </c>
      <c r="D1422">
        <v>3</v>
      </c>
      <c r="E1422">
        <v>201911</v>
      </c>
      <c r="F1422">
        <v>778</v>
      </c>
      <c r="G1422">
        <v>3.26</v>
      </c>
      <c r="H1422">
        <v>2536.2800000000002</v>
      </c>
      <c r="I1422">
        <v>191.30006</v>
      </c>
      <c r="J1422">
        <v>70.7</v>
      </c>
      <c r="K1422">
        <v>426.39170000000001</v>
      </c>
      <c r="L1422">
        <f>Tabla_STOCKENALMACEN[[#This Row],[CANT_STOCK]]*Tabla_STOCKENALMACEN[[#This Row],[COSTO_UNIT]]</f>
        <v>2536.2799999999997</v>
      </c>
      <c r="M1422">
        <f>IFERROR(Tabla_STOCKENALMACEN[[#This Row],[CANT_STOCK]]/Tabla_STOCKENALMACEN[[#This Row],[VENTA_PROM12MESES_UN]],0)</f>
        <v>11.004243281471004</v>
      </c>
      <c r="N1422">
        <f>IFERROR(12/Tabla_STOCKENALMACEN[[#This Row],[MESES DE INVENTARIO]],0)</f>
        <v>1.0904884318766068</v>
      </c>
      <c r="O1422" s="3">
        <f>Tabla_STOCKENALMACEN[[#This Row],[STOCK_VALORIZADO]]/SUM(Tabla_STOCKENALMACEN[STOCK_VALORIZADO])</f>
        <v>9.5480497969564713E-5</v>
      </c>
      <c r="P1422" s="1" t="str">
        <f>VLOOKUP(Tabla_STOCKENALMACEN[[#This Row],[ID_PRODUCTO]],'ABC VENTAS'!$B$2:$F$564,5,FALSE)</f>
        <v>C</v>
      </c>
      <c r="Q1422" s="1" t="str">
        <f>VLOOKUP(Tabla_STOCKENALMACEN[[#This Row],[ID_PRODUCTO]],'ABC STOCK'!$B$3:$F$565,5,FALSE)</f>
        <v>C</v>
      </c>
      <c r="R142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423" spans="1:18" x14ac:dyDescent="0.25">
      <c r="A1423">
        <v>2</v>
      </c>
      <c r="B1423">
        <v>1237</v>
      </c>
      <c r="C1423">
        <v>5</v>
      </c>
      <c r="D1423">
        <v>3</v>
      </c>
      <c r="E1423">
        <v>201910</v>
      </c>
      <c r="F1423">
        <v>508</v>
      </c>
      <c r="G1423">
        <v>5.63</v>
      </c>
      <c r="H1423">
        <v>2860.04</v>
      </c>
      <c r="I1423">
        <v>271.7038</v>
      </c>
      <c r="J1423">
        <v>50.8</v>
      </c>
      <c r="K1423">
        <v>383.24536000000001</v>
      </c>
      <c r="L1423">
        <f>Tabla_STOCKENALMACEN[[#This Row],[CANT_STOCK]]*Tabla_STOCKENALMACEN[[#This Row],[COSTO_UNIT]]</f>
        <v>2860.04</v>
      </c>
      <c r="M1423">
        <f>IFERROR(Tabla_STOCKENALMACEN[[#This Row],[CANT_STOCK]]/Tabla_STOCKENALMACEN[[#This Row],[VENTA_PROM12MESES_UN]],0)</f>
        <v>10</v>
      </c>
      <c r="N1423">
        <f>IFERROR(12/Tabla_STOCKENALMACEN[[#This Row],[MESES DE INVENTARIO]],0)</f>
        <v>1.2</v>
      </c>
      <c r="O1423" s="3">
        <f>Tabla_STOCKENALMACEN[[#This Row],[STOCK_VALORIZADO]]/SUM(Tabla_STOCKENALMACEN[STOCK_VALORIZADO])</f>
        <v>1.0766872877319297E-4</v>
      </c>
      <c r="P1423" s="1" t="str">
        <f>VLOOKUP(Tabla_STOCKENALMACEN[[#This Row],[ID_PRODUCTO]],'ABC VENTAS'!$B$2:$F$564,5,FALSE)</f>
        <v>C</v>
      </c>
      <c r="Q1423" s="1" t="str">
        <f>VLOOKUP(Tabla_STOCKENALMACEN[[#This Row],[ID_PRODUCTO]],'ABC STOCK'!$B$3:$F$565,5,FALSE)</f>
        <v>C</v>
      </c>
      <c r="R142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424" spans="1:18" x14ac:dyDescent="0.25">
      <c r="A1424">
        <v>2</v>
      </c>
      <c r="B1424">
        <v>1238</v>
      </c>
      <c r="C1424">
        <v>5</v>
      </c>
      <c r="D1424">
        <v>3</v>
      </c>
      <c r="E1424">
        <v>201902</v>
      </c>
      <c r="F1424">
        <v>367</v>
      </c>
      <c r="G1424">
        <v>4.6399999999999997</v>
      </c>
      <c r="H1424">
        <v>1702.88</v>
      </c>
      <c r="I1424">
        <v>677.53279999999995</v>
      </c>
      <c r="J1424">
        <v>149</v>
      </c>
      <c r="K1424">
        <v>1030.1264000000001</v>
      </c>
      <c r="L1424">
        <f>Tabla_STOCKENALMACEN[[#This Row],[CANT_STOCK]]*Tabla_STOCKENALMACEN[[#This Row],[COSTO_UNIT]]</f>
        <v>1702.8799999999999</v>
      </c>
      <c r="M1424">
        <f>IFERROR(Tabla_STOCKENALMACEN[[#This Row],[CANT_STOCK]]/Tabla_STOCKENALMACEN[[#This Row],[VENTA_PROM12MESES_UN]],0)</f>
        <v>2.4630872483221475</v>
      </c>
      <c r="N1424">
        <f>IFERROR(12/Tabla_STOCKENALMACEN[[#This Row],[MESES DE INVENTARIO]],0)</f>
        <v>4.8719346049046326</v>
      </c>
      <c r="O1424" s="3">
        <f>Tabla_STOCKENALMACEN[[#This Row],[STOCK_VALORIZADO]]/SUM(Tabla_STOCKENALMACEN[STOCK_VALORIZADO])</f>
        <v>6.4106419788987167E-5</v>
      </c>
      <c r="P1424" s="1" t="str">
        <f>VLOOKUP(Tabla_STOCKENALMACEN[[#This Row],[ID_PRODUCTO]],'ABC VENTAS'!$B$2:$F$564,5,FALSE)</f>
        <v>C</v>
      </c>
      <c r="Q1424" s="1" t="str">
        <f>VLOOKUP(Tabla_STOCKENALMACEN[[#This Row],[ID_PRODUCTO]],'ABC STOCK'!$B$3:$F$565,5,FALSE)</f>
        <v>C</v>
      </c>
      <c r="R142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25" spans="1:18" x14ac:dyDescent="0.25">
      <c r="A1425">
        <v>2</v>
      </c>
      <c r="B1425">
        <v>1238</v>
      </c>
      <c r="C1425">
        <v>5</v>
      </c>
      <c r="D1425">
        <v>3</v>
      </c>
      <c r="E1425">
        <v>201902</v>
      </c>
      <c r="F1425">
        <v>0</v>
      </c>
      <c r="G1425">
        <v>7.64</v>
      </c>
      <c r="H1425">
        <v>0</v>
      </c>
      <c r="I1425">
        <v>418.18304000000001</v>
      </c>
      <c r="J1425">
        <v>62.2</v>
      </c>
      <c r="K1425">
        <v>812.60568000000001</v>
      </c>
      <c r="L1425">
        <f>Tabla_STOCKENALMACEN[[#This Row],[CANT_STOCK]]*Tabla_STOCKENALMACEN[[#This Row],[COSTO_UNIT]]</f>
        <v>0</v>
      </c>
      <c r="M1425">
        <f>IFERROR(Tabla_STOCKENALMACEN[[#This Row],[CANT_STOCK]]/Tabla_STOCKENALMACEN[[#This Row],[VENTA_PROM12MESES_UN]],0)</f>
        <v>0</v>
      </c>
      <c r="N1425">
        <f>IFERROR(12/Tabla_STOCKENALMACEN[[#This Row],[MESES DE INVENTARIO]],0)</f>
        <v>0</v>
      </c>
      <c r="O1425" s="3">
        <f>Tabla_STOCKENALMACEN[[#This Row],[STOCK_VALORIZADO]]/SUM(Tabla_STOCKENALMACEN[STOCK_VALORIZADO])</f>
        <v>0</v>
      </c>
      <c r="P1425" s="1" t="str">
        <f>VLOOKUP(Tabla_STOCKENALMACEN[[#This Row],[ID_PRODUCTO]],'ABC VENTAS'!$B$2:$F$564,5,FALSE)</f>
        <v>C</v>
      </c>
      <c r="Q1425" s="1" t="str">
        <f>VLOOKUP(Tabla_STOCKENALMACEN[[#This Row],[ID_PRODUCTO]],'ABC STOCK'!$B$3:$F$565,5,FALSE)</f>
        <v>C</v>
      </c>
      <c r="R142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26" spans="1:18" x14ac:dyDescent="0.25">
      <c r="A1426">
        <v>2</v>
      </c>
      <c r="B1426">
        <v>1238</v>
      </c>
      <c r="C1426">
        <v>5</v>
      </c>
      <c r="D1426">
        <v>3</v>
      </c>
      <c r="E1426">
        <v>202002</v>
      </c>
      <c r="F1426">
        <v>43</v>
      </c>
      <c r="G1426">
        <v>5.19</v>
      </c>
      <c r="H1426">
        <v>223.17</v>
      </c>
      <c r="I1426">
        <v>204.16941</v>
      </c>
      <c r="J1426">
        <v>42.3</v>
      </c>
      <c r="K1426">
        <v>417.12029999999999</v>
      </c>
      <c r="L1426">
        <f>Tabla_STOCKENALMACEN[[#This Row],[CANT_STOCK]]*Tabla_STOCKENALMACEN[[#This Row],[COSTO_UNIT]]</f>
        <v>223.17000000000002</v>
      </c>
      <c r="M1426">
        <f>IFERROR(Tabla_STOCKENALMACEN[[#This Row],[CANT_STOCK]]/Tabla_STOCKENALMACEN[[#This Row],[VENTA_PROM12MESES_UN]],0)</f>
        <v>1.0165484633569741</v>
      </c>
      <c r="N1426">
        <f>IFERROR(12/Tabla_STOCKENALMACEN[[#This Row],[MESES DE INVENTARIO]],0)</f>
        <v>11.804651162790696</v>
      </c>
      <c r="O1426" s="3">
        <f>Tabla_STOCKENALMACEN[[#This Row],[STOCK_VALORIZADO]]/SUM(Tabla_STOCKENALMACEN[STOCK_VALORIZADO])</f>
        <v>8.4014315185499081E-6</v>
      </c>
      <c r="P1426" s="1" t="str">
        <f>VLOOKUP(Tabla_STOCKENALMACEN[[#This Row],[ID_PRODUCTO]],'ABC VENTAS'!$B$2:$F$564,5,FALSE)</f>
        <v>C</v>
      </c>
      <c r="Q1426" s="1" t="str">
        <f>VLOOKUP(Tabla_STOCKENALMACEN[[#This Row],[ID_PRODUCTO]],'ABC STOCK'!$B$3:$F$565,5,FALSE)</f>
        <v>C</v>
      </c>
      <c r="R142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27" spans="1:18" x14ac:dyDescent="0.25">
      <c r="A1427">
        <v>1</v>
      </c>
      <c r="B1427">
        <v>1238</v>
      </c>
      <c r="C1427">
        <v>5</v>
      </c>
      <c r="D1427">
        <v>3</v>
      </c>
      <c r="E1427">
        <v>202001</v>
      </c>
      <c r="F1427">
        <v>331</v>
      </c>
      <c r="G1427">
        <v>5.95</v>
      </c>
      <c r="H1427">
        <v>1969.45</v>
      </c>
      <c r="I1427">
        <v>221.16149999999999</v>
      </c>
      <c r="J1427">
        <v>41.3</v>
      </c>
      <c r="K1427">
        <v>358.7731</v>
      </c>
      <c r="L1427">
        <f>Tabla_STOCKENALMACEN[[#This Row],[CANT_STOCK]]*Tabla_STOCKENALMACEN[[#This Row],[COSTO_UNIT]]</f>
        <v>1969.45</v>
      </c>
      <c r="M1427">
        <f>IFERROR(Tabla_STOCKENALMACEN[[#This Row],[CANT_STOCK]]/Tabla_STOCKENALMACEN[[#This Row],[VENTA_PROM12MESES_UN]],0)</f>
        <v>8.0145278450363193</v>
      </c>
      <c r="N1427">
        <f>IFERROR(12/Tabla_STOCKENALMACEN[[#This Row],[MESES DE INVENTARIO]],0)</f>
        <v>1.4972809667673717</v>
      </c>
      <c r="O1427" s="3">
        <f>Tabla_STOCKENALMACEN[[#This Row],[STOCK_VALORIZADO]]/SUM(Tabla_STOCKENALMACEN[STOCK_VALORIZADO])</f>
        <v>7.4141682592678744E-5</v>
      </c>
      <c r="P1427" s="1" t="str">
        <f>VLOOKUP(Tabla_STOCKENALMACEN[[#This Row],[ID_PRODUCTO]],'ABC VENTAS'!$B$2:$F$564,5,FALSE)</f>
        <v>C</v>
      </c>
      <c r="Q1427" s="1" t="str">
        <f>VLOOKUP(Tabla_STOCKENALMACEN[[#This Row],[ID_PRODUCTO]],'ABC STOCK'!$B$3:$F$565,5,FALSE)</f>
        <v>C</v>
      </c>
      <c r="R142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428" spans="1:18" x14ac:dyDescent="0.25">
      <c r="A1428">
        <v>1</v>
      </c>
      <c r="B1428">
        <v>1238</v>
      </c>
      <c r="C1428">
        <v>5</v>
      </c>
      <c r="D1428">
        <v>3</v>
      </c>
      <c r="E1428">
        <v>201912</v>
      </c>
      <c r="F1428">
        <v>721</v>
      </c>
      <c r="G1428">
        <v>1.4</v>
      </c>
      <c r="H1428">
        <v>1009.4</v>
      </c>
      <c r="I1428">
        <v>146.88800000000001</v>
      </c>
      <c r="J1428">
        <v>122</v>
      </c>
      <c r="K1428">
        <v>310.85599999999999</v>
      </c>
      <c r="L1428">
        <f>Tabla_STOCKENALMACEN[[#This Row],[CANT_STOCK]]*Tabla_STOCKENALMACEN[[#This Row],[COSTO_UNIT]]</f>
        <v>1009.4</v>
      </c>
      <c r="M1428">
        <f>IFERROR(Tabla_STOCKENALMACEN[[#This Row],[CANT_STOCK]]/Tabla_STOCKENALMACEN[[#This Row],[VENTA_PROM12MESES_UN]],0)</f>
        <v>5.9098360655737707</v>
      </c>
      <c r="N1428">
        <f>IFERROR(12/Tabla_STOCKENALMACEN[[#This Row],[MESES DE INVENTARIO]],0)</f>
        <v>2.0305131761442441</v>
      </c>
      <c r="O1428" s="3">
        <f>Tabla_STOCKENALMACEN[[#This Row],[STOCK_VALORIZADO]]/SUM(Tabla_STOCKENALMACEN[STOCK_VALORIZADO])</f>
        <v>3.7999753438294915E-5</v>
      </c>
      <c r="P1428" s="1" t="str">
        <f>VLOOKUP(Tabla_STOCKENALMACEN[[#This Row],[ID_PRODUCTO]],'ABC VENTAS'!$B$2:$F$564,5,FALSE)</f>
        <v>C</v>
      </c>
      <c r="Q1428" s="1" t="str">
        <f>VLOOKUP(Tabla_STOCKENALMACEN[[#This Row],[ID_PRODUCTO]],'ABC STOCK'!$B$3:$F$565,5,FALSE)</f>
        <v>C</v>
      </c>
      <c r="R142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429" spans="1:18" x14ac:dyDescent="0.25">
      <c r="A1429">
        <v>1</v>
      </c>
      <c r="B1429">
        <v>1238</v>
      </c>
      <c r="C1429">
        <v>5</v>
      </c>
      <c r="D1429">
        <v>3</v>
      </c>
      <c r="E1429">
        <v>202001</v>
      </c>
      <c r="F1429">
        <v>740</v>
      </c>
      <c r="G1429">
        <v>1.39</v>
      </c>
      <c r="H1429">
        <v>1028.5999999999999</v>
      </c>
      <c r="I1429">
        <v>67.776399999999995</v>
      </c>
      <c r="J1429">
        <v>53</v>
      </c>
      <c r="K1429">
        <v>127.4491</v>
      </c>
      <c r="L1429">
        <f>Tabla_STOCKENALMACEN[[#This Row],[CANT_STOCK]]*Tabla_STOCKENALMACEN[[#This Row],[COSTO_UNIT]]</f>
        <v>1028.5999999999999</v>
      </c>
      <c r="M1429">
        <f>IFERROR(Tabla_STOCKENALMACEN[[#This Row],[CANT_STOCK]]/Tabla_STOCKENALMACEN[[#This Row],[VENTA_PROM12MESES_UN]],0)</f>
        <v>13.962264150943396</v>
      </c>
      <c r="N1429">
        <f>IFERROR(12/Tabla_STOCKENALMACEN[[#This Row],[MESES DE INVENTARIO]],0)</f>
        <v>0.85945945945945945</v>
      </c>
      <c r="O1429" s="3">
        <f>Tabla_STOCKENALMACEN[[#This Row],[STOCK_VALORIZADO]]/SUM(Tabla_STOCKENALMACEN[STOCK_VALORIZADO])</f>
        <v>3.8722554375500441E-5</v>
      </c>
      <c r="P1429" s="1" t="str">
        <f>VLOOKUP(Tabla_STOCKENALMACEN[[#This Row],[ID_PRODUCTO]],'ABC VENTAS'!$B$2:$F$564,5,FALSE)</f>
        <v>C</v>
      </c>
      <c r="Q1429" s="1" t="str">
        <f>VLOOKUP(Tabla_STOCKENALMACEN[[#This Row],[ID_PRODUCTO]],'ABC STOCK'!$B$3:$F$565,5,FALSE)</f>
        <v>C</v>
      </c>
      <c r="R142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430" spans="1:18" x14ac:dyDescent="0.25">
      <c r="A1430">
        <v>2</v>
      </c>
      <c r="B1430">
        <v>1239</v>
      </c>
      <c r="C1430">
        <v>5</v>
      </c>
      <c r="D1430">
        <v>3</v>
      </c>
      <c r="E1430">
        <v>201906</v>
      </c>
      <c r="F1430">
        <v>1185</v>
      </c>
      <c r="G1430">
        <v>3.34</v>
      </c>
      <c r="H1430">
        <v>3957.9</v>
      </c>
      <c r="I1430">
        <v>245.83068</v>
      </c>
      <c r="J1430">
        <v>84.6</v>
      </c>
      <c r="K1430">
        <v>443.62547999999998</v>
      </c>
      <c r="L1430">
        <f>Tabla_STOCKENALMACEN[[#This Row],[CANT_STOCK]]*Tabla_STOCKENALMACEN[[#This Row],[COSTO_UNIT]]</f>
        <v>3957.8999999999996</v>
      </c>
      <c r="M1430">
        <f>IFERROR(Tabla_STOCKENALMACEN[[#This Row],[CANT_STOCK]]/Tabla_STOCKENALMACEN[[#This Row],[VENTA_PROM12MESES_UN]],0)</f>
        <v>14.007092198581562</v>
      </c>
      <c r="N1430">
        <f>IFERROR(12/Tabla_STOCKENALMACEN[[#This Row],[MESES DE INVENTARIO]],0)</f>
        <v>0.8567088607594936</v>
      </c>
      <c r="O1430" s="3">
        <f>Tabla_STOCKENALMACEN[[#This Row],[STOCK_VALORIZADO]]/SUM(Tabla_STOCKENALMACEN[STOCK_VALORIZADO])</f>
        <v>1.4899863694613379E-4</v>
      </c>
      <c r="P1430" s="1" t="str">
        <f>VLOOKUP(Tabla_STOCKENALMACEN[[#This Row],[ID_PRODUCTO]],'ABC VENTAS'!$B$2:$F$564,5,FALSE)</f>
        <v>C</v>
      </c>
      <c r="Q1430" s="1" t="str">
        <f>VLOOKUP(Tabla_STOCKENALMACEN[[#This Row],[ID_PRODUCTO]],'ABC STOCK'!$B$3:$F$565,5,FALSE)</f>
        <v>C</v>
      </c>
      <c r="R143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431" spans="1:18" x14ac:dyDescent="0.25">
      <c r="A1431">
        <v>1</v>
      </c>
      <c r="B1431">
        <v>1239</v>
      </c>
      <c r="C1431">
        <v>5</v>
      </c>
      <c r="D1431">
        <v>3</v>
      </c>
      <c r="E1431">
        <v>202001</v>
      </c>
      <c r="F1431">
        <v>524</v>
      </c>
      <c r="G1431">
        <v>2.94</v>
      </c>
      <c r="H1431">
        <v>1540.56</v>
      </c>
      <c r="I1431">
        <v>256.221</v>
      </c>
      <c r="J1431">
        <v>83</v>
      </c>
      <c r="K1431">
        <v>405.07319999999999</v>
      </c>
      <c r="L1431">
        <f>Tabla_STOCKENALMACEN[[#This Row],[CANT_STOCK]]*Tabla_STOCKENALMACEN[[#This Row],[COSTO_UNIT]]</f>
        <v>1540.56</v>
      </c>
      <c r="M1431">
        <f>IFERROR(Tabla_STOCKENALMACEN[[#This Row],[CANT_STOCK]]/Tabla_STOCKENALMACEN[[#This Row],[VENTA_PROM12MESES_UN]],0)</f>
        <v>6.3132530120481931</v>
      </c>
      <c r="N1431">
        <f>IFERROR(12/Tabla_STOCKENALMACEN[[#This Row],[MESES DE INVENTARIO]],0)</f>
        <v>1.9007633587786259</v>
      </c>
      <c r="O1431" s="3">
        <f>Tabla_STOCKENALMACEN[[#This Row],[STOCK_VALORIZADO]]/SUM(Tabla_STOCKENALMACEN[STOCK_VALORIZADO])</f>
        <v>5.7995740199028742E-5</v>
      </c>
      <c r="P1431" s="1" t="str">
        <f>VLOOKUP(Tabla_STOCKENALMACEN[[#This Row],[ID_PRODUCTO]],'ABC VENTAS'!$B$2:$F$564,5,FALSE)</f>
        <v>C</v>
      </c>
      <c r="Q1431" s="1" t="str">
        <f>VLOOKUP(Tabla_STOCKENALMACEN[[#This Row],[ID_PRODUCTO]],'ABC STOCK'!$B$3:$F$565,5,FALSE)</f>
        <v>C</v>
      </c>
      <c r="R143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432" spans="1:18" x14ac:dyDescent="0.25">
      <c r="A1432">
        <v>2</v>
      </c>
      <c r="B1432">
        <v>1239</v>
      </c>
      <c r="C1432">
        <v>5</v>
      </c>
      <c r="D1432">
        <v>3</v>
      </c>
      <c r="E1432">
        <v>201906</v>
      </c>
      <c r="F1432">
        <v>34</v>
      </c>
      <c r="G1432">
        <v>1.73</v>
      </c>
      <c r="H1432">
        <v>58.82</v>
      </c>
      <c r="I1432">
        <v>228.36</v>
      </c>
      <c r="J1432">
        <v>132</v>
      </c>
      <c r="K1432">
        <v>347.10719999999998</v>
      </c>
      <c r="L1432">
        <f>Tabla_STOCKENALMACEN[[#This Row],[CANT_STOCK]]*Tabla_STOCKENALMACEN[[#This Row],[COSTO_UNIT]]</f>
        <v>58.82</v>
      </c>
      <c r="M1432">
        <f>IFERROR(Tabla_STOCKENALMACEN[[#This Row],[CANT_STOCK]]/Tabla_STOCKENALMACEN[[#This Row],[VENTA_PROM12MESES_UN]],0)</f>
        <v>0.25757575757575757</v>
      </c>
      <c r="N1432">
        <f>IFERROR(12/Tabla_STOCKENALMACEN[[#This Row],[MESES DE INVENTARIO]],0)</f>
        <v>46.588235294117645</v>
      </c>
      <c r="O1432" s="3">
        <f>Tabla_STOCKENALMACEN[[#This Row],[STOCK_VALORIZADO]]/SUM(Tabla_STOCKENALMACEN[STOCK_VALORIZADO])</f>
        <v>2.2143307878348595E-6</v>
      </c>
      <c r="P1432" s="1" t="str">
        <f>VLOOKUP(Tabla_STOCKENALMACEN[[#This Row],[ID_PRODUCTO]],'ABC VENTAS'!$B$2:$F$564,5,FALSE)</f>
        <v>C</v>
      </c>
      <c r="Q1432" s="1" t="str">
        <f>VLOOKUP(Tabla_STOCKENALMACEN[[#This Row],[ID_PRODUCTO]],'ABC STOCK'!$B$3:$F$565,5,FALSE)</f>
        <v>C</v>
      </c>
      <c r="R143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33" spans="1:18" x14ac:dyDescent="0.25">
      <c r="A1433">
        <v>2</v>
      </c>
      <c r="B1433">
        <v>1239</v>
      </c>
      <c r="C1433">
        <v>5</v>
      </c>
      <c r="D1433">
        <v>3</v>
      </c>
      <c r="E1433">
        <v>201905</v>
      </c>
      <c r="F1433">
        <v>298</v>
      </c>
      <c r="G1433">
        <v>3.41</v>
      </c>
      <c r="H1433">
        <v>1016.18</v>
      </c>
      <c r="I1433">
        <v>204.6</v>
      </c>
      <c r="J1433">
        <v>75</v>
      </c>
      <c r="K1433">
        <v>322.245</v>
      </c>
      <c r="L1433">
        <f>Tabla_STOCKENALMACEN[[#This Row],[CANT_STOCK]]*Tabla_STOCKENALMACEN[[#This Row],[COSTO_UNIT]]</f>
        <v>1016.1800000000001</v>
      </c>
      <c r="M1433">
        <f>IFERROR(Tabla_STOCKENALMACEN[[#This Row],[CANT_STOCK]]/Tabla_STOCKENALMACEN[[#This Row],[VENTA_PROM12MESES_UN]],0)</f>
        <v>3.9733333333333332</v>
      </c>
      <c r="N1433">
        <f>IFERROR(12/Tabla_STOCKENALMACEN[[#This Row],[MESES DE INVENTARIO]],0)</f>
        <v>3.0201342281879198</v>
      </c>
      <c r="O1433" s="3">
        <f>Tabla_STOCKENALMACEN[[#This Row],[STOCK_VALORIZADO]]/SUM(Tabla_STOCKENALMACEN[STOCK_VALORIZADO])</f>
        <v>3.825499251924562E-5</v>
      </c>
      <c r="P1433" s="1" t="str">
        <f>VLOOKUP(Tabla_STOCKENALMACEN[[#This Row],[ID_PRODUCTO]],'ABC VENTAS'!$B$2:$F$564,5,FALSE)</f>
        <v>C</v>
      </c>
      <c r="Q1433" s="1" t="str">
        <f>VLOOKUP(Tabla_STOCKENALMACEN[[#This Row],[ID_PRODUCTO]],'ABC STOCK'!$B$3:$F$565,5,FALSE)</f>
        <v>C</v>
      </c>
      <c r="R143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434" spans="1:18" x14ac:dyDescent="0.25">
      <c r="A1434">
        <v>2</v>
      </c>
      <c r="B1434">
        <v>1239</v>
      </c>
      <c r="C1434">
        <v>5</v>
      </c>
      <c r="D1434">
        <v>3</v>
      </c>
      <c r="E1434">
        <v>201910</v>
      </c>
      <c r="F1434">
        <v>512</v>
      </c>
      <c r="G1434">
        <v>3.53</v>
      </c>
      <c r="H1434">
        <v>1807.36</v>
      </c>
      <c r="I1434">
        <v>178.92864</v>
      </c>
      <c r="J1434">
        <v>51.2</v>
      </c>
      <c r="K1434">
        <v>319.90271999999999</v>
      </c>
      <c r="L1434">
        <f>Tabla_STOCKENALMACEN[[#This Row],[CANT_STOCK]]*Tabla_STOCKENALMACEN[[#This Row],[COSTO_UNIT]]</f>
        <v>1807.36</v>
      </c>
      <c r="M1434">
        <f>IFERROR(Tabla_STOCKENALMACEN[[#This Row],[CANT_STOCK]]/Tabla_STOCKENALMACEN[[#This Row],[VENTA_PROM12MESES_UN]],0)</f>
        <v>10</v>
      </c>
      <c r="N1434">
        <f>IFERROR(12/Tabla_STOCKENALMACEN[[#This Row],[MESES DE INVENTARIO]],0)</f>
        <v>1.2</v>
      </c>
      <c r="O1434" s="3">
        <f>Tabla_STOCKENALMACEN[[#This Row],[STOCK_VALORIZADO]]/SUM(Tabla_STOCKENALMACEN[STOCK_VALORIZADO])</f>
        <v>6.8039661555613923E-5</v>
      </c>
      <c r="P1434" s="1" t="str">
        <f>VLOOKUP(Tabla_STOCKENALMACEN[[#This Row],[ID_PRODUCTO]],'ABC VENTAS'!$B$2:$F$564,5,FALSE)</f>
        <v>C</v>
      </c>
      <c r="Q1434" s="1" t="str">
        <f>VLOOKUP(Tabla_STOCKENALMACEN[[#This Row],[ID_PRODUCTO]],'ABC STOCK'!$B$3:$F$565,5,FALSE)</f>
        <v>C</v>
      </c>
      <c r="R143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435" spans="1:18" x14ac:dyDescent="0.25">
      <c r="A1435">
        <v>2</v>
      </c>
      <c r="B1435">
        <v>1239</v>
      </c>
      <c r="C1435">
        <v>5</v>
      </c>
      <c r="D1435">
        <v>3</v>
      </c>
      <c r="E1435">
        <v>201908</v>
      </c>
      <c r="F1435">
        <v>155</v>
      </c>
      <c r="G1435">
        <v>1.81</v>
      </c>
      <c r="H1435">
        <v>280.55</v>
      </c>
      <c r="I1435">
        <v>115.5866</v>
      </c>
      <c r="J1435">
        <v>62</v>
      </c>
      <c r="K1435">
        <v>163.84119999999999</v>
      </c>
      <c r="L1435">
        <f>Tabla_STOCKENALMACEN[[#This Row],[CANT_STOCK]]*Tabla_STOCKENALMACEN[[#This Row],[COSTO_UNIT]]</f>
        <v>280.55</v>
      </c>
      <c r="M1435">
        <f>IFERROR(Tabla_STOCKENALMACEN[[#This Row],[CANT_STOCK]]/Tabla_STOCKENALMACEN[[#This Row],[VENTA_PROM12MESES_UN]],0)</f>
        <v>2.5</v>
      </c>
      <c r="N1435">
        <f>IFERROR(12/Tabla_STOCKENALMACEN[[#This Row],[MESES DE INVENTARIO]],0)</f>
        <v>4.8</v>
      </c>
      <c r="O1435" s="3">
        <f>Tabla_STOCKENALMACEN[[#This Row],[STOCK_VALORIZADO]]/SUM(Tabla_STOCKENALMACEN[STOCK_VALORIZADO])</f>
        <v>1.0561552236094352E-5</v>
      </c>
      <c r="P1435" s="1" t="str">
        <f>VLOOKUP(Tabla_STOCKENALMACEN[[#This Row],[ID_PRODUCTO]],'ABC VENTAS'!$B$2:$F$564,5,FALSE)</f>
        <v>C</v>
      </c>
      <c r="Q1435" s="1" t="str">
        <f>VLOOKUP(Tabla_STOCKENALMACEN[[#This Row],[ID_PRODUCTO]],'ABC STOCK'!$B$3:$F$565,5,FALSE)</f>
        <v>C</v>
      </c>
      <c r="R143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36" spans="1:18" x14ac:dyDescent="0.25">
      <c r="A1436">
        <v>2</v>
      </c>
      <c r="B1436">
        <v>1240</v>
      </c>
      <c r="C1436">
        <v>5</v>
      </c>
      <c r="D1436">
        <v>3</v>
      </c>
      <c r="E1436">
        <v>202002</v>
      </c>
      <c r="F1436">
        <v>223</v>
      </c>
      <c r="G1436">
        <v>4.1500000000000004</v>
      </c>
      <c r="H1436">
        <v>925.45</v>
      </c>
      <c r="I1436">
        <v>524.89200000000005</v>
      </c>
      <c r="J1436">
        <v>136</v>
      </c>
      <c r="K1436">
        <v>886.10799999999995</v>
      </c>
      <c r="L1436">
        <f>Tabla_STOCKENALMACEN[[#This Row],[CANT_STOCK]]*Tabla_STOCKENALMACEN[[#This Row],[COSTO_UNIT]]</f>
        <v>925.45</v>
      </c>
      <c r="M1436">
        <f>IFERROR(Tabla_STOCKENALMACEN[[#This Row],[CANT_STOCK]]/Tabla_STOCKENALMACEN[[#This Row],[VENTA_PROM12MESES_UN]],0)</f>
        <v>1.6397058823529411</v>
      </c>
      <c r="N1436">
        <f>IFERROR(12/Tabla_STOCKENALMACEN[[#This Row],[MESES DE INVENTARIO]],0)</f>
        <v>7.3183856502242151</v>
      </c>
      <c r="O1436" s="3">
        <f>Tabla_STOCKENALMACEN[[#This Row],[STOCK_VALORIZADO]]/SUM(Tabla_STOCKENALMACEN[STOCK_VALORIZADO])</f>
        <v>3.4839381632128029E-5</v>
      </c>
      <c r="P1436" s="1" t="str">
        <f>VLOOKUP(Tabla_STOCKENALMACEN[[#This Row],[ID_PRODUCTO]],'ABC VENTAS'!$B$2:$F$564,5,FALSE)</f>
        <v>C</v>
      </c>
      <c r="Q1436" s="1" t="str">
        <f>VLOOKUP(Tabla_STOCKENALMACEN[[#This Row],[ID_PRODUCTO]],'ABC STOCK'!$B$3:$F$565,5,FALSE)</f>
        <v>C</v>
      </c>
      <c r="R143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37" spans="1:18" x14ac:dyDescent="0.25">
      <c r="A1437">
        <v>2</v>
      </c>
      <c r="B1437">
        <v>1240</v>
      </c>
      <c r="C1437">
        <v>5</v>
      </c>
      <c r="D1437">
        <v>3</v>
      </c>
      <c r="E1437">
        <v>202002</v>
      </c>
      <c r="F1437">
        <v>677</v>
      </c>
      <c r="G1437">
        <v>7.34</v>
      </c>
      <c r="H1437">
        <v>4969.18</v>
      </c>
      <c r="I1437">
        <v>469.1728</v>
      </c>
      <c r="J1437">
        <v>75.2</v>
      </c>
      <c r="K1437">
        <v>684.44032000000004</v>
      </c>
      <c r="L1437">
        <f>Tabla_STOCKENALMACEN[[#This Row],[CANT_STOCK]]*Tabla_STOCKENALMACEN[[#This Row],[COSTO_UNIT]]</f>
        <v>4969.18</v>
      </c>
      <c r="M1437">
        <f>IFERROR(Tabla_STOCKENALMACEN[[#This Row],[CANT_STOCK]]/Tabla_STOCKENALMACEN[[#This Row],[VENTA_PROM12MESES_UN]],0)</f>
        <v>9.0026595744680851</v>
      </c>
      <c r="N1437">
        <f>IFERROR(12/Tabla_STOCKENALMACEN[[#This Row],[MESES DE INVENTARIO]],0)</f>
        <v>1.3329394387001476</v>
      </c>
      <c r="O1437" s="3">
        <f>Tabla_STOCKENALMACEN[[#This Row],[STOCK_VALORIZADO]]/SUM(Tabla_STOCKENALMACEN[STOCK_VALORIZADO])</f>
        <v>1.8706916464286344E-4</v>
      </c>
      <c r="P1437" s="1" t="str">
        <f>VLOOKUP(Tabla_STOCKENALMACEN[[#This Row],[ID_PRODUCTO]],'ABC VENTAS'!$B$2:$F$564,5,FALSE)</f>
        <v>C</v>
      </c>
      <c r="Q1437" s="1" t="str">
        <f>VLOOKUP(Tabla_STOCKENALMACEN[[#This Row],[ID_PRODUCTO]],'ABC STOCK'!$B$3:$F$565,5,FALSE)</f>
        <v>C</v>
      </c>
      <c r="R143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438" spans="1:18" x14ac:dyDescent="0.25">
      <c r="A1438">
        <v>3</v>
      </c>
      <c r="B1438">
        <v>1240</v>
      </c>
      <c r="C1438">
        <v>5</v>
      </c>
      <c r="D1438">
        <v>3</v>
      </c>
      <c r="E1438">
        <v>202001</v>
      </c>
      <c r="F1438">
        <v>657</v>
      </c>
      <c r="G1438">
        <v>5.82</v>
      </c>
      <c r="H1438">
        <v>3823.74</v>
      </c>
      <c r="I1438">
        <v>354.40307999999999</v>
      </c>
      <c r="J1438">
        <v>59.7</v>
      </c>
      <c r="K1438">
        <v>420.41933999999998</v>
      </c>
      <c r="L1438">
        <f>Tabla_STOCKENALMACEN[[#This Row],[CANT_STOCK]]*Tabla_STOCKENALMACEN[[#This Row],[COSTO_UNIT]]</f>
        <v>3823.7400000000002</v>
      </c>
      <c r="M1438">
        <f>IFERROR(Tabla_STOCKENALMACEN[[#This Row],[CANT_STOCK]]/Tabla_STOCKENALMACEN[[#This Row],[VENTA_PROM12MESES_UN]],0)</f>
        <v>11.005025125628141</v>
      </c>
      <c r="N1438">
        <f>IFERROR(12/Tabla_STOCKENALMACEN[[#This Row],[MESES DE INVENTARIO]],0)</f>
        <v>1.0904109589041096</v>
      </c>
      <c r="O1438" s="3">
        <f>Tabla_STOCKENALMACEN[[#This Row],[STOCK_VALORIZADO]]/SUM(Tabla_STOCKENALMACEN[STOCK_VALORIZADO])</f>
        <v>1.4394806539741017E-4</v>
      </c>
      <c r="P1438" s="1" t="str">
        <f>VLOOKUP(Tabla_STOCKENALMACEN[[#This Row],[ID_PRODUCTO]],'ABC VENTAS'!$B$2:$F$564,5,FALSE)</f>
        <v>C</v>
      </c>
      <c r="Q1438" s="1" t="str">
        <f>VLOOKUP(Tabla_STOCKENALMACEN[[#This Row],[ID_PRODUCTO]],'ABC STOCK'!$B$3:$F$565,5,FALSE)</f>
        <v>C</v>
      </c>
      <c r="R143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439" spans="1:18" x14ac:dyDescent="0.25">
      <c r="A1439">
        <v>3</v>
      </c>
      <c r="B1439">
        <v>1240</v>
      </c>
      <c r="C1439">
        <v>5</v>
      </c>
      <c r="D1439">
        <v>3</v>
      </c>
      <c r="E1439">
        <v>201907</v>
      </c>
      <c r="F1439">
        <v>352</v>
      </c>
      <c r="G1439">
        <v>2.5499999999999998</v>
      </c>
      <c r="H1439">
        <v>897.6</v>
      </c>
      <c r="I1439">
        <v>226.44</v>
      </c>
      <c r="J1439">
        <v>111</v>
      </c>
      <c r="K1439">
        <v>399.10050000000001</v>
      </c>
      <c r="L1439">
        <f>Tabla_STOCKENALMACEN[[#This Row],[CANT_STOCK]]*Tabla_STOCKENALMACEN[[#This Row],[COSTO_UNIT]]</f>
        <v>897.59999999999991</v>
      </c>
      <c r="M1439">
        <f>IFERROR(Tabla_STOCKENALMACEN[[#This Row],[CANT_STOCK]]/Tabla_STOCKENALMACEN[[#This Row],[VENTA_PROM12MESES_UN]],0)</f>
        <v>3.1711711711711712</v>
      </c>
      <c r="N1439">
        <f>IFERROR(12/Tabla_STOCKENALMACEN[[#This Row],[MESES DE INVENTARIO]],0)</f>
        <v>3.7840909090909092</v>
      </c>
      <c r="O1439" s="3">
        <f>Tabla_STOCKENALMACEN[[#This Row],[STOCK_VALORIZADO]]/SUM(Tabla_STOCKENALMACEN[STOCK_VALORIZADO])</f>
        <v>3.3790943814358543E-5</v>
      </c>
      <c r="P1439" s="1" t="str">
        <f>VLOOKUP(Tabla_STOCKENALMACEN[[#This Row],[ID_PRODUCTO]],'ABC VENTAS'!$B$2:$F$564,5,FALSE)</f>
        <v>C</v>
      </c>
      <c r="Q1439" s="1" t="str">
        <f>VLOOKUP(Tabla_STOCKENALMACEN[[#This Row],[ID_PRODUCTO]],'ABC STOCK'!$B$3:$F$565,5,FALSE)</f>
        <v>C</v>
      </c>
      <c r="R143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440" spans="1:18" x14ac:dyDescent="0.25">
      <c r="A1440">
        <v>3</v>
      </c>
      <c r="B1440">
        <v>1240</v>
      </c>
      <c r="C1440">
        <v>5</v>
      </c>
      <c r="D1440">
        <v>3</v>
      </c>
      <c r="E1440">
        <v>202001</v>
      </c>
      <c r="F1440">
        <v>318</v>
      </c>
      <c r="G1440">
        <v>3.21</v>
      </c>
      <c r="H1440">
        <v>1020.78</v>
      </c>
      <c r="I1440">
        <v>203.83500000000001</v>
      </c>
      <c r="J1440">
        <v>63.5</v>
      </c>
      <c r="K1440">
        <v>360.78795000000002</v>
      </c>
      <c r="L1440">
        <f>Tabla_STOCKENALMACEN[[#This Row],[CANT_STOCK]]*Tabla_STOCKENALMACEN[[#This Row],[COSTO_UNIT]]</f>
        <v>1020.78</v>
      </c>
      <c r="M1440">
        <f>IFERROR(Tabla_STOCKENALMACEN[[#This Row],[CANT_STOCK]]/Tabla_STOCKENALMACEN[[#This Row],[VENTA_PROM12MESES_UN]],0)</f>
        <v>5.0078740157480315</v>
      </c>
      <c r="N1440">
        <f>IFERROR(12/Tabla_STOCKENALMACEN[[#This Row],[MESES DE INVENTARIO]],0)</f>
        <v>2.3962264150943398</v>
      </c>
      <c r="O1440" s="3">
        <f>Tabla_STOCKENALMACEN[[#This Row],[STOCK_VALORIZADO]]/SUM(Tabla_STOCKENALMACEN[STOCK_VALORIZADO])</f>
        <v>3.8428163577117779E-5</v>
      </c>
      <c r="P1440" s="1" t="str">
        <f>VLOOKUP(Tabla_STOCKENALMACEN[[#This Row],[ID_PRODUCTO]],'ABC VENTAS'!$B$2:$F$564,5,FALSE)</f>
        <v>C</v>
      </c>
      <c r="Q1440" s="1" t="str">
        <f>VLOOKUP(Tabla_STOCKENALMACEN[[#This Row],[ID_PRODUCTO]],'ABC STOCK'!$B$3:$F$565,5,FALSE)</f>
        <v>C</v>
      </c>
      <c r="R144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441" spans="1:18" x14ac:dyDescent="0.25">
      <c r="A1441">
        <v>3</v>
      </c>
      <c r="B1441">
        <v>1240</v>
      </c>
      <c r="C1441">
        <v>5</v>
      </c>
      <c r="D1441">
        <v>3</v>
      </c>
      <c r="E1441">
        <v>201909</v>
      </c>
      <c r="F1441">
        <v>262</v>
      </c>
      <c r="G1441">
        <v>1.07</v>
      </c>
      <c r="H1441">
        <v>280.33999999999997</v>
      </c>
      <c r="I1441">
        <v>147.39250000000001</v>
      </c>
      <c r="J1441">
        <v>145</v>
      </c>
      <c r="K1441">
        <v>260.65199999999999</v>
      </c>
      <c r="L1441">
        <f>Tabla_STOCKENALMACEN[[#This Row],[CANT_STOCK]]*Tabla_STOCKENALMACEN[[#This Row],[COSTO_UNIT]]</f>
        <v>280.34000000000003</v>
      </c>
      <c r="M1441">
        <f>IFERROR(Tabla_STOCKENALMACEN[[#This Row],[CANT_STOCK]]/Tabla_STOCKENALMACEN[[#This Row],[VENTA_PROM12MESES_UN]],0)</f>
        <v>1.806896551724138</v>
      </c>
      <c r="N1441">
        <f>IFERROR(12/Tabla_STOCKENALMACEN[[#This Row],[MESES DE INVENTARIO]],0)</f>
        <v>6.6412213740458013</v>
      </c>
      <c r="O1441" s="3">
        <f>Tabla_STOCKENALMACEN[[#This Row],[STOCK_VALORIZADO]]/SUM(Tabla_STOCKENALMACEN[STOCK_VALORIZADO])</f>
        <v>1.0553646600843667E-5</v>
      </c>
      <c r="P1441" s="1" t="str">
        <f>VLOOKUP(Tabla_STOCKENALMACEN[[#This Row],[ID_PRODUCTO]],'ABC VENTAS'!$B$2:$F$564,5,FALSE)</f>
        <v>C</v>
      </c>
      <c r="Q1441" s="1" t="str">
        <f>VLOOKUP(Tabla_STOCKENALMACEN[[#This Row],[ID_PRODUCTO]],'ABC STOCK'!$B$3:$F$565,5,FALSE)</f>
        <v>C</v>
      </c>
      <c r="R144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42" spans="1:18" x14ac:dyDescent="0.25">
      <c r="A1442">
        <v>3</v>
      </c>
      <c r="B1442">
        <v>1241</v>
      </c>
      <c r="C1442">
        <v>5</v>
      </c>
      <c r="D1442">
        <v>3</v>
      </c>
      <c r="E1442">
        <v>202003</v>
      </c>
      <c r="F1442">
        <v>0</v>
      </c>
      <c r="G1442">
        <v>7.41</v>
      </c>
      <c r="H1442">
        <v>0</v>
      </c>
      <c r="I1442">
        <v>599.82467999999994</v>
      </c>
      <c r="J1442">
        <v>82.6</v>
      </c>
      <c r="K1442">
        <v>814.04777999999999</v>
      </c>
      <c r="L1442">
        <f>Tabla_STOCKENALMACEN[[#This Row],[CANT_STOCK]]*Tabla_STOCKENALMACEN[[#This Row],[COSTO_UNIT]]</f>
        <v>0</v>
      </c>
      <c r="M1442">
        <f>IFERROR(Tabla_STOCKENALMACEN[[#This Row],[CANT_STOCK]]/Tabla_STOCKENALMACEN[[#This Row],[VENTA_PROM12MESES_UN]],0)</f>
        <v>0</v>
      </c>
      <c r="N1442">
        <f>IFERROR(12/Tabla_STOCKENALMACEN[[#This Row],[MESES DE INVENTARIO]],0)</f>
        <v>0</v>
      </c>
      <c r="O1442" s="3">
        <f>Tabla_STOCKENALMACEN[[#This Row],[STOCK_VALORIZADO]]/SUM(Tabla_STOCKENALMACEN[STOCK_VALORIZADO])</f>
        <v>0</v>
      </c>
      <c r="P1442" s="1" t="str">
        <f>VLOOKUP(Tabla_STOCKENALMACEN[[#This Row],[ID_PRODUCTO]],'ABC VENTAS'!$B$2:$F$564,5,FALSE)</f>
        <v>C</v>
      </c>
      <c r="Q1442" s="1" t="str">
        <f>VLOOKUP(Tabla_STOCKENALMACEN[[#This Row],[ID_PRODUCTO]],'ABC STOCK'!$B$3:$F$565,5,FALSE)</f>
        <v>C</v>
      </c>
      <c r="R144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43" spans="1:18" x14ac:dyDescent="0.25">
      <c r="A1443">
        <v>3</v>
      </c>
      <c r="B1443">
        <v>1241</v>
      </c>
      <c r="C1443">
        <v>5</v>
      </c>
      <c r="D1443">
        <v>3</v>
      </c>
      <c r="E1443">
        <v>201906</v>
      </c>
      <c r="F1443">
        <v>438</v>
      </c>
      <c r="G1443">
        <v>2.95</v>
      </c>
      <c r="H1443">
        <v>1292.0999999999999</v>
      </c>
      <c r="I1443">
        <v>385.50599999999997</v>
      </c>
      <c r="J1443">
        <v>132</v>
      </c>
      <c r="K1443">
        <v>669.76800000000003</v>
      </c>
      <c r="L1443">
        <f>Tabla_STOCKENALMACEN[[#This Row],[CANT_STOCK]]*Tabla_STOCKENALMACEN[[#This Row],[COSTO_UNIT]]</f>
        <v>1292.1000000000001</v>
      </c>
      <c r="M1443">
        <f>IFERROR(Tabla_STOCKENALMACEN[[#This Row],[CANT_STOCK]]/Tabla_STOCKENALMACEN[[#This Row],[VENTA_PROM12MESES_UN]],0)</f>
        <v>3.3181818181818183</v>
      </c>
      <c r="N1443">
        <f>IFERROR(12/Tabla_STOCKENALMACEN[[#This Row],[MESES DE INVENTARIO]],0)</f>
        <v>3.6164383561643834</v>
      </c>
      <c r="O1443" s="3">
        <f>Tabla_STOCKENALMACEN[[#This Row],[STOCK_VALORIZADO]]/SUM(Tabla_STOCKENALMACEN[STOCK_VALORIZADO])</f>
        <v>4.8642244321003431E-5</v>
      </c>
      <c r="P1443" s="1" t="str">
        <f>VLOOKUP(Tabla_STOCKENALMACEN[[#This Row],[ID_PRODUCTO]],'ABC VENTAS'!$B$2:$F$564,5,FALSE)</f>
        <v>C</v>
      </c>
      <c r="Q1443" s="1" t="str">
        <f>VLOOKUP(Tabla_STOCKENALMACEN[[#This Row],[ID_PRODUCTO]],'ABC STOCK'!$B$3:$F$565,5,FALSE)</f>
        <v>C</v>
      </c>
      <c r="R144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444" spans="1:18" x14ac:dyDescent="0.25">
      <c r="A1444">
        <v>3</v>
      </c>
      <c r="B1444">
        <v>1241</v>
      </c>
      <c r="C1444">
        <v>5</v>
      </c>
      <c r="D1444">
        <v>3</v>
      </c>
      <c r="E1444">
        <v>202001</v>
      </c>
      <c r="F1444">
        <v>445</v>
      </c>
      <c r="G1444">
        <v>3.53</v>
      </c>
      <c r="H1444">
        <v>1570.85</v>
      </c>
      <c r="I1444">
        <v>289.03640000000001</v>
      </c>
      <c r="J1444">
        <v>89</v>
      </c>
      <c r="K1444">
        <v>464.97160000000002</v>
      </c>
      <c r="L1444">
        <f>Tabla_STOCKENALMACEN[[#This Row],[CANT_STOCK]]*Tabla_STOCKENALMACEN[[#This Row],[COSTO_UNIT]]</f>
        <v>1570.85</v>
      </c>
      <c r="M1444">
        <f>IFERROR(Tabla_STOCKENALMACEN[[#This Row],[CANT_STOCK]]/Tabla_STOCKENALMACEN[[#This Row],[VENTA_PROM12MESES_UN]],0)</f>
        <v>5</v>
      </c>
      <c r="N1444">
        <f>IFERROR(12/Tabla_STOCKENALMACEN[[#This Row],[MESES DE INVENTARIO]],0)</f>
        <v>2.4</v>
      </c>
      <c r="O1444" s="3">
        <f>Tabla_STOCKENALMACEN[[#This Row],[STOCK_VALORIZADO]]/SUM(Tabla_STOCKENALMACEN[STOCK_VALORIZADO])</f>
        <v>5.9136033969234758E-5</v>
      </c>
      <c r="P1444" s="1" t="str">
        <f>VLOOKUP(Tabla_STOCKENALMACEN[[#This Row],[ID_PRODUCTO]],'ABC VENTAS'!$B$2:$F$564,5,FALSE)</f>
        <v>C</v>
      </c>
      <c r="Q1444" s="1" t="str">
        <f>VLOOKUP(Tabla_STOCKENALMACEN[[#This Row],[ID_PRODUCTO]],'ABC STOCK'!$B$3:$F$565,5,FALSE)</f>
        <v>C</v>
      </c>
      <c r="R144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445" spans="1:18" x14ac:dyDescent="0.25">
      <c r="A1445">
        <v>2</v>
      </c>
      <c r="B1445">
        <v>1241</v>
      </c>
      <c r="C1445">
        <v>5</v>
      </c>
      <c r="D1445">
        <v>3</v>
      </c>
      <c r="E1445">
        <v>201906</v>
      </c>
      <c r="F1445">
        <v>1126</v>
      </c>
      <c r="G1445">
        <v>3.55</v>
      </c>
      <c r="H1445">
        <v>3997.3</v>
      </c>
      <c r="I1445">
        <v>246.76050000000001</v>
      </c>
      <c r="J1445">
        <v>66.2</v>
      </c>
      <c r="K1445">
        <v>427.71820000000002</v>
      </c>
      <c r="L1445">
        <f>Tabla_STOCKENALMACEN[[#This Row],[CANT_STOCK]]*Tabla_STOCKENALMACEN[[#This Row],[COSTO_UNIT]]</f>
        <v>3997.2999999999997</v>
      </c>
      <c r="M1445">
        <f>IFERROR(Tabla_STOCKENALMACEN[[#This Row],[CANT_STOCK]]/Tabla_STOCKENALMACEN[[#This Row],[VENTA_PROM12MESES_UN]],0)</f>
        <v>17.009063444108762</v>
      </c>
      <c r="N1445">
        <f>IFERROR(12/Tabla_STOCKENALMACEN[[#This Row],[MESES DE INVENTARIO]],0)</f>
        <v>0.70550621669627001</v>
      </c>
      <c r="O1445" s="3">
        <f>Tabla_STOCKENALMACEN[[#This Row],[STOCK_VALORIZADO]]/SUM(Tabla_STOCKENALMACEN[STOCK_VALORIZADO])</f>
        <v>1.5048188470269096E-4</v>
      </c>
      <c r="P1445" s="1" t="str">
        <f>VLOOKUP(Tabla_STOCKENALMACEN[[#This Row],[ID_PRODUCTO]],'ABC VENTAS'!$B$2:$F$564,5,FALSE)</f>
        <v>C</v>
      </c>
      <c r="Q1445" s="1" t="str">
        <f>VLOOKUP(Tabla_STOCKENALMACEN[[#This Row],[ID_PRODUCTO]],'ABC STOCK'!$B$3:$F$565,5,FALSE)</f>
        <v>C</v>
      </c>
      <c r="R144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446" spans="1:18" x14ac:dyDescent="0.25">
      <c r="A1446">
        <v>1</v>
      </c>
      <c r="B1446">
        <v>1241</v>
      </c>
      <c r="C1446">
        <v>5</v>
      </c>
      <c r="D1446">
        <v>3</v>
      </c>
      <c r="E1446">
        <v>201903</v>
      </c>
      <c r="F1446">
        <v>1228</v>
      </c>
      <c r="G1446">
        <v>3.88</v>
      </c>
      <c r="H1446">
        <v>4764.6400000000003</v>
      </c>
      <c r="I1446">
        <v>263.32783999999998</v>
      </c>
      <c r="J1446">
        <v>72.2</v>
      </c>
      <c r="K1446">
        <v>386.58767999999998</v>
      </c>
      <c r="L1446">
        <f>Tabla_STOCKENALMACEN[[#This Row],[CANT_STOCK]]*Tabla_STOCKENALMACEN[[#This Row],[COSTO_UNIT]]</f>
        <v>4764.6399999999994</v>
      </c>
      <c r="M1446">
        <f>IFERROR(Tabla_STOCKENALMACEN[[#This Row],[CANT_STOCK]]/Tabla_STOCKENALMACEN[[#This Row],[VENTA_PROM12MESES_UN]],0)</f>
        <v>17.008310249307478</v>
      </c>
      <c r="N1446">
        <f>IFERROR(12/Tabla_STOCKENALMACEN[[#This Row],[MESES DE INVENTARIO]],0)</f>
        <v>0.70553745928338774</v>
      </c>
      <c r="O1446" s="3">
        <f>Tabla_STOCKENALMACEN[[#This Row],[STOCK_VALORIZADO]]/SUM(Tabla_STOCKENALMACEN[STOCK_VALORIZADO])</f>
        <v>1.7936907590869572E-4</v>
      </c>
      <c r="P1446" s="1" t="str">
        <f>VLOOKUP(Tabla_STOCKENALMACEN[[#This Row],[ID_PRODUCTO]],'ABC VENTAS'!$B$2:$F$564,5,FALSE)</f>
        <v>C</v>
      </c>
      <c r="Q1446" s="1" t="str">
        <f>VLOOKUP(Tabla_STOCKENALMACEN[[#This Row],[ID_PRODUCTO]],'ABC STOCK'!$B$3:$F$565,5,FALSE)</f>
        <v>C</v>
      </c>
      <c r="R144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447" spans="1:18" x14ac:dyDescent="0.25">
      <c r="A1447">
        <v>2</v>
      </c>
      <c r="B1447">
        <v>1241</v>
      </c>
      <c r="C1447">
        <v>5</v>
      </c>
      <c r="D1447">
        <v>3</v>
      </c>
      <c r="E1447">
        <v>202003</v>
      </c>
      <c r="F1447">
        <v>396</v>
      </c>
      <c r="G1447">
        <v>1.39</v>
      </c>
      <c r="H1447">
        <v>550.44000000000005</v>
      </c>
      <c r="I1447">
        <v>165.14590000000001</v>
      </c>
      <c r="J1447">
        <v>109</v>
      </c>
      <c r="K1447">
        <v>212.114</v>
      </c>
      <c r="L1447">
        <f>Tabla_STOCKENALMACEN[[#This Row],[CANT_STOCK]]*Tabla_STOCKENALMACEN[[#This Row],[COSTO_UNIT]]</f>
        <v>550.43999999999994</v>
      </c>
      <c r="M1447">
        <f>IFERROR(Tabla_STOCKENALMACEN[[#This Row],[CANT_STOCK]]/Tabla_STOCKENALMACEN[[#This Row],[VENTA_PROM12MESES_UN]],0)</f>
        <v>3.6330275229357798</v>
      </c>
      <c r="N1447">
        <f>IFERROR(12/Tabla_STOCKENALMACEN[[#This Row],[MESES DE INVENTARIO]],0)</f>
        <v>3.3030303030303032</v>
      </c>
      <c r="O1447" s="3">
        <f>Tabla_STOCKENALMACEN[[#This Row],[STOCK_VALORIZADO]]/SUM(Tabla_STOCKENALMACEN[STOCK_VALORIZADO])</f>
        <v>2.0721799368511048E-5</v>
      </c>
      <c r="P1447" s="1" t="str">
        <f>VLOOKUP(Tabla_STOCKENALMACEN[[#This Row],[ID_PRODUCTO]],'ABC VENTAS'!$B$2:$F$564,5,FALSE)</f>
        <v>C</v>
      </c>
      <c r="Q1447" s="1" t="str">
        <f>VLOOKUP(Tabla_STOCKENALMACEN[[#This Row],[ID_PRODUCTO]],'ABC STOCK'!$B$3:$F$565,5,FALSE)</f>
        <v>C</v>
      </c>
      <c r="R144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448" spans="1:18" x14ac:dyDescent="0.25">
      <c r="A1448">
        <v>3</v>
      </c>
      <c r="B1448">
        <v>1242</v>
      </c>
      <c r="C1448">
        <v>5</v>
      </c>
      <c r="D1448">
        <v>1</v>
      </c>
      <c r="E1448">
        <v>202003</v>
      </c>
      <c r="F1448">
        <v>765</v>
      </c>
      <c r="G1448">
        <v>72</v>
      </c>
      <c r="H1448">
        <v>55080</v>
      </c>
      <c r="I1448">
        <v>55373.760000000002</v>
      </c>
      <c r="J1448">
        <v>884</v>
      </c>
      <c r="K1448">
        <v>117112.32000000001</v>
      </c>
      <c r="L1448">
        <f>Tabla_STOCKENALMACEN[[#This Row],[CANT_STOCK]]*Tabla_STOCKENALMACEN[[#This Row],[COSTO_UNIT]]</f>
        <v>55080</v>
      </c>
      <c r="M1448">
        <f>IFERROR(Tabla_STOCKENALMACEN[[#This Row],[CANT_STOCK]]/Tabla_STOCKENALMACEN[[#This Row],[VENTA_PROM12MESES_UN]],0)</f>
        <v>0.86538461538461542</v>
      </c>
      <c r="N1448">
        <f>IFERROR(12/Tabla_STOCKENALMACEN[[#This Row],[MESES DE INVENTARIO]],0)</f>
        <v>13.866666666666665</v>
      </c>
      <c r="O1448" s="3">
        <f>Tabla_STOCKENALMACEN[[#This Row],[STOCK_VALORIZADO]]/SUM(Tabla_STOCKENALMACEN[STOCK_VALORIZADO])</f>
        <v>2.0735351886083655E-3</v>
      </c>
      <c r="P1448" s="1" t="str">
        <f>VLOOKUP(Tabla_STOCKENALMACEN[[#This Row],[ID_PRODUCTO]],'ABC VENTAS'!$B$2:$F$564,5,FALSE)</f>
        <v>A</v>
      </c>
      <c r="Q1448" s="1" t="str">
        <f>VLOOKUP(Tabla_STOCKENALMACEN[[#This Row],[ID_PRODUCTO]],'ABC STOCK'!$B$3:$F$565,5,FALSE)</f>
        <v>B</v>
      </c>
      <c r="R144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49" spans="1:18" x14ac:dyDescent="0.25">
      <c r="A1449">
        <v>3</v>
      </c>
      <c r="B1449">
        <v>1242</v>
      </c>
      <c r="C1449">
        <v>5</v>
      </c>
      <c r="D1449">
        <v>1</v>
      </c>
      <c r="E1449">
        <v>201909</v>
      </c>
      <c r="F1449">
        <v>288</v>
      </c>
      <c r="G1449">
        <v>62</v>
      </c>
      <c r="H1449">
        <v>17856</v>
      </c>
      <c r="I1449">
        <v>30300.639999999999</v>
      </c>
      <c r="J1449">
        <v>596</v>
      </c>
      <c r="K1449">
        <v>65774.559999999998</v>
      </c>
      <c r="L1449">
        <f>Tabla_STOCKENALMACEN[[#This Row],[CANT_STOCK]]*Tabla_STOCKENALMACEN[[#This Row],[COSTO_UNIT]]</f>
        <v>17856</v>
      </c>
      <c r="M1449">
        <f>IFERROR(Tabla_STOCKENALMACEN[[#This Row],[CANT_STOCK]]/Tabla_STOCKENALMACEN[[#This Row],[VENTA_PROM12MESES_UN]],0)</f>
        <v>0.48322147651006714</v>
      </c>
      <c r="N1449">
        <f>IFERROR(12/Tabla_STOCKENALMACEN[[#This Row],[MESES DE INVENTARIO]],0)</f>
        <v>24.833333333333332</v>
      </c>
      <c r="O1449" s="3">
        <f>Tabla_STOCKENALMACEN[[#This Row],[STOCK_VALORIZADO]]/SUM(Tabla_STOCKENALMACEN[STOCK_VALORIZADO])</f>
        <v>6.7220487160114329E-4</v>
      </c>
      <c r="P1449" s="1" t="str">
        <f>VLOOKUP(Tabla_STOCKENALMACEN[[#This Row],[ID_PRODUCTO]],'ABC VENTAS'!$B$2:$F$564,5,FALSE)</f>
        <v>A</v>
      </c>
      <c r="Q1449" s="1" t="str">
        <f>VLOOKUP(Tabla_STOCKENALMACEN[[#This Row],[ID_PRODUCTO]],'ABC STOCK'!$B$3:$F$565,5,FALSE)</f>
        <v>B</v>
      </c>
      <c r="R144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50" spans="1:18" x14ac:dyDescent="0.25">
      <c r="A1450">
        <v>1</v>
      </c>
      <c r="B1450">
        <v>1242</v>
      </c>
      <c r="C1450">
        <v>5</v>
      </c>
      <c r="D1450">
        <v>1</v>
      </c>
      <c r="E1450">
        <v>202002</v>
      </c>
      <c r="F1450">
        <v>0</v>
      </c>
      <c r="G1450">
        <v>40</v>
      </c>
      <c r="H1450">
        <v>0</v>
      </c>
      <c r="I1450">
        <v>27872</v>
      </c>
      <c r="J1450">
        <v>871</v>
      </c>
      <c r="K1450">
        <v>54002</v>
      </c>
      <c r="L1450">
        <f>Tabla_STOCKENALMACEN[[#This Row],[CANT_STOCK]]*Tabla_STOCKENALMACEN[[#This Row],[COSTO_UNIT]]</f>
        <v>0</v>
      </c>
      <c r="M1450">
        <f>IFERROR(Tabla_STOCKENALMACEN[[#This Row],[CANT_STOCK]]/Tabla_STOCKENALMACEN[[#This Row],[VENTA_PROM12MESES_UN]],0)</f>
        <v>0</v>
      </c>
      <c r="N1450">
        <f>IFERROR(12/Tabla_STOCKENALMACEN[[#This Row],[MESES DE INVENTARIO]],0)</f>
        <v>0</v>
      </c>
      <c r="O1450" s="3">
        <f>Tabla_STOCKENALMACEN[[#This Row],[STOCK_VALORIZADO]]/SUM(Tabla_STOCKENALMACEN[STOCK_VALORIZADO])</f>
        <v>0</v>
      </c>
      <c r="P1450" s="1" t="str">
        <f>VLOOKUP(Tabla_STOCKENALMACEN[[#This Row],[ID_PRODUCTO]],'ABC VENTAS'!$B$2:$F$564,5,FALSE)</f>
        <v>A</v>
      </c>
      <c r="Q1450" s="1" t="str">
        <f>VLOOKUP(Tabla_STOCKENALMACEN[[#This Row],[ID_PRODUCTO]],'ABC STOCK'!$B$3:$F$565,5,FALSE)</f>
        <v>B</v>
      </c>
      <c r="R145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51" spans="1:18" x14ac:dyDescent="0.25">
      <c r="A1451">
        <v>1</v>
      </c>
      <c r="B1451">
        <v>1242</v>
      </c>
      <c r="C1451">
        <v>5</v>
      </c>
      <c r="D1451">
        <v>1</v>
      </c>
      <c r="E1451">
        <v>201907</v>
      </c>
      <c r="F1451">
        <v>1012</v>
      </c>
      <c r="G1451">
        <v>47</v>
      </c>
      <c r="H1451">
        <v>47564</v>
      </c>
      <c r="I1451">
        <v>37856.620000000003</v>
      </c>
      <c r="J1451">
        <v>782</v>
      </c>
      <c r="K1451">
        <v>49250.36</v>
      </c>
      <c r="L1451">
        <f>Tabla_STOCKENALMACEN[[#This Row],[CANT_STOCK]]*Tabla_STOCKENALMACEN[[#This Row],[COSTO_UNIT]]</f>
        <v>47564</v>
      </c>
      <c r="M1451">
        <f>IFERROR(Tabla_STOCKENALMACEN[[#This Row],[CANT_STOCK]]/Tabla_STOCKENALMACEN[[#This Row],[VENTA_PROM12MESES_UN]],0)</f>
        <v>1.2941176470588236</v>
      </c>
      <c r="N1451">
        <f>IFERROR(12/Tabla_STOCKENALMACEN[[#This Row],[MESES DE INVENTARIO]],0)</f>
        <v>9.2727272727272716</v>
      </c>
      <c r="O1451" s="3">
        <f>Tabla_STOCKENALMACEN[[#This Row],[STOCK_VALORIZADO]]/SUM(Tabla_STOCKENALMACEN[STOCK_VALORIZADO])</f>
        <v>1.790588738398117E-3</v>
      </c>
      <c r="P1451" s="1" t="str">
        <f>VLOOKUP(Tabla_STOCKENALMACEN[[#This Row],[ID_PRODUCTO]],'ABC VENTAS'!$B$2:$F$564,5,FALSE)</f>
        <v>A</v>
      </c>
      <c r="Q1451" s="1" t="str">
        <f>VLOOKUP(Tabla_STOCKENALMACEN[[#This Row],[ID_PRODUCTO]],'ABC STOCK'!$B$3:$F$565,5,FALSE)</f>
        <v>B</v>
      </c>
      <c r="R145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52" spans="1:18" x14ac:dyDescent="0.25">
      <c r="A1452">
        <v>2</v>
      </c>
      <c r="B1452">
        <v>1242</v>
      </c>
      <c r="C1452">
        <v>5</v>
      </c>
      <c r="D1452">
        <v>1</v>
      </c>
      <c r="E1452">
        <v>201907</v>
      </c>
      <c r="F1452">
        <v>438</v>
      </c>
      <c r="G1452">
        <v>58</v>
      </c>
      <c r="H1452">
        <v>25404</v>
      </c>
      <c r="I1452">
        <v>26247.9</v>
      </c>
      <c r="J1452">
        <v>431</v>
      </c>
      <c r="K1452">
        <v>37247.019999999997</v>
      </c>
      <c r="L1452">
        <f>Tabla_STOCKENALMACEN[[#This Row],[CANT_STOCK]]*Tabla_STOCKENALMACEN[[#This Row],[COSTO_UNIT]]</f>
        <v>25404</v>
      </c>
      <c r="M1452">
        <f>IFERROR(Tabla_STOCKENALMACEN[[#This Row],[CANT_STOCK]]/Tabla_STOCKENALMACEN[[#This Row],[VENTA_PROM12MESES_UN]],0)</f>
        <v>1.0162412993039442</v>
      </c>
      <c r="N1452">
        <f>IFERROR(12/Tabla_STOCKENALMACEN[[#This Row],[MESES DE INVENTARIO]],0)</f>
        <v>11.808219178082192</v>
      </c>
      <c r="O1452" s="3">
        <f>Tabla_STOCKENALMACEN[[#This Row],[STOCK_VALORIZADO]]/SUM(Tabla_STOCKENALMACEN[STOCK_VALORIZADO])</f>
        <v>9.5635599004006738E-4</v>
      </c>
      <c r="P1452" s="1" t="str">
        <f>VLOOKUP(Tabla_STOCKENALMACEN[[#This Row],[ID_PRODUCTO]],'ABC VENTAS'!$B$2:$F$564,5,FALSE)</f>
        <v>A</v>
      </c>
      <c r="Q1452" s="1" t="str">
        <f>VLOOKUP(Tabla_STOCKENALMACEN[[#This Row],[ID_PRODUCTO]],'ABC STOCK'!$B$3:$F$565,5,FALSE)</f>
        <v>B</v>
      </c>
      <c r="R145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53" spans="1:18" x14ac:dyDescent="0.25">
      <c r="A1453">
        <v>1</v>
      </c>
      <c r="B1453">
        <v>1242</v>
      </c>
      <c r="C1453">
        <v>5</v>
      </c>
      <c r="D1453">
        <v>1</v>
      </c>
      <c r="E1453">
        <v>201906</v>
      </c>
      <c r="F1453">
        <v>714</v>
      </c>
      <c r="G1453">
        <v>50</v>
      </c>
      <c r="H1453">
        <v>35700</v>
      </c>
      <c r="I1453">
        <v>22040</v>
      </c>
      <c r="J1453">
        <v>464</v>
      </c>
      <c r="K1453">
        <v>31552</v>
      </c>
      <c r="L1453">
        <f>Tabla_STOCKENALMACEN[[#This Row],[CANT_STOCK]]*Tabla_STOCKENALMACEN[[#This Row],[COSTO_UNIT]]</f>
        <v>35700</v>
      </c>
      <c r="M1453">
        <f>IFERROR(Tabla_STOCKENALMACEN[[#This Row],[CANT_STOCK]]/Tabla_STOCKENALMACEN[[#This Row],[VENTA_PROM12MESES_UN]],0)</f>
        <v>1.5387931034482758</v>
      </c>
      <c r="N1453">
        <f>IFERROR(12/Tabla_STOCKENALMACEN[[#This Row],[MESES DE INVENTARIO]],0)</f>
        <v>7.7983193277310932</v>
      </c>
      <c r="O1453" s="3">
        <f>Tabla_STOCKENALMACEN[[#This Row],[STOCK_VALORIZADO]]/SUM(Tabla_STOCKENALMACEN[STOCK_VALORIZADO])</f>
        <v>1.343957992616533E-3</v>
      </c>
      <c r="P1453" s="1" t="str">
        <f>VLOOKUP(Tabla_STOCKENALMACEN[[#This Row],[ID_PRODUCTO]],'ABC VENTAS'!$B$2:$F$564,5,FALSE)</f>
        <v>A</v>
      </c>
      <c r="Q1453" s="1" t="str">
        <f>VLOOKUP(Tabla_STOCKENALMACEN[[#This Row],[ID_PRODUCTO]],'ABC STOCK'!$B$3:$F$565,5,FALSE)</f>
        <v>B</v>
      </c>
      <c r="R145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54" spans="1:18" x14ac:dyDescent="0.25">
      <c r="A1454">
        <v>3</v>
      </c>
      <c r="B1454">
        <v>1243</v>
      </c>
      <c r="C1454">
        <v>5</v>
      </c>
      <c r="D1454">
        <v>1</v>
      </c>
      <c r="E1454">
        <v>202002</v>
      </c>
      <c r="F1454">
        <v>3</v>
      </c>
      <c r="G1454">
        <v>7.96</v>
      </c>
      <c r="H1454">
        <v>23.88</v>
      </c>
      <c r="I1454">
        <v>780.08</v>
      </c>
      <c r="J1454">
        <v>100</v>
      </c>
      <c r="K1454">
        <v>1456.68</v>
      </c>
      <c r="L1454">
        <f>Tabla_STOCKENALMACEN[[#This Row],[CANT_STOCK]]*Tabla_STOCKENALMACEN[[#This Row],[COSTO_UNIT]]</f>
        <v>23.88</v>
      </c>
      <c r="M1454">
        <f>IFERROR(Tabla_STOCKENALMACEN[[#This Row],[CANT_STOCK]]/Tabla_STOCKENALMACEN[[#This Row],[VENTA_PROM12MESES_UN]],0)</f>
        <v>0.03</v>
      </c>
      <c r="N1454">
        <f>IFERROR(12/Tabla_STOCKENALMACEN[[#This Row],[MESES DE INVENTARIO]],0)</f>
        <v>400</v>
      </c>
      <c r="O1454" s="3">
        <f>Tabla_STOCKENALMACEN[[#This Row],[STOCK_VALORIZADO]]/SUM(Tabla_STOCKENALMACEN[STOCK_VALORIZADO])</f>
        <v>8.9898366564937837E-7</v>
      </c>
      <c r="P1454" s="1" t="str">
        <f>VLOOKUP(Tabla_STOCKENALMACEN[[#This Row],[ID_PRODUCTO]],'ABC VENTAS'!$B$2:$F$564,5,FALSE)</f>
        <v>C</v>
      </c>
      <c r="Q1454" s="1" t="str">
        <f>VLOOKUP(Tabla_STOCKENALMACEN[[#This Row],[ID_PRODUCTO]],'ABC STOCK'!$B$3:$F$565,5,FALSE)</f>
        <v>C</v>
      </c>
      <c r="R145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55" spans="1:18" x14ac:dyDescent="0.25">
      <c r="A1455">
        <v>1</v>
      </c>
      <c r="B1455">
        <v>1243</v>
      </c>
      <c r="C1455">
        <v>5</v>
      </c>
      <c r="D1455">
        <v>1</v>
      </c>
      <c r="E1455">
        <v>202001</v>
      </c>
      <c r="F1455">
        <v>78</v>
      </c>
      <c r="G1455">
        <v>4.75</v>
      </c>
      <c r="H1455">
        <v>370.5</v>
      </c>
      <c r="I1455">
        <v>555.89250000000004</v>
      </c>
      <c r="J1455">
        <v>141</v>
      </c>
      <c r="K1455">
        <v>1218.9449999999999</v>
      </c>
      <c r="L1455">
        <f>Tabla_STOCKENALMACEN[[#This Row],[CANT_STOCK]]*Tabla_STOCKENALMACEN[[#This Row],[COSTO_UNIT]]</f>
        <v>370.5</v>
      </c>
      <c r="M1455">
        <f>IFERROR(Tabla_STOCKENALMACEN[[#This Row],[CANT_STOCK]]/Tabla_STOCKENALMACEN[[#This Row],[VENTA_PROM12MESES_UN]],0)</f>
        <v>0.55319148936170215</v>
      </c>
      <c r="N1455">
        <f>IFERROR(12/Tabla_STOCKENALMACEN[[#This Row],[MESES DE INVENTARIO]],0)</f>
        <v>21.69230769230769</v>
      </c>
      <c r="O1455" s="3">
        <f>Tabla_STOCKENALMACEN[[#This Row],[STOCK_VALORIZADO]]/SUM(Tabla_STOCKENALMACEN[STOCK_VALORIZADO])</f>
        <v>1.394779933513797E-5</v>
      </c>
      <c r="P1455" s="1" t="str">
        <f>VLOOKUP(Tabla_STOCKENALMACEN[[#This Row],[ID_PRODUCTO]],'ABC VENTAS'!$B$2:$F$564,5,FALSE)</f>
        <v>C</v>
      </c>
      <c r="Q1455" s="1" t="str">
        <f>VLOOKUP(Tabla_STOCKENALMACEN[[#This Row],[ID_PRODUCTO]],'ABC STOCK'!$B$3:$F$565,5,FALSE)</f>
        <v>C</v>
      </c>
      <c r="R145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56" spans="1:18" x14ac:dyDescent="0.25">
      <c r="A1456">
        <v>2</v>
      </c>
      <c r="B1456">
        <v>1243</v>
      </c>
      <c r="C1456">
        <v>5</v>
      </c>
      <c r="D1456">
        <v>1</v>
      </c>
      <c r="E1456">
        <v>201911</v>
      </c>
      <c r="F1456">
        <v>369</v>
      </c>
      <c r="G1456">
        <v>7.72</v>
      </c>
      <c r="H1456">
        <v>2848.68</v>
      </c>
      <c r="I1456">
        <v>265.8768</v>
      </c>
      <c r="J1456">
        <v>41</v>
      </c>
      <c r="K1456">
        <v>427.30200000000002</v>
      </c>
      <c r="L1456">
        <f>Tabla_STOCKENALMACEN[[#This Row],[CANT_STOCK]]*Tabla_STOCKENALMACEN[[#This Row],[COSTO_UNIT]]</f>
        <v>2848.68</v>
      </c>
      <c r="M1456">
        <f>IFERROR(Tabla_STOCKENALMACEN[[#This Row],[CANT_STOCK]]/Tabla_STOCKENALMACEN[[#This Row],[VENTA_PROM12MESES_UN]],0)</f>
        <v>9</v>
      </c>
      <c r="N1456">
        <f>IFERROR(12/Tabla_STOCKENALMACEN[[#This Row],[MESES DE INVENTARIO]],0)</f>
        <v>1.3333333333333333</v>
      </c>
      <c r="O1456" s="3">
        <f>Tabla_STOCKENALMACEN[[#This Row],[STOCK_VALORIZADO]]/SUM(Tabla_STOCKENALMACEN[STOCK_VALORIZADO])</f>
        <v>1.0724107155201304E-4</v>
      </c>
      <c r="P1456" s="1" t="str">
        <f>VLOOKUP(Tabla_STOCKENALMACEN[[#This Row],[ID_PRODUCTO]],'ABC VENTAS'!$B$2:$F$564,5,FALSE)</f>
        <v>C</v>
      </c>
      <c r="Q1456" s="1" t="str">
        <f>VLOOKUP(Tabla_STOCKENALMACEN[[#This Row],[ID_PRODUCTO]],'ABC STOCK'!$B$3:$F$565,5,FALSE)</f>
        <v>C</v>
      </c>
      <c r="R145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457" spans="1:18" x14ac:dyDescent="0.25">
      <c r="A1457">
        <v>3</v>
      </c>
      <c r="B1457">
        <v>1243</v>
      </c>
      <c r="C1457">
        <v>5</v>
      </c>
      <c r="D1457">
        <v>1</v>
      </c>
      <c r="E1457">
        <v>201903</v>
      </c>
      <c r="F1457">
        <v>1673</v>
      </c>
      <c r="G1457">
        <v>2.73</v>
      </c>
      <c r="H1457">
        <v>4567.29</v>
      </c>
      <c r="I1457">
        <v>260.57303999999999</v>
      </c>
      <c r="J1457">
        <v>98.4</v>
      </c>
      <c r="K1457">
        <v>411.00695999999999</v>
      </c>
      <c r="L1457">
        <f>Tabla_STOCKENALMACEN[[#This Row],[CANT_STOCK]]*Tabla_STOCKENALMACEN[[#This Row],[COSTO_UNIT]]</f>
        <v>4567.29</v>
      </c>
      <c r="M1457">
        <f>IFERROR(Tabla_STOCKENALMACEN[[#This Row],[CANT_STOCK]]/Tabla_STOCKENALMACEN[[#This Row],[VENTA_PROM12MESES_UN]],0)</f>
        <v>17.002032520325201</v>
      </c>
      <c r="N1457">
        <f>IFERROR(12/Tabla_STOCKENALMACEN[[#This Row],[MESES DE INVENTARIO]],0)</f>
        <v>0.70579796772265402</v>
      </c>
      <c r="O1457" s="3">
        <f>Tabla_STOCKENALMACEN[[#This Row],[STOCK_VALORIZADO]]/SUM(Tabla_STOCKENALMACEN[STOCK_VALORIZADO])</f>
        <v>1.7193966106715869E-4</v>
      </c>
      <c r="P1457" s="1" t="str">
        <f>VLOOKUP(Tabla_STOCKENALMACEN[[#This Row],[ID_PRODUCTO]],'ABC VENTAS'!$B$2:$F$564,5,FALSE)</f>
        <v>C</v>
      </c>
      <c r="Q1457" s="1" t="str">
        <f>VLOOKUP(Tabla_STOCKENALMACEN[[#This Row],[ID_PRODUCTO]],'ABC STOCK'!$B$3:$F$565,5,FALSE)</f>
        <v>C</v>
      </c>
      <c r="R145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458" spans="1:18" x14ac:dyDescent="0.25">
      <c r="A1458">
        <v>1</v>
      </c>
      <c r="B1458">
        <v>1243</v>
      </c>
      <c r="C1458">
        <v>5</v>
      </c>
      <c r="D1458">
        <v>1</v>
      </c>
      <c r="E1458">
        <v>202002</v>
      </c>
      <c r="F1458">
        <v>184</v>
      </c>
      <c r="G1458">
        <v>3.28</v>
      </c>
      <c r="H1458">
        <v>603.52</v>
      </c>
      <c r="I1458">
        <v>280.2432</v>
      </c>
      <c r="J1458">
        <v>96</v>
      </c>
      <c r="K1458">
        <v>387.30239999999998</v>
      </c>
      <c r="L1458">
        <f>Tabla_STOCKENALMACEN[[#This Row],[CANT_STOCK]]*Tabla_STOCKENALMACEN[[#This Row],[COSTO_UNIT]]</f>
        <v>603.52</v>
      </c>
      <c r="M1458">
        <f>IFERROR(Tabla_STOCKENALMACEN[[#This Row],[CANT_STOCK]]/Tabla_STOCKENALMACEN[[#This Row],[VENTA_PROM12MESES_UN]],0)</f>
        <v>1.9166666666666667</v>
      </c>
      <c r="N1458">
        <f>IFERROR(12/Tabla_STOCKENALMACEN[[#This Row],[MESES DE INVENTARIO]],0)</f>
        <v>6.2608695652173907</v>
      </c>
      <c r="O1458" s="3">
        <f>Tabla_STOCKENALMACEN[[#This Row],[STOCK_VALORIZADO]]/SUM(Tabla_STOCKENALMACEN[STOCK_VALORIZADO])</f>
        <v>2.2720042792827173E-5</v>
      </c>
      <c r="P1458" s="1" t="str">
        <f>VLOOKUP(Tabla_STOCKENALMACEN[[#This Row],[ID_PRODUCTO]],'ABC VENTAS'!$B$2:$F$564,5,FALSE)</f>
        <v>C</v>
      </c>
      <c r="Q1458" s="1" t="str">
        <f>VLOOKUP(Tabla_STOCKENALMACEN[[#This Row],[ID_PRODUCTO]],'ABC STOCK'!$B$3:$F$565,5,FALSE)</f>
        <v>C</v>
      </c>
      <c r="R14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59" spans="1:18" x14ac:dyDescent="0.25">
      <c r="A1459">
        <v>1</v>
      </c>
      <c r="B1459">
        <v>1243</v>
      </c>
      <c r="C1459">
        <v>5</v>
      </c>
      <c r="D1459">
        <v>1</v>
      </c>
      <c r="E1459">
        <v>202002</v>
      </c>
      <c r="F1459">
        <v>118</v>
      </c>
      <c r="G1459">
        <v>7.62</v>
      </c>
      <c r="H1459">
        <v>899.16</v>
      </c>
      <c r="I1459">
        <v>224.02799999999999</v>
      </c>
      <c r="J1459">
        <v>29.4</v>
      </c>
      <c r="K1459">
        <v>383.08787999999998</v>
      </c>
      <c r="L1459">
        <f>Tabla_STOCKENALMACEN[[#This Row],[CANT_STOCK]]*Tabla_STOCKENALMACEN[[#This Row],[COSTO_UNIT]]</f>
        <v>899.16</v>
      </c>
      <c r="M1459">
        <f>IFERROR(Tabla_STOCKENALMACEN[[#This Row],[CANT_STOCK]]/Tabla_STOCKENALMACEN[[#This Row],[VENTA_PROM12MESES_UN]],0)</f>
        <v>4.0136054421768712</v>
      </c>
      <c r="N1459">
        <f>IFERROR(12/Tabla_STOCKENALMACEN[[#This Row],[MESES DE INVENTARIO]],0)</f>
        <v>2.9898305084745758</v>
      </c>
      <c r="O1459" s="3">
        <f>Tabla_STOCKENALMACEN[[#This Row],[STOCK_VALORIZADO]]/SUM(Tabla_STOCKENALMACEN[STOCK_VALORIZADO])</f>
        <v>3.3849671390506491E-5</v>
      </c>
      <c r="P1459" s="1" t="str">
        <f>VLOOKUP(Tabla_STOCKENALMACEN[[#This Row],[ID_PRODUCTO]],'ABC VENTAS'!$B$2:$F$564,5,FALSE)</f>
        <v>C</v>
      </c>
      <c r="Q1459" s="1" t="str">
        <f>VLOOKUP(Tabla_STOCKENALMACEN[[#This Row],[ID_PRODUCTO]],'ABC STOCK'!$B$3:$F$565,5,FALSE)</f>
        <v>C</v>
      </c>
      <c r="R145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460" spans="1:18" x14ac:dyDescent="0.25">
      <c r="A1460">
        <v>1</v>
      </c>
      <c r="B1460">
        <v>1244</v>
      </c>
      <c r="C1460">
        <v>5</v>
      </c>
      <c r="D1460">
        <v>1</v>
      </c>
      <c r="E1460">
        <v>202002</v>
      </c>
      <c r="F1460">
        <v>168</v>
      </c>
      <c r="G1460">
        <v>6.75</v>
      </c>
      <c r="H1460">
        <v>1134</v>
      </c>
      <c r="I1460">
        <v>807.97500000000002</v>
      </c>
      <c r="J1460">
        <v>133</v>
      </c>
      <c r="K1460">
        <v>1526.175</v>
      </c>
      <c r="L1460">
        <f>Tabla_STOCKENALMACEN[[#This Row],[CANT_STOCK]]*Tabla_STOCKENALMACEN[[#This Row],[COSTO_UNIT]]</f>
        <v>1134</v>
      </c>
      <c r="M1460">
        <f>IFERROR(Tabla_STOCKENALMACEN[[#This Row],[CANT_STOCK]]/Tabla_STOCKENALMACEN[[#This Row],[VENTA_PROM12MESES_UN]],0)</f>
        <v>1.263157894736842</v>
      </c>
      <c r="N1460">
        <f>IFERROR(12/Tabla_STOCKENALMACEN[[#This Row],[MESES DE INVENTARIO]],0)</f>
        <v>9.5</v>
      </c>
      <c r="O1460" s="3">
        <f>Tabla_STOCKENALMACEN[[#This Row],[STOCK_VALORIZADO]]/SUM(Tabla_STOCKENALMACEN[STOCK_VALORIZADO])</f>
        <v>4.2690430353701642E-5</v>
      </c>
      <c r="P1460" s="1" t="str">
        <f>VLOOKUP(Tabla_STOCKENALMACEN[[#This Row],[ID_PRODUCTO]],'ABC VENTAS'!$B$2:$F$564,5,FALSE)</f>
        <v>C</v>
      </c>
      <c r="Q1460" s="1" t="str">
        <f>VLOOKUP(Tabla_STOCKENALMACEN[[#This Row],[ID_PRODUCTO]],'ABC STOCK'!$B$3:$F$565,5,FALSE)</f>
        <v>C</v>
      </c>
      <c r="R146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61" spans="1:18" x14ac:dyDescent="0.25">
      <c r="A1461">
        <v>1</v>
      </c>
      <c r="B1461">
        <v>1244</v>
      </c>
      <c r="C1461">
        <v>5</v>
      </c>
      <c r="D1461">
        <v>1</v>
      </c>
      <c r="E1461">
        <v>201911</v>
      </c>
      <c r="F1461">
        <v>1333</v>
      </c>
      <c r="G1461">
        <v>4.51</v>
      </c>
      <c r="H1461">
        <v>6011.83</v>
      </c>
      <c r="I1461">
        <v>401.98081000000002</v>
      </c>
      <c r="J1461">
        <v>83.3</v>
      </c>
      <c r="K1461">
        <v>601.09280000000001</v>
      </c>
      <c r="L1461">
        <f>Tabla_STOCKENALMACEN[[#This Row],[CANT_STOCK]]*Tabla_STOCKENALMACEN[[#This Row],[COSTO_UNIT]]</f>
        <v>6011.83</v>
      </c>
      <c r="M1461">
        <f>IFERROR(Tabla_STOCKENALMACEN[[#This Row],[CANT_STOCK]]/Tabla_STOCKENALMACEN[[#This Row],[VENTA_PROM12MESES_UN]],0)</f>
        <v>16.002400960384154</v>
      </c>
      <c r="N1461">
        <f>IFERROR(12/Tabla_STOCKENALMACEN[[#This Row],[MESES DE INVENTARIO]],0)</f>
        <v>0.749887471867967</v>
      </c>
      <c r="O1461" s="3">
        <f>Tabla_STOCKENALMACEN[[#This Row],[STOCK_VALORIZADO]]/SUM(Tabla_STOCKENALMACEN[STOCK_VALORIZADO])</f>
        <v>2.2632064366251686E-4</v>
      </c>
      <c r="P1461" s="1" t="str">
        <f>VLOOKUP(Tabla_STOCKENALMACEN[[#This Row],[ID_PRODUCTO]],'ABC VENTAS'!$B$2:$F$564,5,FALSE)</f>
        <v>C</v>
      </c>
      <c r="Q1461" s="1" t="str">
        <f>VLOOKUP(Tabla_STOCKENALMACEN[[#This Row],[ID_PRODUCTO]],'ABC STOCK'!$B$3:$F$565,5,FALSE)</f>
        <v>C</v>
      </c>
      <c r="R146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462" spans="1:18" x14ac:dyDescent="0.25">
      <c r="A1462">
        <v>3</v>
      </c>
      <c r="B1462">
        <v>1244</v>
      </c>
      <c r="C1462">
        <v>5</v>
      </c>
      <c r="D1462">
        <v>1</v>
      </c>
      <c r="E1462">
        <v>202003</v>
      </c>
      <c r="F1462">
        <v>406</v>
      </c>
      <c r="G1462">
        <v>8</v>
      </c>
      <c r="H1462">
        <v>3248</v>
      </c>
      <c r="I1462">
        <v>221.72800000000001</v>
      </c>
      <c r="J1462">
        <v>33.799999999999997</v>
      </c>
      <c r="K1462">
        <v>492.12799999999999</v>
      </c>
      <c r="L1462">
        <f>Tabla_STOCKENALMACEN[[#This Row],[CANT_STOCK]]*Tabla_STOCKENALMACEN[[#This Row],[COSTO_UNIT]]</f>
        <v>3248</v>
      </c>
      <c r="M1462">
        <f>IFERROR(Tabla_STOCKENALMACEN[[#This Row],[CANT_STOCK]]/Tabla_STOCKENALMACEN[[#This Row],[VENTA_PROM12MESES_UN]],0)</f>
        <v>12.011834319526628</v>
      </c>
      <c r="N1462">
        <f>IFERROR(12/Tabla_STOCKENALMACEN[[#This Row],[MESES DE INVENTARIO]],0)</f>
        <v>0.99901477832512309</v>
      </c>
      <c r="O1462" s="3">
        <f>Tabla_STOCKENALMACEN[[#This Row],[STOCK_VALORIZADO]]/SUM(Tabla_STOCKENALMACEN[STOCK_VALORIZADO])</f>
        <v>1.2227382521060222E-4</v>
      </c>
      <c r="P1462" s="1" t="str">
        <f>VLOOKUP(Tabla_STOCKENALMACEN[[#This Row],[ID_PRODUCTO]],'ABC VENTAS'!$B$2:$F$564,5,FALSE)</f>
        <v>C</v>
      </c>
      <c r="Q1462" s="1" t="str">
        <f>VLOOKUP(Tabla_STOCKENALMACEN[[#This Row],[ID_PRODUCTO]],'ABC STOCK'!$B$3:$F$565,5,FALSE)</f>
        <v>C</v>
      </c>
      <c r="R146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463" spans="1:18" x14ac:dyDescent="0.25">
      <c r="A1463">
        <v>2</v>
      </c>
      <c r="B1463">
        <v>1244</v>
      </c>
      <c r="C1463">
        <v>5</v>
      </c>
      <c r="D1463">
        <v>1</v>
      </c>
      <c r="E1463">
        <v>201904</v>
      </c>
      <c r="F1463">
        <v>588</v>
      </c>
      <c r="G1463">
        <v>6.11</v>
      </c>
      <c r="H1463">
        <v>3592.68</v>
      </c>
      <c r="I1463">
        <v>349.11318</v>
      </c>
      <c r="J1463">
        <v>53.4</v>
      </c>
      <c r="K1463">
        <v>414.36797999999999</v>
      </c>
      <c r="L1463">
        <f>Tabla_STOCKENALMACEN[[#This Row],[CANT_STOCK]]*Tabla_STOCKENALMACEN[[#This Row],[COSTO_UNIT]]</f>
        <v>3592.6800000000003</v>
      </c>
      <c r="M1463">
        <f>IFERROR(Tabla_STOCKENALMACEN[[#This Row],[CANT_STOCK]]/Tabla_STOCKENALMACEN[[#This Row],[VENTA_PROM12MESES_UN]],0)</f>
        <v>11.011235955056181</v>
      </c>
      <c r="N1463">
        <f>IFERROR(12/Tabla_STOCKENALMACEN[[#This Row],[MESES DE INVENTARIO]],0)</f>
        <v>1.0897959183673469</v>
      </c>
      <c r="O1463" s="3">
        <f>Tabla_STOCKENALMACEN[[#This Row],[STOCK_VALORIZADO]]/SUM(Tabla_STOCKENALMACEN[STOCK_VALORIZADO])</f>
        <v>1.3524960786872735E-4</v>
      </c>
      <c r="P1463" s="1" t="str">
        <f>VLOOKUP(Tabla_STOCKENALMACEN[[#This Row],[ID_PRODUCTO]],'ABC VENTAS'!$B$2:$F$564,5,FALSE)</f>
        <v>C</v>
      </c>
      <c r="Q1463" s="1" t="str">
        <f>VLOOKUP(Tabla_STOCKENALMACEN[[#This Row],[ID_PRODUCTO]],'ABC STOCK'!$B$3:$F$565,5,FALSE)</f>
        <v>C</v>
      </c>
      <c r="R146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464" spans="1:18" x14ac:dyDescent="0.25">
      <c r="A1464">
        <v>2</v>
      </c>
      <c r="B1464">
        <v>1244</v>
      </c>
      <c r="C1464">
        <v>5</v>
      </c>
      <c r="D1464">
        <v>1</v>
      </c>
      <c r="E1464">
        <v>201911</v>
      </c>
      <c r="F1464">
        <v>720</v>
      </c>
      <c r="G1464">
        <v>2.12</v>
      </c>
      <c r="H1464">
        <v>1526.4</v>
      </c>
      <c r="I1464">
        <v>200.8912</v>
      </c>
      <c r="J1464">
        <v>103</v>
      </c>
      <c r="K1464">
        <v>408.33319999999998</v>
      </c>
      <c r="L1464">
        <f>Tabla_STOCKENALMACEN[[#This Row],[CANT_STOCK]]*Tabla_STOCKENALMACEN[[#This Row],[COSTO_UNIT]]</f>
        <v>1526.4</v>
      </c>
      <c r="M1464">
        <f>IFERROR(Tabla_STOCKENALMACEN[[#This Row],[CANT_STOCK]]/Tabla_STOCKENALMACEN[[#This Row],[VENTA_PROM12MESES_UN]],0)</f>
        <v>6.9902912621359219</v>
      </c>
      <c r="N1464">
        <f>IFERROR(12/Tabla_STOCKENALMACEN[[#This Row],[MESES DE INVENTARIO]],0)</f>
        <v>1.7166666666666668</v>
      </c>
      <c r="O1464" s="3">
        <f>Tabla_STOCKENALMACEN[[#This Row],[STOCK_VALORIZADO]]/SUM(Tabla_STOCKENALMACEN[STOCK_VALORIZADO])</f>
        <v>5.7462674507839671E-5</v>
      </c>
      <c r="P1464" s="1" t="str">
        <f>VLOOKUP(Tabla_STOCKENALMACEN[[#This Row],[ID_PRODUCTO]],'ABC VENTAS'!$B$2:$F$564,5,FALSE)</f>
        <v>C</v>
      </c>
      <c r="Q1464" s="1" t="str">
        <f>VLOOKUP(Tabla_STOCKENALMACEN[[#This Row],[ID_PRODUCTO]],'ABC STOCK'!$B$3:$F$565,5,FALSE)</f>
        <v>C</v>
      </c>
      <c r="R146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465" spans="1:18" x14ac:dyDescent="0.25">
      <c r="A1465">
        <v>1</v>
      </c>
      <c r="B1465">
        <v>1244</v>
      </c>
      <c r="C1465">
        <v>5</v>
      </c>
      <c r="D1465">
        <v>1</v>
      </c>
      <c r="E1465">
        <v>202001</v>
      </c>
      <c r="F1465">
        <v>0</v>
      </c>
      <c r="G1465">
        <v>6.17</v>
      </c>
      <c r="H1465">
        <v>0</v>
      </c>
      <c r="I1465">
        <v>160.73466999999999</v>
      </c>
      <c r="J1465">
        <v>23.9</v>
      </c>
      <c r="K1465">
        <v>275.75581</v>
      </c>
      <c r="L1465">
        <f>Tabla_STOCKENALMACEN[[#This Row],[CANT_STOCK]]*Tabla_STOCKENALMACEN[[#This Row],[COSTO_UNIT]]</f>
        <v>0</v>
      </c>
      <c r="M1465">
        <f>IFERROR(Tabla_STOCKENALMACEN[[#This Row],[CANT_STOCK]]/Tabla_STOCKENALMACEN[[#This Row],[VENTA_PROM12MESES_UN]],0)</f>
        <v>0</v>
      </c>
      <c r="N1465">
        <f>IFERROR(12/Tabla_STOCKENALMACEN[[#This Row],[MESES DE INVENTARIO]],0)</f>
        <v>0</v>
      </c>
      <c r="O1465" s="3">
        <f>Tabla_STOCKENALMACEN[[#This Row],[STOCK_VALORIZADO]]/SUM(Tabla_STOCKENALMACEN[STOCK_VALORIZADO])</f>
        <v>0</v>
      </c>
      <c r="P1465" s="1" t="str">
        <f>VLOOKUP(Tabla_STOCKENALMACEN[[#This Row],[ID_PRODUCTO]],'ABC VENTAS'!$B$2:$F$564,5,FALSE)</f>
        <v>C</v>
      </c>
      <c r="Q1465" s="1" t="str">
        <f>VLOOKUP(Tabla_STOCKENALMACEN[[#This Row],[ID_PRODUCTO]],'ABC STOCK'!$B$3:$F$565,5,FALSE)</f>
        <v>C</v>
      </c>
      <c r="R146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66" spans="1:18" x14ac:dyDescent="0.25">
      <c r="A1466">
        <v>1</v>
      </c>
      <c r="B1466">
        <v>1245</v>
      </c>
      <c r="C1466">
        <v>5</v>
      </c>
      <c r="D1466">
        <v>1</v>
      </c>
      <c r="E1466">
        <v>202002</v>
      </c>
      <c r="F1466">
        <v>947</v>
      </c>
      <c r="G1466">
        <v>6.67</v>
      </c>
      <c r="H1466">
        <v>6316.49</v>
      </c>
      <c r="I1466">
        <v>688.49740999999995</v>
      </c>
      <c r="J1466">
        <v>94.7</v>
      </c>
      <c r="K1466">
        <v>776.92827</v>
      </c>
      <c r="L1466">
        <f>Tabla_STOCKENALMACEN[[#This Row],[CANT_STOCK]]*Tabla_STOCKENALMACEN[[#This Row],[COSTO_UNIT]]</f>
        <v>6316.49</v>
      </c>
      <c r="M1466">
        <f>IFERROR(Tabla_STOCKENALMACEN[[#This Row],[CANT_STOCK]]/Tabla_STOCKENALMACEN[[#This Row],[VENTA_PROM12MESES_UN]],0)</f>
        <v>10</v>
      </c>
      <c r="N1466">
        <f>IFERROR(12/Tabla_STOCKENALMACEN[[#This Row],[MESES DE INVENTARIO]],0)</f>
        <v>1.2</v>
      </c>
      <c r="O1466" s="3">
        <f>Tabla_STOCKENALMACEN[[#This Row],[STOCK_VALORIZADO]]/SUM(Tabla_STOCKENALMACEN[STOCK_VALORIZADO])</f>
        <v>2.3778983811715421E-4</v>
      </c>
      <c r="P1466" s="1" t="str">
        <f>VLOOKUP(Tabla_STOCKENALMACEN[[#This Row],[ID_PRODUCTO]],'ABC VENTAS'!$B$2:$F$564,5,FALSE)</f>
        <v>C</v>
      </c>
      <c r="Q1466" s="1" t="str">
        <f>VLOOKUP(Tabla_STOCKENALMACEN[[#This Row],[ID_PRODUCTO]],'ABC STOCK'!$B$3:$F$565,5,FALSE)</f>
        <v>C</v>
      </c>
      <c r="R146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467" spans="1:18" x14ac:dyDescent="0.25">
      <c r="A1467">
        <v>2</v>
      </c>
      <c r="B1467">
        <v>1245</v>
      </c>
      <c r="C1467">
        <v>5</v>
      </c>
      <c r="D1467">
        <v>1</v>
      </c>
      <c r="E1467">
        <v>201908</v>
      </c>
      <c r="F1467">
        <v>920</v>
      </c>
      <c r="G1467">
        <v>5.56</v>
      </c>
      <c r="H1467">
        <v>5115.2</v>
      </c>
      <c r="I1467">
        <v>351.05284</v>
      </c>
      <c r="J1467">
        <v>61.3</v>
      </c>
      <c r="K1467">
        <v>562.36620000000005</v>
      </c>
      <c r="L1467">
        <f>Tabla_STOCKENALMACEN[[#This Row],[CANT_STOCK]]*Tabla_STOCKENALMACEN[[#This Row],[COSTO_UNIT]]</f>
        <v>5115.2</v>
      </c>
      <c r="M1467">
        <f>IFERROR(Tabla_STOCKENALMACEN[[#This Row],[CANT_STOCK]]/Tabla_STOCKENALMACEN[[#This Row],[VENTA_PROM12MESES_UN]],0)</f>
        <v>15.00815660685155</v>
      </c>
      <c r="N1467">
        <f>IFERROR(12/Tabla_STOCKENALMACEN[[#This Row],[MESES DE INVENTARIO]],0)</f>
        <v>0.79956521739130437</v>
      </c>
      <c r="O1467" s="3">
        <f>Tabla_STOCKENALMACEN[[#This Row],[STOCK_VALORIZADO]]/SUM(Tabla_STOCKENALMACEN[STOCK_VALORIZADO])</f>
        <v>1.9256621635384006E-4</v>
      </c>
      <c r="P1467" s="1" t="str">
        <f>VLOOKUP(Tabla_STOCKENALMACEN[[#This Row],[ID_PRODUCTO]],'ABC VENTAS'!$B$2:$F$564,5,FALSE)</f>
        <v>C</v>
      </c>
      <c r="Q1467" s="1" t="str">
        <f>VLOOKUP(Tabla_STOCKENALMACEN[[#This Row],[ID_PRODUCTO]],'ABC STOCK'!$B$3:$F$565,5,FALSE)</f>
        <v>C</v>
      </c>
      <c r="R146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468" spans="1:18" x14ac:dyDescent="0.25">
      <c r="A1468">
        <v>2</v>
      </c>
      <c r="B1468">
        <v>1245</v>
      </c>
      <c r="C1468">
        <v>5</v>
      </c>
      <c r="D1468">
        <v>1</v>
      </c>
      <c r="E1468">
        <v>202003</v>
      </c>
      <c r="F1468">
        <v>291</v>
      </c>
      <c r="G1468">
        <v>3.8</v>
      </c>
      <c r="H1468">
        <v>1105.8</v>
      </c>
      <c r="I1468">
        <v>303.46800000000002</v>
      </c>
      <c r="J1468">
        <v>72.599999999999994</v>
      </c>
      <c r="K1468">
        <v>521.41319999999996</v>
      </c>
      <c r="L1468">
        <f>Tabla_STOCKENALMACEN[[#This Row],[CANT_STOCK]]*Tabla_STOCKENALMACEN[[#This Row],[COSTO_UNIT]]</f>
        <v>1105.8</v>
      </c>
      <c r="M1468">
        <f>IFERROR(Tabla_STOCKENALMACEN[[#This Row],[CANT_STOCK]]/Tabla_STOCKENALMACEN[[#This Row],[VENTA_PROM12MESES_UN]],0)</f>
        <v>4.008264462809918</v>
      </c>
      <c r="N1468">
        <f>IFERROR(12/Tabla_STOCKENALMACEN[[#This Row],[MESES DE INVENTARIO]],0)</f>
        <v>2.9938144329896903</v>
      </c>
      <c r="O1468" s="3">
        <f>Tabla_STOCKENALMACEN[[#This Row],[STOCK_VALORIZADO]]/SUM(Tabla_STOCKENALMACEN[STOCK_VALORIZADO])</f>
        <v>4.1628816477181012E-5</v>
      </c>
      <c r="P1468" s="1" t="str">
        <f>VLOOKUP(Tabla_STOCKENALMACEN[[#This Row],[ID_PRODUCTO]],'ABC VENTAS'!$B$2:$F$564,5,FALSE)</f>
        <v>C</v>
      </c>
      <c r="Q1468" s="1" t="str">
        <f>VLOOKUP(Tabla_STOCKENALMACEN[[#This Row],[ID_PRODUCTO]],'ABC STOCK'!$B$3:$F$565,5,FALSE)</f>
        <v>C</v>
      </c>
      <c r="R146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469" spans="1:18" x14ac:dyDescent="0.25">
      <c r="A1469">
        <v>3</v>
      </c>
      <c r="B1469">
        <v>1245</v>
      </c>
      <c r="C1469">
        <v>5</v>
      </c>
      <c r="D1469">
        <v>1</v>
      </c>
      <c r="E1469">
        <v>202001</v>
      </c>
      <c r="F1469">
        <v>344</v>
      </c>
      <c r="G1469">
        <v>2</v>
      </c>
      <c r="H1469">
        <v>688</v>
      </c>
      <c r="I1469">
        <v>233.28</v>
      </c>
      <c r="J1469">
        <v>108</v>
      </c>
      <c r="K1469">
        <v>261.36</v>
      </c>
      <c r="L1469">
        <f>Tabla_STOCKENALMACEN[[#This Row],[CANT_STOCK]]*Tabla_STOCKENALMACEN[[#This Row],[COSTO_UNIT]]</f>
        <v>688</v>
      </c>
      <c r="M1469">
        <f>IFERROR(Tabla_STOCKENALMACEN[[#This Row],[CANT_STOCK]]/Tabla_STOCKENALMACEN[[#This Row],[VENTA_PROM12MESES_UN]],0)</f>
        <v>3.1851851851851851</v>
      </c>
      <c r="N1469">
        <f>IFERROR(12/Tabla_STOCKENALMACEN[[#This Row],[MESES DE INVENTARIO]],0)</f>
        <v>3.7674418604651163</v>
      </c>
      <c r="O1469" s="3">
        <f>Tabla_STOCKENALMACEN[[#This Row],[STOCK_VALORIZADO]]/SUM(Tabla_STOCKENALMACEN[STOCK_VALORIZADO])</f>
        <v>2.5900366916531506E-5</v>
      </c>
      <c r="P1469" s="1" t="str">
        <f>VLOOKUP(Tabla_STOCKENALMACEN[[#This Row],[ID_PRODUCTO]],'ABC VENTAS'!$B$2:$F$564,5,FALSE)</f>
        <v>C</v>
      </c>
      <c r="Q1469" s="1" t="str">
        <f>VLOOKUP(Tabla_STOCKENALMACEN[[#This Row],[ID_PRODUCTO]],'ABC STOCK'!$B$3:$F$565,5,FALSE)</f>
        <v>C</v>
      </c>
      <c r="R146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470" spans="1:18" x14ac:dyDescent="0.25">
      <c r="A1470">
        <v>1</v>
      </c>
      <c r="B1470">
        <v>1245</v>
      </c>
      <c r="C1470">
        <v>5</v>
      </c>
      <c r="D1470">
        <v>1</v>
      </c>
      <c r="E1470">
        <v>201907</v>
      </c>
      <c r="F1470">
        <v>302</v>
      </c>
      <c r="G1470">
        <v>3.31</v>
      </c>
      <c r="H1470">
        <v>999.62</v>
      </c>
      <c r="I1470">
        <v>179.81244000000001</v>
      </c>
      <c r="J1470">
        <v>50.3</v>
      </c>
      <c r="K1470">
        <v>206.45132000000001</v>
      </c>
      <c r="L1470">
        <f>Tabla_STOCKENALMACEN[[#This Row],[CANT_STOCK]]*Tabla_STOCKENALMACEN[[#This Row],[COSTO_UNIT]]</f>
        <v>999.62</v>
      </c>
      <c r="M1470">
        <f>IFERROR(Tabla_STOCKENALMACEN[[#This Row],[CANT_STOCK]]/Tabla_STOCKENALMACEN[[#This Row],[VENTA_PROM12MESES_UN]],0)</f>
        <v>6.0039761431411538</v>
      </c>
      <c r="N1470">
        <f>IFERROR(12/Tabla_STOCKENALMACEN[[#This Row],[MESES DE INVENTARIO]],0)</f>
        <v>1.9986754966887414</v>
      </c>
      <c r="O1470" s="3">
        <f>Tabla_STOCKENALMACEN[[#This Row],[STOCK_VALORIZADO]]/SUM(Tabla_STOCKENALMACEN[STOCK_VALORIZADO])</f>
        <v>3.763157671090585E-5</v>
      </c>
      <c r="P1470" s="1" t="str">
        <f>VLOOKUP(Tabla_STOCKENALMACEN[[#This Row],[ID_PRODUCTO]],'ABC VENTAS'!$B$2:$F$564,5,FALSE)</f>
        <v>C</v>
      </c>
      <c r="Q1470" s="1" t="str">
        <f>VLOOKUP(Tabla_STOCKENALMACEN[[#This Row],[ID_PRODUCTO]],'ABC STOCK'!$B$3:$F$565,5,FALSE)</f>
        <v>C</v>
      </c>
      <c r="R147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471" spans="1:18" x14ac:dyDescent="0.25">
      <c r="A1471">
        <v>3</v>
      </c>
      <c r="B1471">
        <v>1245</v>
      </c>
      <c r="C1471">
        <v>5</v>
      </c>
      <c r="D1471">
        <v>1</v>
      </c>
      <c r="E1471">
        <v>202001</v>
      </c>
      <c r="F1471">
        <v>0</v>
      </c>
      <c r="G1471">
        <v>1.91</v>
      </c>
      <c r="H1471">
        <v>0</v>
      </c>
      <c r="I1471">
        <v>104.286</v>
      </c>
      <c r="J1471">
        <v>52</v>
      </c>
      <c r="K1471">
        <v>187.7148</v>
      </c>
      <c r="L1471">
        <f>Tabla_STOCKENALMACEN[[#This Row],[CANT_STOCK]]*Tabla_STOCKENALMACEN[[#This Row],[COSTO_UNIT]]</f>
        <v>0</v>
      </c>
      <c r="M1471">
        <f>IFERROR(Tabla_STOCKENALMACEN[[#This Row],[CANT_STOCK]]/Tabla_STOCKENALMACEN[[#This Row],[VENTA_PROM12MESES_UN]],0)</f>
        <v>0</v>
      </c>
      <c r="N1471">
        <f>IFERROR(12/Tabla_STOCKENALMACEN[[#This Row],[MESES DE INVENTARIO]],0)</f>
        <v>0</v>
      </c>
      <c r="O1471" s="3">
        <f>Tabla_STOCKENALMACEN[[#This Row],[STOCK_VALORIZADO]]/SUM(Tabla_STOCKENALMACEN[STOCK_VALORIZADO])</f>
        <v>0</v>
      </c>
      <c r="P1471" s="1" t="str">
        <f>VLOOKUP(Tabla_STOCKENALMACEN[[#This Row],[ID_PRODUCTO]],'ABC VENTAS'!$B$2:$F$564,5,FALSE)</f>
        <v>C</v>
      </c>
      <c r="Q1471" s="1" t="str">
        <f>VLOOKUP(Tabla_STOCKENALMACEN[[#This Row],[ID_PRODUCTO]],'ABC STOCK'!$B$3:$F$565,5,FALSE)</f>
        <v>C</v>
      </c>
      <c r="R147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72" spans="1:18" x14ac:dyDescent="0.25">
      <c r="A1472">
        <v>3</v>
      </c>
      <c r="B1472">
        <v>1246</v>
      </c>
      <c r="C1472">
        <v>5</v>
      </c>
      <c r="D1472">
        <v>1</v>
      </c>
      <c r="E1472">
        <v>202002</v>
      </c>
      <c r="F1472">
        <v>243</v>
      </c>
      <c r="G1472">
        <v>78</v>
      </c>
      <c r="H1472">
        <v>18954</v>
      </c>
      <c r="I1472">
        <v>71374.679999999993</v>
      </c>
      <c r="J1472">
        <v>906</v>
      </c>
      <c r="K1472">
        <v>108122.04</v>
      </c>
      <c r="L1472">
        <f>Tabla_STOCKENALMACEN[[#This Row],[CANT_STOCK]]*Tabla_STOCKENALMACEN[[#This Row],[COSTO_UNIT]]</f>
        <v>18954</v>
      </c>
      <c r="M1472">
        <f>IFERROR(Tabla_STOCKENALMACEN[[#This Row],[CANT_STOCK]]/Tabla_STOCKENALMACEN[[#This Row],[VENTA_PROM12MESES_UN]],0)</f>
        <v>0.26821192052980131</v>
      </c>
      <c r="N1472">
        <f>IFERROR(12/Tabla_STOCKENALMACEN[[#This Row],[MESES DE INVENTARIO]],0)</f>
        <v>44.74074074074074</v>
      </c>
      <c r="O1472" s="3">
        <f>Tabla_STOCKENALMACEN[[#This Row],[STOCK_VALORIZADO]]/SUM(Tabla_STOCKENALMACEN[STOCK_VALORIZADO])</f>
        <v>7.1354005019758451E-4</v>
      </c>
      <c r="P1472" s="1" t="str">
        <f>VLOOKUP(Tabla_STOCKENALMACEN[[#This Row],[ID_PRODUCTO]],'ABC VENTAS'!$B$2:$F$564,5,FALSE)</f>
        <v>A</v>
      </c>
      <c r="Q1472" s="1" t="str">
        <f>VLOOKUP(Tabla_STOCKENALMACEN[[#This Row],[ID_PRODUCTO]],'ABC STOCK'!$B$3:$F$565,5,FALSE)</f>
        <v>A</v>
      </c>
      <c r="R147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73" spans="1:18" x14ac:dyDescent="0.25">
      <c r="A1473">
        <v>3</v>
      </c>
      <c r="B1473">
        <v>1246</v>
      </c>
      <c r="C1473">
        <v>5</v>
      </c>
      <c r="D1473">
        <v>1</v>
      </c>
      <c r="E1473">
        <v>202001</v>
      </c>
      <c r="F1473">
        <v>918</v>
      </c>
      <c r="G1473">
        <v>63</v>
      </c>
      <c r="H1473">
        <v>57834</v>
      </c>
      <c r="I1473">
        <v>58766.400000000001</v>
      </c>
      <c r="J1473">
        <v>880</v>
      </c>
      <c r="K1473">
        <v>104227.2</v>
      </c>
      <c r="L1473">
        <f>Tabla_STOCKENALMACEN[[#This Row],[CANT_STOCK]]*Tabla_STOCKENALMACEN[[#This Row],[COSTO_UNIT]]</f>
        <v>57834</v>
      </c>
      <c r="M1473">
        <f>IFERROR(Tabla_STOCKENALMACEN[[#This Row],[CANT_STOCK]]/Tabla_STOCKENALMACEN[[#This Row],[VENTA_PROM12MESES_UN]],0)</f>
        <v>1.0431818181818182</v>
      </c>
      <c r="N1473">
        <f>IFERROR(12/Tabla_STOCKENALMACEN[[#This Row],[MESES DE INVENTARIO]],0)</f>
        <v>11.503267973856209</v>
      </c>
      <c r="O1473" s="3">
        <f>Tabla_STOCKENALMACEN[[#This Row],[STOCK_VALORIZADO]]/SUM(Tabla_STOCKENALMACEN[STOCK_VALORIZADO])</f>
        <v>2.1772119480387834E-3</v>
      </c>
      <c r="P1473" s="1" t="str">
        <f>VLOOKUP(Tabla_STOCKENALMACEN[[#This Row],[ID_PRODUCTO]],'ABC VENTAS'!$B$2:$F$564,5,FALSE)</f>
        <v>A</v>
      </c>
      <c r="Q1473" s="1" t="str">
        <f>VLOOKUP(Tabla_STOCKENALMACEN[[#This Row],[ID_PRODUCTO]],'ABC STOCK'!$B$3:$F$565,5,FALSE)</f>
        <v>A</v>
      </c>
      <c r="R147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74" spans="1:18" x14ac:dyDescent="0.25">
      <c r="A1474">
        <v>3</v>
      </c>
      <c r="B1474">
        <v>1246</v>
      </c>
      <c r="C1474">
        <v>5</v>
      </c>
      <c r="D1474">
        <v>1</v>
      </c>
      <c r="E1474">
        <v>201908</v>
      </c>
      <c r="F1474">
        <v>510</v>
      </c>
      <c r="G1474">
        <v>91</v>
      </c>
      <c r="H1474">
        <v>46410</v>
      </c>
      <c r="I1474">
        <v>71431.360000000001</v>
      </c>
      <c r="J1474">
        <v>892</v>
      </c>
      <c r="K1474">
        <v>97406.399999999994</v>
      </c>
      <c r="L1474">
        <f>Tabla_STOCKENALMACEN[[#This Row],[CANT_STOCK]]*Tabla_STOCKENALMACEN[[#This Row],[COSTO_UNIT]]</f>
        <v>46410</v>
      </c>
      <c r="M1474">
        <f>IFERROR(Tabla_STOCKENALMACEN[[#This Row],[CANT_STOCK]]/Tabla_STOCKENALMACEN[[#This Row],[VENTA_PROM12MESES_UN]],0)</f>
        <v>0.5717488789237668</v>
      </c>
      <c r="N1474">
        <f>IFERROR(12/Tabla_STOCKENALMACEN[[#This Row],[MESES DE INVENTARIO]],0)</f>
        <v>20.988235294117647</v>
      </c>
      <c r="O1474" s="3">
        <f>Tabla_STOCKENALMACEN[[#This Row],[STOCK_VALORIZADO]]/SUM(Tabla_STOCKENALMACEN[STOCK_VALORIZADO])</f>
        <v>1.7471453904014931E-3</v>
      </c>
      <c r="P1474" s="1" t="str">
        <f>VLOOKUP(Tabla_STOCKENALMACEN[[#This Row],[ID_PRODUCTO]],'ABC VENTAS'!$B$2:$F$564,5,FALSE)</f>
        <v>A</v>
      </c>
      <c r="Q1474" s="1" t="str">
        <f>VLOOKUP(Tabla_STOCKENALMACEN[[#This Row],[ID_PRODUCTO]],'ABC STOCK'!$B$3:$F$565,5,FALSE)</f>
        <v>A</v>
      </c>
      <c r="R147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75" spans="1:18" x14ac:dyDescent="0.25">
      <c r="A1475">
        <v>2</v>
      </c>
      <c r="B1475">
        <v>1246</v>
      </c>
      <c r="C1475">
        <v>5</v>
      </c>
      <c r="D1475">
        <v>1</v>
      </c>
      <c r="E1475">
        <v>202003</v>
      </c>
      <c r="F1475">
        <v>576</v>
      </c>
      <c r="G1475">
        <v>68</v>
      </c>
      <c r="H1475">
        <v>39168</v>
      </c>
      <c r="I1475">
        <v>48160.32</v>
      </c>
      <c r="J1475">
        <v>681</v>
      </c>
      <c r="K1475">
        <v>74092.800000000003</v>
      </c>
      <c r="L1475">
        <f>Tabla_STOCKENALMACEN[[#This Row],[CANT_STOCK]]*Tabla_STOCKENALMACEN[[#This Row],[COSTO_UNIT]]</f>
        <v>39168</v>
      </c>
      <c r="M1475">
        <f>IFERROR(Tabla_STOCKENALMACEN[[#This Row],[CANT_STOCK]]/Tabla_STOCKENALMACEN[[#This Row],[VENTA_PROM12MESES_UN]],0)</f>
        <v>0.8458149779735683</v>
      </c>
      <c r="N1475">
        <f>IFERROR(12/Tabla_STOCKENALMACEN[[#This Row],[MESES DE INVENTARIO]],0)</f>
        <v>14.1875</v>
      </c>
      <c r="O1475" s="3">
        <f>Tabla_STOCKENALMACEN[[#This Row],[STOCK_VALORIZADO]]/SUM(Tabla_STOCKENALMACEN[STOCK_VALORIZADO])</f>
        <v>1.474513911899282E-3</v>
      </c>
      <c r="P1475" s="1" t="str">
        <f>VLOOKUP(Tabla_STOCKENALMACEN[[#This Row],[ID_PRODUCTO]],'ABC VENTAS'!$B$2:$F$564,5,FALSE)</f>
        <v>A</v>
      </c>
      <c r="Q1475" s="1" t="str">
        <f>VLOOKUP(Tabla_STOCKENALMACEN[[#This Row],[ID_PRODUCTO]],'ABC STOCK'!$B$3:$F$565,5,FALSE)</f>
        <v>A</v>
      </c>
      <c r="R147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76" spans="1:18" x14ac:dyDescent="0.25">
      <c r="A1476">
        <v>2</v>
      </c>
      <c r="B1476">
        <v>1246</v>
      </c>
      <c r="C1476">
        <v>5</v>
      </c>
      <c r="D1476">
        <v>1</v>
      </c>
      <c r="E1476">
        <v>201904</v>
      </c>
      <c r="F1476">
        <v>0</v>
      </c>
      <c r="G1476">
        <v>63</v>
      </c>
      <c r="H1476">
        <v>0</v>
      </c>
      <c r="I1476">
        <v>40556.25</v>
      </c>
      <c r="J1476">
        <v>625</v>
      </c>
      <c r="K1476">
        <v>58668.75</v>
      </c>
      <c r="L1476">
        <f>Tabla_STOCKENALMACEN[[#This Row],[CANT_STOCK]]*Tabla_STOCKENALMACEN[[#This Row],[COSTO_UNIT]]</f>
        <v>0</v>
      </c>
      <c r="M1476">
        <f>IFERROR(Tabla_STOCKENALMACEN[[#This Row],[CANT_STOCK]]/Tabla_STOCKENALMACEN[[#This Row],[VENTA_PROM12MESES_UN]],0)</f>
        <v>0</v>
      </c>
      <c r="N1476">
        <f>IFERROR(12/Tabla_STOCKENALMACEN[[#This Row],[MESES DE INVENTARIO]],0)</f>
        <v>0</v>
      </c>
      <c r="O1476" s="3">
        <f>Tabla_STOCKENALMACEN[[#This Row],[STOCK_VALORIZADO]]/SUM(Tabla_STOCKENALMACEN[STOCK_VALORIZADO])</f>
        <v>0</v>
      </c>
      <c r="P1476" s="1" t="str">
        <f>VLOOKUP(Tabla_STOCKENALMACEN[[#This Row],[ID_PRODUCTO]],'ABC VENTAS'!$B$2:$F$564,5,FALSE)</f>
        <v>A</v>
      </c>
      <c r="Q1476" s="1" t="str">
        <f>VLOOKUP(Tabla_STOCKENALMACEN[[#This Row],[ID_PRODUCTO]],'ABC STOCK'!$B$3:$F$565,5,FALSE)</f>
        <v>A</v>
      </c>
      <c r="R147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77" spans="1:18" x14ac:dyDescent="0.25">
      <c r="A1477">
        <v>1</v>
      </c>
      <c r="B1477">
        <v>1246</v>
      </c>
      <c r="C1477">
        <v>5</v>
      </c>
      <c r="D1477">
        <v>1</v>
      </c>
      <c r="E1477">
        <v>201905</v>
      </c>
      <c r="F1477">
        <v>1193</v>
      </c>
      <c r="G1477">
        <v>71</v>
      </c>
      <c r="H1477">
        <v>84703</v>
      </c>
      <c r="I1477">
        <v>29544.52</v>
      </c>
      <c r="J1477">
        <v>412</v>
      </c>
      <c r="K1477">
        <v>47973.279999999999</v>
      </c>
      <c r="L1477">
        <f>Tabla_STOCKENALMACEN[[#This Row],[CANT_STOCK]]*Tabla_STOCKENALMACEN[[#This Row],[COSTO_UNIT]]</f>
        <v>84703</v>
      </c>
      <c r="M1477">
        <f>IFERROR(Tabla_STOCKENALMACEN[[#This Row],[CANT_STOCK]]/Tabla_STOCKENALMACEN[[#This Row],[VENTA_PROM12MESES_UN]],0)</f>
        <v>2.895631067961165</v>
      </c>
      <c r="N1477">
        <f>IFERROR(12/Tabla_STOCKENALMACEN[[#This Row],[MESES DE INVENTARIO]],0)</f>
        <v>4.1441743503772006</v>
      </c>
      <c r="O1477" s="3">
        <f>Tabla_STOCKENALMACEN[[#This Row],[STOCK_VALORIZADO]]/SUM(Tabla_STOCKENALMACEN[STOCK_VALORIZADO])</f>
        <v>3.1887191554229189E-3</v>
      </c>
      <c r="P1477" s="1" t="str">
        <f>VLOOKUP(Tabla_STOCKENALMACEN[[#This Row],[ID_PRODUCTO]],'ABC VENTAS'!$B$2:$F$564,5,FALSE)</f>
        <v>A</v>
      </c>
      <c r="Q1477" s="1" t="str">
        <f>VLOOKUP(Tabla_STOCKENALMACEN[[#This Row],[ID_PRODUCTO]],'ABC STOCK'!$B$3:$F$565,5,FALSE)</f>
        <v>A</v>
      </c>
      <c r="R147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78" spans="1:18" x14ac:dyDescent="0.25">
      <c r="A1478">
        <v>2</v>
      </c>
      <c r="B1478">
        <v>1247</v>
      </c>
      <c r="C1478">
        <v>5</v>
      </c>
      <c r="D1478">
        <v>1</v>
      </c>
      <c r="E1478">
        <v>202003</v>
      </c>
      <c r="F1478">
        <v>1482</v>
      </c>
      <c r="G1478">
        <v>5.32</v>
      </c>
      <c r="H1478">
        <v>7884.24</v>
      </c>
      <c r="I1478">
        <v>472.86288000000002</v>
      </c>
      <c r="J1478">
        <v>82.3</v>
      </c>
      <c r="K1478">
        <v>674.26743999999997</v>
      </c>
      <c r="L1478">
        <f>Tabla_STOCKENALMACEN[[#This Row],[CANT_STOCK]]*Tabla_STOCKENALMACEN[[#This Row],[COSTO_UNIT]]</f>
        <v>7884.2400000000007</v>
      </c>
      <c r="M1478">
        <f>IFERROR(Tabla_STOCKENALMACEN[[#This Row],[CANT_STOCK]]/Tabla_STOCKENALMACEN[[#This Row],[VENTA_PROM12MESES_UN]],0)</f>
        <v>18.007290400972053</v>
      </c>
      <c r="N1478">
        <f>IFERROR(12/Tabla_STOCKENALMACEN[[#This Row],[MESES DE INVENTARIO]],0)</f>
        <v>0.66639676113360324</v>
      </c>
      <c r="O1478" s="3">
        <f>Tabla_STOCKENALMACEN[[#This Row],[STOCK_VALORIZADO]]/SUM(Tabla_STOCKENALMACEN[STOCK_VALORIZADO])</f>
        <v>2.9680916985173601E-4</v>
      </c>
      <c r="P1478" s="1" t="str">
        <f>VLOOKUP(Tabla_STOCKENALMACEN[[#This Row],[ID_PRODUCTO]],'ABC VENTAS'!$B$2:$F$564,5,FALSE)</f>
        <v>C</v>
      </c>
      <c r="Q1478" s="1" t="str">
        <f>VLOOKUP(Tabla_STOCKENALMACEN[[#This Row],[ID_PRODUCTO]],'ABC STOCK'!$B$3:$F$565,5,FALSE)</f>
        <v>C</v>
      </c>
      <c r="R147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479" spans="1:18" x14ac:dyDescent="0.25">
      <c r="A1479">
        <v>1</v>
      </c>
      <c r="B1479">
        <v>1247</v>
      </c>
      <c r="C1479">
        <v>5</v>
      </c>
      <c r="D1479">
        <v>1</v>
      </c>
      <c r="E1479">
        <v>202003</v>
      </c>
      <c r="F1479">
        <v>879</v>
      </c>
      <c r="G1479">
        <v>5</v>
      </c>
      <c r="H1479">
        <v>4395</v>
      </c>
      <c r="I1479">
        <v>307.58</v>
      </c>
      <c r="J1479">
        <v>67.599999999999994</v>
      </c>
      <c r="K1479">
        <v>561.08000000000004</v>
      </c>
      <c r="L1479">
        <f>Tabla_STOCKENALMACEN[[#This Row],[CANT_STOCK]]*Tabla_STOCKENALMACEN[[#This Row],[COSTO_UNIT]]</f>
        <v>4395</v>
      </c>
      <c r="M1479">
        <f>IFERROR(Tabla_STOCKENALMACEN[[#This Row],[CANT_STOCK]]/Tabla_STOCKENALMACEN[[#This Row],[VENTA_PROM12MESES_UN]],0)</f>
        <v>13.002958579881659</v>
      </c>
      <c r="N1479">
        <f>IFERROR(12/Tabla_STOCKENALMACEN[[#This Row],[MESES DE INVENTARIO]],0)</f>
        <v>0.92286689419795209</v>
      </c>
      <c r="O1479" s="3">
        <f>Tabla_STOCKENALMACEN[[#This Row],[STOCK_VALORIZADO]]/SUM(Tabla_STOCKENALMACEN[STOCK_VALORIZADO])</f>
        <v>1.6545365203220343E-4</v>
      </c>
      <c r="P1479" s="1" t="str">
        <f>VLOOKUP(Tabla_STOCKENALMACEN[[#This Row],[ID_PRODUCTO]],'ABC VENTAS'!$B$2:$F$564,5,FALSE)</f>
        <v>C</v>
      </c>
      <c r="Q1479" s="1" t="str">
        <f>VLOOKUP(Tabla_STOCKENALMACEN[[#This Row],[ID_PRODUCTO]],'ABC STOCK'!$B$3:$F$565,5,FALSE)</f>
        <v>C</v>
      </c>
      <c r="R147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480" spans="1:18" x14ac:dyDescent="0.25">
      <c r="A1480">
        <v>3</v>
      </c>
      <c r="B1480">
        <v>1247</v>
      </c>
      <c r="C1480">
        <v>5</v>
      </c>
      <c r="D1480">
        <v>1</v>
      </c>
      <c r="E1480">
        <v>201901</v>
      </c>
      <c r="F1480">
        <v>112</v>
      </c>
      <c r="G1480">
        <v>2.36</v>
      </c>
      <c r="H1480">
        <v>264.32</v>
      </c>
      <c r="I1480">
        <v>244.6848</v>
      </c>
      <c r="J1480">
        <v>108</v>
      </c>
      <c r="K1480">
        <v>333.89280000000002</v>
      </c>
      <c r="L1480">
        <f>Tabla_STOCKENALMACEN[[#This Row],[CANT_STOCK]]*Tabla_STOCKENALMACEN[[#This Row],[COSTO_UNIT]]</f>
        <v>264.32</v>
      </c>
      <c r="M1480">
        <f>IFERROR(Tabla_STOCKENALMACEN[[#This Row],[CANT_STOCK]]/Tabla_STOCKENALMACEN[[#This Row],[VENTA_PROM12MESES_UN]],0)</f>
        <v>1.037037037037037</v>
      </c>
      <c r="N1480">
        <f>IFERROR(12/Tabla_STOCKENALMACEN[[#This Row],[MESES DE INVENTARIO]],0)</f>
        <v>11.571428571428573</v>
      </c>
      <c r="O1480" s="3">
        <f>Tabla_STOCKENALMACEN[[#This Row],[STOCK_VALORIZADO]]/SUM(Tabla_STOCKENALMACEN[STOCK_VALORIZADO])</f>
        <v>9.9505595688628013E-6</v>
      </c>
      <c r="P1480" s="1" t="str">
        <f>VLOOKUP(Tabla_STOCKENALMACEN[[#This Row],[ID_PRODUCTO]],'ABC VENTAS'!$B$2:$F$564,5,FALSE)</f>
        <v>C</v>
      </c>
      <c r="Q1480" s="1" t="str">
        <f>VLOOKUP(Tabla_STOCKENALMACEN[[#This Row],[ID_PRODUCTO]],'ABC STOCK'!$B$3:$F$565,5,FALSE)</f>
        <v>C</v>
      </c>
      <c r="R148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81" spans="1:18" x14ac:dyDescent="0.25">
      <c r="A1481">
        <v>1</v>
      </c>
      <c r="B1481">
        <v>1247</v>
      </c>
      <c r="C1481">
        <v>5</v>
      </c>
      <c r="D1481">
        <v>1</v>
      </c>
      <c r="E1481">
        <v>202001</v>
      </c>
      <c r="F1481">
        <v>24</v>
      </c>
      <c r="G1481">
        <v>3.2</v>
      </c>
      <c r="H1481">
        <v>76.8</v>
      </c>
      <c r="I1481">
        <v>141.98400000000001</v>
      </c>
      <c r="J1481">
        <v>51</v>
      </c>
      <c r="K1481">
        <v>297.024</v>
      </c>
      <c r="L1481">
        <f>Tabla_STOCKENALMACEN[[#This Row],[CANT_STOCK]]*Tabla_STOCKENALMACEN[[#This Row],[COSTO_UNIT]]</f>
        <v>76.800000000000011</v>
      </c>
      <c r="M1481">
        <f>IFERROR(Tabla_STOCKENALMACEN[[#This Row],[CANT_STOCK]]/Tabla_STOCKENALMACEN[[#This Row],[VENTA_PROM12MESES_UN]],0)</f>
        <v>0.47058823529411764</v>
      </c>
      <c r="N1481">
        <f>IFERROR(12/Tabla_STOCKENALMACEN[[#This Row],[MESES DE INVENTARIO]],0)</f>
        <v>25.5</v>
      </c>
      <c r="O1481" s="3">
        <f>Tabla_STOCKENALMACEN[[#This Row],[STOCK_VALORIZADO]]/SUM(Tabla_STOCKENALMACEN[STOCK_VALORIZADO])</f>
        <v>2.8912037488221221E-6</v>
      </c>
      <c r="P1481" s="1" t="str">
        <f>VLOOKUP(Tabla_STOCKENALMACEN[[#This Row],[ID_PRODUCTO]],'ABC VENTAS'!$B$2:$F$564,5,FALSE)</f>
        <v>C</v>
      </c>
      <c r="Q1481" s="1" t="str">
        <f>VLOOKUP(Tabla_STOCKENALMACEN[[#This Row],[ID_PRODUCTO]],'ABC STOCK'!$B$3:$F$565,5,FALSE)</f>
        <v>C</v>
      </c>
      <c r="R148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82" spans="1:18" x14ac:dyDescent="0.25">
      <c r="A1482">
        <v>2</v>
      </c>
      <c r="B1482">
        <v>1247</v>
      </c>
      <c r="C1482">
        <v>5</v>
      </c>
      <c r="D1482">
        <v>1</v>
      </c>
      <c r="E1482">
        <v>201910</v>
      </c>
      <c r="F1482">
        <v>144</v>
      </c>
      <c r="G1482">
        <v>2.48</v>
      </c>
      <c r="H1482">
        <v>357.12</v>
      </c>
      <c r="I1482">
        <v>159.3648</v>
      </c>
      <c r="J1482">
        <v>63</v>
      </c>
      <c r="K1482">
        <v>296.85599999999999</v>
      </c>
      <c r="L1482">
        <f>Tabla_STOCKENALMACEN[[#This Row],[CANT_STOCK]]*Tabla_STOCKENALMACEN[[#This Row],[COSTO_UNIT]]</f>
        <v>357.12</v>
      </c>
      <c r="M1482">
        <f>IFERROR(Tabla_STOCKENALMACEN[[#This Row],[CANT_STOCK]]/Tabla_STOCKENALMACEN[[#This Row],[VENTA_PROM12MESES_UN]],0)</f>
        <v>2.2857142857142856</v>
      </c>
      <c r="N1482">
        <f>IFERROR(12/Tabla_STOCKENALMACEN[[#This Row],[MESES DE INVENTARIO]],0)</f>
        <v>5.25</v>
      </c>
      <c r="O1482" s="3">
        <f>Tabla_STOCKENALMACEN[[#This Row],[STOCK_VALORIZADO]]/SUM(Tabla_STOCKENALMACEN[STOCK_VALORIZADO])</f>
        <v>1.3444097432022865E-5</v>
      </c>
      <c r="P1482" s="1" t="str">
        <f>VLOOKUP(Tabla_STOCKENALMACEN[[#This Row],[ID_PRODUCTO]],'ABC VENTAS'!$B$2:$F$564,5,FALSE)</f>
        <v>C</v>
      </c>
      <c r="Q1482" s="1" t="str">
        <f>VLOOKUP(Tabla_STOCKENALMACEN[[#This Row],[ID_PRODUCTO]],'ABC STOCK'!$B$3:$F$565,5,FALSE)</f>
        <v>C</v>
      </c>
      <c r="R148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83" spans="1:18" x14ac:dyDescent="0.25">
      <c r="A1483">
        <v>2</v>
      </c>
      <c r="B1483">
        <v>1247</v>
      </c>
      <c r="C1483">
        <v>5</v>
      </c>
      <c r="D1483">
        <v>1</v>
      </c>
      <c r="E1483">
        <v>202003</v>
      </c>
      <c r="F1483">
        <v>1759</v>
      </c>
      <c r="G1483">
        <v>2.1800000000000002</v>
      </c>
      <c r="H1483">
        <v>3834.62</v>
      </c>
      <c r="I1483">
        <v>202.33670000000001</v>
      </c>
      <c r="J1483">
        <v>97.7</v>
      </c>
      <c r="K1483">
        <v>261.97278</v>
      </c>
      <c r="L1483">
        <f>Tabla_STOCKENALMACEN[[#This Row],[CANT_STOCK]]*Tabla_STOCKENALMACEN[[#This Row],[COSTO_UNIT]]</f>
        <v>3834.6200000000003</v>
      </c>
      <c r="M1483">
        <f>IFERROR(Tabla_STOCKENALMACEN[[#This Row],[CANT_STOCK]]/Tabla_STOCKENALMACEN[[#This Row],[VENTA_PROM12MESES_UN]],0)</f>
        <v>18.004094165813715</v>
      </c>
      <c r="N1483">
        <f>IFERROR(12/Tabla_STOCKENALMACEN[[#This Row],[MESES DE INVENTARIO]],0)</f>
        <v>0.66651506537805572</v>
      </c>
      <c r="O1483" s="3">
        <f>Tabla_STOCKENALMACEN[[#This Row],[STOCK_VALORIZADO]]/SUM(Tabla_STOCKENALMACEN[STOCK_VALORIZADO])</f>
        <v>1.4435765259515997E-4</v>
      </c>
      <c r="P1483" s="1" t="str">
        <f>VLOOKUP(Tabla_STOCKENALMACEN[[#This Row],[ID_PRODUCTO]],'ABC VENTAS'!$B$2:$F$564,5,FALSE)</f>
        <v>C</v>
      </c>
      <c r="Q1483" s="1" t="str">
        <f>VLOOKUP(Tabla_STOCKENALMACEN[[#This Row],[ID_PRODUCTO]],'ABC STOCK'!$B$3:$F$565,5,FALSE)</f>
        <v>C</v>
      </c>
      <c r="R148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484" spans="1:18" x14ac:dyDescent="0.25">
      <c r="A1484">
        <v>3</v>
      </c>
      <c r="B1484">
        <v>1248</v>
      </c>
      <c r="C1484">
        <v>5</v>
      </c>
      <c r="D1484">
        <v>1</v>
      </c>
      <c r="E1484">
        <v>202002</v>
      </c>
      <c r="F1484">
        <v>285</v>
      </c>
      <c r="G1484">
        <v>3.53</v>
      </c>
      <c r="H1484">
        <v>1006.05</v>
      </c>
      <c r="I1484">
        <v>334.99700000000001</v>
      </c>
      <c r="J1484">
        <v>94.9</v>
      </c>
      <c r="K1484">
        <v>609.69453999999996</v>
      </c>
      <c r="L1484">
        <f>Tabla_STOCKENALMACEN[[#This Row],[CANT_STOCK]]*Tabla_STOCKENALMACEN[[#This Row],[COSTO_UNIT]]</f>
        <v>1006.05</v>
      </c>
      <c r="M1484">
        <f>IFERROR(Tabla_STOCKENALMACEN[[#This Row],[CANT_STOCK]]/Tabla_STOCKENALMACEN[[#This Row],[VENTA_PROM12MESES_UN]],0)</f>
        <v>3.0031612223393043</v>
      </c>
      <c r="N1484">
        <f>IFERROR(12/Tabla_STOCKENALMACEN[[#This Row],[MESES DE INVENTARIO]],0)</f>
        <v>3.9957894736842108</v>
      </c>
      <c r="O1484" s="3">
        <f>Tabla_STOCKENALMACEN[[#This Row],[STOCK_VALORIZADO]]/SUM(Tabla_STOCKENALMACEN[STOCK_VALORIZADO])</f>
        <v>3.7873639733105406E-5</v>
      </c>
      <c r="P1484" s="1" t="str">
        <f>VLOOKUP(Tabla_STOCKENALMACEN[[#This Row],[ID_PRODUCTO]],'ABC VENTAS'!$B$2:$F$564,5,FALSE)</f>
        <v>C</v>
      </c>
      <c r="Q1484" s="1" t="str">
        <f>VLOOKUP(Tabla_STOCKENALMACEN[[#This Row],[ID_PRODUCTO]],'ABC STOCK'!$B$3:$F$565,5,FALSE)</f>
        <v>C</v>
      </c>
      <c r="R148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485" spans="1:18" x14ac:dyDescent="0.25">
      <c r="A1485">
        <v>3</v>
      </c>
      <c r="B1485">
        <v>1248</v>
      </c>
      <c r="C1485">
        <v>5</v>
      </c>
      <c r="D1485">
        <v>1</v>
      </c>
      <c r="E1485">
        <v>201912</v>
      </c>
      <c r="F1485">
        <v>930</v>
      </c>
      <c r="G1485">
        <v>3.39</v>
      </c>
      <c r="H1485">
        <v>3152.7</v>
      </c>
      <c r="I1485">
        <v>208.77654000000001</v>
      </c>
      <c r="J1485">
        <v>58.1</v>
      </c>
      <c r="K1485">
        <v>360.43497000000002</v>
      </c>
      <c r="L1485">
        <f>Tabla_STOCKENALMACEN[[#This Row],[CANT_STOCK]]*Tabla_STOCKENALMACEN[[#This Row],[COSTO_UNIT]]</f>
        <v>3152.7000000000003</v>
      </c>
      <c r="M1485">
        <f>IFERROR(Tabla_STOCKENALMACEN[[#This Row],[CANT_STOCK]]/Tabla_STOCKENALMACEN[[#This Row],[VENTA_PROM12MESES_UN]],0)</f>
        <v>16.006884681583475</v>
      </c>
      <c r="N1485">
        <f>IFERROR(12/Tabla_STOCKENALMACEN[[#This Row],[MESES DE INVENTARIO]],0)</f>
        <v>0.74967741935483878</v>
      </c>
      <c r="O1485" s="3">
        <f>Tabla_STOCKENALMACEN[[#This Row],[STOCK_VALORIZADO]]/SUM(Tabla_STOCKENALMACEN[STOCK_VALORIZADO])</f>
        <v>1.1868617264207687E-4</v>
      </c>
      <c r="P1485" s="1" t="str">
        <f>VLOOKUP(Tabla_STOCKENALMACEN[[#This Row],[ID_PRODUCTO]],'ABC VENTAS'!$B$2:$F$564,5,FALSE)</f>
        <v>C</v>
      </c>
      <c r="Q1485" s="1" t="str">
        <f>VLOOKUP(Tabla_STOCKENALMACEN[[#This Row],[ID_PRODUCTO]],'ABC STOCK'!$B$3:$F$565,5,FALSE)</f>
        <v>C</v>
      </c>
      <c r="R148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486" spans="1:18" x14ac:dyDescent="0.25">
      <c r="A1486">
        <v>1</v>
      </c>
      <c r="B1486">
        <v>1248</v>
      </c>
      <c r="C1486">
        <v>5</v>
      </c>
      <c r="D1486">
        <v>1</v>
      </c>
      <c r="E1486">
        <v>202003</v>
      </c>
      <c r="F1486">
        <v>832</v>
      </c>
      <c r="G1486">
        <v>1.25</v>
      </c>
      <c r="H1486">
        <v>1040</v>
      </c>
      <c r="I1486">
        <v>147</v>
      </c>
      <c r="J1486">
        <v>140</v>
      </c>
      <c r="K1486">
        <v>315</v>
      </c>
      <c r="L1486">
        <f>Tabla_STOCKENALMACEN[[#This Row],[CANT_STOCK]]*Tabla_STOCKENALMACEN[[#This Row],[COSTO_UNIT]]</f>
        <v>1040</v>
      </c>
      <c r="M1486">
        <f>IFERROR(Tabla_STOCKENALMACEN[[#This Row],[CANT_STOCK]]/Tabla_STOCKENALMACEN[[#This Row],[VENTA_PROM12MESES_UN]],0)</f>
        <v>5.9428571428571431</v>
      </c>
      <c r="N1486">
        <f>IFERROR(12/Tabla_STOCKENALMACEN[[#This Row],[MESES DE INVENTARIO]],0)</f>
        <v>2.0192307692307692</v>
      </c>
      <c r="O1486" s="3">
        <f>Tabla_STOCKENALMACEN[[#This Row],[STOCK_VALORIZADO]]/SUM(Tabla_STOCKENALMACEN[STOCK_VALORIZADO])</f>
        <v>3.915171743196623E-5</v>
      </c>
      <c r="P1486" s="1" t="str">
        <f>VLOOKUP(Tabla_STOCKENALMACEN[[#This Row],[ID_PRODUCTO]],'ABC VENTAS'!$B$2:$F$564,5,FALSE)</f>
        <v>C</v>
      </c>
      <c r="Q1486" s="1" t="str">
        <f>VLOOKUP(Tabla_STOCKENALMACEN[[#This Row],[ID_PRODUCTO]],'ABC STOCK'!$B$3:$F$565,5,FALSE)</f>
        <v>C</v>
      </c>
      <c r="R148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487" spans="1:18" x14ac:dyDescent="0.25">
      <c r="A1487">
        <v>3</v>
      </c>
      <c r="B1487">
        <v>1248</v>
      </c>
      <c r="C1487">
        <v>5</v>
      </c>
      <c r="D1487">
        <v>1</v>
      </c>
      <c r="E1487">
        <v>202001</v>
      </c>
      <c r="F1487">
        <v>756</v>
      </c>
      <c r="G1487">
        <v>2.8</v>
      </c>
      <c r="H1487">
        <v>2116.8000000000002</v>
      </c>
      <c r="I1487">
        <v>155.73599999999999</v>
      </c>
      <c r="J1487">
        <v>54</v>
      </c>
      <c r="K1487">
        <v>246.45599999999999</v>
      </c>
      <c r="L1487">
        <f>Tabla_STOCKENALMACEN[[#This Row],[CANT_STOCK]]*Tabla_STOCKENALMACEN[[#This Row],[COSTO_UNIT]]</f>
        <v>2116.7999999999997</v>
      </c>
      <c r="M1487">
        <f>IFERROR(Tabla_STOCKENALMACEN[[#This Row],[CANT_STOCK]]/Tabla_STOCKENALMACEN[[#This Row],[VENTA_PROM12MESES_UN]],0)</f>
        <v>14</v>
      </c>
      <c r="N1487">
        <f>IFERROR(12/Tabla_STOCKENALMACEN[[#This Row],[MESES DE INVENTARIO]],0)</f>
        <v>0.8571428571428571</v>
      </c>
      <c r="O1487" s="3">
        <f>Tabla_STOCKENALMACEN[[#This Row],[STOCK_VALORIZADO]]/SUM(Tabla_STOCKENALMACEN[STOCK_VALORIZADO])</f>
        <v>7.9688803326909713E-5</v>
      </c>
      <c r="P1487" s="1" t="str">
        <f>VLOOKUP(Tabla_STOCKENALMACEN[[#This Row],[ID_PRODUCTO]],'ABC VENTAS'!$B$2:$F$564,5,FALSE)</f>
        <v>C</v>
      </c>
      <c r="Q1487" s="1" t="str">
        <f>VLOOKUP(Tabla_STOCKENALMACEN[[#This Row],[ID_PRODUCTO]],'ABC STOCK'!$B$3:$F$565,5,FALSE)</f>
        <v>C</v>
      </c>
      <c r="R148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488" spans="1:18" x14ac:dyDescent="0.25">
      <c r="A1488">
        <v>3</v>
      </c>
      <c r="B1488">
        <v>1248</v>
      </c>
      <c r="C1488">
        <v>5</v>
      </c>
      <c r="D1488">
        <v>1</v>
      </c>
      <c r="E1488">
        <v>201912</v>
      </c>
      <c r="F1488">
        <v>1195</v>
      </c>
      <c r="G1488">
        <v>2.0099999999999998</v>
      </c>
      <c r="H1488">
        <v>2401.9499999999998</v>
      </c>
      <c r="I1488">
        <v>157.02119999999999</v>
      </c>
      <c r="J1488">
        <v>84</v>
      </c>
      <c r="K1488">
        <v>232.9992</v>
      </c>
      <c r="L1488">
        <f>Tabla_STOCKENALMACEN[[#This Row],[CANT_STOCK]]*Tabla_STOCKENALMACEN[[#This Row],[COSTO_UNIT]]</f>
        <v>2401.9499999999998</v>
      </c>
      <c r="M1488">
        <f>IFERROR(Tabla_STOCKENALMACEN[[#This Row],[CANT_STOCK]]/Tabla_STOCKENALMACEN[[#This Row],[VENTA_PROM12MESES_UN]],0)</f>
        <v>14.226190476190476</v>
      </c>
      <c r="N1488">
        <f>IFERROR(12/Tabla_STOCKENALMACEN[[#This Row],[MESES DE INVENTARIO]],0)</f>
        <v>0.84351464435146439</v>
      </c>
      <c r="O1488" s="3">
        <f>Tabla_STOCKENALMACEN[[#This Row],[STOCK_VALORIZADO]]/SUM(Tabla_STOCKENALMACEN[STOCK_VALORIZADO])</f>
        <v>9.0423526620876231E-5</v>
      </c>
      <c r="P1488" s="1" t="str">
        <f>VLOOKUP(Tabla_STOCKENALMACEN[[#This Row],[ID_PRODUCTO]],'ABC VENTAS'!$B$2:$F$564,5,FALSE)</f>
        <v>C</v>
      </c>
      <c r="Q1488" s="1" t="str">
        <f>VLOOKUP(Tabla_STOCKENALMACEN[[#This Row],[ID_PRODUCTO]],'ABC STOCK'!$B$3:$F$565,5,FALSE)</f>
        <v>C</v>
      </c>
      <c r="R148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489" spans="1:18" x14ac:dyDescent="0.25">
      <c r="A1489">
        <v>2</v>
      </c>
      <c r="B1489">
        <v>1248</v>
      </c>
      <c r="C1489">
        <v>5</v>
      </c>
      <c r="D1489">
        <v>1</v>
      </c>
      <c r="E1489">
        <v>201908</v>
      </c>
      <c r="F1489">
        <v>587</v>
      </c>
      <c r="G1489">
        <v>32</v>
      </c>
      <c r="H1489">
        <v>18784</v>
      </c>
      <c r="I1489">
        <v>0</v>
      </c>
      <c r="J1489">
        <v>0</v>
      </c>
      <c r="K1489">
        <v>0</v>
      </c>
      <c r="L1489">
        <f>Tabla_STOCKENALMACEN[[#This Row],[CANT_STOCK]]*Tabla_STOCKENALMACEN[[#This Row],[COSTO_UNIT]]</f>
        <v>18784</v>
      </c>
      <c r="M1489">
        <f>IFERROR(Tabla_STOCKENALMACEN[[#This Row],[CANT_STOCK]]/Tabla_STOCKENALMACEN[[#This Row],[VENTA_PROM12MESES_UN]],0)</f>
        <v>0</v>
      </c>
      <c r="N1489">
        <f>IFERROR(12/Tabla_STOCKENALMACEN[[#This Row],[MESES DE INVENTARIO]],0)</f>
        <v>0</v>
      </c>
      <c r="O1489" s="3">
        <f>Tabla_STOCKENALMACEN[[#This Row],[STOCK_VALORIZADO]]/SUM(Tabla_STOCKENALMACEN[STOCK_VALORIZADO])</f>
        <v>7.071402502327439E-4</v>
      </c>
      <c r="P1489" s="1" t="str">
        <f>VLOOKUP(Tabla_STOCKENALMACEN[[#This Row],[ID_PRODUCTO]],'ABC VENTAS'!$B$2:$F$564,5,FALSE)</f>
        <v>C</v>
      </c>
      <c r="Q1489" s="1" t="str">
        <f>VLOOKUP(Tabla_STOCKENALMACEN[[#This Row],[ID_PRODUCTO]],'ABC STOCK'!$B$3:$F$565,5,FALSE)</f>
        <v>C</v>
      </c>
      <c r="R1489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490" spans="1:18" x14ac:dyDescent="0.25">
      <c r="A1490">
        <v>1</v>
      </c>
      <c r="B1490">
        <v>1249</v>
      </c>
      <c r="C1490">
        <v>5</v>
      </c>
      <c r="D1490">
        <v>1</v>
      </c>
      <c r="E1490">
        <v>201903</v>
      </c>
      <c r="F1490">
        <v>37</v>
      </c>
      <c r="G1490">
        <v>4.3899999999999997</v>
      </c>
      <c r="H1490">
        <v>162.43</v>
      </c>
      <c r="I1490">
        <v>468.50080000000003</v>
      </c>
      <c r="J1490">
        <v>116</v>
      </c>
      <c r="K1490">
        <v>957.37120000000004</v>
      </c>
      <c r="L1490">
        <f>Tabla_STOCKENALMACEN[[#This Row],[CANT_STOCK]]*Tabla_STOCKENALMACEN[[#This Row],[COSTO_UNIT]]</f>
        <v>162.42999999999998</v>
      </c>
      <c r="M1490">
        <f>IFERROR(Tabla_STOCKENALMACEN[[#This Row],[CANT_STOCK]]/Tabla_STOCKENALMACEN[[#This Row],[VENTA_PROM12MESES_UN]],0)</f>
        <v>0.31896551724137934</v>
      </c>
      <c r="N1490">
        <f>IFERROR(12/Tabla_STOCKENALMACEN[[#This Row],[MESES DE INVENTARIO]],0)</f>
        <v>37.621621621621621</v>
      </c>
      <c r="O1490" s="3">
        <f>Tabla_STOCKENALMACEN[[#This Row],[STOCK_VALORIZADO]]/SUM(Tabla_STOCKENALMACEN[STOCK_VALORIZADO])</f>
        <v>6.114820636994494E-6</v>
      </c>
      <c r="P1490" s="1" t="str">
        <f>VLOOKUP(Tabla_STOCKENALMACEN[[#This Row],[ID_PRODUCTO]],'ABC VENTAS'!$B$2:$F$564,5,FALSE)</f>
        <v>C</v>
      </c>
      <c r="Q1490" s="1" t="str">
        <f>VLOOKUP(Tabla_STOCKENALMACEN[[#This Row],[ID_PRODUCTO]],'ABC STOCK'!$B$3:$F$565,5,FALSE)</f>
        <v>C</v>
      </c>
      <c r="R149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91" spans="1:18" x14ac:dyDescent="0.25">
      <c r="A1491">
        <v>1</v>
      </c>
      <c r="B1491">
        <v>1249</v>
      </c>
      <c r="C1491">
        <v>5</v>
      </c>
      <c r="D1491">
        <v>1</v>
      </c>
      <c r="E1491">
        <v>202003</v>
      </c>
      <c r="F1491">
        <v>58</v>
      </c>
      <c r="G1491">
        <v>5.87</v>
      </c>
      <c r="H1491">
        <v>340.46</v>
      </c>
      <c r="I1491">
        <v>475.41129999999998</v>
      </c>
      <c r="J1491">
        <v>89</v>
      </c>
      <c r="K1491">
        <v>867.23379999999997</v>
      </c>
      <c r="L1491">
        <f>Tabla_STOCKENALMACEN[[#This Row],[CANT_STOCK]]*Tabla_STOCKENALMACEN[[#This Row],[COSTO_UNIT]]</f>
        <v>340.46</v>
      </c>
      <c r="M1491">
        <f>IFERROR(Tabla_STOCKENALMACEN[[#This Row],[CANT_STOCK]]/Tabla_STOCKENALMACEN[[#This Row],[VENTA_PROM12MESES_UN]],0)</f>
        <v>0.651685393258427</v>
      </c>
      <c r="N1491">
        <f>IFERROR(12/Tabla_STOCKENALMACEN[[#This Row],[MESES DE INVENTARIO]],0)</f>
        <v>18.413793103448274</v>
      </c>
      <c r="O1491" s="3">
        <f>Tabla_STOCKENALMACEN[[#This Row],[STOCK_VALORIZADO]]/SUM(Tabla_STOCKENALMACEN[STOCK_VALORIZADO])</f>
        <v>1.2816917035468482E-5</v>
      </c>
      <c r="P1491" s="1" t="str">
        <f>VLOOKUP(Tabla_STOCKENALMACEN[[#This Row],[ID_PRODUCTO]],'ABC VENTAS'!$B$2:$F$564,5,FALSE)</f>
        <v>C</v>
      </c>
      <c r="Q1491" s="1" t="str">
        <f>VLOOKUP(Tabla_STOCKENALMACEN[[#This Row],[ID_PRODUCTO]],'ABC STOCK'!$B$3:$F$565,5,FALSE)</f>
        <v>C</v>
      </c>
      <c r="R149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92" spans="1:18" x14ac:dyDescent="0.25">
      <c r="A1492">
        <v>3</v>
      </c>
      <c r="B1492">
        <v>1249</v>
      </c>
      <c r="C1492">
        <v>5</v>
      </c>
      <c r="D1492">
        <v>1</v>
      </c>
      <c r="E1492">
        <v>201903</v>
      </c>
      <c r="F1492">
        <v>2</v>
      </c>
      <c r="G1492">
        <v>6.85</v>
      </c>
      <c r="H1492">
        <v>13.7</v>
      </c>
      <c r="I1492">
        <v>668.90250000000003</v>
      </c>
      <c r="J1492">
        <v>93</v>
      </c>
      <c r="K1492">
        <v>815.42399999999998</v>
      </c>
      <c r="L1492">
        <f>Tabla_STOCKENALMACEN[[#This Row],[CANT_STOCK]]*Tabla_STOCKENALMACEN[[#This Row],[COSTO_UNIT]]</f>
        <v>13.7</v>
      </c>
      <c r="M1492">
        <f>IFERROR(Tabla_STOCKENALMACEN[[#This Row],[CANT_STOCK]]/Tabla_STOCKENALMACEN[[#This Row],[VENTA_PROM12MESES_UN]],0)</f>
        <v>2.1505376344086023E-2</v>
      </c>
      <c r="N1492">
        <f>IFERROR(12/Tabla_STOCKENALMACEN[[#This Row],[MESES DE INVENTARIO]],0)</f>
        <v>558</v>
      </c>
      <c r="O1492" s="3">
        <f>Tabla_STOCKENALMACEN[[#This Row],[STOCK_VALORIZADO]]/SUM(Tabla_STOCKENALMACEN[STOCK_VALORIZADO])</f>
        <v>5.1574858540186276E-7</v>
      </c>
      <c r="P1492" s="1" t="str">
        <f>VLOOKUP(Tabla_STOCKENALMACEN[[#This Row],[ID_PRODUCTO]],'ABC VENTAS'!$B$2:$F$564,5,FALSE)</f>
        <v>C</v>
      </c>
      <c r="Q1492" s="1" t="str">
        <f>VLOOKUP(Tabla_STOCKENALMACEN[[#This Row],[ID_PRODUCTO]],'ABC STOCK'!$B$3:$F$565,5,FALSE)</f>
        <v>C</v>
      </c>
      <c r="R149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93" spans="1:18" x14ac:dyDescent="0.25">
      <c r="A1493">
        <v>1</v>
      </c>
      <c r="B1493">
        <v>1249</v>
      </c>
      <c r="C1493">
        <v>5</v>
      </c>
      <c r="D1493">
        <v>1</v>
      </c>
      <c r="E1493">
        <v>202001</v>
      </c>
      <c r="F1493">
        <v>298</v>
      </c>
      <c r="G1493">
        <v>5.46</v>
      </c>
      <c r="H1493">
        <v>1627.08</v>
      </c>
      <c r="I1493">
        <v>508.62083999999999</v>
      </c>
      <c r="J1493">
        <v>99.1</v>
      </c>
      <c r="K1493">
        <v>811.62900000000002</v>
      </c>
      <c r="L1493">
        <f>Tabla_STOCKENALMACEN[[#This Row],[CANT_STOCK]]*Tabla_STOCKENALMACEN[[#This Row],[COSTO_UNIT]]</f>
        <v>1627.08</v>
      </c>
      <c r="M1493">
        <f>IFERROR(Tabla_STOCKENALMACEN[[#This Row],[CANT_STOCK]]/Tabla_STOCKENALMACEN[[#This Row],[VENTA_PROM12MESES_UN]],0)</f>
        <v>3.0070635721493444</v>
      </c>
      <c r="N1493">
        <f>IFERROR(12/Tabla_STOCKENALMACEN[[#This Row],[MESES DE INVENTARIO]],0)</f>
        <v>3.9906040268456371</v>
      </c>
      <c r="O1493" s="3">
        <f>Tabla_STOCKENALMACEN[[#This Row],[STOCK_VALORIZADO]]/SUM(Tabla_STOCKENALMACEN[STOCK_VALORIZADO])</f>
        <v>6.1252861922311168E-5</v>
      </c>
      <c r="P1493" s="1" t="str">
        <f>VLOOKUP(Tabla_STOCKENALMACEN[[#This Row],[ID_PRODUCTO]],'ABC VENTAS'!$B$2:$F$564,5,FALSE)</f>
        <v>C</v>
      </c>
      <c r="Q1493" s="1" t="str">
        <f>VLOOKUP(Tabla_STOCKENALMACEN[[#This Row],[ID_PRODUCTO]],'ABC STOCK'!$B$3:$F$565,5,FALSE)</f>
        <v>C</v>
      </c>
      <c r="R149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494" spans="1:18" x14ac:dyDescent="0.25">
      <c r="A1494">
        <v>2</v>
      </c>
      <c r="B1494">
        <v>1249</v>
      </c>
      <c r="C1494">
        <v>5</v>
      </c>
      <c r="D1494">
        <v>1</v>
      </c>
      <c r="E1494">
        <v>201912</v>
      </c>
      <c r="F1494">
        <v>193</v>
      </c>
      <c r="G1494">
        <v>4.68</v>
      </c>
      <c r="H1494">
        <v>903.24</v>
      </c>
      <c r="I1494">
        <v>625.95000000000005</v>
      </c>
      <c r="J1494">
        <v>125</v>
      </c>
      <c r="K1494">
        <v>713.7</v>
      </c>
      <c r="L1494">
        <f>Tabla_STOCKENALMACEN[[#This Row],[CANT_STOCK]]*Tabla_STOCKENALMACEN[[#This Row],[COSTO_UNIT]]</f>
        <v>903.2399999999999</v>
      </c>
      <c r="M1494">
        <f>IFERROR(Tabla_STOCKENALMACEN[[#This Row],[CANT_STOCK]]/Tabla_STOCKENALMACEN[[#This Row],[VENTA_PROM12MESES_UN]],0)</f>
        <v>1.544</v>
      </c>
      <c r="N1494">
        <f>IFERROR(12/Tabla_STOCKENALMACEN[[#This Row],[MESES DE INVENTARIO]],0)</f>
        <v>7.7720207253886011</v>
      </c>
      <c r="O1494" s="3">
        <f>Tabla_STOCKENALMACEN[[#This Row],[STOCK_VALORIZADO]]/SUM(Tabla_STOCKENALMACEN[STOCK_VALORIZADO])</f>
        <v>3.4003266589662664E-5</v>
      </c>
      <c r="P1494" s="1" t="str">
        <f>VLOOKUP(Tabla_STOCKENALMACEN[[#This Row],[ID_PRODUCTO]],'ABC VENTAS'!$B$2:$F$564,5,FALSE)</f>
        <v>C</v>
      </c>
      <c r="Q1494" s="1" t="str">
        <f>VLOOKUP(Tabla_STOCKENALMACEN[[#This Row],[ID_PRODUCTO]],'ABC STOCK'!$B$3:$F$565,5,FALSE)</f>
        <v>C</v>
      </c>
      <c r="R149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95" spans="1:18" x14ac:dyDescent="0.25">
      <c r="A1495">
        <v>3</v>
      </c>
      <c r="B1495">
        <v>1249</v>
      </c>
      <c r="C1495">
        <v>5</v>
      </c>
      <c r="D1495">
        <v>1</v>
      </c>
      <c r="E1495">
        <v>201909</v>
      </c>
      <c r="F1495">
        <v>0</v>
      </c>
      <c r="G1495">
        <v>3.98</v>
      </c>
      <c r="H1495">
        <v>0</v>
      </c>
      <c r="I1495">
        <v>370.53800000000001</v>
      </c>
      <c r="J1495">
        <v>93.1</v>
      </c>
      <c r="K1495">
        <v>548.39624000000003</v>
      </c>
      <c r="L1495">
        <f>Tabla_STOCKENALMACEN[[#This Row],[CANT_STOCK]]*Tabla_STOCKENALMACEN[[#This Row],[COSTO_UNIT]]</f>
        <v>0</v>
      </c>
      <c r="M1495">
        <f>IFERROR(Tabla_STOCKENALMACEN[[#This Row],[CANT_STOCK]]/Tabla_STOCKENALMACEN[[#This Row],[VENTA_PROM12MESES_UN]],0)</f>
        <v>0</v>
      </c>
      <c r="N1495">
        <f>IFERROR(12/Tabla_STOCKENALMACEN[[#This Row],[MESES DE INVENTARIO]],0)</f>
        <v>0</v>
      </c>
      <c r="O1495" s="3">
        <f>Tabla_STOCKENALMACEN[[#This Row],[STOCK_VALORIZADO]]/SUM(Tabla_STOCKENALMACEN[STOCK_VALORIZADO])</f>
        <v>0</v>
      </c>
      <c r="P1495" s="1" t="str">
        <f>VLOOKUP(Tabla_STOCKENALMACEN[[#This Row],[ID_PRODUCTO]],'ABC VENTAS'!$B$2:$F$564,5,FALSE)</f>
        <v>C</v>
      </c>
      <c r="Q1495" s="1" t="str">
        <f>VLOOKUP(Tabla_STOCKENALMACEN[[#This Row],[ID_PRODUCTO]],'ABC STOCK'!$B$3:$F$565,5,FALSE)</f>
        <v>C</v>
      </c>
      <c r="R149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96" spans="1:18" x14ac:dyDescent="0.25">
      <c r="A1496">
        <v>3</v>
      </c>
      <c r="B1496">
        <v>1250</v>
      </c>
      <c r="C1496">
        <v>5</v>
      </c>
      <c r="D1496">
        <v>1</v>
      </c>
      <c r="E1496">
        <v>201903</v>
      </c>
      <c r="F1496">
        <v>200</v>
      </c>
      <c r="G1496">
        <v>7.83</v>
      </c>
      <c r="H1496">
        <v>1566</v>
      </c>
      <c r="I1496">
        <v>642.05999999999995</v>
      </c>
      <c r="J1496">
        <v>100</v>
      </c>
      <c r="K1496">
        <v>1323.27</v>
      </c>
      <c r="L1496">
        <f>Tabla_STOCKENALMACEN[[#This Row],[CANT_STOCK]]*Tabla_STOCKENALMACEN[[#This Row],[COSTO_UNIT]]</f>
        <v>1566</v>
      </c>
      <c r="M1496">
        <f>IFERROR(Tabla_STOCKENALMACEN[[#This Row],[CANT_STOCK]]/Tabla_STOCKENALMACEN[[#This Row],[VENTA_PROM12MESES_UN]],0)</f>
        <v>2</v>
      </c>
      <c r="N1496">
        <f>IFERROR(12/Tabla_STOCKENALMACEN[[#This Row],[MESES DE INVENTARIO]],0)</f>
        <v>6</v>
      </c>
      <c r="O1496" s="3">
        <f>Tabla_STOCKENALMACEN[[#This Row],[STOCK_VALORIZADO]]/SUM(Tabla_STOCKENALMACEN[STOCK_VALORIZADO])</f>
        <v>5.8953451440826076E-5</v>
      </c>
      <c r="P1496" s="1" t="str">
        <f>VLOOKUP(Tabla_STOCKENALMACEN[[#This Row],[ID_PRODUCTO]],'ABC VENTAS'!$B$2:$F$564,5,FALSE)</f>
        <v>C</v>
      </c>
      <c r="Q1496" s="1" t="str">
        <f>VLOOKUP(Tabla_STOCKENALMACEN[[#This Row],[ID_PRODUCTO]],'ABC STOCK'!$B$3:$F$565,5,FALSE)</f>
        <v>C</v>
      </c>
      <c r="R149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97" spans="1:18" x14ac:dyDescent="0.25">
      <c r="A1497">
        <v>3</v>
      </c>
      <c r="B1497">
        <v>1250</v>
      </c>
      <c r="C1497">
        <v>5</v>
      </c>
      <c r="D1497">
        <v>1</v>
      </c>
      <c r="E1497">
        <v>201907</v>
      </c>
      <c r="F1497">
        <v>85</v>
      </c>
      <c r="G1497">
        <v>6.15</v>
      </c>
      <c r="H1497">
        <v>522.75</v>
      </c>
      <c r="I1497">
        <v>491.87700000000001</v>
      </c>
      <c r="J1497">
        <v>93</v>
      </c>
      <c r="K1497">
        <v>1012.3515</v>
      </c>
      <c r="L1497">
        <f>Tabla_STOCKENALMACEN[[#This Row],[CANT_STOCK]]*Tabla_STOCKENALMACEN[[#This Row],[COSTO_UNIT]]</f>
        <v>522.75</v>
      </c>
      <c r="M1497">
        <f>IFERROR(Tabla_STOCKENALMACEN[[#This Row],[CANT_STOCK]]/Tabla_STOCKENALMACEN[[#This Row],[VENTA_PROM12MESES_UN]],0)</f>
        <v>0.91397849462365588</v>
      </c>
      <c r="N1497">
        <f>IFERROR(12/Tabla_STOCKENALMACEN[[#This Row],[MESES DE INVENTARIO]],0)</f>
        <v>13.129411764705884</v>
      </c>
      <c r="O1497" s="3">
        <f>Tabla_STOCKENALMACEN[[#This Row],[STOCK_VALORIZADO]]/SUM(Tabla_STOCKENALMACEN[STOCK_VALORIZADO])</f>
        <v>1.9679384891884947E-5</v>
      </c>
      <c r="P1497" s="1" t="str">
        <f>VLOOKUP(Tabla_STOCKENALMACEN[[#This Row],[ID_PRODUCTO]],'ABC VENTAS'!$B$2:$F$564,5,FALSE)</f>
        <v>C</v>
      </c>
      <c r="Q1497" s="1" t="str">
        <f>VLOOKUP(Tabla_STOCKENALMACEN[[#This Row],[ID_PRODUCTO]],'ABC STOCK'!$B$3:$F$565,5,FALSE)</f>
        <v>C</v>
      </c>
      <c r="R149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498" spans="1:18" x14ac:dyDescent="0.25">
      <c r="A1498">
        <v>2</v>
      </c>
      <c r="B1498">
        <v>1250</v>
      </c>
      <c r="C1498">
        <v>5</v>
      </c>
      <c r="D1498">
        <v>1</v>
      </c>
      <c r="E1498">
        <v>202003</v>
      </c>
      <c r="F1498">
        <v>920</v>
      </c>
      <c r="G1498">
        <v>4.1100000000000003</v>
      </c>
      <c r="H1498">
        <v>3781.2</v>
      </c>
      <c r="I1498">
        <v>346.30860000000001</v>
      </c>
      <c r="J1498">
        <v>76.599999999999994</v>
      </c>
      <c r="K1498">
        <v>418.71857999999997</v>
      </c>
      <c r="L1498">
        <f>Tabla_STOCKENALMACEN[[#This Row],[CANT_STOCK]]*Tabla_STOCKENALMACEN[[#This Row],[COSTO_UNIT]]</f>
        <v>3781.2000000000003</v>
      </c>
      <c r="M1498">
        <f>IFERROR(Tabla_STOCKENALMACEN[[#This Row],[CANT_STOCK]]/Tabla_STOCKENALMACEN[[#This Row],[VENTA_PROM12MESES_UN]],0)</f>
        <v>12.010443864229766</v>
      </c>
      <c r="N1498">
        <f>IFERROR(12/Tabla_STOCKENALMACEN[[#This Row],[MESES DE INVENTARIO]],0)</f>
        <v>0.99913043478260866</v>
      </c>
      <c r="O1498" s="3">
        <f>Tabla_STOCKENALMACEN[[#This Row],[STOCK_VALORIZADO]]/SUM(Tabla_STOCKENALMACEN[STOCK_VALORIZADO])</f>
        <v>1.4234660957091415E-4</v>
      </c>
      <c r="P1498" s="1" t="str">
        <f>VLOOKUP(Tabla_STOCKENALMACEN[[#This Row],[ID_PRODUCTO]],'ABC VENTAS'!$B$2:$F$564,5,FALSE)</f>
        <v>C</v>
      </c>
      <c r="Q1498" s="1" t="str">
        <f>VLOOKUP(Tabla_STOCKENALMACEN[[#This Row],[ID_PRODUCTO]],'ABC STOCK'!$B$3:$F$565,5,FALSE)</f>
        <v>C</v>
      </c>
      <c r="R149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499" spans="1:18" x14ac:dyDescent="0.25">
      <c r="A1499">
        <v>3</v>
      </c>
      <c r="B1499">
        <v>1250</v>
      </c>
      <c r="C1499">
        <v>5</v>
      </c>
      <c r="D1499">
        <v>1</v>
      </c>
      <c r="E1499">
        <v>202003</v>
      </c>
      <c r="F1499">
        <v>61</v>
      </c>
      <c r="G1499">
        <v>4.42</v>
      </c>
      <c r="H1499">
        <v>269.62</v>
      </c>
      <c r="I1499">
        <v>254.45939999999999</v>
      </c>
      <c r="J1499">
        <v>57</v>
      </c>
      <c r="K1499">
        <v>360.27420000000001</v>
      </c>
      <c r="L1499">
        <f>Tabla_STOCKENALMACEN[[#This Row],[CANT_STOCK]]*Tabla_STOCKENALMACEN[[#This Row],[COSTO_UNIT]]</f>
        <v>269.62</v>
      </c>
      <c r="M1499">
        <f>IFERROR(Tabla_STOCKENALMACEN[[#This Row],[CANT_STOCK]]/Tabla_STOCKENALMACEN[[#This Row],[VENTA_PROM12MESES_UN]],0)</f>
        <v>1.0701754385964912</v>
      </c>
      <c r="N1499">
        <f>IFERROR(12/Tabla_STOCKENALMACEN[[#This Row],[MESES DE INVENTARIO]],0)</f>
        <v>11.213114754098362</v>
      </c>
      <c r="O1499" s="3">
        <f>Tabla_STOCKENALMACEN[[#This Row],[STOCK_VALORIZADO]]/SUM(Tabla_STOCKENALMACEN[STOCK_VALORIZADO])</f>
        <v>1.0150082744237246E-5</v>
      </c>
      <c r="P1499" s="1" t="str">
        <f>VLOOKUP(Tabla_STOCKENALMACEN[[#This Row],[ID_PRODUCTO]],'ABC VENTAS'!$B$2:$F$564,5,FALSE)</f>
        <v>C</v>
      </c>
      <c r="Q1499" s="1" t="str">
        <f>VLOOKUP(Tabla_STOCKENALMACEN[[#This Row],[ID_PRODUCTO]],'ABC STOCK'!$B$3:$F$565,5,FALSE)</f>
        <v>C</v>
      </c>
      <c r="R149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00" spans="1:18" x14ac:dyDescent="0.25">
      <c r="A1500">
        <v>3</v>
      </c>
      <c r="B1500">
        <v>1250</v>
      </c>
      <c r="C1500">
        <v>5</v>
      </c>
      <c r="D1500">
        <v>1</v>
      </c>
      <c r="E1500">
        <v>201905</v>
      </c>
      <c r="F1500">
        <v>623</v>
      </c>
      <c r="G1500">
        <v>2.96</v>
      </c>
      <c r="H1500">
        <v>1844.08</v>
      </c>
      <c r="I1500">
        <v>177.03167999999999</v>
      </c>
      <c r="J1500">
        <v>62.3</v>
      </c>
      <c r="K1500">
        <v>230.51</v>
      </c>
      <c r="L1500">
        <f>Tabla_STOCKENALMACEN[[#This Row],[CANT_STOCK]]*Tabla_STOCKENALMACEN[[#This Row],[COSTO_UNIT]]</f>
        <v>1844.08</v>
      </c>
      <c r="M1500">
        <f>IFERROR(Tabla_STOCKENALMACEN[[#This Row],[CANT_STOCK]]/Tabla_STOCKENALMACEN[[#This Row],[VENTA_PROM12MESES_UN]],0)</f>
        <v>10</v>
      </c>
      <c r="N1500">
        <f>IFERROR(12/Tabla_STOCKENALMACEN[[#This Row],[MESES DE INVENTARIO]],0)</f>
        <v>1.2</v>
      </c>
      <c r="O1500" s="3">
        <f>Tabla_STOCKENALMACEN[[#This Row],[STOCK_VALORIZADO]]/SUM(Tabla_STOCKENALMACEN[STOCK_VALORIZADO])</f>
        <v>6.9422018348019502E-5</v>
      </c>
      <c r="P1500" s="1" t="str">
        <f>VLOOKUP(Tabla_STOCKENALMACEN[[#This Row],[ID_PRODUCTO]],'ABC VENTAS'!$B$2:$F$564,5,FALSE)</f>
        <v>C</v>
      </c>
      <c r="Q1500" s="1" t="str">
        <f>VLOOKUP(Tabla_STOCKENALMACEN[[#This Row],[ID_PRODUCTO]],'ABC STOCK'!$B$3:$F$565,5,FALSE)</f>
        <v>C</v>
      </c>
      <c r="R150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501" spans="1:18" x14ac:dyDescent="0.25">
      <c r="A1501">
        <v>2</v>
      </c>
      <c r="B1501">
        <v>1250</v>
      </c>
      <c r="C1501">
        <v>5</v>
      </c>
      <c r="D1501">
        <v>1</v>
      </c>
      <c r="E1501">
        <v>202002</v>
      </c>
      <c r="F1501">
        <v>486</v>
      </c>
      <c r="G1501">
        <v>23.2</v>
      </c>
      <c r="H1501">
        <v>11275.2</v>
      </c>
      <c r="I1501">
        <v>0</v>
      </c>
      <c r="J1501">
        <v>0</v>
      </c>
      <c r="K1501">
        <v>0</v>
      </c>
      <c r="L1501">
        <f>Tabla_STOCKENALMACEN[[#This Row],[CANT_STOCK]]*Tabla_STOCKENALMACEN[[#This Row],[COSTO_UNIT]]</f>
        <v>11275.199999999999</v>
      </c>
      <c r="M1501">
        <f>IFERROR(Tabla_STOCKENALMACEN[[#This Row],[CANT_STOCK]]/Tabla_STOCKENALMACEN[[#This Row],[VENTA_PROM12MESES_UN]],0)</f>
        <v>0</v>
      </c>
      <c r="N1501">
        <f>IFERROR(12/Tabla_STOCKENALMACEN[[#This Row],[MESES DE INVENTARIO]],0)</f>
        <v>0</v>
      </c>
      <c r="O1501" s="3">
        <f>Tabla_STOCKENALMACEN[[#This Row],[STOCK_VALORIZADO]]/SUM(Tabla_STOCKENALMACEN[STOCK_VALORIZADO])</f>
        <v>4.2446485037394768E-4</v>
      </c>
      <c r="P1501" s="1" t="str">
        <f>VLOOKUP(Tabla_STOCKENALMACEN[[#This Row],[ID_PRODUCTO]],'ABC VENTAS'!$B$2:$F$564,5,FALSE)</f>
        <v>C</v>
      </c>
      <c r="Q1501" s="1" t="str">
        <f>VLOOKUP(Tabla_STOCKENALMACEN[[#This Row],[ID_PRODUCTO]],'ABC STOCK'!$B$3:$F$565,5,FALSE)</f>
        <v>C</v>
      </c>
      <c r="R1501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502" spans="1:18" x14ac:dyDescent="0.25">
      <c r="A1502">
        <v>2</v>
      </c>
      <c r="B1502">
        <v>1251</v>
      </c>
      <c r="C1502">
        <v>5</v>
      </c>
      <c r="D1502">
        <v>1</v>
      </c>
      <c r="E1502">
        <v>201906</v>
      </c>
      <c r="F1502">
        <v>1398</v>
      </c>
      <c r="G1502">
        <v>7.78</v>
      </c>
      <c r="H1502">
        <v>10876.44</v>
      </c>
      <c r="I1502">
        <v>698.79960000000005</v>
      </c>
      <c r="J1502">
        <v>99.8</v>
      </c>
      <c r="K1502">
        <v>1366.54144</v>
      </c>
      <c r="L1502">
        <f>Tabla_STOCKENALMACEN[[#This Row],[CANT_STOCK]]*Tabla_STOCKENALMACEN[[#This Row],[COSTO_UNIT]]</f>
        <v>10876.44</v>
      </c>
      <c r="M1502">
        <f>IFERROR(Tabla_STOCKENALMACEN[[#This Row],[CANT_STOCK]]/Tabla_STOCKENALMACEN[[#This Row],[VENTA_PROM12MESES_UN]],0)</f>
        <v>14.008016032064129</v>
      </c>
      <c r="N1502">
        <f>IFERROR(12/Tabla_STOCKENALMACEN[[#This Row],[MESES DE INVENTARIO]],0)</f>
        <v>0.85665236051502147</v>
      </c>
      <c r="O1502" s="3">
        <f>Tabla_STOCKENALMACEN[[#This Row],[STOCK_VALORIZADO]]/SUM(Tabla_STOCKENALMACEN[STOCK_VALORIZADO])</f>
        <v>4.0945317840936036E-4</v>
      </c>
      <c r="P1502" s="1" t="str">
        <f>VLOOKUP(Tabla_STOCKENALMACEN[[#This Row],[ID_PRODUCTO]],'ABC VENTAS'!$B$2:$F$564,5,FALSE)</f>
        <v>C</v>
      </c>
      <c r="Q1502" s="1" t="str">
        <f>VLOOKUP(Tabla_STOCKENALMACEN[[#This Row],[ID_PRODUCTO]],'ABC STOCK'!$B$3:$F$565,5,FALSE)</f>
        <v>C</v>
      </c>
      <c r="R150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503" spans="1:18" x14ac:dyDescent="0.25">
      <c r="A1503">
        <v>3</v>
      </c>
      <c r="B1503">
        <v>1251</v>
      </c>
      <c r="C1503">
        <v>5</v>
      </c>
      <c r="D1503">
        <v>1</v>
      </c>
      <c r="E1503">
        <v>201911</v>
      </c>
      <c r="F1503">
        <v>181</v>
      </c>
      <c r="G1503">
        <v>7.55</v>
      </c>
      <c r="H1503">
        <v>1366.55</v>
      </c>
      <c r="I1503">
        <v>497.69600000000003</v>
      </c>
      <c r="J1503">
        <v>64</v>
      </c>
      <c r="K1503">
        <v>860.096</v>
      </c>
      <c r="L1503">
        <f>Tabla_STOCKENALMACEN[[#This Row],[CANT_STOCK]]*Tabla_STOCKENALMACEN[[#This Row],[COSTO_UNIT]]</f>
        <v>1366.55</v>
      </c>
      <c r="M1503">
        <f>IFERROR(Tabla_STOCKENALMACEN[[#This Row],[CANT_STOCK]]/Tabla_STOCKENALMACEN[[#This Row],[VENTA_PROM12MESES_UN]],0)</f>
        <v>2.828125</v>
      </c>
      <c r="N1503">
        <f>IFERROR(12/Tabla_STOCKENALMACEN[[#This Row],[MESES DE INVENTARIO]],0)</f>
        <v>4.2430939226519335</v>
      </c>
      <c r="O1503" s="3">
        <f>Tabla_STOCKENALMACEN[[#This Row],[STOCK_VALORIZADO]]/SUM(Tabla_STOCKENALMACEN[STOCK_VALORIZADO])</f>
        <v>5.1444980246782166E-5</v>
      </c>
      <c r="P1503" s="1" t="str">
        <f>VLOOKUP(Tabla_STOCKENALMACEN[[#This Row],[ID_PRODUCTO]],'ABC VENTAS'!$B$2:$F$564,5,FALSE)</f>
        <v>C</v>
      </c>
      <c r="Q1503" s="1" t="str">
        <f>VLOOKUP(Tabla_STOCKENALMACEN[[#This Row],[ID_PRODUCTO]],'ABC STOCK'!$B$3:$F$565,5,FALSE)</f>
        <v>C</v>
      </c>
      <c r="R15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04" spans="1:18" x14ac:dyDescent="0.25">
      <c r="A1504">
        <v>3</v>
      </c>
      <c r="B1504">
        <v>1251</v>
      </c>
      <c r="C1504">
        <v>5</v>
      </c>
      <c r="D1504">
        <v>1</v>
      </c>
      <c r="E1504">
        <v>201908</v>
      </c>
      <c r="F1504">
        <v>12</v>
      </c>
      <c r="G1504">
        <v>5.13</v>
      </c>
      <c r="H1504">
        <v>61.56</v>
      </c>
      <c r="I1504">
        <v>0</v>
      </c>
      <c r="J1504">
        <v>0</v>
      </c>
      <c r="K1504">
        <v>0</v>
      </c>
      <c r="L1504">
        <f>Tabla_STOCKENALMACEN[[#This Row],[CANT_STOCK]]*Tabla_STOCKENALMACEN[[#This Row],[COSTO_UNIT]]</f>
        <v>61.56</v>
      </c>
      <c r="M1504">
        <f>IFERROR(Tabla_STOCKENALMACEN[[#This Row],[CANT_STOCK]]/Tabla_STOCKENALMACEN[[#This Row],[VENTA_PROM12MESES_UN]],0)</f>
        <v>0</v>
      </c>
      <c r="N1504">
        <f>IFERROR(12/Tabla_STOCKENALMACEN[[#This Row],[MESES DE INVENTARIO]],0)</f>
        <v>0</v>
      </c>
      <c r="O1504" s="3">
        <f>Tabla_STOCKENALMACEN[[#This Row],[STOCK_VALORIZADO]]/SUM(Tabla_STOCKENALMACEN[STOCK_VALORIZADO])</f>
        <v>2.3174805049152321E-6</v>
      </c>
      <c r="P1504" s="1" t="str">
        <f>VLOOKUP(Tabla_STOCKENALMACEN[[#This Row],[ID_PRODUCTO]],'ABC VENTAS'!$B$2:$F$564,5,FALSE)</f>
        <v>C</v>
      </c>
      <c r="Q1504" s="1" t="str">
        <f>VLOOKUP(Tabla_STOCKENALMACEN[[#This Row],[ID_PRODUCTO]],'ABC STOCK'!$B$3:$F$565,5,FALSE)</f>
        <v>C</v>
      </c>
      <c r="R1504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505" spans="1:18" x14ac:dyDescent="0.25">
      <c r="A1505">
        <v>1</v>
      </c>
      <c r="B1505">
        <v>1251</v>
      </c>
      <c r="C1505">
        <v>5</v>
      </c>
      <c r="D1505">
        <v>1</v>
      </c>
      <c r="E1505">
        <v>202002</v>
      </c>
      <c r="F1505">
        <v>53</v>
      </c>
      <c r="G1505">
        <v>2.74</v>
      </c>
      <c r="H1505">
        <v>145.22</v>
      </c>
      <c r="I1505">
        <v>427.44</v>
      </c>
      <c r="J1505">
        <v>150</v>
      </c>
      <c r="K1505">
        <v>764.46</v>
      </c>
      <c r="L1505">
        <f>Tabla_STOCKENALMACEN[[#This Row],[CANT_STOCK]]*Tabla_STOCKENALMACEN[[#This Row],[COSTO_UNIT]]</f>
        <v>145.22</v>
      </c>
      <c r="M1505">
        <f>IFERROR(Tabla_STOCKENALMACEN[[#This Row],[CANT_STOCK]]/Tabla_STOCKENALMACEN[[#This Row],[VENTA_PROM12MESES_UN]],0)</f>
        <v>0.35333333333333333</v>
      </c>
      <c r="N1505">
        <f>IFERROR(12/Tabla_STOCKENALMACEN[[#This Row],[MESES DE INVENTARIO]],0)</f>
        <v>33.962264150943398</v>
      </c>
      <c r="O1505" s="3">
        <f>Tabla_STOCKENALMACEN[[#This Row],[STOCK_VALORIZADO]]/SUM(Tabla_STOCKENALMACEN[STOCK_VALORIZADO])</f>
        <v>5.466935005259746E-6</v>
      </c>
      <c r="P1505" s="1" t="str">
        <f>VLOOKUP(Tabla_STOCKENALMACEN[[#This Row],[ID_PRODUCTO]],'ABC VENTAS'!$B$2:$F$564,5,FALSE)</f>
        <v>C</v>
      </c>
      <c r="Q1505" s="1" t="str">
        <f>VLOOKUP(Tabla_STOCKENALMACEN[[#This Row],[ID_PRODUCTO]],'ABC STOCK'!$B$3:$F$565,5,FALSE)</f>
        <v>C</v>
      </c>
      <c r="R150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06" spans="1:18" x14ac:dyDescent="0.25">
      <c r="A1506">
        <v>2</v>
      </c>
      <c r="B1506">
        <v>1251</v>
      </c>
      <c r="C1506">
        <v>5</v>
      </c>
      <c r="D1506">
        <v>1</v>
      </c>
      <c r="E1506">
        <v>201905</v>
      </c>
      <c r="F1506">
        <v>370</v>
      </c>
      <c r="G1506">
        <v>2.38</v>
      </c>
      <c r="H1506">
        <v>880.6</v>
      </c>
      <c r="I1506">
        <v>160.84039999999999</v>
      </c>
      <c r="J1506">
        <v>62</v>
      </c>
      <c r="K1506">
        <v>264.13240000000002</v>
      </c>
      <c r="L1506">
        <f>Tabla_STOCKENALMACEN[[#This Row],[CANT_STOCK]]*Tabla_STOCKENALMACEN[[#This Row],[COSTO_UNIT]]</f>
        <v>880.59999999999991</v>
      </c>
      <c r="M1506">
        <f>IFERROR(Tabla_STOCKENALMACEN[[#This Row],[CANT_STOCK]]/Tabla_STOCKENALMACEN[[#This Row],[VENTA_PROM12MESES_UN]],0)</f>
        <v>5.967741935483871</v>
      </c>
      <c r="N1506">
        <f>IFERROR(12/Tabla_STOCKENALMACEN[[#This Row],[MESES DE INVENTARIO]],0)</f>
        <v>2.0108108108108107</v>
      </c>
      <c r="O1506" s="3">
        <f>Tabla_STOCKENALMACEN[[#This Row],[STOCK_VALORIZADO]]/SUM(Tabla_STOCKENALMACEN[STOCK_VALORIZADO])</f>
        <v>3.3150963817874482E-5</v>
      </c>
      <c r="P1506" s="1" t="str">
        <f>VLOOKUP(Tabla_STOCKENALMACEN[[#This Row],[ID_PRODUCTO]],'ABC VENTAS'!$B$2:$F$564,5,FALSE)</f>
        <v>C</v>
      </c>
      <c r="Q1506" s="1" t="str">
        <f>VLOOKUP(Tabla_STOCKENALMACEN[[#This Row],[ID_PRODUCTO]],'ABC STOCK'!$B$3:$F$565,5,FALSE)</f>
        <v>C</v>
      </c>
      <c r="R150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507" spans="1:18" x14ac:dyDescent="0.25">
      <c r="A1507">
        <v>3</v>
      </c>
      <c r="B1507">
        <v>1251</v>
      </c>
      <c r="C1507">
        <v>5</v>
      </c>
      <c r="D1507">
        <v>1</v>
      </c>
      <c r="E1507">
        <v>201912</v>
      </c>
      <c r="F1507">
        <v>46</v>
      </c>
      <c r="G1507">
        <v>1.3</v>
      </c>
      <c r="H1507">
        <v>59.8</v>
      </c>
      <c r="I1507">
        <v>118.56</v>
      </c>
      <c r="J1507">
        <v>95</v>
      </c>
      <c r="K1507">
        <v>234.65</v>
      </c>
      <c r="L1507">
        <f>Tabla_STOCKENALMACEN[[#This Row],[CANT_STOCK]]*Tabla_STOCKENALMACEN[[#This Row],[COSTO_UNIT]]</f>
        <v>59.800000000000004</v>
      </c>
      <c r="M1507">
        <f>IFERROR(Tabla_STOCKENALMACEN[[#This Row],[CANT_STOCK]]/Tabla_STOCKENALMACEN[[#This Row],[VENTA_PROM12MESES_UN]],0)</f>
        <v>0.48421052631578948</v>
      </c>
      <c r="N1507">
        <f>IFERROR(12/Tabla_STOCKENALMACEN[[#This Row],[MESES DE INVENTARIO]],0)</f>
        <v>24.782608695652172</v>
      </c>
      <c r="O1507" s="3">
        <f>Tabla_STOCKENALMACEN[[#This Row],[STOCK_VALORIZADO]]/SUM(Tabla_STOCKENALMACEN[STOCK_VALORIZADO])</f>
        <v>2.2512237523380584E-6</v>
      </c>
      <c r="P1507" s="1" t="str">
        <f>VLOOKUP(Tabla_STOCKENALMACEN[[#This Row],[ID_PRODUCTO]],'ABC VENTAS'!$B$2:$F$564,5,FALSE)</f>
        <v>C</v>
      </c>
      <c r="Q1507" s="1" t="str">
        <f>VLOOKUP(Tabla_STOCKENALMACEN[[#This Row],[ID_PRODUCTO]],'ABC STOCK'!$B$3:$F$565,5,FALSE)</f>
        <v>C</v>
      </c>
      <c r="R150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08" spans="1:18" x14ac:dyDescent="0.25">
      <c r="A1508">
        <v>3</v>
      </c>
      <c r="B1508">
        <v>1252</v>
      </c>
      <c r="C1508">
        <v>5</v>
      </c>
      <c r="D1508">
        <v>1</v>
      </c>
      <c r="E1508">
        <v>201904</v>
      </c>
      <c r="F1508">
        <v>811</v>
      </c>
      <c r="G1508">
        <v>80</v>
      </c>
      <c r="H1508">
        <v>64880</v>
      </c>
      <c r="I1508">
        <v>71052.800000000003</v>
      </c>
      <c r="J1508">
        <v>976</v>
      </c>
      <c r="K1508">
        <v>132736</v>
      </c>
      <c r="L1508">
        <f>Tabla_STOCKENALMACEN[[#This Row],[CANT_STOCK]]*Tabla_STOCKENALMACEN[[#This Row],[COSTO_UNIT]]</f>
        <v>64880</v>
      </c>
      <c r="M1508">
        <f>IFERROR(Tabla_STOCKENALMACEN[[#This Row],[CANT_STOCK]]/Tabla_STOCKENALMACEN[[#This Row],[VENTA_PROM12MESES_UN]],0)</f>
        <v>0.83094262295081966</v>
      </c>
      <c r="N1508">
        <f>IFERROR(12/Tabla_STOCKENALMACEN[[#This Row],[MESES DE INVENTARIO]],0)</f>
        <v>14.441430332922318</v>
      </c>
      <c r="O1508" s="3">
        <f>Tabla_STOCKENALMACEN[[#This Row],[STOCK_VALORIZADO]]/SUM(Tabla_STOCKENALMACEN[STOCK_VALORIZADO])</f>
        <v>2.4424648336403548E-3</v>
      </c>
      <c r="P1508" s="1" t="str">
        <f>VLOOKUP(Tabla_STOCKENALMACEN[[#This Row],[ID_PRODUCTO]],'ABC VENTAS'!$B$2:$F$564,5,FALSE)</f>
        <v>A</v>
      </c>
      <c r="Q1508" s="1" t="str">
        <f>VLOOKUP(Tabla_STOCKENALMACEN[[#This Row],[ID_PRODUCTO]],'ABC STOCK'!$B$3:$F$565,5,FALSE)</f>
        <v>A</v>
      </c>
      <c r="R150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09" spans="1:18" x14ac:dyDescent="0.25">
      <c r="A1509">
        <v>3</v>
      </c>
      <c r="B1509">
        <v>1252</v>
      </c>
      <c r="C1509">
        <v>5</v>
      </c>
      <c r="D1509">
        <v>1</v>
      </c>
      <c r="E1509">
        <v>202001</v>
      </c>
      <c r="F1509">
        <v>1236</v>
      </c>
      <c r="G1509">
        <v>70</v>
      </c>
      <c r="H1509">
        <v>86520</v>
      </c>
      <c r="I1509">
        <v>25198.6</v>
      </c>
      <c r="J1509">
        <v>439</v>
      </c>
      <c r="K1509">
        <v>56235.9</v>
      </c>
      <c r="L1509">
        <f>Tabla_STOCKENALMACEN[[#This Row],[CANT_STOCK]]*Tabla_STOCKENALMACEN[[#This Row],[COSTO_UNIT]]</f>
        <v>86520</v>
      </c>
      <c r="M1509">
        <f>IFERROR(Tabla_STOCKENALMACEN[[#This Row],[CANT_STOCK]]/Tabla_STOCKENALMACEN[[#This Row],[VENTA_PROM12MESES_UN]],0)</f>
        <v>2.8154897494305238</v>
      </c>
      <c r="N1509">
        <f>IFERROR(12/Tabla_STOCKENALMACEN[[#This Row],[MESES DE INVENTARIO]],0)</f>
        <v>4.2621359223300974</v>
      </c>
      <c r="O1509" s="3">
        <f>Tabla_STOCKENALMACEN[[#This Row],[STOCK_VALORIZADO]]/SUM(Tabla_STOCKENALMACEN[STOCK_VALORIZADO])</f>
        <v>3.2571217232824213E-3</v>
      </c>
      <c r="P1509" s="1" t="str">
        <f>VLOOKUP(Tabla_STOCKENALMACEN[[#This Row],[ID_PRODUCTO]],'ABC VENTAS'!$B$2:$F$564,5,FALSE)</f>
        <v>A</v>
      </c>
      <c r="Q1509" s="1" t="str">
        <f>VLOOKUP(Tabla_STOCKENALMACEN[[#This Row],[ID_PRODUCTO]],'ABC STOCK'!$B$3:$F$565,5,FALSE)</f>
        <v>A</v>
      </c>
      <c r="R150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10" spans="1:18" x14ac:dyDescent="0.25">
      <c r="A1510">
        <v>1</v>
      </c>
      <c r="B1510">
        <v>1252</v>
      </c>
      <c r="C1510">
        <v>5</v>
      </c>
      <c r="D1510">
        <v>1</v>
      </c>
      <c r="E1510">
        <v>202001</v>
      </c>
      <c r="F1510">
        <v>467</v>
      </c>
      <c r="G1510">
        <v>66</v>
      </c>
      <c r="H1510">
        <v>30822</v>
      </c>
      <c r="I1510">
        <v>27054.720000000001</v>
      </c>
      <c r="J1510">
        <v>488</v>
      </c>
      <c r="K1510">
        <v>52821.120000000003</v>
      </c>
      <c r="L1510">
        <f>Tabla_STOCKENALMACEN[[#This Row],[CANT_STOCK]]*Tabla_STOCKENALMACEN[[#This Row],[COSTO_UNIT]]</f>
        <v>30822</v>
      </c>
      <c r="M1510">
        <f>IFERROR(Tabla_STOCKENALMACEN[[#This Row],[CANT_STOCK]]/Tabla_STOCKENALMACEN[[#This Row],[VENTA_PROM12MESES_UN]],0)</f>
        <v>0.95696721311475408</v>
      </c>
      <c r="N1510">
        <f>IFERROR(12/Tabla_STOCKENALMACEN[[#This Row],[MESES DE INVENTARIO]],0)</f>
        <v>12.539614561027838</v>
      </c>
      <c r="O1510" s="3">
        <f>Tabla_STOCKENALMACEN[[#This Row],[STOCK_VALORIZADO]]/SUM(Tabla_STOCKENALMACEN[STOCK_VALORIZADO])</f>
        <v>1.1603213795077531E-3</v>
      </c>
      <c r="P1510" s="1" t="str">
        <f>VLOOKUP(Tabla_STOCKENALMACEN[[#This Row],[ID_PRODUCTO]],'ABC VENTAS'!$B$2:$F$564,5,FALSE)</f>
        <v>A</v>
      </c>
      <c r="Q1510" s="1" t="str">
        <f>VLOOKUP(Tabla_STOCKENALMACEN[[#This Row],[ID_PRODUCTO]],'ABC STOCK'!$B$3:$F$565,5,FALSE)</f>
        <v>A</v>
      </c>
      <c r="R151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11" spans="1:18" x14ac:dyDescent="0.25">
      <c r="A1511">
        <v>2</v>
      </c>
      <c r="B1511">
        <v>1252</v>
      </c>
      <c r="C1511">
        <v>5</v>
      </c>
      <c r="D1511">
        <v>1</v>
      </c>
      <c r="E1511">
        <v>201903</v>
      </c>
      <c r="F1511">
        <v>619</v>
      </c>
      <c r="G1511">
        <v>40</v>
      </c>
      <c r="H1511">
        <v>24760</v>
      </c>
      <c r="I1511">
        <v>23223.200000000001</v>
      </c>
      <c r="J1511">
        <v>638</v>
      </c>
      <c r="K1511">
        <v>47467.199999999997</v>
      </c>
      <c r="L1511">
        <f>Tabla_STOCKENALMACEN[[#This Row],[CANT_STOCK]]*Tabla_STOCKENALMACEN[[#This Row],[COSTO_UNIT]]</f>
        <v>24760</v>
      </c>
      <c r="M1511">
        <f>IFERROR(Tabla_STOCKENALMACEN[[#This Row],[CANT_STOCK]]/Tabla_STOCKENALMACEN[[#This Row],[VENTA_PROM12MESES_UN]],0)</f>
        <v>0.97021943573667713</v>
      </c>
      <c r="N1511">
        <f>IFERROR(12/Tabla_STOCKENALMACEN[[#This Row],[MESES DE INVENTARIO]],0)</f>
        <v>12.368336025848143</v>
      </c>
      <c r="O1511" s="3">
        <f>Tabla_STOCKENALMACEN[[#This Row],[STOCK_VALORIZADO]]/SUM(Tabla_STOCKENALMACEN[STOCK_VALORIZADO])</f>
        <v>9.3211204193796528E-4</v>
      </c>
      <c r="P1511" s="1" t="str">
        <f>VLOOKUP(Tabla_STOCKENALMACEN[[#This Row],[ID_PRODUCTO]],'ABC VENTAS'!$B$2:$F$564,5,FALSE)</f>
        <v>A</v>
      </c>
      <c r="Q1511" s="1" t="str">
        <f>VLOOKUP(Tabla_STOCKENALMACEN[[#This Row],[ID_PRODUCTO]],'ABC STOCK'!$B$3:$F$565,5,FALSE)</f>
        <v>A</v>
      </c>
      <c r="R151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12" spans="1:18" x14ac:dyDescent="0.25">
      <c r="A1512">
        <v>2</v>
      </c>
      <c r="B1512">
        <v>1252</v>
      </c>
      <c r="C1512">
        <v>5</v>
      </c>
      <c r="D1512">
        <v>1</v>
      </c>
      <c r="E1512">
        <v>201910</v>
      </c>
      <c r="F1512">
        <v>154</v>
      </c>
      <c r="G1512">
        <v>49</v>
      </c>
      <c r="H1512">
        <v>7546</v>
      </c>
      <c r="I1512">
        <v>21607.040000000001</v>
      </c>
      <c r="J1512">
        <v>416</v>
      </c>
      <c r="K1512">
        <v>36895.040000000001</v>
      </c>
      <c r="L1512">
        <f>Tabla_STOCKENALMACEN[[#This Row],[CANT_STOCK]]*Tabla_STOCKENALMACEN[[#This Row],[COSTO_UNIT]]</f>
        <v>7546</v>
      </c>
      <c r="M1512">
        <f>IFERROR(Tabla_STOCKENALMACEN[[#This Row],[CANT_STOCK]]/Tabla_STOCKENALMACEN[[#This Row],[VENTA_PROM12MESES_UN]],0)</f>
        <v>0.37019230769230771</v>
      </c>
      <c r="N1512">
        <f>IFERROR(12/Tabla_STOCKENALMACEN[[#This Row],[MESES DE INVENTARIO]],0)</f>
        <v>32.415584415584412</v>
      </c>
      <c r="O1512" s="3">
        <f>Tabla_STOCKENALMACEN[[#This Row],[STOCK_VALORIZADO]]/SUM(Tabla_STOCKENALMACEN[STOCK_VALORIZADO])</f>
        <v>2.8407582667463191E-4</v>
      </c>
      <c r="P1512" s="1" t="str">
        <f>VLOOKUP(Tabla_STOCKENALMACEN[[#This Row],[ID_PRODUCTO]],'ABC VENTAS'!$B$2:$F$564,5,FALSE)</f>
        <v>A</v>
      </c>
      <c r="Q1512" s="1" t="str">
        <f>VLOOKUP(Tabla_STOCKENALMACEN[[#This Row],[ID_PRODUCTO]],'ABC STOCK'!$B$3:$F$565,5,FALSE)</f>
        <v>A</v>
      </c>
      <c r="R151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13" spans="1:18" x14ac:dyDescent="0.25">
      <c r="A1513">
        <v>3</v>
      </c>
      <c r="B1513">
        <v>1252</v>
      </c>
      <c r="C1513">
        <v>5</v>
      </c>
      <c r="D1513">
        <v>1</v>
      </c>
      <c r="E1513">
        <v>201905</v>
      </c>
      <c r="F1513">
        <v>287</v>
      </c>
      <c r="G1513">
        <v>79</v>
      </c>
      <c r="H1513">
        <v>22673</v>
      </c>
      <c r="I1513">
        <v>28590.1</v>
      </c>
      <c r="J1513">
        <v>329</v>
      </c>
      <c r="K1513">
        <v>32488.75</v>
      </c>
      <c r="L1513">
        <f>Tabla_STOCKENALMACEN[[#This Row],[CANT_STOCK]]*Tabla_STOCKENALMACEN[[#This Row],[COSTO_UNIT]]</f>
        <v>22673</v>
      </c>
      <c r="M1513">
        <f>IFERROR(Tabla_STOCKENALMACEN[[#This Row],[CANT_STOCK]]/Tabla_STOCKENALMACEN[[#This Row],[VENTA_PROM12MESES_UN]],0)</f>
        <v>0.87234042553191493</v>
      </c>
      <c r="N1513">
        <f>IFERROR(12/Tabla_STOCKENALMACEN[[#This Row],[MESES DE INVENTARIO]],0)</f>
        <v>13.75609756097561</v>
      </c>
      <c r="O1513" s="3">
        <f>Tabla_STOCKENALMACEN[[#This Row],[STOCK_VALORIZADO]]/SUM(Tabla_STOCKENALMACEN[STOCK_VALORIZADO])</f>
        <v>8.5354508589900995E-4</v>
      </c>
      <c r="P1513" s="1" t="str">
        <f>VLOOKUP(Tabla_STOCKENALMACEN[[#This Row],[ID_PRODUCTO]],'ABC VENTAS'!$B$2:$F$564,5,FALSE)</f>
        <v>A</v>
      </c>
      <c r="Q1513" s="1" t="str">
        <f>VLOOKUP(Tabla_STOCKENALMACEN[[#This Row],[ID_PRODUCTO]],'ABC STOCK'!$B$3:$F$565,5,FALSE)</f>
        <v>A</v>
      </c>
      <c r="R151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14" spans="1:18" x14ac:dyDescent="0.25">
      <c r="A1514">
        <v>2</v>
      </c>
      <c r="B1514">
        <v>1253</v>
      </c>
      <c r="C1514">
        <v>5</v>
      </c>
      <c r="D1514">
        <v>1</v>
      </c>
      <c r="E1514">
        <v>202002</v>
      </c>
      <c r="F1514">
        <v>197</v>
      </c>
      <c r="G1514">
        <v>7.23</v>
      </c>
      <c r="H1514">
        <v>1424.31</v>
      </c>
      <c r="I1514">
        <v>726.3981</v>
      </c>
      <c r="J1514">
        <v>98.5</v>
      </c>
      <c r="K1514">
        <v>1196.4204</v>
      </c>
      <c r="L1514">
        <f>Tabla_STOCKENALMACEN[[#This Row],[CANT_STOCK]]*Tabla_STOCKENALMACEN[[#This Row],[COSTO_UNIT]]</f>
        <v>1424.3100000000002</v>
      </c>
      <c r="M1514">
        <f>IFERROR(Tabla_STOCKENALMACEN[[#This Row],[CANT_STOCK]]/Tabla_STOCKENALMACEN[[#This Row],[VENTA_PROM12MESES_UN]],0)</f>
        <v>2</v>
      </c>
      <c r="N1514">
        <f>IFERROR(12/Tabla_STOCKENALMACEN[[#This Row],[MESES DE INVENTARIO]],0)</f>
        <v>6</v>
      </c>
      <c r="O1514" s="3">
        <f>Tabla_STOCKENALMACEN[[#This Row],[STOCK_VALORIZADO]]/SUM(Tabla_STOCKENALMACEN[STOCK_VALORIZADO])</f>
        <v>5.3619406399542141E-5</v>
      </c>
      <c r="P1514" s="1" t="str">
        <f>VLOOKUP(Tabla_STOCKENALMACEN[[#This Row],[ID_PRODUCTO]],'ABC VENTAS'!$B$2:$F$564,5,FALSE)</f>
        <v>C</v>
      </c>
      <c r="Q1514" s="1" t="str">
        <f>VLOOKUP(Tabla_STOCKENALMACEN[[#This Row],[ID_PRODUCTO]],'ABC STOCK'!$B$3:$F$565,5,FALSE)</f>
        <v>C</v>
      </c>
      <c r="R151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15" spans="1:18" x14ac:dyDescent="0.25">
      <c r="A1515">
        <v>2</v>
      </c>
      <c r="B1515">
        <v>1253</v>
      </c>
      <c r="C1515">
        <v>5</v>
      </c>
      <c r="D1515">
        <v>1</v>
      </c>
      <c r="E1515">
        <v>201906</v>
      </c>
      <c r="F1515">
        <v>129</v>
      </c>
      <c r="G1515">
        <v>4.38</v>
      </c>
      <c r="H1515">
        <v>565.02</v>
      </c>
      <c r="I1515">
        <v>524.37360000000001</v>
      </c>
      <c r="J1515">
        <v>146</v>
      </c>
      <c r="K1515">
        <v>869.69280000000003</v>
      </c>
      <c r="L1515">
        <f>Tabla_STOCKENALMACEN[[#This Row],[CANT_STOCK]]*Tabla_STOCKENALMACEN[[#This Row],[COSTO_UNIT]]</f>
        <v>565.02</v>
      </c>
      <c r="M1515">
        <f>IFERROR(Tabla_STOCKENALMACEN[[#This Row],[CANT_STOCK]]/Tabla_STOCKENALMACEN[[#This Row],[VENTA_PROM12MESES_UN]],0)</f>
        <v>0.88356164383561642</v>
      </c>
      <c r="N1515">
        <f>IFERROR(12/Tabla_STOCKENALMACEN[[#This Row],[MESES DE INVENTARIO]],0)</f>
        <v>13.58139534883721</v>
      </c>
      <c r="O1515" s="3">
        <f>Tabla_STOCKENALMACEN[[#This Row],[STOCK_VALORIZADO]]/SUM(Tabla_STOCKENALMACEN[STOCK_VALORIZADO])</f>
        <v>2.1270676330201497E-5</v>
      </c>
      <c r="P1515" s="1" t="str">
        <f>VLOOKUP(Tabla_STOCKENALMACEN[[#This Row],[ID_PRODUCTO]],'ABC VENTAS'!$B$2:$F$564,5,FALSE)</f>
        <v>C</v>
      </c>
      <c r="Q1515" s="1" t="str">
        <f>VLOOKUP(Tabla_STOCKENALMACEN[[#This Row],[ID_PRODUCTO]],'ABC STOCK'!$B$3:$F$565,5,FALSE)</f>
        <v>C</v>
      </c>
      <c r="R151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16" spans="1:18" x14ac:dyDescent="0.25">
      <c r="A1516">
        <v>1</v>
      </c>
      <c r="B1516">
        <v>1253</v>
      </c>
      <c r="C1516">
        <v>5</v>
      </c>
      <c r="D1516">
        <v>1</v>
      </c>
      <c r="E1516">
        <v>202003</v>
      </c>
      <c r="F1516">
        <v>1322</v>
      </c>
      <c r="G1516">
        <v>5.15</v>
      </c>
      <c r="H1516">
        <v>6808.3</v>
      </c>
      <c r="I1516">
        <v>412.88065</v>
      </c>
      <c r="J1516">
        <v>88.1</v>
      </c>
      <c r="K1516">
        <v>612.51525000000004</v>
      </c>
      <c r="L1516">
        <f>Tabla_STOCKENALMACEN[[#This Row],[CANT_STOCK]]*Tabla_STOCKENALMACEN[[#This Row],[COSTO_UNIT]]</f>
        <v>6808.3</v>
      </c>
      <c r="M1516">
        <f>IFERROR(Tabla_STOCKENALMACEN[[#This Row],[CANT_STOCK]]/Tabla_STOCKENALMACEN[[#This Row],[VENTA_PROM12MESES_UN]],0)</f>
        <v>15.005675368898979</v>
      </c>
      <c r="N1516">
        <f>IFERROR(12/Tabla_STOCKENALMACEN[[#This Row],[MESES DE INVENTARIO]],0)</f>
        <v>0.79969742813918299</v>
      </c>
      <c r="O1516" s="3">
        <f>Tabla_STOCKENALMACEN[[#This Row],[STOCK_VALORIZADO]]/SUM(Tabla_STOCKENALMACEN[STOCK_VALORIZADO])</f>
        <v>2.5630445941543815E-4</v>
      </c>
      <c r="P1516" s="1" t="str">
        <f>VLOOKUP(Tabla_STOCKENALMACEN[[#This Row],[ID_PRODUCTO]],'ABC VENTAS'!$B$2:$F$564,5,FALSE)</f>
        <v>C</v>
      </c>
      <c r="Q1516" s="1" t="str">
        <f>VLOOKUP(Tabla_STOCKENALMACEN[[#This Row],[ID_PRODUCTO]],'ABC STOCK'!$B$3:$F$565,5,FALSE)</f>
        <v>C</v>
      </c>
      <c r="R151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517" spans="1:18" x14ac:dyDescent="0.25">
      <c r="A1517">
        <v>3</v>
      </c>
      <c r="B1517">
        <v>1253</v>
      </c>
      <c r="C1517">
        <v>5</v>
      </c>
      <c r="D1517">
        <v>1</v>
      </c>
      <c r="E1517">
        <v>201912</v>
      </c>
      <c r="F1517">
        <v>752</v>
      </c>
      <c r="G1517">
        <v>1.81</v>
      </c>
      <c r="H1517">
        <v>1361.12</v>
      </c>
      <c r="I1517">
        <v>178.97280000000001</v>
      </c>
      <c r="J1517">
        <v>96</v>
      </c>
      <c r="K1517">
        <v>309.2928</v>
      </c>
      <c r="L1517">
        <f>Tabla_STOCKENALMACEN[[#This Row],[CANT_STOCK]]*Tabla_STOCKENALMACEN[[#This Row],[COSTO_UNIT]]</f>
        <v>1361.1200000000001</v>
      </c>
      <c r="M1517">
        <f>IFERROR(Tabla_STOCKENALMACEN[[#This Row],[CANT_STOCK]]/Tabla_STOCKENALMACEN[[#This Row],[VENTA_PROM12MESES_UN]],0)</f>
        <v>7.833333333333333</v>
      </c>
      <c r="N1517">
        <f>IFERROR(12/Tabla_STOCKENALMACEN[[#This Row],[MESES DE INVENTARIO]],0)</f>
        <v>1.5319148936170213</v>
      </c>
      <c r="O1517" s="3">
        <f>Tabla_STOCKENALMACEN[[#This Row],[STOCK_VALORIZADO]]/SUM(Tabla_STOCKENALMACEN[STOCK_VALORIZADO])</f>
        <v>5.124056310672873E-5</v>
      </c>
      <c r="P1517" s="1" t="str">
        <f>VLOOKUP(Tabla_STOCKENALMACEN[[#This Row],[ID_PRODUCTO]],'ABC VENTAS'!$B$2:$F$564,5,FALSE)</f>
        <v>C</v>
      </c>
      <c r="Q1517" s="1" t="str">
        <f>VLOOKUP(Tabla_STOCKENALMACEN[[#This Row],[ID_PRODUCTO]],'ABC STOCK'!$B$3:$F$565,5,FALSE)</f>
        <v>C</v>
      </c>
      <c r="R151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518" spans="1:18" x14ac:dyDescent="0.25">
      <c r="A1518">
        <v>1</v>
      </c>
      <c r="B1518">
        <v>1253</v>
      </c>
      <c r="C1518">
        <v>5</v>
      </c>
      <c r="D1518">
        <v>1</v>
      </c>
      <c r="E1518">
        <v>201911</v>
      </c>
      <c r="F1518">
        <v>211</v>
      </c>
      <c r="G1518">
        <v>2.7</v>
      </c>
      <c r="H1518">
        <v>569.70000000000005</v>
      </c>
      <c r="I1518">
        <v>168.48</v>
      </c>
      <c r="J1518">
        <v>78</v>
      </c>
      <c r="K1518">
        <v>265.35599999999999</v>
      </c>
      <c r="L1518">
        <f>Tabla_STOCKENALMACEN[[#This Row],[CANT_STOCK]]*Tabla_STOCKENALMACEN[[#This Row],[COSTO_UNIT]]</f>
        <v>569.70000000000005</v>
      </c>
      <c r="M1518">
        <f>IFERROR(Tabla_STOCKENALMACEN[[#This Row],[CANT_STOCK]]/Tabla_STOCKENALMACEN[[#This Row],[VENTA_PROM12MESES_UN]],0)</f>
        <v>2.7051282051282053</v>
      </c>
      <c r="N1518">
        <f>IFERROR(12/Tabla_STOCKENALMACEN[[#This Row],[MESES DE INVENTARIO]],0)</f>
        <v>4.4360189573459712</v>
      </c>
      <c r="O1518" s="3">
        <f>Tabla_STOCKENALMACEN[[#This Row],[STOCK_VALORIZADO]]/SUM(Tabla_STOCKENALMACEN[STOCK_VALORIZADO])</f>
        <v>2.144685905864535E-5</v>
      </c>
      <c r="P1518" s="1" t="str">
        <f>VLOOKUP(Tabla_STOCKENALMACEN[[#This Row],[ID_PRODUCTO]],'ABC VENTAS'!$B$2:$F$564,5,FALSE)</f>
        <v>C</v>
      </c>
      <c r="Q1518" s="1" t="str">
        <f>VLOOKUP(Tabla_STOCKENALMACEN[[#This Row],[ID_PRODUCTO]],'ABC STOCK'!$B$3:$F$565,5,FALSE)</f>
        <v>C</v>
      </c>
      <c r="R151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19" spans="1:18" x14ac:dyDescent="0.25">
      <c r="A1519">
        <v>2</v>
      </c>
      <c r="B1519">
        <v>1253</v>
      </c>
      <c r="C1519">
        <v>5</v>
      </c>
      <c r="D1519">
        <v>1</v>
      </c>
      <c r="E1519">
        <v>201912</v>
      </c>
      <c r="F1519">
        <v>629</v>
      </c>
      <c r="G1519">
        <v>2.35</v>
      </c>
      <c r="H1519">
        <v>1478.15</v>
      </c>
      <c r="I1519">
        <v>150.37649999999999</v>
      </c>
      <c r="J1519">
        <v>79</v>
      </c>
      <c r="K1519">
        <v>239.48849999999999</v>
      </c>
      <c r="L1519">
        <f>Tabla_STOCKENALMACEN[[#This Row],[CANT_STOCK]]*Tabla_STOCKENALMACEN[[#This Row],[COSTO_UNIT]]</f>
        <v>1478.15</v>
      </c>
      <c r="M1519">
        <f>IFERROR(Tabla_STOCKENALMACEN[[#This Row],[CANT_STOCK]]/Tabla_STOCKENALMACEN[[#This Row],[VENTA_PROM12MESES_UN]],0)</f>
        <v>7.962025316455696</v>
      </c>
      <c r="N1519">
        <f>IFERROR(12/Tabla_STOCKENALMACEN[[#This Row],[MESES DE INVENTARIO]],0)</f>
        <v>1.507154213036566</v>
      </c>
      <c r="O1519" s="3">
        <f>Tabla_STOCKENALMACEN[[#This Row],[STOCK_VALORIZADO]]/SUM(Tabla_STOCKENALMACEN[STOCK_VALORIZADO])</f>
        <v>5.5646260694289312E-5</v>
      </c>
      <c r="P1519" s="1" t="str">
        <f>VLOOKUP(Tabla_STOCKENALMACEN[[#This Row],[ID_PRODUCTO]],'ABC VENTAS'!$B$2:$F$564,5,FALSE)</f>
        <v>C</v>
      </c>
      <c r="Q1519" s="1" t="str">
        <f>VLOOKUP(Tabla_STOCKENALMACEN[[#This Row],[ID_PRODUCTO]],'ABC STOCK'!$B$3:$F$565,5,FALSE)</f>
        <v>C</v>
      </c>
      <c r="R151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520" spans="1:18" x14ac:dyDescent="0.25">
      <c r="A1520">
        <v>2</v>
      </c>
      <c r="B1520">
        <v>1254</v>
      </c>
      <c r="C1520">
        <v>5</v>
      </c>
      <c r="D1520">
        <v>1</v>
      </c>
      <c r="E1520">
        <v>202001</v>
      </c>
      <c r="F1520">
        <v>1095</v>
      </c>
      <c r="G1520">
        <v>7.49</v>
      </c>
      <c r="H1520">
        <v>8201.5499999999993</v>
      </c>
      <c r="I1520">
        <v>649.57773999999995</v>
      </c>
      <c r="J1520">
        <v>84.2</v>
      </c>
      <c r="K1520">
        <v>794.62908000000004</v>
      </c>
      <c r="L1520">
        <f>Tabla_STOCKENALMACEN[[#This Row],[CANT_STOCK]]*Tabla_STOCKENALMACEN[[#This Row],[COSTO_UNIT]]</f>
        <v>8201.5500000000011</v>
      </c>
      <c r="M1520">
        <f>IFERROR(Tabla_STOCKENALMACEN[[#This Row],[CANT_STOCK]]/Tabla_STOCKENALMACEN[[#This Row],[VENTA_PROM12MESES_UN]],0)</f>
        <v>13.004750593824227</v>
      </c>
      <c r="N1520">
        <f>IFERROR(12/Tabla_STOCKENALMACEN[[#This Row],[MESES DE INVENTARIO]],0)</f>
        <v>0.9227397260273974</v>
      </c>
      <c r="O1520" s="3">
        <f>Tabla_STOCKENALMACEN[[#This Row],[STOCK_VALORIZADO]]/SUM(Tabla_STOCKENALMACEN[STOCK_VALORIZADO])</f>
        <v>3.0875458471552183E-4</v>
      </c>
      <c r="P1520" s="1" t="str">
        <f>VLOOKUP(Tabla_STOCKENALMACEN[[#This Row],[ID_PRODUCTO]],'ABC VENTAS'!$B$2:$F$564,5,FALSE)</f>
        <v>C</v>
      </c>
      <c r="Q1520" s="1" t="str">
        <f>VLOOKUP(Tabla_STOCKENALMACEN[[#This Row],[ID_PRODUCTO]],'ABC STOCK'!$B$3:$F$565,5,FALSE)</f>
        <v>C</v>
      </c>
      <c r="R152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521" spans="1:18" x14ac:dyDescent="0.25">
      <c r="A1521">
        <v>1</v>
      </c>
      <c r="B1521">
        <v>1254</v>
      </c>
      <c r="C1521">
        <v>5</v>
      </c>
      <c r="D1521">
        <v>1</v>
      </c>
      <c r="E1521">
        <v>201909</v>
      </c>
      <c r="F1521">
        <v>1350</v>
      </c>
      <c r="G1521">
        <v>5.98</v>
      </c>
      <c r="H1521">
        <v>8073</v>
      </c>
      <c r="I1521">
        <v>461.95499999999998</v>
      </c>
      <c r="J1521">
        <v>75</v>
      </c>
      <c r="K1521">
        <v>605.47500000000002</v>
      </c>
      <c r="L1521">
        <f>Tabla_STOCKENALMACEN[[#This Row],[CANT_STOCK]]*Tabla_STOCKENALMACEN[[#This Row],[COSTO_UNIT]]</f>
        <v>8073.0000000000009</v>
      </c>
      <c r="M1521">
        <f>IFERROR(Tabla_STOCKENALMACEN[[#This Row],[CANT_STOCK]]/Tabla_STOCKENALMACEN[[#This Row],[VENTA_PROM12MESES_UN]],0)</f>
        <v>18</v>
      </c>
      <c r="N1521">
        <f>IFERROR(12/Tabla_STOCKENALMACEN[[#This Row],[MESES DE INVENTARIO]],0)</f>
        <v>0.66666666666666663</v>
      </c>
      <c r="O1521" s="3">
        <f>Tabla_STOCKENALMACEN[[#This Row],[STOCK_VALORIZADO]]/SUM(Tabla_STOCKENALMACEN[STOCK_VALORIZADO])</f>
        <v>3.0391520656563789E-4</v>
      </c>
      <c r="P1521" s="1" t="str">
        <f>VLOOKUP(Tabla_STOCKENALMACEN[[#This Row],[ID_PRODUCTO]],'ABC VENTAS'!$B$2:$F$564,5,FALSE)</f>
        <v>C</v>
      </c>
      <c r="Q1521" s="1" t="str">
        <f>VLOOKUP(Tabla_STOCKENALMACEN[[#This Row],[ID_PRODUCTO]],'ABC STOCK'!$B$3:$F$565,5,FALSE)</f>
        <v>C</v>
      </c>
      <c r="R152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522" spans="1:18" x14ac:dyDescent="0.25">
      <c r="A1522">
        <v>3</v>
      </c>
      <c r="B1522">
        <v>1254</v>
      </c>
      <c r="C1522">
        <v>5</v>
      </c>
      <c r="D1522">
        <v>1</v>
      </c>
      <c r="E1522">
        <v>202002</v>
      </c>
      <c r="F1522">
        <v>1050</v>
      </c>
      <c r="G1522">
        <v>4.03</v>
      </c>
      <c r="H1522">
        <v>4231.5</v>
      </c>
      <c r="I1522">
        <v>357.74310000000003</v>
      </c>
      <c r="J1522">
        <v>80.7</v>
      </c>
      <c r="K1522">
        <v>588.65000999999995</v>
      </c>
      <c r="L1522">
        <f>Tabla_STOCKENALMACEN[[#This Row],[CANT_STOCK]]*Tabla_STOCKENALMACEN[[#This Row],[COSTO_UNIT]]</f>
        <v>4231.5</v>
      </c>
      <c r="M1522">
        <f>IFERROR(Tabla_STOCKENALMACEN[[#This Row],[CANT_STOCK]]/Tabla_STOCKENALMACEN[[#This Row],[VENTA_PROM12MESES_UN]],0)</f>
        <v>13.011152416356877</v>
      </c>
      <c r="N1522">
        <f>IFERROR(12/Tabla_STOCKENALMACEN[[#This Row],[MESES DE INVENTARIO]],0)</f>
        <v>0.92228571428571426</v>
      </c>
      <c r="O1522" s="3">
        <f>Tabla_STOCKENALMACEN[[#This Row],[STOCK_VALORIZADO]]/SUM(Tabla_STOCKENALMACEN[STOCK_VALORIZADO])</f>
        <v>1.5929855030131259E-4</v>
      </c>
      <c r="P1522" s="1" t="str">
        <f>VLOOKUP(Tabla_STOCKENALMACEN[[#This Row],[ID_PRODUCTO]],'ABC VENTAS'!$B$2:$F$564,5,FALSE)</f>
        <v>C</v>
      </c>
      <c r="Q1522" s="1" t="str">
        <f>VLOOKUP(Tabla_STOCKENALMACEN[[#This Row],[ID_PRODUCTO]],'ABC STOCK'!$B$3:$F$565,5,FALSE)</f>
        <v>C</v>
      </c>
      <c r="R152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523" spans="1:18" x14ac:dyDescent="0.25">
      <c r="A1523">
        <v>1</v>
      </c>
      <c r="B1523">
        <v>1254</v>
      </c>
      <c r="C1523">
        <v>5</v>
      </c>
      <c r="D1523">
        <v>1</v>
      </c>
      <c r="E1523">
        <v>202002</v>
      </c>
      <c r="F1523">
        <v>314</v>
      </c>
      <c r="G1523">
        <v>7.37</v>
      </c>
      <c r="H1523">
        <v>2314.1799999999998</v>
      </c>
      <c r="I1523">
        <v>360.83519999999999</v>
      </c>
      <c r="J1523">
        <v>51</v>
      </c>
      <c r="K1523">
        <v>529.97670000000005</v>
      </c>
      <c r="L1523">
        <f>Tabla_STOCKENALMACEN[[#This Row],[CANT_STOCK]]*Tabla_STOCKENALMACEN[[#This Row],[COSTO_UNIT]]</f>
        <v>2314.1799999999998</v>
      </c>
      <c r="M1523">
        <f>IFERROR(Tabla_STOCKENALMACEN[[#This Row],[CANT_STOCK]]/Tabla_STOCKENALMACEN[[#This Row],[VENTA_PROM12MESES_UN]],0)</f>
        <v>6.1568627450980395</v>
      </c>
      <c r="N1523">
        <f>IFERROR(12/Tabla_STOCKENALMACEN[[#This Row],[MESES DE INVENTARIO]],0)</f>
        <v>1.9490445859872609</v>
      </c>
      <c r="O1523" s="3">
        <f>Tabla_STOCKENALMACEN[[#This Row],[STOCK_VALORIZADO]]/SUM(Tabla_STOCKENALMACEN[STOCK_VALORIZADO])</f>
        <v>8.7119347544911162E-5</v>
      </c>
      <c r="P1523" s="1" t="str">
        <f>VLOOKUP(Tabla_STOCKENALMACEN[[#This Row],[ID_PRODUCTO]],'ABC VENTAS'!$B$2:$F$564,5,FALSE)</f>
        <v>C</v>
      </c>
      <c r="Q1523" s="1" t="str">
        <f>VLOOKUP(Tabla_STOCKENALMACEN[[#This Row],[ID_PRODUCTO]],'ABC STOCK'!$B$3:$F$565,5,FALSE)</f>
        <v>C</v>
      </c>
      <c r="R152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524" spans="1:18" x14ac:dyDescent="0.25">
      <c r="A1524">
        <v>3</v>
      </c>
      <c r="B1524">
        <v>1254</v>
      </c>
      <c r="C1524">
        <v>5</v>
      </c>
      <c r="D1524">
        <v>1</v>
      </c>
      <c r="E1524">
        <v>202001</v>
      </c>
      <c r="F1524">
        <v>458</v>
      </c>
      <c r="G1524">
        <v>2.5099999999999998</v>
      </c>
      <c r="H1524">
        <v>1149.58</v>
      </c>
      <c r="I1524">
        <v>195.529</v>
      </c>
      <c r="J1524">
        <v>82</v>
      </c>
      <c r="K1524">
        <v>345.77760000000001</v>
      </c>
      <c r="L1524">
        <f>Tabla_STOCKENALMACEN[[#This Row],[CANT_STOCK]]*Tabla_STOCKENALMACEN[[#This Row],[COSTO_UNIT]]</f>
        <v>1149.58</v>
      </c>
      <c r="M1524">
        <f>IFERROR(Tabla_STOCKENALMACEN[[#This Row],[CANT_STOCK]]/Tabla_STOCKENALMACEN[[#This Row],[VENTA_PROM12MESES_UN]],0)</f>
        <v>5.5853658536585362</v>
      </c>
      <c r="N1524">
        <f>IFERROR(12/Tabla_STOCKENALMACEN[[#This Row],[MESES DE INVENTARIO]],0)</f>
        <v>2.1484716157205241</v>
      </c>
      <c r="O1524" s="3">
        <f>Tabla_STOCKENALMACEN[[#This Row],[STOCK_VALORIZADO]]/SUM(Tabla_STOCKENALMACEN[STOCK_VALORIZADO])</f>
        <v>4.3276953197538204E-5</v>
      </c>
      <c r="P1524" s="1" t="str">
        <f>VLOOKUP(Tabla_STOCKENALMACEN[[#This Row],[ID_PRODUCTO]],'ABC VENTAS'!$B$2:$F$564,5,FALSE)</f>
        <v>C</v>
      </c>
      <c r="Q1524" s="1" t="str">
        <f>VLOOKUP(Tabla_STOCKENALMACEN[[#This Row],[ID_PRODUCTO]],'ABC STOCK'!$B$3:$F$565,5,FALSE)</f>
        <v>C</v>
      </c>
      <c r="R152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525" spans="1:18" x14ac:dyDescent="0.25">
      <c r="A1525">
        <v>2</v>
      </c>
      <c r="B1525">
        <v>1254</v>
      </c>
      <c r="C1525">
        <v>5</v>
      </c>
      <c r="D1525">
        <v>1</v>
      </c>
      <c r="E1525">
        <v>201908</v>
      </c>
      <c r="F1525">
        <v>294</v>
      </c>
      <c r="G1525">
        <v>2.2200000000000002</v>
      </c>
      <c r="H1525">
        <v>652.67999999999995</v>
      </c>
      <c r="I1525">
        <v>145.0548</v>
      </c>
      <c r="J1525">
        <v>66</v>
      </c>
      <c r="K1525">
        <v>212.45400000000001</v>
      </c>
      <c r="L1525">
        <f>Tabla_STOCKENALMACEN[[#This Row],[CANT_STOCK]]*Tabla_STOCKENALMACEN[[#This Row],[COSTO_UNIT]]</f>
        <v>652.68000000000006</v>
      </c>
      <c r="M1525">
        <f>IFERROR(Tabla_STOCKENALMACEN[[#This Row],[CANT_STOCK]]/Tabla_STOCKENALMACEN[[#This Row],[VENTA_PROM12MESES_UN]],0)</f>
        <v>4.4545454545454541</v>
      </c>
      <c r="N1525">
        <f>IFERROR(12/Tabla_STOCKENALMACEN[[#This Row],[MESES DE INVENTARIO]],0)</f>
        <v>2.6938775510204085</v>
      </c>
      <c r="O1525" s="3">
        <f>Tabla_STOCKENALMACEN[[#This Row],[STOCK_VALORIZADO]]/SUM(Tabla_STOCKENALMACEN[STOCK_VALORIZADO])</f>
        <v>2.4570714359130501E-5</v>
      </c>
      <c r="P1525" s="1" t="str">
        <f>VLOOKUP(Tabla_STOCKENALMACEN[[#This Row],[ID_PRODUCTO]],'ABC VENTAS'!$B$2:$F$564,5,FALSE)</f>
        <v>C</v>
      </c>
      <c r="Q1525" s="1" t="str">
        <f>VLOOKUP(Tabla_STOCKENALMACEN[[#This Row],[ID_PRODUCTO]],'ABC STOCK'!$B$3:$F$565,5,FALSE)</f>
        <v>C</v>
      </c>
      <c r="R152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526" spans="1:18" x14ac:dyDescent="0.25">
      <c r="A1526">
        <v>3</v>
      </c>
      <c r="B1526">
        <v>1255</v>
      </c>
      <c r="C1526">
        <v>5</v>
      </c>
      <c r="D1526">
        <v>1</v>
      </c>
      <c r="E1526">
        <v>202003</v>
      </c>
      <c r="F1526">
        <v>213</v>
      </c>
      <c r="G1526">
        <v>7.64</v>
      </c>
      <c r="H1526">
        <v>1627.32</v>
      </c>
      <c r="I1526">
        <v>561.75391999999999</v>
      </c>
      <c r="J1526">
        <v>70.7</v>
      </c>
      <c r="K1526">
        <v>783.21460000000002</v>
      </c>
      <c r="L1526">
        <f>Tabla_STOCKENALMACEN[[#This Row],[CANT_STOCK]]*Tabla_STOCKENALMACEN[[#This Row],[COSTO_UNIT]]</f>
        <v>1627.32</v>
      </c>
      <c r="M1526">
        <f>IFERROR(Tabla_STOCKENALMACEN[[#This Row],[CANT_STOCK]]/Tabla_STOCKENALMACEN[[#This Row],[VENTA_PROM12MESES_UN]],0)</f>
        <v>3.0127298444130126</v>
      </c>
      <c r="N1526">
        <f>IFERROR(12/Tabla_STOCKENALMACEN[[#This Row],[MESES DE INVENTARIO]],0)</f>
        <v>3.9830985915492958</v>
      </c>
      <c r="O1526" s="3">
        <f>Tabla_STOCKENALMACEN[[#This Row],[STOCK_VALORIZADO]]/SUM(Tabla_STOCKENALMACEN[STOCK_VALORIZADO])</f>
        <v>6.1261896934026232E-5</v>
      </c>
      <c r="P1526" s="1" t="str">
        <f>VLOOKUP(Tabla_STOCKENALMACEN[[#This Row],[ID_PRODUCTO]],'ABC VENTAS'!$B$2:$F$564,5,FALSE)</f>
        <v>C</v>
      </c>
      <c r="Q1526" s="1" t="str">
        <f>VLOOKUP(Tabla_STOCKENALMACEN[[#This Row],[ID_PRODUCTO]],'ABC STOCK'!$B$3:$F$565,5,FALSE)</f>
        <v>C</v>
      </c>
      <c r="R152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527" spans="1:18" x14ac:dyDescent="0.25">
      <c r="A1527">
        <v>2</v>
      </c>
      <c r="B1527">
        <v>1255</v>
      </c>
      <c r="C1527">
        <v>5</v>
      </c>
      <c r="D1527">
        <v>1</v>
      </c>
      <c r="E1527">
        <v>202002</v>
      </c>
      <c r="F1527">
        <v>831</v>
      </c>
      <c r="G1527">
        <v>5.14</v>
      </c>
      <c r="H1527">
        <v>4271.34</v>
      </c>
      <c r="I1527">
        <v>338.29937999999999</v>
      </c>
      <c r="J1527">
        <v>63.9</v>
      </c>
      <c r="K1527">
        <v>558.35820000000001</v>
      </c>
      <c r="L1527">
        <f>Tabla_STOCKENALMACEN[[#This Row],[CANT_STOCK]]*Tabla_STOCKENALMACEN[[#This Row],[COSTO_UNIT]]</f>
        <v>4271.34</v>
      </c>
      <c r="M1527">
        <f>IFERROR(Tabla_STOCKENALMACEN[[#This Row],[CANT_STOCK]]/Tabla_STOCKENALMACEN[[#This Row],[VENTA_PROM12MESES_UN]],0)</f>
        <v>13.004694835680752</v>
      </c>
      <c r="N1527">
        <f>IFERROR(12/Tabla_STOCKENALMACEN[[#This Row],[MESES DE INVENTARIO]],0)</f>
        <v>0.92274368231046922</v>
      </c>
      <c r="O1527" s="3">
        <f>Tabla_STOCKENALMACEN[[#This Row],[STOCK_VALORIZADO]]/SUM(Tabla_STOCKENALMACEN[STOCK_VALORIZADO])</f>
        <v>1.6079836224601408E-4</v>
      </c>
      <c r="P1527" s="1" t="str">
        <f>VLOOKUP(Tabla_STOCKENALMACEN[[#This Row],[ID_PRODUCTO]],'ABC VENTAS'!$B$2:$F$564,5,FALSE)</f>
        <v>C</v>
      </c>
      <c r="Q1527" s="1" t="str">
        <f>VLOOKUP(Tabla_STOCKENALMACEN[[#This Row],[ID_PRODUCTO]],'ABC STOCK'!$B$3:$F$565,5,FALSE)</f>
        <v>C</v>
      </c>
      <c r="R152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528" spans="1:18" x14ac:dyDescent="0.25">
      <c r="A1528">
        <v>3</v>
      </c>
      <c r="B1528">
        <v>1255</v>
      </c>
      <c r="C1528">
        <v>5</v>
      </c>
      <c r="D1528">
        <v>1</v>
      </c>
      <c r="E1528">
        <v>201905</v>
      </c>
      <c r="F1528">
        <v>932</v>
      </c>
      <c r="G1528">
        <v>2.5</v>
      </c>
      <c r="H1528">
        <v>2330</v>
      </c>
      <c r="I1528">
        <v>219.02</v>
      </c>
      <c r="J1528">
        <v>93.2</v>
      </c>
      <c r="K1528">
        <v>421.73</v>
      </c>
      <c r="L1528">
        <f>Tabla_STOCKENALMACEN[[#This Row],[CANT_STOCK]]*Tabla_STOCKENALMACEN[[#This Row],[COSTO_UNIT]]</f>
        <v>2330</v>
      </c>
      <c r="M1528">
        <f>IFERROR(Tabla_STOCKENALMACEN[[#This Row],[CANT_STOCK]]/Tabla_STOCKENALMACEN[[#This Row],[VENTA_PROM12MESES_UN]],0)</f>
        <v>10</v>
      </c>
      <c r="N1528">
        <f>IFERROR(12/Tabla_STOCKENALMACEN[[#This Row],[MESES DE INVENTARIO]],0)</f>
        <v>1.2</v>
      </c>
      <c r="O1528" s="3">
        <f>Tabla_STOCKENALMACEN[[#This Row],[STOCK_VALORIZADO]]/SUM(Tabla_STOCKENALMACEN[STOCK_VALORIZADO])</f>
        <v>8.7714905400462808E-5</v>
      </c>
      <c r="P1528" s="1" t="str">
        <f>VLOOKUP(Tabla_STOCKENALMACEN[[#This Row],[ID_PRODUCTO]],'ABC VENTAS'!$B$2:$F$564,5,FALSE)</f>
        <v>C</v>
      </c>
      <c r="Q1528" s="1" t="str">
        <f>VLOOKUP(Tabla_STOCKENALMACEN[[#This Row],[ID_PRODUCTO]],'ABC STOCK'!$B$3:$F$565,5,FALSE)</f>
        <v>C</v>
      </c>
      <c r="R152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529" spans="1:18" x14ac:dyDescent="0.25">
      <c r="A1529">
        <v>1</v>
      </c>
      <c r="B1529">
        <v>1255</v>
      </c>
      <c r="C1529">
        <v>5</v>
      </c>
      <c r="D1529">
        <v>1</v>
      </c>
      <c r="E1529">
        <v>202002</v>
      </c>
      <c r="F1529">
        <v>81</v>
      </c>
      <c r="G1529">
        <v>2.85</v>
      </c>
      <c r="H1529">
        <v>230.85</v>
      </c>
      <c r="I1529">
        <v>248.3946</v>
      </c>
      <c r="J1529">
        <v>80.7</v>
      </c>
      <c r="K1529">
        <v>395.59140000000002</v>
      </c>
      <c r="L1529">
        <f>Tabla_STOCKENALMACEN[[#This Row],[CANT_STOCK]]*Tabla_STOCKENALMACEN[[#This Row],[COSTO_UNIT]]</f>
        <v>230.85</v>
      </c>
      <c r="M1529">
        <f>IFERROR(Tabla_STOCKENALMACEN[[#This Row],[CANT_STOCK]]/Tabla_STOCKENALMACEN[[#This Row],[VENTA_PROM12MESES_UN]],0)</f>
        <v>1.003717472118959</v>
      </c>
      <c r="N1529">
        <f>IFERROR(12/Tabla_STOCKENALMACEN[[#This Row],[MESES DE INVENTARIO]],0)</f>
        <v>11.955555555555557</v>
      </c>
      <c r="O1529" s="3">
        <f>Tabla_STOCKENALMACEN[[#This Row],[STOCK_VALORIZADO]]/SUM(Tabla_STOCKENALMACEN[STOCK_VALORIZADO])</f>
        <v>8.6905518934321199E-6</v>
      </c>
      <c r="P1529" s="1" t="str">
        <f>VLOOKUP(Tabla_STOCKENALMACEN[[#This Row],[ID_PRODUCTO]],'ABC VENTAS'!$B$2:$F$564,5,FALSE)</f>
        <v>C</v>
      </c>
      <c r="Q1529" s="1" t="str">
        <f>VLOOKUP(Tabla_STOCKENALMACEN[[#This Row],[ID_PRODUCTO]],'ABC STOCK'!$B$3:$F$565,5,FALSE)</f>
        <v>C</v>
      </c>
      <c r="R152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30" spans="1:18" x14ac:dyDescent="0.25">
      <c r="A1530">
        <v>3</v>
      </c>
      <c r="B1530">
        <v>1255</v>
      </c>
      <c r="C1530">
        <v>5</v>
      </c>
      <c r="D1530">
        <v>1</v>
      </c>
      <c r="E1530">
        <v>201905</v>
      </c>
      <c r="F1530">
        <v>44</v>
      </c>
      <c r="G1530">
        <v>1.75</v>
      </c>
      <c r="H1530">
        <v>77</v>
      </c>
      <c r="I1530">
        <v>252.10499999999999</v>
      </c>
      <c r="J1530">
        <v>147</v>
      </c>
      <c r="K1530">
        <v>311.27249999999998</v>
      </c>
      <c r="L1530">
        <f>Tabla_STOCKENALMACEN[[#This Row],[CANT_STOCK]]*Tabla_STOCKENALMACEN[[#This Row],[COSTO_UNIT]]</f>
        <v>77</v>
      </c>
      <c r="M1530">
        <f>IFERROR(Tabla_STOCKENALMACEN[[#This Row],[CANT_STOCK]]/Tabla_STOCKENALMACEN[[#This Row],[VENTA_PROM12MESES_UN]],0)</f>
        <v>0.29931972789115646</v>
      </c>
      <c r="N1530">
        <f>IFERROR(12/Tabla_STOCKENALMACEN[[#This Row],[MESES DE INVENTARIO]],0)</f>
        <v>40.090909090909093</v>
      </c>
      <c r="O1530" s="3">
        <f>Tabla_STOCKENALMACEN[[#This Row],[STOCK_VALORIZADO]]/SUM(Tabla_STOCKENALMACEN[STOCK_VALORIZADO])</f>
        <v>2.8987329252513458E-6</v>
      </c>
      <c r="P1530" s="1" t="str">
        <f>VLOOKUP(Tabla_STOCKENALMACEN[[#This Row],[ID_PRODUCTO]],'ABC VENTAS'!$B$2:$F$564,5,FALSE)</f>
        <v>C</v>
      </c>
      <c r="Q1530" s="1" t="str">
        <f>VLOOKUP(Tabla_STOCKENALMACEN[[#This Row],[ID_PRODUCTO]],'ABC STOCK'!$B$3:$F$565,5,FALSE)</f>
        <v>C</v>
      </c>
      <c r="R153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31" spans="1:18" x14ac:dyDescent="0.25">
      <c r="A1531">
        <v>3</v>
      </c>
      <c r="B1531">
        <v>1255</v>
      </c>
      <c r="C1531">
        <v>5</v>
      </c>
      <c r="D1531">
        <v>1</v>
      </c>
      <c r="E1531">
        <v>202003</v>
      </c>
      <c r="F1531">
        <v>23</v>
      </c>
      <c r="G1531">
        <v>2.2400000000000002</v>
      </c>
      <c r="H1531">
        <v>51.52</v>
      </c>
      <c r="I1531">
        <v>152.27520000000001</v>
      </c>
      <c r="J1531">
        <v>66</v>
      </c>
      <c r="K1531">
        <v>236.54400000000001</v>
      </c>
      <c r="L1531">
        <f>Tabla_STOCKENALMACEN[[#This Row],[CANT_STOCK]]*Tabla_STOCKENALMACEN[[#This Row],[COSTO_UNIT]]</f>
        <v>51.52</v>
      </c>
      <c r="M1531">
        <f>IFERROR(Tabla_STOCKENALMACEN[[#This Row],[CANT_STOCK]]/Tabla_STOCKENALMACEN[[#This Row],[VENTA_PROM12MESES_UN]],0)</f>
        <v>0.34848484848484851</v>
      </c>
      <c r="N1531">
        <f>IFERROR(12/Tabla_STOCKENALMACEN[[#This Row],[MESES DE INVENTARIO]],0)</f>
        <v>34.434782608695649</v>
      </c>
      <c r="O1531" s="3">
        <f>Tabla_STOCKENALMACEN[[#This Row],[STOCK_VALORIZADO]]/SUM(Tabla_STOCKENALMACEN[STOCK_VALORIZADO])</f>
        <v>1.9395158481681734E-6</v>
      </c>
      <c r="P1531" s="1" t="str">
        <f>VLOOKUP(Tabla_STOCKENALMACEN[[#This Row],[ID_PRODUCTO]],'ABC VENTAS'!$B$2:$F$564,5,FALSE)</f>
        <v>C</v>
      </c>
      <c r="Q1531" s="1" t="str">
        <f>VLOOKUP(Tabla_STOCKENALMACEN[[#This Row],[ID_PRODUCTO]],'ABC STOCK'!$B$3:$F$565,5,FALSE)</f>
        <v>C</v>
      </c>
      <c r="R153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32" spans="1:18" x14ac:dyDescent="0.25">
      <c r="A1532">
        <v>2</v>
      </c>
      <c r="B1532">
        <v>1256</v>
      </c>
      <c r="C1532">
        <v>5</v>
      </c>
      <c r="D1532">
        <v>1</v>
      </c>
      <c r="E1532">
        <v>202002</v>
      </c>
      <c r="F1532">
        <v>0</v>
      </c>
      <c r="G1532">
        <v>6.29</v>
      </c>
      <c r="H1532">
        <v>0</v>
      </c>
      <c r="I1532">
        <v>644.096</v>
      </c>
      <c r="J1532">
        <v>128</v>
      </c>
      <c r="K1532">
        <v>1449.2159999999999</v>
      </c>
      <c r="L1532">
        <f>Tabla_STOCKENALMACEN[[#This Row],[CANT_STOCK]]*Tabla_STOCKENALMACEN[[#This Row],[COSTO_UNIT]]</f>
        <v>0</v>
      </c>
      <c r="M1532">
        <f>IFERROR(Tabla_STOCKENALMACEN[[#This Row],[CANT_STOCK]]/Tabla_STOCKENALMACEN[[#This Row],[VENTA_PROM12MESES_UN]],0)</f>
        <v>0</v>
      </c>
      <c r="N1532">
        <f>IFERROR(12/Tabla_STOCKENALMACEN[[#This Row],[MESES DE INVENTARIO]],0)</f>
        <v>0</v>
      </c>
      <c r="O1532" s="3">
        <f>Tabla_STOCKENALMACEN[[#This Row],[STOCK_VALORIZADO]]/SUM(Tabla_STOCKENALMACEN[STOCK_VALORIZADO])</f>
        <v>0</v>
      </c>
      <c r="P1532" s="1" t="str">
        <f>VLOOKUP(Tabla_STOCKENALMACEN[[#This Row],[ID_PRODUCTO]],'ABC VENTAS'!$B$2:$F$564,5,FALSE)</f>
        <v>C</v>
      </c>
      <c r="Q1532" s="1" t="str">
        <f>VLOOKUP(Tabla_STOCKENALMACEN[[#This Row],[ID_PRODUCTO]],'ABC STOCK'!$B$3:$F$565,5,FALSE)</f>
        <v>C</v>
      </c>
      <c r="R153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33" spans="1:18" x14ac:dyDescent="0.25">
      <c r="A1533">
        <v>2</v>
      </c>
      <c r="B1533">
        <v>1256</v>
      </c>
      <c r="C1533">
        <v>5</v>
      </c>
      <c r="D1533">
        <v>1</v>
      </c>
      <c r="E1533">
        <v>201901</v>
      </c>
      <c r="F1533">
        <v>12</v>
      </c>
      <c r="G1533">
        <v>6.05</v>
      </c>
      <c r="H1533">
        <v>72.599999999999994</v>
      </c>
      <c r="I1533">
        <v>730.17449999999997</v>
      </c>
      <c r="J1533">
        <v>149</v>
      </c>
      <c r="K1533">
        <v>1388.2329999999999</v>
      </c>
      <c r="L1533">
        <f>Tabla_STOCKENALMACEN[[#This Row],[CANT_STOCK]]*Tabla_STOCKENALMACEN[[#This Row],[COSTO_UNIT]]</f>
        <v>72.599999999999994</v>
      </c>
      <c r="M1533">
        <f>IFERROR(Tabla_STOCKENALMACEN[[#This Row],[CANT_STOCK]]/Tabla_STOCKENALMACEN[[#This Row],[VENTA_PROM12MESES_UN]],0)</f>
        <v>8.0536912751677847E-2</v>
      </c>
      <c r="N1533">
        <f>IFERROR(12/Tabla_STOCKENALMACEN[[#This Row],[MESES DE INVENTARIO]],0)</f>
        <v>149</v>
      </c>
      <c r="O1533" s="3">
        <f>Tabla_STOCKENALMACEN[[#This Row],[STOCK_VALORIZADO]]/SUM(Tabla_STOCKENALMACEN[STOCK_VALORIZADO])</f>
        <v>2.7330910438084116E-6</v>
      </c>
      <c r="P1533" s="1" t="str">
        <f>VLOOKUP(Tabla_STOCKENALMACEN[[#This Row],[ID_PRODUCTO]],'ABC VENTAS'!$B$2:$F$564,5,FALSE)</f>
        <v>C</v>
      </c>
      <c r="Q1533" s="1" t="str">
        <f>VLOOKUP(Tabla_STOCKENALMACEN[[#This Row],[ID_PRODUCTO]],'ABC STOCK'!$B$3:$F$565,5,FALSE)</f>
        <v>C</v>
      </c>
      <c r="R153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34" spans="1:18" x14ac:dyDescent="0.25">
      <c r="A1534">
        <v>1</v>
      </c>
      <c r="B1534">
        <v>1256</v>
      </c>
      <c r="C1534">
        <v>5</v>
      </c>
      <c r="D1534">
        <v>1</v>
      </c>
      <c r="E1534">
        <v>202002</v>
      </c>
      <c r="F1534">
        <v>250</v>
      </c>
      <c r="G1534">
        <v>7.95</v>
      </c>
      <c r="H1534">
        <v>1987.5</v>
      </c>
      <c r="I1534">
        <v>682.10204999999996</v>
      </c>
      <c r="J1534">
        <v>83.3</v>
      </c>
      <c r="K1534">
        <v>1105.93245</v>
      </c>
      <c r="L1534">
        <f>Tabla_STOCKENALMACEN[[#This Row],[CANT_STOCK]]*Tabla_STOCKENALMACEN[[#This Row],[COSTO_UNIT]]</f>
        <v>1987.5</v>
      </c>
      <c r="M1534">
        <f>IFERROR(Tabla_STOCKENALMACEN[[#This Row],[CANT_STOCK]]/Tabla_STOCKENALMACEN[[#This Row],[VENTA_PROM12MESES_UN]],0)</f>
        <v>3.0012004801920771</v>
      </c>
      <c r="N1534">
        <f>IFERROR(12/Tabla_STOCKENALMACEN[[#This Row],[MESES DE INVENTARIO]],0)</f>
        <v>3.9983999999999997</v>
      </c>
      <c r="O1534" s="3">
        <f>Tabla_STOCKENALMACEN[[#This Row],[STOCK_VALORIZADO]]/SUM(Tabla_STOCKENALMACEN[STOCK_VALORIZADO])</f>
        <v>7.4821190765416234E-5</v>
      </c>
      <c r="P1534" s="1" t="str">
        <f>VLOOKUP(Tabla_STOCKENALMACEN[[#This Row],[ID_PRODUCTO]],'ABC VENTAS'!$B$2:$F$564,5,FALSE)</f>
        <v>C</v>
      </c>
      <c r="Q1534" s="1" t="str">
        <f>VLOOKUP(Tabla_STOCKENALMACEN[[#This Row],[ID_PRODUCTO]],'ABC STOCK'!$B$3:$F$565,5,FALSE)</f>
        <v>C</v>
      </c>
      <c r="R153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535" spans="1:18" x14ac:dyDescent="0.25">
      <c r="A1535">
        <v>2</v>
      </c>
      <c r="B1535">
        <v>1256</v>
      </c>
      <c r="C1535">
        <v>5</v>
      </c>
      <c r="D1535">
        <v>1</v>
      </c>
      <c r="E1535">
        <v>201906</v>
      </c>
      <c r="F1535">
        <v>1353</v>
      </c>
      <c r="G1535">
        <v>6.22</v>
      </c>
      <c r="H1535">
        <v>8415.66</v>
      </c>
      <c r="I1535">
        <v>0</v>
      </c>
      <c r="J1535">
        <v>0</v>
      </c>
      <c r="K1535">
        <v>0</v>
      </c>
      <c r="L1535">
        <f>Tabla_STOCKENALMACEN[[#This Row],[CANT_STOCK]]*Tabla_STOCKENALMACEN[[#This Row],[COSTO_UNIT]]</f>
        <v>8415.66</v>
      </c>
      <c r="M1535">
        <f>IFERROR(Tabla_STOCKENALMACEN[[#This Row],[CANT_STOCK]]/Tabla_STOCKENALMACEN[[#This Row],[VENTA_PROM12MESES_UN]],0)</f>
        <v>0</v>
      </c>
      <c r="N1535">
        <f>IFERROR(12/Tabla_STOCKENALMACEN[[#This Row],[MESES DE INVENTARIO]],0)</f>
        <v>0</v>
      </c>
      <c r="O1535" s="3">
        <f>Tabla_STOCKENALMACEN[[#This Row],[STOCK_VALORIZADO]]/SUM(Tabla_STOCKENALMACEN[STOCK_VALORIZADO])</f>
        <v>3.1681494454182779E-4</v>
      </c>
      <c r="P1535" s="1" t="str">
        <f>VLOOKUP(Tabla_STOCKENALMACEN[[#This Row],[ID_PRODUCTO]],'ABC VENTAS'!$B$2:$F$564,5,FALSE)</f>
        <v>C</v>
      </c>
      <c r="Q1535" s="1" t="str">
        <f>VLOOKUP(Tabla_STOCKENALMACEN[[#This Row],[ID_PRODUCTO]],'ABC STOCK'!$B$3:$F$565,5,FALSE)</f>
        <v>C</v>
      </c>
      <c r="R1535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536" spans="1:18" x14ac:dyDescent="0.25">
      <c r="A1536">
        <v>3</v>
      </c>
      <c r="B1536">
        <v>1256</v>
      </c>
      <c r="C1536">
        <v>5</v>
      </c>
      <c r="D1536">
        <v>1</v>
      </c>
      <c r="E1536">
        <v>201911</v>
      </c>
      <c r="F1536">
        <v>95</v>
      </c>
      <c r="G1536">
        <v>4.29</v>
      </c>
      <c r="H1536">
        <v>407.55</v>
      </c>
      <c r="I1536">
        <v>189.11178000000001</v>
      </c>
      <c r="J1536">
        <v>47.4</v>
      </c>
      <c r="K1536">
        <v>384.32393999999999</v>
      </c>
      <c r="L1536">
        <f>Tabla_STOCKENALMACEN[[#This Row],[CANT_STOCK]]*Tabla_STOCKENALMACEN[[#This Row],[COSTO_UNIT]]</f>
        <v>407.55</v>
      </c>
      <c r="M1536">
        <f>IFERROR(Tabla_STOCKENALMACEN[[#This Row],[CANT_STOCK]]/Tabla_STOCKENALMACEN[[#This Row],[VENTA_PROM12MESES_UN]],0)</f>
        <v>2.0042194092827006</v>
      </c>
      <c r="N1536">
        <f>IFERROR(12/Tabla_STOCKENALMACEN[[#This Row],[MESES DE INVENTARIO]],0)</f>
        <v>5.987368421052631</v>
      </c>
      <c r="O1536" s="3">
        <f>Tabla_STOCKENALMACEN[[#This Row],[STOCK_VALORIZADO]]/SUM(Tabla_STOCKENALMACEN[STOCK_VALORIZADO])</f>
        <v>1.5342579268651766E-5</v>
      </c>
      <c r="P1536" s="1" t="str">
        <f>VLOOKUP(Tabla_STOCKENALMACEN[[#This Row],[ID_PRODUCTO]],'ABC VENTAS'!$B$2:$F$564,5,FALSE)</f>
        <v>C</v>
      </c>
      <c r="Q1536" s="1" t="str">
        <f>VLOOKUP(Tabla_STOCKENALMACEN[[#This Row],[ID_PRODUCTO]],'ABC STOCK'!$B$3:$F$565,5,FALSE)</f>
        <v>C</v>
      </c>
      <c r="R153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37" spans="1:18" x14ac:dyDescent="0.25">
      <c r="A1537">
        <v>1</v>
      </c>
      <c r="B1537">
        <v>1256</v>
      </c>
      <c r="C1537">
        <v>5</v>
      </c>
      <c r="D1537">
        <v>1</v>
      </c>
      <c r="E1537">
        <v>201904</v>
      </c>
      <c r="F1537">
        <v>48</v>
      </c>
      <c r="G1537">
        <v>7.89</v>
      </c>
      <c r="H1537">
        <v>378.72</v>
      </c>
      <c r="I1537">
        <v>158.27340000000001</v>
      </c>
      <c r="J1537">
        <v>23.6</v>
      </c>
      <c r="K1537">
        <v>225.30683999999999</v>
      </c>
      <c r="L1537">
        <f>Tabla_STOCKENALMACEN[[#This Row],[CANT_STOCK]]*Tabla_STOCKENALMACEN[[#This Row],[COSTO_UNIT]]</f>
        <v>378.71999999999997</v>
      </c>
      <c r="M1537">
        <f>IFERROR(Tabla_STOCKENALMACEN[[#This Row],[CANT_STOCK]]/Tabla_STOCKENALMACEN[[#This Row],[VENTA_PROM12MESES_UN]],0)</f>
        <v>2.0338983050847457</v>
      </c>
      <c r="N1537">
        <f>IFERROR(12/Tabla_STOCKENALMACEN[[#This Row],[MESES DE INVENTARIO]],0)</f>
        <v>5.9</v>
      </c>
      <c r="O1537" s="3">
        <f>Tabla_STOCKENALMACEN[[#This Row],[STOCK_VALORIZADO]]/SUM(Tabla_STOCKENALMACEN[STOCK_VALORIZADO])</f>
        <v>1.4257248486379086E-5</v>
      </c>
      <c r="P1537" s="1" t="str">
        <f>VLOOKUP(Tabla_STOCKENALMACEN[[#This Row],[ID_PRODUCTO]],'ABC VENTAS'!$B$2:$F$564,5,FALSE)</f>
        <v>C</v>
      </c>
      <c r="Q1537" s="1" t="str">
        <f>VLOOKUP(Tabla_STOCKENALMACEN[[#This Row],[ID_PRODUCTO]],'ABC STOCK'!$B$3:$F$565,5,FALSE)</f>
        <v>C</v>
      </c>
      <c r="R153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38" spans="1:18" x14ac:dyDescent="0.25">
      <c r="A1538">
        <v>1</v>
      </c>
      <c r="B1538">
        <v>1257</v>
      </c>
      <c r="C1538">
        <v>5</v>
      </c>
      <c r="D1538">
        <v>1</v>
      </c>
      <c r="E1538">
        <v>201904</v>
      </c>
      <c r="F1538">
        <v>182</v>
      </c>
      <c r="G1538">
        <v>7.7</v>
      </c>
      <c r="H1538">
        <v>1401.4</v>
      </c>
      <c r="I1538">
        <v>659.73599999999999</v>
      </c>
      <c r="J1538">
        <v>102</v>
      </c>
      <c r="K1538">
        <v>1138.83</v>
      </c>
      <c r="L1538">
        <f>Tabla_STOCKENALMACEN[[#This Row],[CANT_STOCK]]*Tabla_STOCKENALMACEN[[#This Row],[COSTO_UNIT]]</f>
        <v>1401.4</v>
      </c>
      <c r="M1538">
        <f>IFERROR(Tabla_STOCKENALMACEN[[#This Row],[CANT_STOCK]]/Tabla_STOCKENALMACEN[[#This Row],[VENTA_PROM12MESES_UN]],0)</f>
        <v>1.7843137254901962</v>
      </c>
      <c r="N1538">
        <f>IFERROR(12/Tabla_STOCKENALMACEN[[#This Row],[MESES DE INVENTARIO]],0)</f>
        <v>6.7252747252747245</v>
      </c>
      <c r="O1538" s="3">
        <f>Tabla_STOCKENALMACEN[[#This Row],[STOCK_VALORIZADO]]/SUM(Tabla_STOCKENALMACEN[STOCK_VALORIZADO])</f>
        <v>5.2756939239574497E-5</v>
      </c>
      <c r="P1538" s="1" t="str">
        <f>VLOOKUP(Tabla_STOCKENALMACEN[[#This Row],[ID_PRODUCTO]],'ABC VENTAS'!$B$2:$F$564,5,FALSE)</f>
        <v>C</v>
      </c>
      <c r="Q1538" s="1" t="str">
        <f>VLOOKUP(Tabla_STOCKENALMACEN[[#This Row],[ID_PRODUCTO]],'ABC STOCK'!$B$3:$F$565,5,FALSE)</f>
        <v>C</v>
      </c>
      <c r="R153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39" spans="1:18" x14ac:dyDescent="0.25">
      <c r="A1539">
        <v>3</v>
      </c>
      <c r="B1539">
        <v>1257</v>
      </c>
      <c r="C1539">
        <v>5</v>
      </c>
      <c r="D1539">
        <v>1</v>
      </c>
      <c r="E1539">
        <v>201907</v>
      </c>
      <c r="F1539">
        <v>1328</v>
      </c>
      <c r="G1539">
        <v>5.63</v>
      </c>
      <c r="H1539">
        <v>7476.64</v>
      </c>
      <c r="I1539">
        <v>0</v>
      </c>
      <c r="J1539">
        <v>0</v>
      </c>
      <c r="K1539">
        <v>0</v>
      </c>
      <c r="L1539">
        <f>Tabla_STOCKENALMACEN[[#This Row],[CANT_STOCK]]*Tabla_STOCKENALMACEN[[#This Row],[COSTO_UNIT]]</f>
        <v>7476.6399999999994</v>
      </c>
      <c r="M1539">
        <f>IFERROR(Tabla_STOCKENALMACEN[[#This Row],[CANT_STOCK]]/Tabla_STOCKENALMACEN[[#This Row],[VENTA_PROM12MESES_UN]],0)</f>
        <v>0</v>
      </c>
      <c r="N1539">
        <f>IFERROR(12/Tabla_STOCKENALMACEN[[#This Row],[MESES DE INVENTARIO]],0)</f>
        <v>0</v>
      </c>
      <c r="O1539" s="3">
        <f>Tabla_STOCKENALMACEN[[#This Row],[STOCK_VALORIZADO]]/SUM(Tabla_STOCKENALMACEN[STOCK_VALORIZADO])</f>
        <v>2.8146470828897688E-4</v>
      </c>
      <c r="P1539" s="1" t="str">
        <f>VLOOKUP(Tabla_STOCKENALMACEN[[#This Row],[ID_PRODUCTO]],'ABC VENTAS'!$B$2:$F$564,5,FALSE)</f>
        <v>C</v>
      </c>
      <c r="Q1539" s="1" t="str">
        <f>VLOOKUP(Tabla_STOCKENALMACEN[[#This Row],[ID_PRODUCTO]],'ABC STOCK'!$B$3:$F$565,5,FALSE)</f>
        <v>C</v>
      </c>
      <c r="R1539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540" spans="1:18" x14ac:dyDescent="0.25">
      <c r="A1540">
        <v>1</v>
      </c>
      <c r="B1540">
        <v>1257</v>
      </c>
      <c r="C1540">
        <v>5</v>
      </c>
      <c r="D1540">
        <v>1</v>
      </c>
      <c r="E1540">
        <v>201904</v>
      </c>
      <c r="F1540">
        <v>962</v>
      </c>
      <c r="G1540">
        <v>6.18</v>
      </c>
      <c r="H1540">
        <v>5945.16</v>
      </c>
      <c r="I1540">
        <v>0</v>
      </c>
      <c r="J1540">
        <v>0</v>
      </c>
      <c r="K1540">
        <v>0</v>
      </c>
      <c r="L1540">
        <f>Tabla_STOCKENALMACEN[[#This Row],[CANT_STOCK]]*Tabla_STOCKENALMACEN[[#This Row],[COSTO_UNIT]]</f>
        <v>5945.16</v>
      </c>
      <c r="M1540">
        <f>IFERROR(Tabla_STOCKENALMACEN[[#This Row],[CANT_STOCK]]/Tabla_STOCKENALMACEN[[#This Row],[VENTA_PROM12MESES_UN]],0)</f>
        <v>0</v>
      </c>
      <c r="N1540">
        <f>IFERROR(12/Tabla_STOCKENALMACEN[[#This Row],[MESES DE INVENTARIO]],0)</f>
        <v>0</v>
      </c>
      <c r="O1540" s="3">
        <f>Tabla_STOCKENALMACEN[[#This Row],[STOCK_VALORIZADO]]/SUM(Tabla_STOCKENALMACEN[STOCK_VALORIZADO])</f>
        <v>2.2381079269983496E-4</v>
      </c>
      <c r="P1540" s="1" t="str">
        <f>VLOOKUP(Tabla_STOCKENALMACEN[[#This Row],[ID_PRODUCTO]],'ABC VENTAS'!$B$2:$F$564,5,FALSE)</f>
        <v>C</v>
      </c>
      <c r="Q1540" s="1" t="str">
        <f>VLOOKUP(Tabla_STOCKENALMACEN[[#This Row],[ID_PRODUCTO]],'ABC STOCK'!$B$3:$F$565,5,FALSE)</f>
        <v>C</v>
      </c>
      <c r="R1540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541" spans="1:18" x14ac:dyDescent="0.25">
      <c r="A1541">
        <v>2</v>
      </c>
      <c r="B1541">
        <v>1257</v>
      </c>
      <c r="C1541">
        <v>5</v>
      </c>
      <c r="D1541">
        <v>1</v>
      </c>
      <c r="E1541">
        <v>201906</v>
      </c>
      <c r="F1541">
        <v>214</v>
      </c>
      <c r="G1541">
        <v>2.4900000000000002</v>
      </c>
      <c r="H1541">
        <v>532.86</v>
      </c>
      <c r="I1541">
        <v>270.26459999999997</v>
      </c>
      <c r="J1541">
        <v>134</v>
      </c>
      <c r="K1541">
        <v>560.54880000000003</v>
      </c>
      <c r="L1541">
        <f>Tabla_STOCKENALMACEN[[#This Row],[CANT_STOCK]]*Tabla_STOCKENALMACEN[[#This Row],[COSTO_UNIT]]</f>
        <v>532.86</v>
      </c>
      <c r="M1541">
        <f>IFERROR(Tabla_STOCKENALMACEN[[#This Row],[CANT_STOCK]]/Tabla_STOCKENALMACEN[[#This Row],[VENTA_PROM12MESES_UN]],0)</f>
        <v>1.5970149253731343</v>
      </c>
      <c r="N1541">
        <f>IFERROR(12/Tabla_STOCKENALMACEN[[#This Row],[MESES DE INVENTARIO]],0)</f>
        <v>7.5140186915887854</v>
      </c>
      <c r="O1541" s="3">
        <f>Tabla_STOCKENALMACEN[[#This Row],[STOCK_VALORIZADO]]/SUM(Tabla_STOCKENALMACEN[STOCK_VALORIZADO])</f>
        <v>2.0059984760382236E-5</v>
      </c>
      <c r="P1541" s="1" t="str">
        <f>VLOOKUP(Tabla_STOCKENALMACEN[[#This Row],[ID_PRODUCTO]],'ABC VENTAS'!$B$2:$F$564,5,FALSE)</f>
        <v>C</v>
      </c>
      <c r="Q1541" s="1" t="str">
        <f>VLOOKUP(Tabla_STOCKENALMACEN[[#This Row],[ID_PRODUCTO]],'ABC STOCK'!$B$3:$F$565,5,FALSE)</f>
        <v>C</v>
      </c>
      <c r="R154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42" spans="1:18" x14ac:dyDescent="0.25">
      <c r="A1542">
        <v>1</v>
      </c>
      <c r="B1542">
        <v>1257</v>
      </c>
      <c r="C1542">
        <v>5</v>
      </c>
      <c r="D1542">
        <v>1</v>
      </c>
      <c r="E1542">
        <v>202002</v>
      </c>
      <c r="F1542">
        <v>59</v>
      </c>
      <c r="G1542">
        <v>5.97</v>
      </c>
      <c r="H1542">
        <v>352.23</v>
      </c>
      <c r="I1542">
        <v>349.245</v>
      </c>
      <c r="J1542">
        <v>58.5</v>
      </c>
      <c r="K1542">
        <v>509.89769999999999</v>
      </c>
      <c r="L1542">
        <f>Tabla_STOCKENALMACEN[[#This Row],[CANT_STOCK]]*Tabla_STOCKENALMACEN[[#This Row],[COSTO_UNIT]]</f>
        <v>352.22999999999996</v>
      </c>
      <c r="M1542">
        <f>IFERROR(Tabla_STOCKENALMACEN[[#This Row],[CANT_STOCK]]/Tabla_STOCKENALMACEN[[#This Row],[VENTA_PROM12MESES_UN]],0)</f>
        <v>1.0085470085470085</v>
      </c>
      <c r="N1542">
        <f>IFERROR(12/Tabla_STOCKENALMACEN[[#This Row],[MESES DE INVENTARIO]],0)</f>
        <v>11.898305084745763</v>
      </c>
      <c r="O1542" s="3">
        <f>Tabla_STOCKENALMACEN[[#This Row],[STOCK_VALORIZADO]]/SUM(Tabla_STOCKENALMACEN[STOCK_VALORIZADO])</f>
        <v>1.326000906832833E-5</v>
      </c>
      <c r="P1542" s="1" t="str">
        <f>VLOOKUP(Tabla_STOCKENALMACEN[[#This Row],[ID_PRODUCTO]],'ABC VENTAS'!$B$2:$F$564,5,FALSE)</f>
        <v>C</v>
      </c>
      <c r="Q1542" s="1" t="str">
        <f>VLOOKUP(Tabla_STOCKENALMACEN[[#This Row],[ID_PRODUCTO]],'ABC STOCK'!$B$3:$F$565,5,FALSE)</f>
        <v>C</v>
      </c>
      <c r="R154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43" spans="1:18" x14ac:dyDescent="0.25">
      <c r="A1543">
        <v>2</v>
      </c>
      <c r="B1543">
        <v>1257</v>
      </c>
      <c r="C1543">
        <v>5</v>
      </c>
      <c r="D1543">
        <v>1</v>
      </c>
      <c r="E1543">
        <v>201908</v>
      </c>
      <c r="F1543">
        <v>2</v>
      </c>
      <c r="G1543">
        <v>2.0699999999999998</v>
      </c>
      <c r="H1543">
        <v>4.1399999999999997</v>
      </c>
      <c r="I1543">
        <v>176.98500000000001</v>
      </c>
      <c r="J1543">
        <v>90</v>
      </c>
      <c r="K1543">
        <v>344.65499999999997</v>
      </c>
      <c r="L1543">
        <f>Tabla_STOCKENALMACEN[[#This Row],[CANT_STOCK]]*Tabla_STOCKENALMACEN[[#This Row],[COSTO_UNIT]]</f>
        <v>4.1399999999999997</v>
      </c>
      <c r="M1543">
        <f>IFERROR(Tabla_STOCKENALMACEN[[#This Row],[CANT_STOCK]]/Tabla_STOCKENALMACEN[[#This Row],[VENTA_PROM12MESES_UN]],0)</f>
        <v>2.2222222222222223E-2</v>
      </c>
      <c r="N1543">
        <f>IFERROR(12/Tabla_STOCKENALMACEN[[#This Row],[MESES DE INVENTARIO]],0)</f>
        <v>540</v>
      </c>
      <c r="O1543" s="3">
        <f>Tabla_STOCKENALMACEN[[#This Row],[STOCK_VALORIZADO]]/SUM(Tabla_STOCKENALMACEN[STOCK_VALORIZADO])</f>
        <v>1.5585395208494247E-7</v>
      </c>
      <c r="P1543" s="1" t="str">
        <f>VLOOKUP(Tabla_STOCKENALMACEN[[#This Row],[ID_PRODUCTO]],'ABC VENTAS'!$B$2:$F$564,5,FALSE)</f>
        <v>C</v>
      </c>
      <c r="Q1543" s="1" t="str">
        <f>VLOOKUP(Tabla_STOCKENALMACEN[[#This Row],[ID_PRODUCTO]],'ABC STOCK'!$B$3:$F$565,5,FALSE)</f>
        <v>C</v>
      </c>
      <c r="R154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44" spans="1:18" x14ac:dyDescent="0.25">
      <c r="A1544">
        <v>3</v>
      </c>
      <c r="B1544">
        <v>1258</v>
      </c>
      <c r="C1544">
        <v>5</v>
      </c>
      <c r="D1544">
        <v>1</v>
      </c>
      <c r="E1544">
        <v>201902</v>
      </c>
      <c r="F1544">
        <v>571</v>
      </c>
      <c r="G1544">
        <v>6.03</v>
      </c>
      <c r="H1544">
        <v>3443.13</v>
      </c>
      <c r="I1544">
        <v>464.33411999999998</v>
      </c>
      <c r="J1544">
        <v>71.3</v>
      </c>
      <c r="K1544">
        <v>709.39935000000003</v>
      </c>
      <c r="L1544">
        <f>Tabla_STOCKENALMACEN[[#This Row],[CANT_STOCK]]*Tabla_STOCKENALMACEN[[#This Row],[COSTO_UNIT]]</f>
        <v>3443.13</v>
      </c>
      <c r="M1544">
        <f>IFERROR(Tabla_STOCKENALMACEN[[#This Row],[CANT_STOCK]]/Tabla_STOCKENALMACEN[[#This Row],[VENTA_PROM12MESES_UN]],0)</f>
        <v>8.0084151472650777</v>
      </c>
      <c r="N1544">
        <f>IFERROR(12/Tabla_STOCKENALMACEN[[#This Row],[MESES DE INVENTARIO]],0)</f>
        <v>1.4984238178633975</v>
      </c>
      <c r="O1544" s="3">
        <f>Tabla_STOCKENALMACEN[[#This Row],[STOCK_VALORIZADO]]/SUM(Tabla_STOCKENALMACEN[STOCK_VALORIZADO])</f>
        <v>1.296196661937749E-4</v>
      </c>
      <c r="P1544" s="1" t="str">
        <f>VLOOKUP(Tabla_STOCKENALMACEN[[#This Row],[ID_PRODUCTO]],'ABC VENTAS'!$B$2:$F$564,5,FALSE)</f>
        <v>C</v>
      </c>
      <c r="Q1544" s="1" t="str">
        <f>VLOOKUP(Tabla_STOCKENALMACEN[[#This Row],[ID_PRODUCTO]],'ABC STOCK'!$B$3:$F$565,5,FALSE)</f>
        <v>C</v>
      </c>
      <c r="R154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545" spans="1:18" x14ac:dyDescent="0.25">
      <c r="A1545">
        <v>2</v>
      </c>
      <c r="B1545">
        <v>1258</v>
      </c>
      <c r="C1545">
        <v>5</v>
      </c>
      <c r="D1545">
        <v>1</v>
      </c>
      <c r="E1545">
        <v>202003</v>
      </c>
      <c r="F1545">
        <v>388</v>
      </c>
      <c r="G1545">
        <v>5.43</v>
      </c>
      <c r="H1545">
        <v>2106.84</v>
      </c>
      <c r="I1545">
        <v>382.95075000000003</v>
      </c>
      <c r="J1545">
        <v>77.5</v>
      </c>
      <c r="K1545">
        <v>631.23749999999995</v>
      </c>
      <c r="L1545">
        <f>Tabla_STOCKENALMACEN[[#This Row],[CANT_STOCK]]*Tabla_STOCKENALMACEN[[#This Row],[COSTO_UNIT]]</f>
        <v>2106.8399999999997</v>
      </c>
      <c r="M1545">
        <f>IFERROR(Tabla_STOCKENALMACEN[[#This Row],[CANT_STOCK]]/Tabla_STOCKENALMACEN[[#This Row],[VENTA_PROM12MESES_UN]],0)</f>
        <v>5.0064516129032262</v>
      </c>
      <c r="N1545">
        <f>IFERROR(12/Tabla_STOCKENALMACEN[[#This Row],[MESES DE INVENTARIO]],0)</f>
        <v>2.3969072164948453</v>
      </c>
      <c r="O1545" s="3">
        <f>Tabla_STOCKENALMACEN[[#This Row],[STOCK_VALORIZADO]]/SUM(Tabla_STOCKENALMACEN[STOCK_VALORIZADO])</f>
        <v>7.9313850340734341E-5</v>
      </c>
      <c r="P1545" s="1" t="str">
        <f>VLOOKUP(Tabla_STOCKENALMACEN[[#This Row],[ID_PRODUCTO]],'ABC VENTAS'!$B$2:$F$564,5,FALSE)</f>
        <v>C</v>
      </c>
      <c r="Q1545" s="1" t="str">
        <f>VLOOKUP(Tabla_STOCKENALMACEN[[#This Row],[ID_PRODUCTO]],'ABC STOCK'!$B$3:$F$565,5,FALSE)</f>
        <v>C</v>
      </c>
      <c r="R154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546" spans="1:18" x14ac:dyDescent="0.25">
      <c r="A1546">
        <v>3</v>
      </c>
      <c r="B1546">
        <v>1258</v>
      </c>
      <c r="C1546">
        <v>5</v>
      </c>
      <c r="D1546">
        <v>1</v>
      </c>
      <c r="E1546">
        <v>202002</v>
      </c>
      <c r="F1546">
        <v>263</v>
      </c>
      <c r="G1546">
        <v>2.1800000000000002</v>
      </c>
      <c r="H1546">
        <v>573.34</v>
      </c>
      <c r="I1546">
        <v>270.58159999999998</v>
      </c>
      <c r="J1546">
        <v>116</v>
      </c>
      <c r="K1546">
        <v>419.7808</v>
      </c>
      <c r="L1546">
        <f>Tabla_STOCKENALMACEN[[#This Row],[CANT_STOCK]]*Tabla_STOCKENALMACEN[[#This Row],[COSTO_UNIT]]</f>
        <v>573.34</v>
      </c>
      <c r="M1546">
        <f>IFERROR(Tabla_STOCKENALMACEN[[#This Row],[CANT_STOCK]]/Tabla_STOCKENALMACEN[[#This Row],[VENTA_PROM12MESES_UN]],0)</f>
        <v>2.2672413793103448</v>
      </c>
      <c r="N1546">
        <f>IFERROR(12/Tabla_STOCKENALMACEN[[#This Row],[MESES DE INVENTARIO]],0)</f>
        <v>5.2927756653992395</v>
      </c>
      <c r="O1546" s="3">
        <f>Tabla_STOCKENALMACEN[[#This Row],[STOCK_VALORIZADO]]/SUM(Tabla_STOCKENALMACEN[STOCK_VALORIZADO])</f>
        <v>2.1583890069657229E-5</v>
      </c>
      <c r="P1546" s="1" t="str">
        <f>VLOOKUP(Tabla_STOCKENALMACEN[[#This Row],[ID_PRODUCTO]],'ABC VENTAS'!$B$2:$F$564,5,FALSE)</f>
        <v>C</v>
      </c>
      <c r="Q1546" s="1" t="str">
        <f>VLOOKUP(Tabla_STOCKENALMACEN[[#This Row],[ID_PRODUCTO]],'ABC STOCK'!$B$3:$F$565,5,FALSE)</f>
        <v>C</v>
      </c>
      <c r="R154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47" spans="1:18" x14ac:dyDescent="0.25">
      <c r="A1547">
        <v>3</v>
      </c>
      <c r="B1547">
        <v>1258</v>
      </c>
      <c r="C1547">
        <v>5</v>
      </c>
      <c r="D1547">
        <v>1</v>
      </c>
      <c r="E1547">
        <v>201911</v>
      </c>
      <c r="F1547">
        <v>35</v>
      </c>
      <c r="G1547">
        <v>5.27</v>
      </c>
      <c r="H1547">
        <v>184.45</v>
      </c>
      <c r="I1547">
        <v>289.16489999999999</v>
      </c>
      <c r="J1547">
        <v>59</v>
      </c>
      <c r="K1547">
        <v>388.66250000000002</v>
      </c>
      <c r="L1547">
        <f>Tabla_STOCKENALMACEN[[#This Row],[CANT_STOCK]]*Tabla_STOCKENALMACEN[[#This Row],[COSTO_UNIT]]</f>
        <v>184.45</v>
      </c>
      <c r="M1547">
        <f>IFERROR(Tabla_STOCKENALMACEN[[#This Row],[CANT_STOCK]]/Tabla_STOCKENALMACEN[[#This Row],[VENTA_PROM12MESES_UN]],0)</f>
        <v>0.59322033898305082</v>
      </c>
      <c r="N1547">
        <f>IFERROR(12/Tabla_STOCKENALMACEN[[#This Row],[MESES DE INVENTARIO]],0)</f>
        <v>20.228571428571428</v>
      </c>
      <c r="O1547" s="3">
        <f>Tabla_STOCKENALMACEN[[#This Row],[STOCK_VALORIZADO]]/SUM(Tabla_STOCKENALMACEN[STOCK_VALORIZADO])</f>
        <v>6.943782961852087E-6</v>
      </c>
      <c r="P1547" s="1" t="str">
        <f>VLOOKUP(Tabla_STOCKENALMACEN[[#This Row],[ID_PRODUCTO]],'ABC VENTAS'!$B$2:$F$564,5,FALSE)</f>
        <v>C</v>
      </c>
      <c r="Q1547" s="1" t="str">
        <f>VLOOKUP(Tabla_STOCKENALMACEN[[#This Row],[ID_PRODUCTO]],'ABC STOCK'!$B$3:$F$565,5,FALSE)</f>
        <v>C</v>
      </c>
      <c r="R154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48" spans="1:18" x14ac:dyDescent="0.25">
      <c r="A1548">
        <v>1</v>
      </c>
      <c r="B1548">
        <v>1258</v>
      </c>
      <c r="C1548">
        <v>5</v>
      </c>
      <c r="D1548">
        <v>1</v>
      </c>
      <c r="E1548">
        <v>201909</v>
      </c>
      <c r="F1548">
        <v>223</v>
      </c>
      <c r="G1548">
        <v>3.27</v>
      </c>
      <c r="H1548">
        <v>729.21</v>
      </c>
      <c r="I1548">
        <v>293.94029999999998</v>
      </c>
      <c r="J1548">
        <v>89</v>
      </c>
      <c r="K1548">
        <v>375.42869999999999</v>
      </c>
      <c r="L1548">
        <f>Tabla_STOCKENALMACEN[[#This Row],[CANT_STOCK]]*Tabla_STOCKENALMACEN[[#This Row],[COSTO_UNIT]]</f>
        <v>729.21</v>
      </c>
      <c r="M1548">
        <f>IFERROR(Tabla_STOCKENALMACEN[[#This Row],[CANT_STOCK]]/Tabla_STOCKENALMACEN[[#This Row],[VENTA_PROM12MESES_UN]],0)</f>
        <v>2.50561797752809</v>
      </c>
      <c r="N1548">
        <f>IFERROR(12/Tabla_STOCKENALMACEN[[#This Row],[MESES DE INVENTARIO]],0)</f>
        <v>4.7892376681614346</v>
      </c>
      <c r="O1548" s="3">
        <f>Tabla_STOCKENALMACEN[[#This Row],[STOCK_VALORIZADO]]/SUM(Tabla_STOCKENALMACEN[STOCK_VALORIZADO])</f>
        <v>2.7451753719773171E-5</v>
      </c>
      <c r="P1548" s="1" t="str">
        <f>VLOOKUP(Tabla_STOCKENALMACEN[[#This Row],[ID_PRODUCTO]],'ABC VENTAS'!$B$2:$F$564,5,FALSE)</f>
        <v>C</v>
      </c>
      <c r="Q1548" s="1" t="str">
        <f>VLOOKUP(Tabla_STOCKENALMACEN[[#This Row],[ID_PRODUCTO]],'ABC STOCK'!$B$3:$F$565,5,FALSE)</f>
        <v>C</v>
      </c>
      <c r="R154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49" spans="1:18" x14ac:dyDescent="0.25">
      <c r="A1549">
        <v>1</v>
      </c>
      <c r="B1549">
        <v>1258</v>
      </c>
      <c r="C1549">
        <v>5</v>
      </c>
      <c r="D1549">
        <v>1</v>
      </c>
      <c r="E1549">
        <v>202003</v>
      </c>
      <c r="F1549">
        <v>980</v>
      </c>
      <c r="G1549">
        <v>3.04</v>
      </c>
      <c r="H1549">
        <v>2979.2</v>
      </c>
      <c r="I1549">
        <v>185.136</v>
      </c>
      <c r="J1549">
        <v>70</v>
      </c>
      <c r="K1549">
        <v>257.488</v>
      </c>
      <c r="L1549">
        <f>Tabla_STOCKENALMACEN[[#This Row],[CANT_STOCK]]*Tabla_STOCKENALMACEN[[#This Row],[COSTO_UNIT]]</f>
        <v>2979.2</v>
      </c>
      <c r="M1549">
        <f>IFERROR(Tabla_STOCKENALMACEN[[#This Row],[CANT_STOCK]]/Tabla_STOCKENALMACEN[[#This Row],[VENTA_PROM12MESES_UN]],0)</f>
        <v>14</v>
      </c>
      <c r="N1549">
        <f>IFERROR(12/Tabla_STOCKENALMACEN[[#This Row],[MESES DE INVENTARIO]],0)</f>
        <v>0.8571428571428571</v>
      </c>
      <c r="O1549" s="3">
        <f>Tabla_STOCKENALMACEN[[#This Row],[STOCK_VALORIZADO]]/SUM(Tabla_STOCKENALMACEN[STOCK_VALORIZADO])</f>
        <v>1.121546120897248E-4</v>
      </c>
      <c r="P1549" s="1" t="str">
        <f>VLOOKUP(Tabla_STOCKENALMACEN[[#This Row],[ID_PRODUCTO]],'ABC VENTAS'!$B$2:$F$564,5,FALSE)</f>
        <v>C</v>
      </c>
      <c r="Q1549" s="1" t="str">
        <f>VLOOKUP(Tabla_STOCKENALMACEN[[#This Row],[ID_PRODUCTO]],'ABC STOCK'!$B$3:$F$565,5,FALSE)</f>
        <v>C</v>
      </c>
      <c r="R154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550" spans="1:18" x14ac:dyDescent="0.25">
      <c r="A1550">
        <v>3</v>
      </c>
      <c r="B1550">
        <v>1259</v>
      </c>
      <c r="C1550">
        <v>5</v>
      </c>
      <c r="D1550">
        <v>1</v>
      </c>
      <c r="E1550">
        <v>202001</v>
      </c>
      <c r="F1550">
        <v>6</v>
      </c>
      <c r="G1550">
        <v>4.46</v>
      </c>
      <c r="H1550">
        <v>26.76</v>
      </c>
      <c r="I1550">
        <v>688.40099999999995</v>
      </c>
      <c r="J1550">
        <v>147</v>
      </c>
      <c r="K1550">
        <v>1212.8969999999999</v>
      </c>
      <c r="L1550">
        <f>Tabla_STOCKENALMACEN[[#This Row],[CANT_STOCK]]*Tabla_STOCKENALMACEN[[#This Row],[COSTO_UNIT]]</f>
        <v>26.759999999999998</v>
      </c>
      <c r="M1550">
        <f>IFERROR(Tabla_STOCKENALMACEN[[#This Row],[CANT_STOCK]]/Tabla_STOCKENALMACEN[[#This Row],[VENTA_PROM12MESES_UN]],0)</f>
        <v>4.0816326530612242E-2</v>
      </c>
      <c r="N1550">
        <f>IFERROR(12/Tabla_STOCKENALMACEN[[#This Row],[MESES DE INVENTARIO]],0)</f>
        <v>294</v>
      </c>
      <c r="O1550" s="3">
        <f>Tabla_STOCKENALMACEN[[#This Row],[STOCK_VALORIZADO]]/SUM(Tabla_STOCKENALMACEN[STOCK_VALORIZADO])</f>
        <v>1.007403806230208E-6</v>
      </c>
      <c r="P1550" s="1" t="str">
        <f>VLOOKUP(Tabla_STOCKENALMACEN[[#This Row],[ID_PRODUCTO]],'ABC VENTAS'!$B$2:$F$564,5,FALSE)</f>
        <v>C</v>
      </c>
      <c r="Q1550" s="1" t="str">
        <f>VLOOKUP(Tabla_STOCKENALMACEN[[#This Row],[ID_PRODUCTO]],'ABC STOCK'!$B$3:$F$565,5,FALSE)</f>
        <v>C</v>
      </c>
      <c r="R155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51" spans="1:18" x14ac:dyDescent="0.25">
      <c r="A1551">
        <v>1</v>
      </c>
      <c r="B1551">
        <v>1259</v>
      </c>
      <c r="C1551">
        <v>5</v>
      </c>
      <c r="D1551">
        <v>1</v>
      </c>
      <c r="E1551">
        <v>202003</v>
      </c>
      <c r="F1551">
        <v>86</v>
      </c>
      <c r="G1551">
        <v>4.5999999999999996</v>
      </c>
      <c r="H1551">
        <v>395.6</v>
      </c>
      <c r="I1551">
        <v>0</v>
      </c>
      <c r="J1551">
        <v>0</v>
      </c>
      <c r="K1551">
        <v>0</v>
      </c>
      <c r="L1551">
        <f>Tabla_STOCKENALMACEN[[#This Row],[CANT_STOCK]]*Tabla_STOCKENALMACEN[[#This Row],[COSTO_UNIT]]</f>
        <v>395.59999999999997</v>
      </c>
      <c r="M1551">
        <f>IFERROR(Tabla_STOCKENALMACEN[[#This Row],[CANT_STOCK]]/Tabla_STOCKENALMACEN[[#This Row],[VENTA_PROM12MESES_UN]],0)</f>
        <v>0</v>
      </c>
      <c r="N1551">
        <f>IFERROR(12/Tabla_STOCKENALMACEN[[#This Row],[MESES DE INVENTARIO]],0)</f>
        <v>0</v>
      </c>
      <c r="O1551" s="3">
        <f>Tabla_STOCKENALMACEN[[#This Row],[STOCK_VALORIZADO]]/SUM(Tabla_STOCKENALMACEN[STOCK_VALORIZADO])</f>
        <v>1.4892710977005614E-5</v>
      </c>
      <c r="P1551" s="1" t="str">
        <f>VLOOKUP(Tabla_STOCKENALMACEN[[#This Row],[ID_PRODUCTO]],'ABC VENTAS'!$B$2:$F$564,5,FALSE)</f>
        <v>C</v>
      </c>
      <c r="Q1551" s="1" t="str">
        <f>VLOOKUP(Tabla_STOCKENALMACEN[[#This Row],[ID_PRODUCTO]],'ABC STOCK'!$B$3:$F$565,5,FALSE)</f>
        <v>C</v>
      </c>
      <c r="R1551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552" spans="1:18" x14ac:dyDescent="0.25">
      <c r="A1552">
        <v>1</v>
      </c>
      <c r="B1552">
        <v>1259</v>
      </c>
      <c r="C1552">
        <v>5</v>
      </c>
      <c r="D1552">
        <v>1</v>
      </c>
      <c r="E1552">
        <v>202003</v>
      </c>
      <c r="F1552">
        <v>648</v>
      </c>
      <c r="G1552">
        <v>3</v>
      </c>
      <c r="H1552">
        <v>1944</v>
      </c>
      <c r="I1552">
        <v>454.5</v>
      </c>
      <c r="J1552">
        <v>150</v>
      </c>
      <c r="K1552">
        <v>589.5</v>
      </c>
      <c r="L1552">
        <f>Tabla_STOCKENALMACEN[[#This Row],[CANT_STOCK]]*Tabla_STOCKENALMACEN[[#This Row],[COSTO_UNIT]]</f>
        <v>1944</v>
      </c>
      <c r="M1552">
        <f>IFERROR(Tabla_STOCKENALMACEN[[#This Row],[CANT_STOCK]]/Tabla_STOCKENALMACEN[[#This Row],[VENTA_PROM12MESES_UN]],0)</f>
        <v>4.32</v>
      </c>
      <c r="N1552">
        <f>IFERROR(12/Tabla_STOCKENALMACEN[[#This Row],[MESES DE INVENTARIO]],0)</f>
        <v>2.7777777777777777</v>
      </c>
      <c r="O1552" s="3">
        <f>Tabla_STOCKENALMACEN[[#This Row],[STOCK_VALORIZADO]]/SUM(Tabla_STOCKENALMACEN[STOCK_VALORIZADO])</f>
        <v>7.318359489205995E-5</v>
      </c>
      <c r="P1552" s="1" t="str">
        <f>VLOOKUP(Tabla_STOCKENALMACEN[[#This Row],[ID_PRODUCTO]],'ABC VENTAS'!$B$2:$F$564,5,FALSE)</f>
        <v>C</v>
      </c>
      <c r="Q1552" s="1" t="str">
        <f>VLOOKUP(Tabla_STOCKENALMACEN[[#This Row],[ID_PRODUCTO]],'ABC STOCK'!$B$3:$F$565,5,FALSE)</f>
        <v>C</v>
      </c>
      <c r="R155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553" spans="1:18" x14ac:dyDescent="0.25">
      <c r="A1553">
        <v>1</v>
      </c>
      <c r="B1553">
        <v>1259</v>
      </c>
      <c r="C1553">
        <v>5</v>
      </c>
      <c r="D1553">
        <v>1</v>
      </c>
      <c r="E1553">
        <v>201905</v>
      </c>
      <c r="F1553">
        <v>30</v>
      </c>
      <c r="G1553">
        <v>4.6100000000000003</v>
      </c>
      <c r="H1553">
        <v>138.30000000000001</v>
      </c>
      <c r="I1553">
        <v>385.39600000000002</v>
      </c>
      <c r="J1553">
        <v>76</v>
      </c>
      <c r="K1553">
        <v>508.02199999999999</v>
      </c>
      <c r="L1553">
        <f>Tabla_STOCKENALMACEN[[#This Row],[CANT_STOCK]]*Tabla_STOCKENALMACEN[[#This Row],[COSTO_UNIT]]</f>
        <v>138.30000000000001</v>
      </c>
      <c r="M1553">
        <f>IFERROR(Tabla_STOCKENALMACEN[[#This Row],[CANT_STOCK]]/Tabla_STOCKENALMACEN[[#This Row],[VENTA_PROM12MESES_UN]],0)</f>
        <v>0.39473684210526316</v>
      </c>
      <c r="N1553">
        <f>IFERROR(12/Tabla_STOCKENALMACEN[[#This Row],[MESES DE INVENTARIO]],0)</f>
        <v>30.4</v>
      </c>
      <c r="O1553" s="3">
        <f>Tabla_STOCKENALMACEN[[#This Row],[STOCK_VALORIZADO]]/SUM(Tabla_STOCKENALMACEN[STOCK_VALORIZADO])</f>
        <v>5.2064255008085865E-6</v>
      </c>
      <c r="P1553" s="1" t="str">
        <f>VLOOKUP(Tabla_STOCKENALMACEN[[#This Row],[ID_PRODUCTO]],'ABC VENTAS'!$B$2:$F$564,5,FALSE)</f>
        <v>C</v>
      </c>
      <c r="Q1553" s="1" t="str">
        <f>VLOOKUP(Tabla_STOCKENALMACEN[[#This Row],[ID_PRODUCTO]],'ABC STOCK'!$B$3:$F$565,5,FALSE)</f>
        <v>C</v>
      </c>
      <c r="R155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54" spans="1:18" x14ac:dyDescent="0.25">
      <c r="A1554">
        <v>1</v>
      </c>
      <c r="B1554">
        <v>1259</v>
      </c>
      <c r="C1554">
        <v>5</v>
      </c>
      <c r="D1554">
        <v>1</v>
      </c>
      <c r="E1554">
        <v>202001</v>
      </c>
      <c r="F1554">
        <v>660</v>
      </c>
      <c r="G1554">
        <v>3.35</v>
      </c>
      <c r="H1554">
        <v>2211</v>
      </c>
      <c r="I1554">
        <v>331.65</v>
      </c>
      <c r="J1554">
        <v>90</v>
      </c>
      <c r="K1554">
        <v>431.14499999999998</v>
      </c>
      <c r="L1554">
        <f>Tabla_STOCKENALMACEN[[#This Row],[CANT_STOCK]]*Tabla_STOCKENALMACEN[[#This Row],[COSTO_UNIT]]</f>
        <v>2211</v>
      </c>
      <c r="M1554">
        <f>IFERROR(Tabla_STOCKENALMACEN[[#This Row],[CANT_STOCK]]/Tabla_STOCKENALMACEN[[#This Row],[VENTA_PROM12MESES_UN]],0)</f>
        <v>7.333333333333333</v>
      </c>
      <c r="N1554">
        <f>IFERROR(12/Tabla_STOCKENALMACEN[[#This Row],[MESES DE INVENTARIO]],0)</f>
        <v>1.6363636363636365</v>
      </c>
      <c r="O1554" s="3">
        <f>Tabla_STOCKENALMACEN[[#This Row],[STOCK_VALORIZADO]]/SUM(Tabla_STOCKENALMACEN[STOCK_VALORIZADO])</f>
        <v>8.3235045425074359E-5</v>
      </c>
      <c r="P1554" s="1" t="str">
        <f>VLOOKUP(Tabla_STOCKENALMACEN[[#This Row],[ID_PRODUCTO]],'ABC VENTAS'!$B$2:$F$564,5,FALSE)</f>
        <v>C</v>
      </c>
      <c r="Q1554" s="1" t="str">
        <f>VLOOKUP(Tabla_STOCKENALMACEN[[#This Row],[ID_PRODUCTO]],'ABC STOCK'!$B$3:$F$565,5,FALSE)</f>
        <v>C</v>
      </c>
      <c r="R155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555" spans="1:18" x14ac:dyDescent="0.25">
      <c r="A1555">
        <v>1</v>
      </c>
      <c r="B1555">
        <v>1259</v>
      </c>
      <c r="C1555">
        <v>5</v>
      </c>
      <c r="D1555">
        <v>1</v>
      </c>
      <c r="E1555">
        <v>201905</v>
      </c>
      <c r="F1555">
        <v>285</v>
      </c>
      <c r="G1555">
        <v>1.1499999999999999</v>
      </c>
      <c r="H1555">
        <v>327.75</v>
      </c>
      <c r="I1555">
        <v>96.209000000000003</v>
      </c>
      <c r="J1555">
        <v>94</v>
      </c>
      <c r="K1555">
        <v>141.61099999999999</v>
      </c>
      <c r="L1555">
        <f>Tabla_STOCKENALMACEN[[#This Row],[CANT_STOCK]]*Tabla_STOCKENALMACEN[[#This Row],[COSTO_UNIT]]</f>
        <v>327.75</v>
      </c>
      <c r="M1555">
        <f>IFERROR(Tabla_STOCKENALMACEN[[#This Row],[CANT_STOCK]]/Tabla_STOCKENALMACEN[[#This Row],[VENTA_PROM12MESES_UN]],0)</f>
        <v>3.0319148936170213</v>
      </c>
      <c r="N1555">
        <f>IFERROR(12/Tabla_STOCKENALMACEN[[#This Row],[MESES DE INVENTARIO]],0)</f>
        <v>3.9578947368421051</v>
      </c>
      <c r="O1555" s="3">
        <f>Tabla_STOCKENALMACEN[[#This Row],[STOCK_VALORIZADO]]/SUM(Tabla_STOCKENALMACEN[STOCK_VALORIZADO])</f>
        <v>1.2338437873391281E-5</v>
      </c>
      <c r="P1555" s="1" t="str">
        <f>VLOOKUP(Tabla_STOCKENALMACEN[[#This Row],[ID_PRODUCTO]],'ABC VENTAS'!$B$2:$F$564,5,FALSE)</f>
        <v>C</v>
      </c>
      <c r="Q1555" s="1" t="str">
        <f>VLOOKUP(Tabla_STOCKENALMACEN[[#This Row],[ID_PRODUCTO]],'ABC STOCK'!$B$3:$F$565,5,FALSE)</f>
        <v>C</v>
      </c>
      <c r="R155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556" spans="1:18" x14ac:dyDescent="0.25">
      <c r="A1556">
        <v>1</v>
      </c>
      <c r="B1556">
        <v>1260</v>
      </c>
      <c r="C1556">
        <v>5</v>
      </c>
      <c r="D1556">
        <v>1</v>
      </c>
      <c r="E1556">
        <v>201906</v>
      </c>
      <c r="F1556">
        <v>212</v>
      </c>
      <c r="G1556">
        <v>6</v>
      </c>
      <c r="H1556">
        <v>1272</v>
      </c>
      <c r="I1556">
        <v>588.05999999999995</v>
      </c>
      <c r="J1556">
        <v>121</v>
      </c>
      <c r="K1556">
        <v>1023.66</v>
      </c>
      <c r="L1556">
        <f>Tabla_STOCKENALMACEN[[#This Row],[CANT_STOCK]]*Tabla_STOCKENALMACEN[[#This Row],[COSTO_UNIT]]</f>
        <v>1272</v>
      </c>
      <c r="M1556">
        <f>IFERROR(Tabla_STOCKENALMACEN[[#This Row],[CANT_STOCK]]/Tabla_STOCKENALMACEN[[#This Row],[VENTA_PROM12MESES_UN]],0)</f>
        <v>1.7520661157024793</v>
      </c>
      <c r="N1556">
        <f>IFERROR(12/Tabla_STOCKENALMACEN[[#This Row],[MESES DE INVENTARIO]],0)</f>
        <v>6.8490566037735849</v>
      </c>
      <c r="O1556" s="3">
        <f>Tabla_STOCKENALMACEN[[#This Row],[STOCK_VALORIZADO]]/SUM(Tabla_STOCKENALMACEN[STOCK_VALORIZADO])</f>
        <v>4.7885562089866391E-5</v>
      </c>
      <c r="P1556" s="1" t="str">
        <f>VLOOKUP(Tabla_STOCKENALMACEN[[#This Row],[ID_PRODUCTO]],'ABC VENTAS'!$B$2:$F$564,5,FALSE)</f>
        <v>C</v>
      </c>
      <c r="Q1556" s="1" t="str">
        <f>VLOOKUP(Tabla_STOCKENALMACEN[[#This Row],[ID_PRODUCTO]],'ABC STOCK'!$B$3:$F$565,5,FALSE)</f>
        <v>C</v>
      </c>
      <c r="R155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57" spans="1:18" x14ac:dyDescent="0.25">
      <c r="A1557">
        <v>2</v>
      </c>
      <c r="B1557">
        <v>1260</v>
      </c>
      <c r="C1557">
        <v>5</v>
      </c>
      <c r="D1557">
        <v>1</v>
      </c>
      <c r="E1557">
        <v>202003</v>
      </c>
      <c r="F1557">
        <v>1107</v>
      </c>
      <c r="G1557">
        <v>6.23</v>
      </c>
      <c r="H1557">
        <v>6896.61</v>
      </c>
      <c r="I1557">
        <v>487.75916000000001</v>
      </c>
      <c r="J1557">
        <v>85.1</v>
      </c>
      <c r="K1557">
        <v>991.42350999999996</v>
      </c>
      <c r="L1557">
        <f>Tabla_STOCKENALMACEN[[#This Row],[CANT_STOCK]]*Tabla_STOCKENALMACEN[[#This Row],[COSTO_UNIT]]</f>
        <v>6896.6100000000006</v>
      </c>
      <c r="M1557">
        <f>IFERROR(Tabla_STOCKENALMACEN[[#This Row],[CANT_STOCK]]/Tabla_STOCKENALMACEN[[#This Row],[VENTA_PROM12MESES_UN]],0)</f>
        <v>13.008225616921269</v>
      </c>
      <c r="N1557">
        <f>IFERROR(12/Tabla_STOCKENALMACEN[[#This Row],[MESES DE INVENTARIO]],0)</f>
        <v>0.92249322493224928</v>
      </c>
      <c r="O1557" s="3">
        <f>Tabla_STOCKENALMACEN[[#This Row],[STOCK_VALORIZADO]]/SUM(Tabla_STOCKENALMACEN[STOCK_VALORIZADO])</f>
        <v>2.5962896726776217E-4</v>
      </c>
      <c r="P1557" s="1" t="str">
        <f>VLOOKUP(Tabla_STOCKENALMACEN[[#This Row],[ID_PRODUCTO]],'ABC VENTAS'!$B$2:$F$564,5,FALSE)</f>
        <v>C</v>
      </c>
      <c r="Q1557" s="1" t="str">
        <f>VLOOKUP(Tabla_STOCKENALMACEN[[#This Row],[ID_PRODUCTO]],'ABC STOCK'!$B$3:$F$565,5,FALSE)</f>
        <v>C</v>
      </c>
      <c r="R155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558" spans="1:18" x14ac:dyDescent="0.25">
      <c r="A1558">
        <v>2</v>
      </c>
      <c r="B1558">
        <v>1260</v>
      </c>
      <c r="C1558">
        <v>5</v>
      </c>
      <c r="D1558">
        <v>1</v>
      </c>
      <c r="E1558">
        <v>202001</v>
      </c>
      <c r="F1558">
        <v>605</v>
      </c>
      <c r="G1558">
        <v>3.81</v>
      </c>
      <c r="H1558">
        <v>2305.0500000000002</v>
      </c>
      <c r="I1558">
        <v>355.51871999999997</v>
      </c>
      <c r="J1558">
        <v>86.4</v>
      </c>
      <c r="K1558">
        <v>506.94335999999998</v>
      </c>
      <c r="L1558">
        <f>Tabla_STOCKENALMACEN[[#This Row],[CANT_STOCK]]*Tabla_STOCKENALMACEN[[#This Row],[COSTO_UNIT]]</f>
        <v>2305.0500000000002</v>
      </c>
      <c r="M1558">
        <f>IFERROR(Tabla_STOCKENALMACEN[[#This Row],[CANT_STOCK]]/Tabla_STOCKENALMACEN[[#This Row],[VENTA_PROM12MESES_UN]],0)</f>
        <v>7.002314814814814</v>
      </c>
      <c r="N1558">
        <f>IFERROR(12/Tabla_STOCKENALMACEN[[#This Row],[MESES DE INVENTARIO]],0)</f>
        <v>1.7137190082644631</v>
      </c>
      <c r="O1558" s="3">
        <f>Tabla_STOCKENALMACEN[[#This Row],[STOCK_VALORIZADO]]/SUM(Tabla_STOCKENALMACEN[STOCK_VALORIZADO])</f>
        <v>8.6775640640917087E-5</v>
      </c>
      <c r="P1558" s="1" t="str">
        <f>VLOOKUP(Tabla_STOCKENALMACEN[[#This Row],[ID_PRODUCTO]],'ABC VENTAS'!$B$2:$F$564,5,FALSE)</f>
        <v>C</v>
      </c>
      <c r="Q1558" s="1" t="str">
        <f>VLOOKUP(Tabla_STOCKENALMACEN[[#This Row],[ID_PRODUCTO]],'ABC STOCK'!$B$3:$F$565,5,FALSE)</f>
        <v>C</v>
      </c>
      <c r="R155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559" spans="1:18" x14ac:dyDescent="0.25">
      <c r="A1559">
        <v>1</v>
      </c>
      <c r="B1559">
        <v>1260</v>
      </c>
      <c r="C1559">
        <v>5</v>
      </c>
      <c r="D1559">
        <v>1</v>
      </c>
      <c r="E1559">
        <v>202002</v>
      </c>
      <c r="F1559">
        <v>391</v>
      </c>
      <c r="G1559">
        <v>1.34</v>
      </c>
      <c r="H1559">
        <v>523.94000000000005</v>
      </c>
      <c r="I1559">
        <v>212.256</v>
      </c>
      <c r="J1559">
        <v>144</v>
      </c>
      <c r="K1559">
        <v>358.90559999999999</v>
      </c>
      <c r="L1559">
        <f>Tabla_STOCKENALMACEN[[#This Row],[CANT_STOCK]]*Tabla_STOCKENALMACEN[[#This Row],[COSTO_UNIT]]</f>
        <v>523.94000000000005</v>
      </c>
      <c r="M1559">
        <f>IFERROR(Tabla_STOCKENALMACEN[[#This Row],[CANT_STOCK]]/Tabla_STOCKENALMACEN[[#This Row],[VENTA_PROM12MESES_UN]],0)</f>
        <v>2.7152777777777777</v>
      </c>
      <c r="N1559">
        <f>IFERROR(12/Tabla_STOCKENALMACEN[[#This Row],[MESES DE INVENTARIO]],0)</f>
        <v>4.4194373401534532</v>
      </c>
      <c r="O1559" s="3">
        <f>Tabla_STOCKENALMACEN[[#This Row],[STOCK_VALORIZADO]]/SUM(Tabla_STOCKENALMACEN[STOCK_VALORIZADO])</f>
        <v>1.9724183491638834E-5</v>
      </c>
      <c r="P1559" s="1" t="str">
        <f>VLOOKUP(Tabla_STOCKENALMACEN[[#This Row],[ID_PRODUCTO]],'ABC VENTAS'!$B$2:$F$564,5,FALSE)</f>
        <v>C</v>
      </c>
      <c r="Q1559" s="1" t="str">
        <f>VLOOKUP(Tabla_STOCKENALMACEN[[#This Row],[ID_PRODUCTO]],'ABC STOCK'!$B$3:$F$565,5,FALSE)</f>
        <v>C</v>
      </c>
      <c r="R155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60" spans="1:18" x14ac:dyDescent="0.25">
      <c r="A1560">
        <v>1</v>
      </c>
      <c r="B1560">
        <v>1260</v>
      </c>
      <c r="C1560">
        <v>5</v>
      </c>
      <c r="D1560">
        <v>1</v>
      </c>
      <c r="E1560">
        <v>201912</v>
      </c>
      <c r="F1560">
        <v>1107</v>
      </c>
      <c r="G1560">
        <v>2.71</v>
      </c>
      <c r="H1560">
        <v>2999.97</v>
      </c>
      <c r="I1560">
        <v>162.30732</v>
      </c>
      <c r="J1560">
        <v>65.099999999999994</v>
      </c>
      <c r="K1560">
        <v>239.93256</v>
      </c>
      <c r="L1560">
        <f>Tabla_STOCKENALMACEN[[#This Row],[CANT_STOCK]]*Tabla_STOCKENALMACEN[[#This Row],[COSTO_UNIT]]</f>
        <v>2999.97</v>
      </c>
      <c r="M1560">
        <f>IFERROR(Tabla_STOCKENALMACEN[[#This Row],[CANT_STOCK]]/Tabla_STOCKENALMACEN[[#This Row],[VENTA_PROM12MESES_UN]],0)</f>
        <v>17.004608294930875</v>
      </c>
      <c r="N1560">
        <f>IFERROR(12/Tabla_STOCKENALMACEN[[#This Row],[MESES DE INVENTARIO]],0)</f>
        <v>0.7056910569105691</v>
      </c>
      <c r="O1560" s="3">
        <f>Tabla_STOCKENALMACEN[[#This Row],[STOCK_VALORIZADO]]/SUM(Tabla_STOCKENALMACEN[STOCK_VALORIZADO])</f>
        <v>1.1293651706189973E-4</v>
      </c>
      <c r="P1560" s="1" t="str">
        <f>VLOOKUP(Tabla_STOCKENALMACEN[[#This Row],[ID_PRODUCTO]],'ABC VENTAS'!$B$2:$F$564,5,FALSE)</f>
        <v>C</v>
      </c>
      <c r="Q1560" s="1" t="str">
        <f>VLOOKUP(Tabla_STOCKENALMACEN[[#This Row],[ID_PRODUCTO]],'ABC STOCK'!$B$3:$F$565,5,FALSE)</f>
        <v>C</v>
      </c>
      <c r="R156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561" spans="1:18" x14ac:dyDescent="0.25">
      <c r="A1561">
        <v>1</v>
      </c>
      <c r="B1561">
        <v>1260</v>
      </c>
      <c r="C1561">
        <v>5</v>
      </c>
      <c r="D1561">
        <v>1</v>
      </c>
      <c r="E1561">
        <v>201901</v>
      </c>
      <c r="F1561">
        <v>86</v>
      </c>
      <c r="G1561">
        <v>1.54</v>
      </c>
      <c r="H1561">
        <v>132.44</v>
      </c>
      <c r="I1561">
        <v>104.7816</v>
      </c>
      <c r="J1561">
        <v>63</v>
      </c>
      <c r="K1561">
        <v>132.91739999999999</v>
      </c>
      <c r="L1561">
        <f>Tabla_STOCKENALMACEN[[#This Row],[CANT_STOCK]]*Tabla_STOCKENALMACEN[[#This Row],[COSTO_UNIT]]</f>
        <v>132.44</v>
      </c>
      <c r="M1561">
        <f>IFERROR(Tabla_STOCKENALMACEN[[#This Row],[CANT_STOCK]]/Tabla_STOCKENALMACEN[[#This Row],[VENTA_PROM12MESES_UN]],0)</f>
        <v>1.3650793650793651</v>
      </c>
      <c r="N1561">
        <f>IFERROR(12/Tabla_STOCKENALMACEN[[#This Row],[MESES DE INVENTARIO]],0)</f>
        <v>8.7906976744186043</v>
      </c>
      <c r="O1561" s="3">
        <f>Tabla_STOCKENALMACEN[[#This Row],[STOCK_VALORIZADO]]/SUM(Tabla_STOCKENALMACEN[STOCK_VALORIZADO])</f>
        <v>4.9858206314323152E-6</v>
      </c>
      <c r="P1561" s="1" t="str">
        <f>VLOOKUP(Tabla_STOCKENALMACEN[[#This Row],[ID_PRODUCTO]],'ABC VENTAS'!$B$2:$F$564,5,FALSE)</f>
        <v>C</v>
      </c>
      <c r="Q1561" s="1" t="str">
        <f>VLOOKUP(Tabla_STOCKENALMACEN[[#This Row],[ID_PRODUCTO]],'ABC STOCK'!$B$3:$F$565,5,FALSE)</f>
        <v>C</v>
      </c>
      <c r="R156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62" spans="1:18" x14ac:dyDescent="0.25">
      <c r="A1562">
        <v>2</v>
      </c>
      <c r="B1562">
        <v>1261</v>
      </c>
      <c r="C1562">
        <v>5</v>
      </c>
      <c r="D1562">
        <v>1</v>
      </c>
      <c r="E1562">
        <v>201908</v>
      </c>
      <c r="F1562">
        <v>6</v>
      </c>
      <c r="G1562">
        <v>48</v>
      </c>
      <c r="H1562">
        <v>288</v>
      </c>
      <c r="I1562">
        <v>51849.599999999999</v>
      </c>
      <c r="J1562">
        <v>982</v>
      </c>
      <c r="K1562">
        <v>84373.440000000002</v>
      </c>
      <c r="L1562">
        <f>Tabla_STOCKENALMACEN[[#This Row],[CANT_STOCK]]*Tabla_STOCKENALMACEN[[#This Row],[COSTO_UNIT]]</f>
        <v>288</v>
      </c>
      <c r="M1562">
        <f>IFERROR(Tabla_STOCKENALMACEN[[#This Row],[CANT_STOCK]]/Tabla_STOCKENALMACEN[[#This Row],[VENTA_PROM12MESES_UN]],0)</f>
        <v>6.1099796334012219E-3</v>
      </c>
      <c r="N1562">
        <f>IFERROR(12/Tabla_STOCKENALMACEN[[#This Row],[MESES DE INVENTARIO]],0)</f>
        <v>1964</v>
      </c>
      <c r="O1562" s="3">
        <f>Tabla_STOCKENALMACEN[[#This Row],[STOCK_VALORIZADO]]/SUM(Tabla_STOCKENALMACEN[STOCK_VALORIZADO])</f>
        <v>1.0842014058082956E-5</v>
      </c>
      <c r="P1562" s="1" t="str">
        <f>VLOOKUP(Tabla_STOCKENALMACEN[[#This Row],[ID_PRODUCTO]],'ABC VENTAS'!$B$2:$F$564,5,FALSE)</f>
        <v>C</v>
      </c>
      <c r="Q1562" s="1" t="str">
        <f>VLOOKUP(Tabla_STOCKENALMACEN[[#This Row],[ID_PRODUCTO]],'ABC STOCK'!$B$3:$F$565,5,FALSE)</f>
        <v>B</v>
      </c>
      <c r="R156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63" spans="1:18" x14ac:dyDescent="0.25">
      <c r="A1563">
        <v>3</v>
      </c>
      <c r="B1563">
        <v>1261</v>
      </c>
      <c r="C1563">
        <v>5</v>
      </c>
      <c r="D1563">
        <v>1</v>
      </c>
      <c r="E1563">
        <v>202003</v>
      </c>
      <c r="F1563">
        <v>0</v>
      </c>
      <c r="G1563">
        <v>41</v>
      </c>
      <c r="H1563">
        <v>0</v>
      </c>
      <c r="I1563">
        <v>34860.25</v>
      </c>
      <c r="J1563">
        <v>895</v>
      </c>
      <c r="K1563">
        <v>49905.2</v>
      </c>
      <c r="L1563">
        <f>Tabla_STOCKENALMACEN[[#This Row],[CANT_STOCK]]*Tabla_STOCKENALMACEN[[#This Row],[COSTO_UNIT]]</f>
        <v>0</v>
      </c>
      <c r="M1563">
        <f>IFERROR(Tabla_STOCKENALMACEN[[#This Row],[CANT_STOCK]]/Tabla_STOCKENALMACEN[[#This Row],[VENTA_PROM12MESES_UN]],0)</f>
        <v>0</v>
      </c>
      <c r="N1563">
        <f>IFERROR(12/Tabla_STOCKENALMACEN[[#This Row],[MESES DE INVENTARIO]],0)</f>
        <v>0</v>
      </c>
      <c r="O1563" s="3">
        <f>Tabla_STOCKENALMACEN[[#This Row],[STOCK_VALORIZADO]]/SUM(Tabla_STOCKENALMACEN[STOCK_VALORIZADO])</f>
        <v>0</v>
      </c>
      <c r="P1563" s="1" t="str">
        <f>VLOOKUP(Tabla_STOCKENALMACEN[[#This Row],[ID_PRODUCTO]],'ABC VENTAS'!$B$2:$F$564,5,FALSE)</f>
        <v>C</v>
      </c>
      <c r="Q1563" s="1" t="str">
        <f>VLOOKUP(Tabla_STOCKENALMACEN[[#This Row],[ID_PRODUCTO]],'ABC STOCK'!$B$3:$F$565,5,FALSE)</f>
        <v>B</v>
      </c>
      <c r="R156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64" spans="1:18" x14ac:dyDescent="0.25">
      <c r="A1564">
        <v>2</v>
      </c>
      <c r="B1564">
        <v>1261</v>
      </c>
      <c r="C1564">
        <v>5</v>
      </c>
      <c r="D1564">
        <v>1</v>
      </c>
      <c r="E1564">
        <v>201909</v>
      </c>
      <c r="F1564">
        <v>569</v>
      </c>
      <c r="G1564">
        <v>37</v>
      </c>
      <c r="H1564">
        <v>21053</v>
      </c>
      <c r="I1564">
        <v>20364.8</v>
      </c>
      <c r="J1564">
        <v>688</v>
      </c>
      <c r="K1564">
        <v>38184</v>
      </c>
      <c r="L1564">
        <f>Tabla_STOCKENALMACEN[[#This Row],[CANT_STOCK]]*Tabla_STOCKENALMACEN[[#This Row],[COSTO_UNIT]]</f>
        <v>21053</v>
      </c>
      <c r="M1564">
        <f>IFERROR(Tabla_STOCKENALMACEN[[#This Row],[CANT_STOCK]]/Tabla_STOCKENALMACEN[[#This Row],[VENTA_PROM12MESES_UN]],0)</f>
        <v>0.82703488372093026</v>
      </c>
      <c r="N1564">
        <f>IFERROR(12/Tabla_STOCKENALMACEN[[#This Row],[MESES DE INVENTARIO]],0)</f>
        <v>14.509666080843585</v>
      </c>
      <c r="O1564" s="3">
        <f>Tabla_STOCKENALMACEN[[#This Row],[STOCK_VALORIZADO]]/SUM(Tabla_STOCKENALMACEN[STOCK_VALORIZADO])</f>
        <v>7.9255875682229327E-4</v>
      </c>
      <c r="P1564" s="1" t="str">
        <f>VLOOKUP(Tabla_STOCKENALMACEN[[#This Row],[ID_PRODUCTO]],'ABC VENTAS'!$B$2:$F$564,5,FALSE)</f>
        <v>C</v>
      </c>
      <c r="Q1564" s="1" t="str">
        <f>VLOOKUP(Tabla_STOCKENALMACEN[[#This Row],[ID_PRODUCTO]],'ABC STOCK'!$B$3:$F$565,5,FALSE)</f>
        <v>B</v>
      </c>
      <c r="R15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65" spans="1:18" x14ac:dyDescent="0.25">
      <c r="A1565">
        <v>2</v>
      </c>
      <c r="B1565">
        <v>1261</v>
      </c>
      <c r="C1565">
        <v>5</v>
      </c>
      <c r="D1565">
        <v>1</v>
      </c>
      <c r="E1565">
        <v>202002</v>
      </c>
      <c r="F1565">
        <v>651</v>
      </c>
      <c r="G1565">
        <v>31</v>
      </c>
      <c r="H1565">
        <v>20181</v>
      </c>
      <c r="I1565">
        <v>17913.349999999999</v>
      </c>
      <c r="J1565">
        <v>635</v>
      </c>
      <c r="K1565">
        <v>33858.199999999997</v>
      </c>
      <c r="L1565">
        <f>Tabla_STOCKENALMACEN[[#This Row],[CANT_STOCK]]*Tabla_STOCKENALMACEN[[#This Row],[COSTO_UNIT]]</f>
        <v>20181</v>
      </c>
      <c r="M1565">
        <f>IFERROR(Tabla_STOCKENALMACEN[[#This Row],[CANT_STOCK]]/Tabla_STOCKENALMACEN[[#This Row],[VENTA_PROM12MESES_UN]],0)</f>
        <v>1.0251968503937008</v>
      </c>
      <c r="N1565">
        <f>IFERROR(12/Tabla_STOCKENALMACEN[[#This Row],[MESES DE INVENTARIO]],0)</f>
        <v>11.705069124423963</v>
      </c>
      <c r="O1565" s="3">
        <f>Tabla_STOCKENALMACEN[[#This Row],[STOCK_VALORIZADO]]/SUM(Tabla_STOCKENALMACEN[STOCK_VALORIZADO])</f>
        <v>7.5973154759087546E-4</v>
      </c>
      <c r="P1565" s="1" t="str">
        <f>VLOOKUP(Tabla_STOCKENALMACEN[[#This Row],[ID_PRODUCTO]],'ABC VENTAS'!$B$2:$F$564,5,FALSE)</f>
        <v>C</v>
      </c>
      <c r="Q1565" s="1" t="str">
        <f>VLOOKUP(Tabla_STOCKENALMACEN[[#This Row],[ID_PRODUCTO]],'ABC STOCK'!$B$3:$F$565,5,FALSE)</f>
        <v>B</v>
      </c>
      <c r="R156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66" spans="1:18" x14ac:dyDescent="0.25">
      <c r="A1566">
        <v>2</v>
      </c>
      <c r="B1566">
        <v>1261</v>
      </c>
      <c r="C1566">
        <v>5</v>
      </c>
      <c r="D1566">
        <v>1</v>
      </c>
      <c r="E1566">
        <v>202002</v>
      </c>
      <c r="F1566">
        <v>595</v>
      </c>
      <c r="G1566">
        <v>66</v>
      </c>
      <c r="H1566">
        <v>39270</v>
      </c>
      <c r="I1566">
        <v>17800.2</v>
      </c>
      <c r="J1566">
        <v>310</v>
      </c>
      <c r="K1566">
        <v>32940.6</v>
      </c>
      <c r="L1566">
        <f>Tabla_STOCKENALMACEN[[#This Row],[CANT_STOCK]]*Tabla_STOCKENALMACEN[[#This Row],[COSTO_UNIT]]</f>
        <v>39270</v>
      </c>
      <c r="M1566">
        <f>IFERROR(Tabla_STOCKENALMACEN[[#This Row],[CANT_STOCK]]/Tabla_STOCKENALMACEN[[#This Row],[VENTA_PROM12MESES_UN]],0)</f>
        <v>1.9193548387096775</v>
      </c>
      <c r="N1566">
        <f>IFERROR(12/Tabla_STOCKENALMACEN[[#This Row],[MESES DE INVENTARIO]],0)</f>
        <v>6.2521008403361344</v>
      </c>
      <c r="O1566" s="3">
        <f>Tabla_STOCKENALMACEN[[#This Row],[STOCK_VALORIZADO]]/SUM(Tabla_STOCKENALMACEN[STOCK_VALORIZADO])</f>
        <v>1.4783537918781865E-3</v>
      </c>
      <c r="P1566" s="1" t="str">
        <f>VLOOKUP(Tabla_STOCKENALMACEN[[#This Row],[ID_PRODUCTO]],'ABC VENTAS'!$B$2:$F$564,5,FALSE)</f>
        <v>C</v>
      </c>
      <c r="Q1566" s="1" t="str">
        <f>VLOOKUP(Tabla_STOCKENALMACEN[[#This Row],[ID_PRODUCTO]],'ABC STOCK'!$B$3:$F$565,5,FALSE)</f>
        <v>B</v>
      </c>
      <c r="R156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67" spans="1:18" x14ac:dyDescent="0.25">
      <c r="A1567">
        <v>1</v>
      </c>
      <c r="B1567">
        <v>1261</v>
      </c>
      <c r="C1567">
        <v>5</v>
      </c>
      <c r="D1567">
        <v>1</v>
      </c>
      <c r="E1567">
        <v>201911</v>
      </c>
      <c r="F1567">
        <v>95</v>
      </c>
      <c r="G1567">
        <v>35</v>
      </c>
      <c r="H1567">
        <v>3325</v>
      </c>
      <c r="I1567">
        <v>18129.3</v>
      </c>
      <c r="J1567">
        <v>582</v>
      </c>
      <c r="K1567">
        <v>26277.3</v>
      </c>
      <c r="L1567">
        <f>Tabla_STOCKENALMACEN[[#This Row],[CANT_STOCK]]*Tabla_STOCKENALMACEN[[#This Row],[COSTO_UNIT]]</f>
        <v>3325</v>
      </c>
      <c r="M1567">
        <f>IFERROR(Tabla_STOCKENALMACEN[[#This Row],[CANT_STOCK]]/Tabla_STOCKENALMACEN[[#This Row],[VENTA_PROM12MESES_UN]],0)</f>
        <v>0.16323024054982818</v>
      </c>
      <c r="N1567">
        <f>IFERROR(12/Tabla_STOCKENALMACEN[[#This Row],[MESES DE INVENTARIO]],0)</f>
        <v>73.515789473684208</v>
      </c>
      <c r="O1567" s="3">
        <f>Tabla_STOCKENALMACEN[[#This Row],[STOCK_VALORIZADO]]/SUM(Tabla_STOCKENALMACEN[STOCK_VALORIZADO])</f>
        <v>1.2517255813585356E-4</v>
      </c>
      <c r="P1567" s="1" t="str">
        <f>VLOOKUP(Tabla_STOCKENALMACEN[[#This Row],[ID_PRODUCTO]],'ABC VENTAS'!$B$2:$F$564,5,FALSE)</f>
        <v>C</v>
      </c>
      <c r="Q1567" s="1" t="str">
        <f>VLOOKUP(Tabla_STOCKENALMACEN[[#This Row],[ID_PRODUCTO]],'ABC STOCK'!$B$3:$F$565,5,FALSE)</f>
        <v>B</v>
      </c>
      <c r="R156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68" spans="1:18" x14ac:dyDescent="0.25">
      <c r="A1568">
        <v>3</v>
      </c>
      <c r="B1568">
        <v>1262</v>
      </c>
      <c r="C1568">
        <v>5</v>
      </c>
      <c r="D1568">
        <v>1</v>
      </c>
      <c r="E1568">
        <v>201908</v>
      </c>
      <c r="F1568">
        <v>45</v>
      </c>
      <c r="G1568">
        <v>7.92</v>
      </c>
      <c r="H1568">
        <v>356.4</v>
      </c>
      <c r="I1568">
        <v>874.36800000000005</v>
      </c>
      <c r="J1568">
        <v>115</v>
      </c>
      <c r="K1568">
        <v>1429.9559999999999</v>
      </c>
      <c r="L1568">
        <f>Tabla_STOCKENALMACEN[[#This Row],[CANT_STOCK]]*Tabla_STOCKENALMACEN[[#This Row],[COSTO_UNIT]]</f>
        <v>356.4</v>
      </c>
      <c r="M1568">
        <f>IFERROR(Tabla_STOCKENALMACEN[[#This Row],[CANT_STOCK]]/Tabla_STOCKENALMACEN[[#This Row],[VENTA_PROM12MESES_UN]],0)</f>
        <v>0.39130434782608697</v>
      </c>
      <c r="N1568">
        <f>IFERROR(12/Tabla_STOCKENALMACEN[[#This Row],[MESES DE INVENTARIO]],0)</f>
        <v>30.666666666666664</v>
      </c>
      <c r="O1568" s="3">
        <f>Tabla_STOCKENALMACEN[[#This Row],[STOCK_VALORIZADO]]/SUM(Tabla_STOCKENALMACEN[STOCK_VALORIZADO])</f>
        <v>1.3416992396877657E-5</v>
      </c>
      <c r="P1568" s="1" t="str">
        <f>VLOOKUP(Tabla_STOCKENALMACEN[[#This Row],[ID_PRODUCTO]],'ABC VENTAS'!$B$2:$F$564,5,FALSE)</f>
        <v>C</v>
      </c>
      <c r="Q1568" s="1" t="str">
        <f>VLOOKUP(Tabla_STOCKENALMACEN[[#This Row],[ID_PRODUCTO]],'ABC STOCK'!$B$3:$F$565,5,FALSE)</f>
        <v>C</v>
      </c>
      <c r="R156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69" spans="1:18" x14ac:dyDescent="0.25">
      <c r="A1569">
        <v>2</v>
      </c>
      <c r="B1569">
        <v>1262</v>
      </c>
      <c r="C1569">
        <v>5</v>
      </c>
      <c r="D1569">
        <v>1</v>
      </c>
      <c r="E1569">
        <v>201911</v>
      </c>
      <c r="F1569">
        <v>1351</v>
      </c>
      <c r="G1569">
        <v>6.02</v>
      </c>
      <c r="H1569">
        <v>8133.02</v>
      </c>
      <c r="I1569">
        <v>540.26490000000001</v>
      </c>
      <c r="J1569">
        <v>96.5</v>
      </c>
      <c r="K1569">
        <v>743.59040000000005</v>
      </c>
      <c r="L1569">
        <f>Tabla_STOCKENALMACEN[[#This Row],[CANT_STOCK]]*Tabla_STOCKENALMACEN[[#This Row],[COSTO_UNIT]]</f>
        <v>8133.0199999999995</v>
      </c>
      <c r="M1569">
        <f>IFERROR(Tabla_STOCKENALMACEN[[#This Row],[CANT_STOCK]]/Tabla_STOCKENALMACEN[[#This Row],[VENTA_PROM12MESES_UN]],0)</f>
        <v>14</v>
      </c>
      <c r="N1569">
        <f>IFERROR(12/Tabla_STOCKENALMACEN[[#This Row],[MESES DE INVENTARIO]],0)</f>
        <v>0.8571428571428571</v>
      </c>
      <c r="O1569" s="3">
        <f>Tabla_STOCKENALMACEN[[#This Row],[STOCK_VALORIZADO]]/SUM(Tabla_STOCKENALMACEN[STOCK_VALORIZADO])</f>
        <v>3.0617471241204807E-4</v>
      </c>
      <c r="P1569" s="1" t="str">
        <f>VLOOKUP(Tabla_STOCKENALMACEN[[#This Row],[ID_PRODUCTO]],'ABC VENTAS'!$B$2:$F$564,5,FALSE)</f>
        <v>C</v>
      </c>
      <c r="Q1569" s="1" t="str">
        <f>VLOOKUP(Tabla_STOCKENALMACEN[[#This Row],[ID_PRODUCTO]],'ABC STOCK'!$B$3:$F$565,5,FALSE)</f>
        <v>C</v>
      </c>
      <c r="R156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570" spans="1:18" x14ac:dyDescent="0.25">
      <c r="A1570">
        <v>1</v>
      </c>
      <c r="B1570">
        <v>1262</v>
      </c>
      <c r="C1570">
        <v>5</v>
      </c>
      <c r="D1570">
        <v>1</v>
      </c>
      <c r="E1570">
        <v>202002</v>
      </c>
      <c r="F1570">
        <v>401</v>
      </c>
      <c r="G1570">
        <v>6.85</v>
      </c>
      <c r="H1570">
        <v>2746.85</v>
      </c>
      <c r="I1570">
        <v>581.60609999999997</v>
      </c>
      <c r="J1570">
        <v>80.099999999999994</v>
      </c>
      <c r="K1570">
        <v>685.85625000000005</v>
      </c>
      <c r="L1570">
        <f>Tabla_STOCKENALMACEN[[#This Row],[CANT_STOCK]]*Tabla_STOCKENALMACEN[[#This Row],[COSTO_UNIT]]</f>
        <v>2746.85</v>
      </c>
      <c r="M1570">
        <f>IFERROR(Tabla_STOCKENALMACEN[[#This Row],[CANT_STOCK]]/Tabla_STOCKENALMACEN[[#This Row],[VENTA_PROM12MESES_UN]],0)</f>
        <v>5.0062421972534334</v>
      </c>
      <c r="N1570">
        <f>IFERROR(12/Tabla_STOCKENALMACEN[[#This Row],[MESES DE INVENTARIO]],0)</f>
        <v>2.3970074812967579</v>
      </c>
      <c r="O1570" s="3">
        <f>Tabla_STOCKENALMACEN[[#This Row],[STOCK_VALORIZADO]]/SUM(Tabla_STOCKENALMACEN[STOCK_VALORIZADO])</f>
        <v>1.034075913730735E-4</v>
      </c>
      <c r="P1570" s="1" t="str">
        <f>VLOOKUP(Tabla_STOCKENALMACEN[[#This Row],[ID_PRODUCTO]],'ABC VENTAS'!$B$2:$F$564,5,FALSE)</f>
        <v>C</v>
      </c>
      <c r="Q1570" s="1" t="str">
        <f>VLOOKUP(Tabla_STOCKENALMACEN[[#This Row],[ID_PRODUCTO]],'ABC STOCK'!$B$3:$F$565,5,FALSE)</f>
        <v>C</v>
      </c>
      <c r="R157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571" spans="1:18" x14ac:dyDescent="0.25">
      <c r="A1571">
        <v>1</v>
      </c>
      <c r="B1571">
        <v>1262</v>
      </c>
      <c r="C1571">
        <v>5</v>
      </c>
      <c r="D1571">
        <v>1</v>
      </c>
      <c r="E1571">
        <v>202001</v>
      </c>
      <c r="F1571">
        <v>15</v>
      </c>
      <c r="G1571">
        <v>4.01</v>
      </c>
      <c r="H1571">
        <v>60.15</v>
      </c>
      <c r="I1571">
        <v>272.92059999999998</v>
      </c>
      <c r="J1571">
        <v>83</v>
      </c>
      <c r="K1571">
        <v>542.51289999999995</v>
      </c>
      <c r="L1571">
        <f>Tabla_STOCKENALMACEN[[#This Row],[CANT_STOCK]]*Tabla_STOCKENALMACEN[[#This Row],[COSTO_UNIT]]</f>
        <v>60.15</v>
      </c>
      <c r="M1571">
        <f>IFERROR(Tabla_STOCKENALMACEN[[#This Row],[CANT_STOCK]]/Tabla_STOCKENALMACEN[[#This Row],[VENTA_PROM12MESES_UN]],0)</f>
        <v>0.18072289156626506</v>
      </c>
      <c r="N1571">
        <f>IFERROR(12/Tabla_STOCKENALMACEN[[#This Row],[MESES DE INVENTARIO]],0)</f>
        <v>66.400000000000006</v>
      </c>
      <c r="O1571" s="3">
        <f>Tabla_STOCKENALMACEN[[#This Row],[STOCK_VALORIZADO]]/SUM(Tabla_STOCKENALMACEN[STOCK_VALORIZADO])</f>
        <v>2.2643998110892008E-6</v>
      </c>
      <c r="P1571" s="1" t="str">
        <f>VLOOKUP(Tabla_STOCKENALMACEN[[#This Row],[ID_PRODUCTO]],'ABC VENTAS'!$B$2:$F$564,5,FALSE)</f>
        <v>C</v>
      </c>
      <c r="Q1571" s="1" t="str">
        <f>VLOOKUP(Tabla_STOCKENALMACEN[[#This Row],[ID_PRODUCTO]],'ABC STOCK'!$B$3:$F$565,5,FALSE)</f>
        <v>C</v>
      </c>
      <c r="R157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72" spans="1:18" x14ac:dyDescent="0.25">
      <c r="A1572">
        <v>1</v>
      </c>
      <c r="B1572">
        <v>1262</v>
      </c>
      <c r="C1572">
        <v>5</v>
      </c>
      <c r="D1572">
        <v>1</v>
      </c>
      <c r="E1572">
        <v>202002</v>
      </c>
      <c r="F1572">
        <v>72</v>
      </c>
      <c r="G1572">
        <v>2.4900000000000002</v>
      </c>
      <c r="H1572">
        <v>179.28</v>
      </c>
      <c r="I1572">
        <v>184.55879999999999</v>
      </c>
      <c r="J1572">
        <v>68</v>
      </c>
      <c r="K1572">
        <v>284.45760000000001</v>
      </c>
      <c r="L1572">
        <f>Tabla_STOCKENALMACEN[[#This Row],[CANT_STOCK]]*Tabla_STOCKENALMACEN[[#This Row],[COSTO_UNIT]]</f>
        <v>179.28000000000003</v>
      </c>
      <c r="M1572">
        <f>IFERROR(Tabla_STOCKENALMACEN[[#This Row],[CANT_STOCK]]/Tabla_STOCKENALMACEN[[#This Row],[VENTA_PROM12MESES_UN]],0)</f>
        <v>1.0588235294117647</v>
      </c>
      <c r="N1572">
        <f>IFERROR(12/Tabla_STOCKENALMACEN[[#This Row],[MESES DE INVENTARIO]],0)</f>
        <v>11.333333333333334</v>
      </c>
      <c r="O1572" s="3">
        <f>Tabla_STOCKENALMACEN[[#This Row],[STOCK_VALORIZADO]]/SUM(Tabla_STOCKENALMACEN[STOCK_VALORIZADO])</f>
        <v>6.7491537511566411E-6</v>
      </c>
      <c r="P1572" s="1" t="str">
        <f>VLOOKUP(Tabla_STOCKENALMACEN[[#This Row],[ID_PRODUCTO]],'ABC VENTAS'!$B$2:$F$564,5,FALSE)</f>
        <v>C</v>
      </c>
      <c r="Q1572" s="1" t="str">
        <f>VLOOKUP(Tabla_STOCKENALMACEN[[#This Row],[ID_PRODUCTO]],'ABC STOCK'!$B$3:$F$565,5,FALSE)</f>
        <v>C</v>
      </c>
      <c r="R157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73" spans="1:18" x14ac:dyDescent="0.25">
      <c r="A1573">
        <v>1</v>
      </c>
      <c r="B1573">
        <v>1262</v>
      </c>
      <c r="C1573">
        <v>5</v>
      </c>
      <c r="D1573">
        <v>1</v>
      </c>
      <c r="E1573">
        <v>202002</v>
      </c>
      <c r="F1573">
        <v>423</v>
      </c>
      <c r="G1573">
        <v>1.54</v>
      </c>
      <c r="H1573">
        <v>651.41999999999996</v>
      </c>
      <c r="I1573">
        <v>104.6892</v>
      </c>
      <c r="J1573">
        <v>66</v>
      </c>
      <c r="K1573">
        <v>152.46</v>
      </c>
      <c r="L1573">
        <f>Tabla_STOCKENALMACEN[[#This Row],[CANT_STOCK]]*Tabla_STOCKENALMACEN[[#This Row],[COSTO_UNIT]]</f>
        <v>651.41999999999996</v>
      </c>
      <c r="M1573">
        <f>IFERROR(Tabla_STOCKENALMACEN[[#This Row],[CANT_STOCK]]/Tabla_STOCKENALMACEN[[#This Row],[VENTA_PROM12MESES_UN]],0)</f>
        <v>6.4090909090909092</v>
      </c>
      <c r="N1573">
        <f>IFERROR(12/Tabla_STOCKENALMACEN[[#This Row],[MESES DE INVENTARIO]],0)</f>
        <v>1.8723404255319149</v>
      </c>
      <c r="O1573" s="3">
        <f>Tabla_STOCKENALMACEN[[#This Row],[STOCK_VALORIZADO]]/SUM(Tabla_STOCKENALMACEN[STOCK_VALORIZADO])</f>
        <v>2.4523280547626385E-5</v>
      </c>
      <c r="P1573" s="1" t="str">
        <f>VLOOKUP(Tabla_STOCKENALMACEN[[#This Row],[ID_PRODUCTO]],'ABC VENTAS'!$B$2:$F$564,5,FALSE)</f>
        <v>C</v>
      </c>
      <c r="Q1573" s="1" t="str">
        <f>VLOOKUP(Tabla_STOCKENALMACEN[[#This Row],[ID_PRODUCTO]],'ABC STOCK'!$B$3:$F$565,5,FALSE)</f>
        <v>C</v>
      </c>
      <c r="R157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574" spans="1:18" x14ac:dyDescent="0.25">
      <c r="A1574">
        <v>1</v>
      </c>
      <c r="B1574">
        <v>1263</v>
      </c>
      <c r="C1574">
        <v>5</v>
      </c>
      <c r="D1574">
        <v>1</v>
      </c>
      <c r="E1574">
        <v>201911</v>
      </c>
      <c r="F1574">
        <v>32</v>
      </c>
      <c r="G1574">
        <v>6.02</v>
      </c>
      <c r="H1574">
        <v>192.64</v>
      </c>
      <c r="I1574">
        <v>853.51559999999995</v>
      </c>
      <c r="J1574">
        <v>139</v>
      </c>
      <c r="K1574">
        <v>1455.9972</v>
      </c>
      <c r="L1574">
        <f>Tabla_STOCKENALMACEN[[#This Row],[CANT_STOCK]]*Tabla_STOCKENALMACEN[[#This Row],[COSTO_UNIT]]</f>
        <v>192.64</v>
      </c>
      <c r="M1574">
        <f>IFERROR(Tabla_STOCKENALMACEN[[#This Row],[CANT_STOCK]]/Tabla_STOCKENALMACEN[[#This Row],[VENTA_PROM12MESES_UN]],0)</f>
        <v>0.23021582733812951</v>
      </c>
      <c r="N1574">
        <f>IFERROR(12/Tabla_STOCKENALMACEN[[#This Row],[MESES DE INVENTARIO]],0)</f>
        <v>52.125</v>
      </c>
      <c r="O1574" s="3">
        <f>Tabla_STOCKENALMACEN[[#This Row],[STOCK_VALORIZADO]]/SUM(Tabla_STOCKENALMACEN[STOCK_VALORIZADO])</f>
        <v>7.2521027366288213E-6</v>
      </c>
      <c r="P1574" s="1" t="str">
        <f>VLOOKUP(Tabla_STOCKENALMACEN[[#This Row],[ID_PRODUCTO]],'ABC VENTAS'!$B$2:$F$564,5,FALSE)</f>
        <v>C</v>
      </c>
      <c r="Q1574" s="1" t="str">
        <f>VLOOKUP(Tabla_STOCKENALMACEN[[#This Row],[ID_PRODUCTO]],'ABC STOCK'!$B$3:$F$565,5,FALSE)</f>
        <v>C</v>
      </c>
      <c r="R157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75" spans="1:18" x14ac:dyDescent="0.25">
      <c r="A1575">
        <v>2</v>
      </c>
      <c r="B1575">
        <v>1263</v>
      </c>
      <c r="C1575">
        <v>5</v>
      </c>
      <c r="D1575">
        <v>1</v>
      </c>
      <c r="E1575">
        <v>202002</v>
      </c>
      <c r="F1575">
        <v>166</v>
      </c>
      <c r="G1575">
        <v>5.04</v>
      </c>
      <c r="H1575">
        <v>836.64</v>
      </c>
      <c r="I1575">
        <v>412.63992000000002</v>
      </c>
      <c r="J1575">
        <v>82.7</v>
      </c>
      <c r="K1575">
        <v>554.35464000000002</v>
      </c>
      <c r="L1575">
        <f>Tabla_STOCKENALMACEN[[#This Row],[CANT_STOCK]]*Tabla_STOCKENALMACEN[[#This Row],[COSTO_UNIT]]</f>
        <v>836.64</v>
      </c>
      <c r="M1575">
        <f>IFERROR(Tabla_STOCKENALMACEN[[#This Row],[CANT_STOCK]]/Tabla_STOCKENALMACEN[[#This Row],[VENTA_PROM12MESES_UN]],0)</f>
        <v>2.0072551390568321</v>
      </c>
      <c r="N1575">
        <f>IFERROR(12/Tabla_STOCKENALMACEN[[#This Row],[MESES DE INVENTARIO]],0)</f>
        <v>5.9783132530120477</v>
      </c>
      <c r="O1575" s="3">
        <f>Tabla_STOCKENALMACEN[[#This Row],[STOCK_VALORIZADO]]/SUM(Tabla_STOCKENALMACEN[STOCK_VALORIZADO])</f>
        <v>3.1496050838730989E-5</v>
      </c>
      <c r="P1575" s="1" t="str">
        <f>VLOOKUP(Tabla_STOCKENALMACEN[[#This Row],[ID_PRODUCTO]],'ABC VENTAS'!$B$2:$F$564,5,FALSE)</f>
        <v>C</v>
      </c>
      <c r="Q1575" s="1" t="str">
        <f>VLOOKUP(Tabla_STOCKENALMACEN[[#This Row],[ID_PRODUCTO]],'ABC STOCK'!$B$3:$F$565,5,FALSE)</f>
        <v>C</v>
      </c>
      <c r="R157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76" spans="1:18" x14ac:dyDescent="0.25">
      <c r="A1576">
        <v>2</v>
      </c>
      <c r="B1576">
        <v>1263</v>
      </c>
      <c r="C1576">
        <v>5</v>
      </c>
      <c r="D1576">
        <v>1</v>
      </c>
      <c r="E1576">
        <v>202001</v>
      </c>
      <c r="F1576">
        <v>1007</v>
      </c>
      <c r="G1576">
        <v>4.18</v>
      </c>
      <c r="H1576">
        <v>4209.26</v>
      </c>
      <c r="I1576">
        <v>260.84453999999999</v>
      </c>
      <c r="J1576">
        <v>67.099999999999994</v>
      </c>
      <c r="K1576">
        <v>403.88832000000002</v>
      </c>
      <c r="L1576">
        <f>Tabla_STOCKENALMACEN[[#This Row],[CANT_STOCK]]*Tabla_STOCKENALMACEN[[#This Row],[COSTO_UNIT]]</f>
        <v>4209.2599999999993</v>
      </c>
      <c r="M1576">
        <f>IFERROR(Tabla_STOCKENALMACEN[[#This Row],[CANT_STOCK]]/Tabla_STOCKENALMACEN[[#This Row],[VENTA_PROM12MESES_UN]],0)</f>
        <v>15.007451564828616</v>
      </c>
      <c r="N1576">
        <f>IFERROR(12/Tabla_STOCKENALMACEN[[#This Row],[MESES DE INVENTARIO]],0)</f>
        <v>0.79960278053624623</v>
      </c>
      <c r="O1576" s="3">
        <f>Tabla_STOCKENALMACEN[[#This Row],[STOCK_VALORIZADO]]/SUM(Tabla_STOCKENALMACEN[STOCK_VALORIZADO])</f>
        <v>1.5846130588238283E-4</v>
      </c>
      <c r="P1576" s="1" t="str">
        <f>VLOOKUP(Tabla_STOCKENALMACEN[[#This Row],[ID_PRODUCTO]],'ABC VENTAS'!$B$2:$F$564,5,FALSE)</f>
        <v>C</v>
      </c>
      <c r="Q1576" s="1" t="str">
        <f>VLOOKUP(Tabla_STOCKENALMACEN[[#This Row],[ID_PRODUCTO]],'ABC STOCK'!$B$3:$F$565,5,FALSE)</f>
        <v>C</v>
      </c>
      <c r="R157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577" spans="1:18" x14ac:dyDescent="0.25">
      <c r="A1577">
        <v>2</v>
      </c>
      <c r="B1577">
        <v>1263</v>
      </c>
      <c r="C1577">
        <v>5</v>
      </c>
      <c r="D1577">
        <v>1</v>
      </c>
      <c r="E1577">
        <v>201910</v>
      </c>
      <c r="F1577">
        <v>459</v>
      </c>
      <c r="G1577">
        <v>6.41</v>
      </c>
      <c r="H1577">
        <v>2942.19</v>
      </c>
      <c r="I1577">
        <v>190.37700000000001</v>
      </c>
      <c r="J1577">
        <v>27</v>
      </c>
      <c r="K1577">
        <v>302.8725</v>
      </c>
      <c r="L1577">
        <f>Tabla_STOCKENALMACEN[[#This Row],[CANT_STOCK]]*Tabla_STOCKENALMACEN[[#This Row],[COSTO_UNIT]]</f>
        <v>2942.19</v>
      </c>
      <c r="M1577">
        <f>IFERROR(Tabla_STOCKENALMACEN[[#This Row],[CANT_STOCK]]/Tabla_STOCKENALMACEN[[#This Row],[VENTA_PROM12MESES_UN]],0)</f>
        <v>17</v>
      </c>
      <c r="N1577">
        <f>IFERROR(12/Tabla_STOCKENALMACEN[[#This Row],[MESES DE INVENTARIO]],0)</f>
        <v>0.70588235294117652</v>
      </c>
      <c r="O1577" s="3">
        <f>Tabla_STOCKENALMACEN[[#This Row],[STOCK_VALORIZADO]]/SUM(Tabla_STOCKENALMACEN[STOCK_VALORIZADO])</f>
        <v>1.1076133799149686E-4</v>
      </c>
      <c r="P1577" s="1" t="str">
        <f>VLOOKUP(Tabla_STOCKENALMACEN[[#This Row],[ID_PRODUCTO]],'ABC VENTAS'!$B$2:$F$564,5,FALSE)</f>
        <v>C</v>
      </c>
      <c r="Q1577" s="1" t="str">
        <f>VLOOKUP(Tabla_STOCKENALMACEN[[#This Row],[ID_PRODUCTO]],'ABC STOCK'!$B$3:$F$565,5,FALSE)</f>
        <v>C</v>
      </c>
      <c r="R157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578" spans="1:18" x14ac:dyDescent="0.25">
      <c r="A1578">
        <v>2</v>
      </c>
      <c r="B1578">
        <v>1263</v>
      </c>
      <c r="C1578">
        <v>5</v>
      </c>
      <c r="D1578">
        <v>1</v>
      </c>
      <c r="E1578">
        <v>202002</v>
      </c>
      <c r="F1578">
        <v>318</v>
      </c>
      <c r="G1578">
        <v>2.1800000000000002</v>
      </c>
      <c r="H1578">
        <v>693.24</v>
      </c>
      <c r="I1578">
        <v>153.62459999999999</v>
      </c>
      <c r="J1578">
        <v>87</v>
      </c>
      <c r="K1578">
        <v>278.80020000000002</v>
      </c>
      <c r="L1578">
        <f>Tabla_STOCKENALMACEN[[#This Row],[CANT_STOCK]]*Tabla_STOCKENALMACEN[[#This Row],[COSTO_UNIT]]</f>
        <v>693.24</v>
      </c>
      <c r="M1578">
        <f>IFERROR(Tabla_STOCKENALMACEN[[#This Row],[CANT_STOCK]]/Tabla_STOCKENALMACEN[[#This Row],[VENTA_PROM12MESES_UN]],0)</f>
        <v>3.6551724137931036</v>
      </c>
      <c r="N1578">
        <f>IFERROR(12/Tabla_STOCKENALMACEN[[#This Row],[MESES DE INVENTARIO]],0)</f>
        <v>3.283018867924528</v>
      </c>
      <c r="O1578" s="3">
        <f>Tabla_STOCKENALMACEN[[#This Row],[STOCK_VALORIZADO]]/SUM(Tabla_STOCKENALMACEN[STOCK_VALORIZADO])</f>
        <v>2.6097631338977182E-5</v>
      </c>
      <c r="P1578" s="1" t="str">
        <f>VLOOKUP(Tabla_STOCKENALMACEN[[#This Row],[ID_PRODUCTO]],'ABC VENTAS'!$B$2:$F$564,5,FALSE)</f>
        <v>C</v>
      </c>
      <c r="Q1578" s="1" t="str">
        <f>VLOOKUP(Tabla_STOCKENALMACEN[[#This Row],[ID_PRODUCTO]],'ABC STOCK'!$B$3:$F$565,5,FALSE)</f>
        <v>C</v>
      </c>
      <c r="R157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579" spans="1:18" x14ac:dyDescent="0.25">
      <c r="A1579">
        <v>2</v>
      </c>
      <c r="B1579">
        <v>1263</v>
      </c>
      <c r="C1579">
        <v>5</v>
      </c>
      <c r="D1579">
        <v>1</v>
      </c>
      <c r="E1579">
        <v>202001</v>
      </c>
      <c r="F1579">
        <v>477</v>
      </c>
      <c r="G1579">
        <v>1.32</v>
      </c>
      <c r="H1579">
        <v>629.64</v>
      </c>
      <c r="I1579">
        <v>93.126000000000005</v>
      </c>
      <c r="J1579">
        <v>83</v>
      </c>
      <c r="K1579">
        <v>135.8544</v>
      </c>
      <c r="L1579">
        <f>Tabla_STOCKENALMACEN[[#This Row],[CANT_STOCK]]*Tabla_STOCKENALMACEN[[#This Row],[COSTO_UNIT]]</f>
        <v>629.64</v>
      </c>
      <c r="M1579">
        <f>IFERROR(Tabla_STOCKENALMACEN[[#This Row],[CANT_STOCK]]/Tabla_STOCKENALMACEN[[#This Row],[VENTA_PROM12MESES_UN]],0)</f>
        <v>5.7469879518072293</v>
      </c>
      <c r="N1579">
        <f>IFERROR(12/Tabla_STOCKENALMACEN[[#This Row],[MESES DE INVENTARIO]],0)</f>
        <v>2.0880503144654088</v>
      </c>
      <c r="O1579" s="3">
        <f>Tabla_STOCKENALMACEN[[#This Row],[STOCK_VALORIZADO]]/SUM(Tabla_STOCKENALMACEN[STOCK_VALORIZADO])</f>
        <v>2.3703353234483862E-5</v>
      </c>
      <c r="P1579" s="1" t="str">
        <f>VLOOKUP(Tabla_STOCKENALMACEN[[#This Row],[ID_PRODUCTO]],'ABC VENTAS'!$B$2:$F$564,5,FALSE)</f>
        <v>C</v>
      </c>
      <c r="Q1579" s="1" t="str">
        <f>VLOOKUP(Tabla_STOCKENALMACEN[[#This Row],[ID_PRODUCTO]],'ABC STOCK'!$B$3:$F$565,5,FALSE)</f>
        <v>C</v>
      </c>
      <c r="R157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580" spans="1:18" x14ac:dyDescent="0.25">
      <c r="A1580">
        <v>3</v>
      </c>
      <c r="B1580">
        <v>1264</v>
      </c>
      <c r="C1580">
        <v>5</v>
      </c>
      <c r="D1580">
        <v>1</v>
      </c>
      <c r="E1580">
        <v>202001</v>
      </c>
      <c r="F1580">
        <v>353</v>
      </c>
      <c r="G1580">
        <v>5.23</v>
      </c>
      <c r="H1580">
        <v>1846.19</v>
      </c>
      <c r="I1580">
        <v>493.01641000000001</v>
      </c>
      <c r="J1580">
        <v>88.1</v>
      </c>
      <c r="K1580">
        <v>631.24531000000002</v>
      </c>
      <c r="L1580">
        <f>Tabla_STOCKENALMACEN[[#This Row],[CANT_STOCK]]*Tabla_STOCKENALMACEN[[#This Row],[COSTO_UNIT]]</f>
        <v>1846.19</v>
      </c>
      <c r="M1580">
        <f>IFERROR(Tabla_STOCKENALMACEN[[#This Row],[CANT_STOCK]]/Tabla_STOCKENALMACEN[[#This Row],[VENTA_PROM12MESES_UN]],0)</f>
        <v>4.0068104426787743</v>
      </c>
      <c r="N1580">
        <f>IFERROR(12/Tabla_STOCKENALMACEN[[#This Row],[MESES DE INVENTARIO]],0)</f>
        <v>2.9949008498583569</v>
      </c>
      <c r="O1580" s="3">
        <f>Tabla_STOCKENALMACEN[[#This Row],[STOCK_VALORIZADO]]/SUM(Tabla_STOCKENALMACEN[STOCK_VALORIZADO])</f>
        <v>6.950145115934782E-5</v>
      </c>
      <c r="P1580" s="1" t="str">
        <f>VLOOKUP(Tabla_STOCKENALMACEN[[#This Row],[ID_PRODUCTO]],'ABC VENTAS'!$B$2:$F$564,5,FALSE)</f>
        <v>C</v>
      </c>
      <c r="Q1580" s="1" t="str">
        <f>VLOOKUP(Tabla_STOCKENALMACEN[[#This Row],[ID_PRODUCTO]],'ABC STOCK'!$B$3:$F$565,5,FALSE)</f>
        <v>C</v>
      </c>
      <c r="R158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581" spans="1:18" x14ac:dyDescent="0.25">
      <c r="A1581">
        <v>1</v>
      </c>
      <c r="B1581">
        <v>1264</v>
      </c>
      <c r="C1581">
        <v>5</v>
      </c>
      <c r="D1581">
        <v>1</v>
      </c>
      <c r="E1581">
        <v>201906</v>
      </c>
      <c r="F1581">
        <v>621</v>
      </c>
      <c r="G1581">
        <v>7.76</v>
      </c>
      <c r="H1581">
        <v>4818.96</v>
      </c>
      <c r="I1581">
        <v>420.15744000000001</v>
      </c>
      <c r="J1581">
        <v>56.4</v>
      </c>
      <c r="K1581">
        <v>603.97631999999999</v>
      </c>
      <c r="L1581">
        <f>Tabla_STOCKENALMACEN[[#This Row],[CANT_STOCK]]*Tabla_STOCKENALMACEN[[#This Row],[COSTO_UNIT]]</f>
        <v>4818.96</v>
      </c>
      <c r="M1581">
        <f>IFERROR(Tabla_STOCKENALMACEN[[#This Row],[CANT_STOCK]]/Tabla_STOCKENALMACEN[[#This Row],[VENTA_PROM12MESES_UN]],0)</f>
        <v>11.01063829787234</v>
      </c>
      <c r="N1581">
        <f>IFERROR(12/Tabla_STOCKENALMACEN[[#This Row],[MESES DE INVENTARIO]],0)</f>
        <v>1.0898550724637681</v>
      </c>
      <c r="O1581" s="3">
        <f>Tabla_STOCKENALMACEN[[#This Row],[STOCK_VALORIZADO]]/SUM(Tabla_STOCKENALMACEN[STOCK_VALORIZADO])</f>
        <v>1.8141400022687307E-4</v>
      </c>
      <c r="P1581" s="1" t="str">
        <f>VLOOKUP(Tabla_STOCKENALMACEN[[#This Row],[ID_PRODUCTO]],'ABC VENTAS'!$B$2:$F$564,5,FALSE)</f>
        <v>C</v>
      </c>
      <c r="Q1581" s="1" t="str">
        <f>VLOOKUP(Tabla_STOCKENALMACEN[[#This Row],[ID_PRODUCTO]],'ABC STOCK'!$B$3:$F$565,5,FALSE)</f>
        <v>C</v>
      </c>
      <c r="R158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582" spans="1:18" x14ac:dyDescent="0.25">
      <c r="A1582">
        <v>1</v>
      </c>
      <c r="B1582">
        <v>1264</v>
      </c>
      <c r="C1582">
        <v>5</v>
      </c>
      <c r="D1582">
        <v>1</v>
      </c>
      <c r="E1582">
        <v>202001</v>
      </c>
      <c r="F1582">
        <v>899</v>
      </c>
      <c r="G1582">
        <v>2.39</v>
      </c>
      <c r="H1582">
        <v>2148.61</v>
      </c>
      <c r="I1582">
        <v>296.83800000000002</v>
      </c>
      <c r="J1582">
        <v>138</v>
      </c>
      <c r="K1582">
        <v>498.02820000000003</v>
      </c>
      <c r="L1582">
        <f>Tabla_STOCKENALMACEN[[#This Row],[CANT_STOCK]]*Tabla_STOCKENALMACEN[[#This Row],[COSTO_UNIT]]</f>
        <v>2148.61</v>
      </c>
      <c r="M1582">
        <f>IFERROR(Tabla_STOCKENALMACEN[[#This Row],[CANT_STOCK]]/Tabla_STOCKENALMACEN[[#This Row],[VENTA_PROM12MESES_UN]],0)</f>
        <v>6.5144927536231885</v>
      </c>
      <c r="N1582">
        <f>IFERROR(12/Tabla_STOCKENALMACEN[[#This Row],[MESES DE INVENTARIO]],0)</f>
        <v>1.8420467185761957</v>
      </c>
      <c r="O1582" s="3">
        <f>Tabla_STOCKENALMACEN[[#This Row],[STOCK_VALORIZADO]]/SUM(Tabla_STOCKENALMACEN[STOCK_VALORIZADO])</f>
        <v>8.0886318837977854E-5</v>
      </c>
      <c r="P1582" s="1" t="str">
        <f>VLOOKUP(Tabla_STOCKENALMACEN[[#This Row],[ID_PRODUCTO]],'ABC VENTAS'!$B$2:$F$564,5,FALSE)</f>
        <v>C</v>
      </c>
      <c r="Q1582" s="1" t="str">
        <f>VLOOKUP(Tabla_STOCKENALMACEN[[#This Row],[ID_PRODUCTO]],'ABC STOCK'!$B$3:$F$565,5,FALSE)</f>
        <v>C</v>
      </c>
      <c r="R158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583" spans="1:18" x14ac:dyDescent="0.25">
      <c r="A1583">
        <v>3</v>
      </c>
      <c r="B1583">
        <v>1264</v>
      </c>
      <c r="C1583">
        <v>5</v>
      </c>
      <c r="D1583">
        <v>1</v>
      </c>
      <c r="E1583">
        <v>202001</v>
      </c>
      <c r="F1583">
        <v>331</v>
      </c>
      <c r="G1583">
        <v>3.57</v>
      </c>
      <c r="H1583">
        <v>1181.67</v>
      </c>
      <c r="I1583">
        <v>196.15722</v>
      </c>
      <c r="J1583">
        <v>66.2</v>
      </c>
      <c r="K1583">
        <v>375.77105999999998</v>
      </c>
      <c r="L1583">
        <f>Tabla_STOCKENALMACEN[[#This Row],[CANT_STOCK]]*Tabla_STOCKENALMACEN[[#This Row],[COSTO_UNIT]]</f>
        <v>1181.6699999999998</v>
      </c>
      <c r="M1583">
        <f>IFERROR(Tabla_STOCKENALMACEN[[#This Row],[CANT_STOCK]]/Tabla_STOCKENALMACEN[[#This Row],[VENTA_PROM12MESES_UN]],0)</f>
        <v>5</v>
      </c>
      <c r="N1583">
        <f>IFERROR(12/Tabla_STOCKENALMACEN[[#This Row],[MESES DE INVENTARIO]],0)</f>
        <v>2.4</v>
      </c>
      <c r="O1583" s="3">
        <f>Tabla_STOCKENALMACEN[[#This Row],[STOCK_VALORIZADO]]/SUM(Tabla_STOCKENALMACEN[STOCK_VALORIZADO])</f>
        <v>4.448500955560724E-5</v>
      </c>
      <c r="P1583" s="1" t="str">
        <f>VLOOKUP(Tabla_STOCKENALMACEN[[#This Row],[ID_PRODUCTO]],'ABC VENTAS'!$B$2:$F$564,5,FALSE)</f>
        <v>C</v>
      </c>
      <c r="Q1583" s="1" t="str">
        <f>VLOOKUP(Tabla_STOCKENALMACEN[[#This Row],[ID_PRODUCTO]],'ABC STOCK'!$B$3:$F$565,5,FALSE)</f>
        <v>C</v>
      </c>
      <c r="R158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584" spans="1:18" x14ac:dyDescent="0.25">
      <c r="A1584">
        <v>2</v>
      </c>
      <c r="B1584">
        <v>1264</v>
      </c>
      <c r="C1584">
        <v>5</v>
      </c>
      <c r="D1584">
        <v>1</v>
      </c>
      <c r="E1584">
        <v>201910</v>
      </c>
      <c r="F1584">
        <v>0</v>
      </c>
      <c r="G1584">
        <v>1.78</v>
      </c>
      <c r="H1584">
        <v>0</v>
      </c>
      <c r="I1584">
        <v>169.9188</v>
      </c>
      <c r="J1584">
        <v>111</v>
      </c>
      <c r="K1584">
        <v>375.40199999999999</v>
      </c>
      <c r="L1584">
        <f>Tabla_STOCKENALMACEN[[#This Row],[CANT_STOCK]]*Tabla_STOCKENALMACEN[[#This Row],[COSTO_UNIT]]</f>
        <v>0</v>
      </c>
      <c r="M1584">
        <f>IFERROR(Tabla_STOCKENALMACEN[[#This Row],[CANT_STOCK]]/Tabla_STOCKENALMACEN[[#This Row],[VENTA_PROM12MESES_UN]],0)</f>
        <v>0</v>
      </c>
      <c r="N1584">
        <f>IFERROR(12/Tabla_STOCKENALMACEN[[#This Row],[MESES DE INVENTARIO]],0)</f>
        <v>0</v>
      </c>
      <c r="O1584" s="3">
        <f>Tabla_STOCKENALMACEN[[#This Row],[STOCK_VALORIZADO]]/SUM(Tabla_STOCKENALMACEN[STOCK_VALORIZADO])</f>
        <v>0</v>
      </c>
      <c r="P1584" s="1" t="str">
        <f>VLOOKUP(Tabla_STOCKENALMACEN[[#This Row],[ID_PRODUCTO]],'ABC VENTAS'!$B$2:$F$564,5,FALSE)</f>
        <v>C</v>
      </c>
      <c r="Q1584" s="1" t="str">
        <f>VLOOKUP(Tabla_STOCKENALMACEN[[#This Row],[ID_PRODUCTO]],'ABC STOCK'!$B$3:$F$565,5,FALSE)</f>
        <v>C</v>
      </c>
      <c r="R158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85" spans="1:18" x14ac:dyDescent="0.25">
      <c r="A1585">
        <v>1</v>
      </c>
      <c r="B1585">
        <v>1264</v>
      </c>
      <c r="C1585">
        <v>5</v>
      </c>
      <c r="D1585">
        <v>1</v>
      </c>
      <c r="E1585">
        <v>202001</v>
      </c>
      <c r="F1585">
        <v>694</v>
      </c>
      <c r="G1585">
        <v>3.38</v>
      </c>
      <c r="H1585">
        <v>2345.7199999999998</v>
      </c>
      <c r="I1585">
        <v>322.35059999999999</v>
      </c>
      <c r="J1585">
        <v>86.7</v>
      </c>
      <c r="K1585">
        <v>372.16842000000003</v>
      </c>
      <c r="L1585">
        <f>Tabla_STOCKENALMACEN[[#This Row],[CANT_STOCK]]*Tabla_STOCKENALMACEN[[#This Row],[COSTO_UNIT]]</f>
        <v>2345.7199999999998</v>
      </c>
      <c r="M1585">
        <f>IFERROR(Tabla_STOCKENALMACEN[[#This Row],[CANT_STOCK]]/Tabla_STOCKENALMACEN[[#This Row],[VENTA_PROM12MESES_UN]],0)</f>
        <v>8.0046136101499421</v>
      </c>
      <c r="N1585">
        <f>IFERROR(12/Tabla_STOCKENALMACEN[[#This Row],[MESES DE INVENTARIO]],0)</f>
        <v>1.4991354466858791</v>
      </c>
      <c r="O1585" s="3">
        <f>Tabla_STOCKENALMACEN[[#This Row],[STOCK_VALORIZADO]]/SUM(Tabla_STOCKENALMACEN[STOCK_VALORIZADO])</f>
        <v>8.8306698667799821E-5</v>
      </c>
      <c r="P1585" s="1" t="str">
        <f>VLOOKUP(Tabla_STOCKENALMACEN[[#This Row],[ID_PRODUCTO]],'ABC VENTAS'!$B$2:$F$564,5,FALSE)</f>
        <v>C</v>
      </c>
      <c r="Q1585" s="1" t="str">
        <f>VLOOKUP(Tabla_STOCKENALMACEN[[#This Row],[ID_PRODUCTO]],'ABC STOCK'!$B$3:$F$565,5,FALSE)</f>
        <v>C</v>
      </c>
      <c r="R158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586" spans="1:18" x14ac:dyDescent="0.25">
      <c r="A1586">
        <v>3</v>
      </c>
      <c r="B1586">
        <v>1265</v>
      </c>
      <c r="C1586">
        <v>5</v>
      </c>
      <c r="D1586">
        <v>1</v>
      </c>
      <c r="E1586">
        <v>201907</v>
      </c>
      <c r="F1586">
        <v>181</v>
      </c>
      <c r="G1586">
        <v>6.36</v>
      </c>
      <c r="H1586">
        <v>1151.1600000000001</v>
      </c>
      <c r="I1586">
        <v>534.24</v>
      </c>
      <c r="J1586">
        <v>105</v>
      </c>
      <c r="K1586">
        <v>1161.972</v>
      </c>
      <c r="L1586">
        <f>Tabla_STOCKENALMACEN[[#This Row],[CANT_STOCK]]*Tabla_STOCKENALMACEN[[#This Row],[COSTO_UNIT]]</f>
        <v>1151.1600000000001</v>
      </c>
      <c r="M1586">
        <f>IFERROR(Tabla_STOCKENALMACEN[[#This Row],[CANT_STOCK]]/Tabla_STOCKENALMACEN[[#This Row],[VENTA_PROM12MESES_UN]],0)</f>
        <v>1.7238095238095239</v>
      </c>
      <c r="N1586">
        <f>IFERROR(12/Tabla_STOCKENALMACEN[[#This Row],[MESES DE INVENTARIO]],0)</f>
        <v>6.9613259668508283</v>
      </c>
      <c r="O1586" s="3">
        <f>Tabla_STOCKENALMACEN[[#This Row],[STOCK_VALORIZADO]]/SUM(Tabla_STOCKENALMACEN[STOCK_VALORIZADO])</f>
        <v>4.3336433691329085E-5</v>
      </c>
      <c r="P1586" s="1" t="str">
        <f>VLOOKUP(Tabla_STOCKENALMACEN[[#This Row],[ID_PRODUCTO]],'ABC VENTAS'!$B$2:$F$564,5,FALSE)</f>
        <v>C</v>
      </c>
      <c r="Q1586" s="1" t="str">
        <f>VLOOKUP(Tabla_STOCKENALMACEN[[#This Row],[ID_PRODUCTO]],'ABC STOCK'!$B$3:$F$565,5,FALSE)</f>
        <v>C</v>
      </c>
      <c r="R158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87" spans="1:18" x14ac:dyDescent="0.25">
      <c r="A1587">
        <v>1</v>
      </c>
      <c r="B1587">
        <v>1265</v>
      </c>
      <c r="C1587">
        <v>5</v>
      </c>
      <c r="D1587">
        <v>1</v>
      </c>
      <c r="E1587">
        <v>201910</v>
      </c>
      <c r="F1587">
        <v>14</v>
      </c>
      <c r="G1587">
        <v>5.56</v>
      </c>
      <c r="H1587">
        <v>77.84</v>
      </c>
      <c r="I1587">
        <v>731.75160000000005</v>
      </c>
      <c r="J1587">
        <v>123</v>
      </c>
      <c r="K1587">
        <v>882.20519999999999</v>
      </c>
      <c r="L1587">
        <f>Tabla_STOCKENALMACEN[[#This Row],[CANT_STOCK]]*Tabla_STOCKENALMACEN[[#This Row],[COSTO_UNIT]]</f>
        <v>77.839999999999989</v>
      </c>
      <c r="M1587">
        <f>IFERROR(Tabla_STOCKENALMACEN[[#This Row],[CANT_STOCK]]/Tabla_STOCKENALMACEN[[#This Row],[VENTA_PROM12MESES_UN]],0)</f>
        <v>0.11382113821138211</v>
      </c>
      <c r="N1587">
        <f>IFERROR(12/Tabla_STOCKENALMACEN[[#This Row],[MESES DE INVENTARIO]],0)</f>
        <v>105.42857142857143</v>
      </c>
      <c r="O1587" s="3">
        <f>Tabla_STOCKENALMACEN[[#This Row],[STOCK_VALORIZADO]]/SUM(Tabla_STOCKENALMACEN[STOCK_VALORIZADO])</f>
        <v>2.9303554662540874E-6</v>
      </c>
      <c r="P1587" s="1" t="str">
        <f>VLOOKUP(Tabla_STOCKENALMACEN[[#This Row],[ID_PRODUCTO]],'ABC VENTAS'!$B$2:$F$564,5,FALSE)</f>
        <v>C</v>
      </c>
      <c r="Q1587" s="1" t="str">
        <f>VLOOKUP(Tabla_STOCKENALMACEN[[#This Row],[ID_PRODUCTO]],'ABC STOCK'!$B$3:$F$565,5,FALSE)</f>
        <v>C</v>
      </c>
      <c r="R158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88" spans="1:18" x14ac:dyDescent="0.25">
      <c r="A1588">
        <v>1</v>
      </c>
      <c r="B1588">
        <v>1265</v>
      </c>
      <c r="C1588">
        <v>5</v>
      </c>
      <c r="D1588">
        <v>1</v>
      </c>
      <c r="E1588">
        <v>201908</v>
      </c>
      <c r="F1588">
        <v>92</v>
      </c>
      <c r="G1588">
        <v>3.63</v>
      </c>
      <c r="H1588">
        <v>333.96</v>
      </c>
      <c r="I1588">
        <v>317.11680000000001</v>
      </c>
      <c r="J1588">
        <v>91</v>
      </c>
      <c r="K1588">
        <v>528.52800000000002</v>
      </c>
      <c r="L1588">
        <f>Tabla_STOCKENALMACEN[[#This Row],[CANT_STOCK]]*Tabla_STOCKENALMACEN[[#This Row],[COSTO_UNIT]]</f>
        <v>333.96</v>
      </c>
      <c r="M1588">
        <f>IFERROR(Tabla_STOCKENALMACEN[[#This Row],[CANT_STOCK]]/Tabla_STOCKENALMACEN[[#This Row],[VENTA_PROM12MESES_UN]],0)</f>
        <v>1.0109890109890109</v>
      </c>
      <c r="N1588">
        <f>IFERROR(12/Tabla_STOCKENALMACEN[[#This Row],[MESES DE INVENTARIO]],0)</f>
        <v>11.869565217391305</v>
      </c>
      <c r="O1588" s="3">
        <f>Tabla_STOCKENALMACEN[[#This Row],[STOCK_VALORIZADO]]/SUM(Tabla_STOCKENALMACEN[STOCK_VALORIZADO])</f>
        <v>1.2572218801518693E-5</v>
      </c>
      <c r="P1588" s="1" t="str">
        <f>VLOOKUP(Tabla_STOCKENALMACEN[[#This Row],[ID_PRODUCTO]],'ABC VENTAS'!$B$2:$F$564,5,FALSE)</f>
        <v>C</v>
      </c>
      <c r="Q1588" s="1" t="str">
        <f>VLOOKUP(Tabla_STOCKENALMACEN[[#This Row],[ID_PRODUCTO]],'ABC STOCK'!$B$3:$F$565,5,FALSE)</f>
        <v>C</v>
      </c>
      <c r="R158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89" spans="1:18" x14ac:dyDescent="0.25">
      <c r="A1589">
        <v>2</v>
      </c>
      <c r="B1589">
        <v>1265</v>
      </c>
      <c r="C1589">
        <v>5</v>
      </c>
      <c r="D1589">
        <v>1</v>
      </c>
      <c r="E1589">
        <v>202001</v>
      </c>
      <c r="F1589">
        <v>382</v>
      </c>
      <c r="G1589">
        <v>3.15</v>
      </c>
      <c r="H1589">
        <v>1203.3</v>
      </c>
      <c r="I1589">
        <v>312.20280000000002</v>
      </c>
      <c r="J1589">
        <v>95.3</v>
      </c>
      <c r="K1589">
        <v>381.24765000000002</v>
      </c>
      <c r="L1589">
        <f>Tabla_STOCKENALMACEN[[#This Row],[CANT_STOCK]]*Tabla_STOCKENALMACEN[[#This Row],[COSTO_UNIT]]</f>
        <v>1203.3</v>
      </c>
      <c r="M1589">
        <f>IFERROR(Tabla_STOCKENALMACEN[[#This Row],[CANT_STOCK]]/Tabla_STOCKENALMACEN[[#This Row],[VENTA_PROM12MESES_UN]],0)</f>
        <v>4.0083945435466948</v>
      </c>
      <c r="N1589">
        <f>IFERROR(12/Tabla_STOCKENALMACEN[[#This Row],[MESES DE INVENTARIO]],0)</f>
        <v>2.993717277486911</v>
      </c>
      <c r="O1589" s="3">
        <f>Tabla_STOCKENALMACEN[[#This Row],[STOCK_VALORIZADO]]/SUM(Tabla_STOCKENALMACEN[STOCK_VALORIZADO])</f>
        <v>4.529928998642785E-5</v>
      </c>
      <c r="P1589" s="1" t="str">
        <f>VLOOKUP(Tabla_STOCKENALMACEN[[#This Row],[ID_PRODUCTO]],'ABC VENTAS'!$B$2:$F$564,5,FALSE)</f>
        <v>C</v>
      </c>
      <c r="Q1589" s="1" t="str">
        <f>VLOOKUP(Tabla_STOCKENALMACEN[[#This Row],[ID_PRODUCTO]],'ABC STOCK'!$B$3:$F$565,5,FALSE)</f>
        <v>C</v>
      </c>
      <c r="R158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590" spans="1:18" x14ac:dyDescent="0.25">
      <c r="A1590">
        <v>3</v>
      </c>
      <c r="B1590">
        <v>1265</v>
      </c>
      <c r="C1590">
        <v>5</v>
      </c>
      <c r="D1590">
        <v>1</v>
      </c>
      <c r="E1590">
        <v>202002</v>
      </c>
      <c r="F1590">
        <v>386</v>
      </c>
      <c r="G1590">
        <v>2.44</v>
      </c>
      <c r="H1590">
        <v>941.84</v>
      </c>
      <c r="I1590">
        <v>199.83600000000001</v>
      </c>
      <c r="J1590">
        <v>91</v>
      </c>
      <c r="K1590">
        <v>333.06</v>
      </c>
      <c r="L1590">
        <f>Tabla_STOCKENALMACEN[[#This Row],[CANT_STOCK]]*Tabla_STOCKENALMACEN[[#This Row],[COSTO_UNIT]]</f>
        <v>941.84</v>
      </c>
      <c r="M1590">
        <f>IFERROR(Tabla_STOCKENALMACEN[[#This Row],[CANT_STOCK]]/Tabla_STOCKENALMACEN[[#This Row],[VENTA_PROM12MESES_UN]],0)</f>
        <v>4.2417582417582418</v>
      </c>
      <c r="N1590">
        <f>IFERROR(12/Tabla_STOCKENALMACEN[[#This Row],[MESES DE INVENTARIO]],0)</f>
        <v>2.8290155440414506</v>
      </c>
      <c r="O1590" s="3">
        <f>Tabla_STOCKENALMACEN[[#This Row],[STOCK_VALORIZADO]]/SUM(Tabla_STOCKENALMACEN[STOCK_VALORIZADO])</f>
        <v>3.5456397640502957E-5</v>
      </c>
      <c r="P1590" s="1" t="str">
        <f>VLOOKUP(Tabla_STOCKENALMACEN[[#This Row],[ID_PRODUCTO]],'ABC VENTAS'!$B$2:$F$564,5,FALSE)</f>
        <v>C</v>
      </c>
      <c r="Q1590" s="1" t="str">
        <f>VLOOKUP(Tabla_STOCKENALMACEN[[#This Row],[ID_PRODUCTO]],'ABC STOCK'!$B$3:$F$565,5,FALSE)</f>
        <v>C</v>
      </c>
      <c r="R159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591" spans="1:18" x14ac:dyDescent="0.25">
      <c r="A1591">
        <v>3</v>
      </c>
      <c r="B1591">
        <v>1265</v>
      </c>
      <c r="C1591">
        <v>5</v>
      </c>
      <c r="D1591">
        <v>1</v>
      </c>
      <c r="E1591">
        <v>201909</v>
      </c>
      <c r="F1591">
        <v>442</v>
      </c>
      <c r="G1591">
        <v>3.06</v>
      </c>
      <c r="H1591">
        <v>1352.52</v>
      </c>
      <c r="I1591">
        <v>165.24</v>
      </c>
      <c r="J1591">
        <v>60</v>
      </c>
      <c r="K1591">
        <v>235.00800000000001</v>
      </c>
      <c r="L1591">
        <f>Tabla_STOCKENALMACEN[[#This Row],[CANT_STOCK]]*Tabla_STOCKENALMACEN[[#This Row],[COSTO_UNIT]]</f>
        <v>1352.52</v>
      </c>
      <c r="M1591">
        <f>IFERROR(Tabla_STOCKENALMACEN[[#This Row],[CANT_STOCK]]/Tabla_STOCKENALMACEN[[#This Row],[VENTA_PROM12MESES_UN]],0)</f>
        <v>7.3666666666666663</v>
      </c>
      <c r="N1591">
        <f>IFERROR(12/Tabla_STOCKENALMACEN[[#This Row],[MESES DE INVENTARIO]],0)</f>
        <v>1.6289592760180995</v>
      </c>
      <c r="O1591" s="3">
        <f>Tabla_STOCKENALMACEN[[#This Row],[STOCK_VALORIZADO]]/SUM(Tabla_STOCKENALMACEN[STOCK_VALORIZADO])</f>
        <v>5.091680852027208E-5</v>
      </c>
      <c r="P1591" s="1" t="str">
        <f>VLOOKUP(Tabla_STOCKENALMACEN[[#This Row],[ID_PRODUCTO]],'ABC VENTAS'!$B$2:$F$564,5,FALSE)</f>
        <v>C</v>
      </c>
      <c r="Q1591" s="1" t="str">
        <f>VLOOKUP(Tabla_STOCKENALMACEN[[#This Row],[ID_PRODUCTO]],'ABC STOCK'!$B$3:$F$565,5,FALSE)</f>
        <v>C</v>
      </c>
      <c r="R159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592" spans="1:18" x14ac:dyDescent="0.25">
      <c r="A1592">
        <v>3</v>
      </c>
      <c r="B1592">
        <v>1266</v>
      </c>
      <c r="C1592">
        <v>5</v>
      </c>
      <c r="D1592">
        <v>1</v>
      </c>
      <c r="E1592">
        <v>201911</v>
      </c>
      <c r="F1592">
        <v>8</v>
      </c>
      <c r="G1592">
        <v>5.0999999999999996</v>
      </c>
      <c r="H1592">
        <v>40.799999999999997</v>
      </c>
      <c r="I1592">
        <v>734.4</v>
      </c>
      <c r="J1592">
        <v>144</v>
      </c>
      <c r="K1592">
        <v>1277.856</v>
      </c>
      <c r="L1592">
        <f>Tabla_STOCKENALMACEN[[#This Row],[CANT_STOCK]]*Tabla_STOCKENALMACEN[[#This Row],[COSTO_UNIT]]</f>
        <v>40.799999999999997</v>
      </c>
      <c r="M1592">
        <f>IFERROR(Tabla_STOCKENALMACEN[[#This Row],[CANT_STOCK]]/Tabla_STOCKENALMACEN[[#This Row],[VENTA_PROM12MESES_UN]],0)</f>
        <v>5.5555555555555552E-2</v>
      </c>
      <c r="N1592">
        <f>IFERROR(12/Tabla_STOCKENALMACEN[[#This Row],[MESES DE INVENTARIO]],0)</f>
        <v>216</v>
      </c>
      <c r="O1592" s="3">
        <f>Tabla_STOCKENALMACEN[[#This Row],[STOCK_VALORIZADO]]/SUM(Tabla_STOCKENALMACEN[STOCK_VALORIZADO])</f>
        <v>1.535951991561752E-6</v>
      </c>
      <c r="P1592" s="1" t="str">
        <f>VLOOKUP(Tabla_STOCKENALMACEN[[#This Row],[ID_PRODUCTO]],'ABC VENTAS'!$B$2:$F$564,5,FALSE)</f>
        <v>C</v>
      </c>
      <c r="Q1592" s="1" t="str">
        <f>VLOOKUP(Tabla_STOCKENALMACEN[[#This Row],[ID_PRODUCTO]],'ABC STOCK'!$B$3:$F$565,5,FALSE)</f>
        <v>C</v>
      </c>
      <c r="R159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93" spans="1:18" x14ac:dyDescent="0.25">
      <c r="A1593">
        <v>3</v>
      </c>
      <c r="B1593">
        <v>1266</v>
      </c>
      <c r="C1593">
        <v>5</v>
      </c>
      <c r="D1593">
        <v>1</v>
      </c>
      <c r="E1593">
        <v>202002</v>
      </c>
      <c r="F1593">
        <v>406</v>
      </c>
      <c r="G1593">
        <v>7.6</v>
      </c>
      <c r="H1593">
        <v>3085.6</v>
      </c>
      <c r="I1593">
        <v>623.2912</v>
      </c>
      <c r="J1593">
        <v>81.2</v>
      </c>
      <c r="K1593">
        <v>1129.3296</v>
      </c>
      <c r="L1593">
        <f>Tabla_STOCKENALMACEN[[#This Row],[CANT_STOCK]]*Tabla_STOCKENALMACEN[[#This Row],[COSTO_UNIT]]</f>
        <v>3085.6</v>
      </c>
      <c r="M1593">
        <f>IFERROR(Tabla_STOCKENALMACEN[[#This Row],[CANT_STOCK]]/Tabla_STOCKENALMACEN[[#This Row],[VENTA_PROM12MESES_UN]],0)</f>
        <v>5</v>
      </c>
      <c r="N1593">
        <f>IFERROR(12/Tabla_STOCKENALMACEN[[#This Row],[MESES DE INVENTARIO]],0)</f>
        <v>2.4</v>
      </c>
      <c r="O1593" s="3">
        <f>Tabla_STOCKENALMACEN[[#This Row],[STOCK_VALORIZADO]]/SUM(Tabla_STOCKENALMACEN[STOCK_VALORIZADO])</f>
        <v>1.1616013395007212E-4</v>
      </c>
      <c r="P1593" s="1" t="str">
        <f>VLOOKUP(Tabla_STOCKENALMACEN[[#This Row],[ID_PRODUCTO]],'ABC VENTAS'!$B$2:$F$564,5,FALSE)</f>
        <v>C</v>
      </c>
      <c r="Q1593" s="1" t="str">
        <f>VLOOKUP(Tabla_STOCKENALMACEN[[#This Row],[ID_PRODUCTO]],'ABC STOCK'!$B$3:$F$565,5,FALSE)</f>
        <v>C</v>
      </c>
      <c r="R159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594" spans="1:18" x14ac:dyDescent="0.25">
      <c r="A1594">
        <v>2</v>
      </c>
      <c r="B1594">
        <v>1266</v>
      </c>
      <c r="C1594">
        <v>5</v>
      </c>
      <c r="D1594">
        <v>1</v>
      </c>
      <c r="E1594">
        <v>201906</v>
      </c>
      <c r="F1594">
        <v>278</v>
      </c>
      <c r="G1594">
        <v>5.94</v>
      </c>
      <c r="H1594">
        <v>1651.32</v>
      </c>
      <c r="I1594">
        <v>312.6816</v>
      </c>
      <c r="J1594">
        <v>56</v>
      </c>
      <c r="K1594">
        <v>628.68960000000004</v>
      </c>
      <c r="L1594">
        <f>Tabla_STOCKENALMACEN[[#This Row],[CANT_STOCK]]*Tabla_STOCKENALMACEN[[#This Row],[COSTO_UNIT]]</f>
        <v>1651.3200000000002</v>
      </c>
      <c r="M1594">
        <f>IFERROR(Tabla_STOCKENALMACEN[[#This Row],[CANT_STOCK]]/Tabla_STOCKENALMACEN[[#This Row],[VENTA_PROM12MESES_UN]],0)</f>
        <v>4.9642857142857144</v>
      </c>
      <c r="N1594">
        <f>IFERROR(12/Tabla_STOCKENALMACEN[[#This Row],[MESES DE INVENTARIO]],0)</f>
        <v>2.4172661870503598</v>
      </c>
      <c r="O1594" s="3">
        <f>Tabla_STOCKENALMACEN[[#This Row],[STOCK_VALORIZADO]]/SUM(Tabla_STOCKENALMACEN[STOCK_VALORIZADO])</f>
        <v>6.2165398105533157E-5</v>
      </c>
      <c r="P1594" s="1" t="str">
        <f>VLOOKUP(Tabla_STOCKENALMACEN[[#This Row],[ID_PRODUCTO]],'ABC VENTAS'!$B$2:$F$564,5,FALSE)</f>
        <v>C</v>
      </c>
      <c r="Q1594" s="1" t="str">
        <f>VLOOKUP(Tabla_STOCKENALMACEN[[#This Row],[ID_PRODUCTO]],'ABC STOCK'!$B$3:$F$565,5,FALSE)</f>
        <v>C</v>
      </c>
      <c r="R159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595" spans="1:18" x14ac:dyDescent="0.25">
      <c r="A1595">
        <v>2</v>
      </c>
      <c r="B1595">
        <v>1266</v>
      </c>
      <c r="C1595">
        <v>5</v>
      </c>
      <c r="D1595">
        <v>1</v>
      </c>
      <c r="E1595">
        <v>202002</v>
      </c>
      <c r="F1595">
        <v>738</v>
      </c>
      <c r="G1595">
        <v>5.97</v>
      </c>
      <c r="H1595">
        <v>4405.8599999999997</v>
      </c>
      <c r="I1595">
        <v>409.74498</v>
      </c>
      <c r="J1595">
        <v>73.8</v>
      </c>
      <c r="K1595">
        <v>608.00868000000003</v>
      </c>
      <c r="L1595">
        <f>Tabla_STOCKENALMACEN[[#This Row],[CANT_STOCK]]*Tabla_STOCKENALMACEN[[#This Row],[COSTO_UNIT]]</f>
        <v>4405.8599999999997</v>
      </c>
      <c r="M1595">
        <f>IFERROR(Tabla_STOCKENALMACEN[[#This Row],[CANT_STOCK]]/Tabla_STOCKENALMACEN[[#This Row],[VENTA_PROM12MESES_UN]],0)</f>
        <v>10</v>
      </c>
      <c r="N1595">
        <f>IFERROR(12/Tabla_STOCKENALMACEN[[#This Row],[MESES DE INVENTARIO]],0)</f>
        <v>1.2</v>
      </c>
      <c r="O1595" s="3">
        <f>Tabla_STOCKENALMACEN[[#This Row],[STOCK_VALORIZADO]]/SUM(Tabla_STOCKENALMACEN[STOCK_VALORIZADO])</f>
        <v>1.6586248631231032E-4</v>
      </c>
      <c r="P1595" s="1" t="str">
        <f>VLOOKUP(Tabla_STOCKENALMACEN[[#This Row],[ID_PRODUCTO]],'ABC VENTAS'!$B$2:$F$564,5,FALSE)</f>
        <v>C</v>
      </c>
      <c r="Q1595" s="1" t="str">
        <f>VLOOKUP(Tabla_STOCKENALMACEN[[#This Row],[ID_PRODUCTO]],'ABC STOCK'!$B$3:$F$565,5,FALSE)</f>
        <v>C</v>
      </c>
      <c r="R159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596" spans="1:18" x14ac:dyDescent="0.25">
      <c r="A1596">
        <v>2</v>
      </c>
      <c r="B1596">
        <v>1266</v>
      </c>
      <c r="C1596">
        <v>5</v>
      </c>
      <c r="D1596">
        <v>1</v>
      </c>
      <c r="E1596">
        <v>201912</v>
      </c>
      <c r="F1596">
        <v>120</v>
      </c>
      <c r="G1596">
        <v>4.0999999999999996</v>
      </c>
      <c r="H1596">
        <v>492</v>
      </c>
      <c r="I1596">
        <v>231.24</v>
      </c>
      <c r="J1596">
        <v>60</v>
      </c>
      <c r="K1596">
        <v>442.8</v>
      </c>
      <c r="L1596">
        <f>Tabla_STOCKENALMACEN[[#This Row],[CANT_STOCK]]*Tabla_STOCKENALMACEN[[#This Row],[COSTO_UNIT]]</f>
        <v>491.99999999999994</v>
      </c>
      <c r="M1596">
        <f>IFERROR(Tabla_STOCKENALMACEN[[#This Row],[CANT_STOCK]]/Tabla_STOCKENALMACEN[[#This Row],[VENTA_PROM12MESES_UN]],0)</f>
        <v>2</v>
      </c>
      <c r="N1596">
        <f>IFERROR(12/Tabla_STOCKENALMACEN[[#This Row],[MESES DE INVENTARIO]],0)</f>
        <v>6</v>
      </c>
      <c r="O1596" s="3">
        <f>Tabla_STOCKENALMACEN[[#This Row],[STOCK_VALORIZADO]]/SUM(Tabla_STOCKENALMACEN[STOCK_VALORIZADO])</f>
        <v>1.8521774015891715E-5</v>
      </c>
      <c r="P1596" s="1" t="str">
        <f>VLOOKUP(Tabla_STOCKENALMACEN[[#This Row],[ID_PRODUCTO]],'ABC VENTAS'!$B$2:$F$564,5,FALSE)</f>
        <v>C</v>
      </c>
      <c r="Q1596" s="1" t="str">
        <f>VLOOKUP(Tabla_STOCKENALMACEN[[#This Row],[ID_PRODUCTO]],'ABC STOCK'!$B$3:$F$565,5,FALSE)</f>
        <v>C</v>
      </c>
      <c r="R159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597" spans="1:18" x14ac:dyDescent="0.25">
      <c r="A1597">
        <v>1</v>
      </c>
      <c r="B1597">
        <v>1266</v>
      </c>
      <c r="C1597">
        <v>5</v>
      </c>
      <c r="D1597">
        <v>1</v>
      </c>
      <c r="E1597">
        <v>201910</v>
      </c>
      <c r="F1597">
        <v>284</v>
      </c>
      <c r="G1597">
        <v>7.15</v>
      </c>
      <c r="H1597">
        <v>2030.6</v>
      </c>
      <c r="I1597">
        <v>246.13874999999999</v>
      </c>
      <c r="J1597">
        <v>40.5</v>
      </c>
      <c r="K1597">
        <v>390.92624999999998</v>
      </c>
      <c r="L1597">
        <f>Tabla_STOCKENALMACEN[[#This Row],[CANT_STOCK]]*Tabla_STOCKENALMACEN[[#This Row],[COSTO_UNIT]]</f>
        <v>2030.6000000000001</v>
      </c>
      <c r="M1597">
        <f>IFERROR(Tabla_STOCKENALMACEN[[#This Row],[CANT_STOCK]]/Tabla_STOCKENALMACEN[[#This Row],[VENTA_PROM12MESES_UN]],0)</f>
        <v>7.0123456790123457</v>
      </c>
      <c r="N1597">
        <f>IFERROR(12/Tabla_STOCKENALMACEN[[#This Row],[MESES DE INVENTARIO]],0)</f>
        <v>1.7112676056338028</v>
      </c>
      <c r="O1597" s="3">
        <f>Tabla_STOCKENALMACEN[[#This Row],[STOCK_VALORIZADO]]/SUM(Tabla_STOCKENALMACEN[STOCK_VALORIZADO])</f>
        <v>7.6443728285914065E-5</v>
      </c>
      <c r="P1597" s="1" t="str">
        <f>VLOOKUP(Tabla_STOCKENALMACEN[[#This Row],[ID_PRODUCTO]],'ABC VENTAS'!$B$2:$F$564,5,FALSE)</f>
        <v>C</v>
      </c>
      <c r="Q1597" s="1" t="str">
        <f>VLOOKUP(Tabla_STOCKENALMACEN[[#This Row],[ID_PRODUCTO]],'ABC STOCK'!$B$3:$F$565,5,FALSE)</f>
        <v>C</v>
      </c>
      <c r="R159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598" spans="1:18" x14ac:dyDescent="0.25">
      <c r="A1598">
        <v>2</v>
      </c>
      <c r="B1598">
        <v>1267</v>
      </c>
      <c r="C1598">
        <v>5</v>
      </c>
      <c r="D1598">
        <v>1</v>
      </c>
      <c r="E1598">
        <v>201904</v>
      </c>
      <c r="F1598">
        <v>416</v>
      </c>
      <c r="G1598">
        <v>6.36</v>
      </c>
      <c r="H1598">
        <v>2645.76</v>
      </c>
      <c r="I1598">
        <v>313.03284000000002</v>
      </c>
      <c r="J1598">
        <v>59.3</v>
      </c>
      <c r="K1598">
        <v>671.32344000000001</v>
      </c>
      <c r="L1598">
        <f>Tabla_STOCKENALMACEN[[#This Row],[CANT_STOCK]]*Tabla_STOCKENALMACEN[[#This Row],[COSTO_UNIT]]</f>
        <v>2645.76</v>
      </c>
      <c r="M1598">
        <f>IFERROR(Tabla_STOCKENALMACEN[[#This Row],[CANT_STOCK]]/Tabla_STOCKENALMACEN[[#This Row],[VENTA_PROM12MESES_UN]],0)</f>
        <v>7.0151770657672854</v>
      </c>
      <c r="N1598">
        <f>IFERROR(12/Tabla_STOCKENALMACEN[[#This Row],[MESES DE INVENTARIO]],0)</f>
        <v>1.710576923076923</v>
      </c>
      <c r="O1598" s="3">
        <f>Tabla_STOCKENALMACEN[[#This Row],[STOCK_VALORIZADO]]/SUM(Tabla_STOCKENALMACEN[STOCK_VALORIZADO])</f>
        <v>9.9601969146922094E-5</v>
      </c>
      <c r="P1598" s="1" t="str">
        <f>VLOOKUP(Tabla_STOCKENALMACEN[[#This Row],[ID_PRODUCTO]],'ABC VENTAS'!$B$2:$F$564,5,FALSE)</f>
        <v>C</v>
      </c>
      <c r="Q1598" s="1" t="str">
        <f>VLOOKUP(Tabla_STOCKENALMACEN[[#This Row],[ID_PRODUCTO]],'ABC STOCK'!$B$3:$F$565,5,FALSE)</f>
        <v>C</v>
      </c>
      <c r="R159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599" spans="1:18" x14ac:dyDescent="0.25">
      <c r="A1599">
        <v>1</v>
      </c>
      <c r="B1599">
        <v>1267</v>
      </c>
      <c r="C1599">
        <v>5</v>
      </c>
      <c r="D1599">
        <v>1</v>
      </c>
      <c r="E1599">
        <v>201910</v>
      </c>
      <c r="F1599">
        <v>295</v>
      </c>
      <c r="G1599">
        <v>6.69</v>
      </c>
      <c r="H1599">
        <v>1973.55</v>
      </c>
      <c r="I1599">
        <v>323.11362000000003</v>
      </c>
      <c r="J1599">
        <v>58.9</v>
      </c>
      <c r="K1599">
        <v>579.24027000000001</v>
      </c>
      <c r="L1599">
        <f>Tabla_STOCKENALMACEN[[#This Row],[CANT_STOCK]]*Tabla_STOCKENALMACEN[[#This Row],[COSTO_UNIT]]</f>
        <v>1973.5500000000002</v>
      </c>
      <c r="M1599">
        <f>IFERROR(Tabla_STOCKENALMACEN[[#This Row],[CANT_STOCK]]/Tabla_STOCKENALMACEN[[#This Row],[VENTA_PROM12MESES_UN]],0)</f>
        <v>5.0084889643463502</v>
      </c>
      <c r="N1599">
        <f>IFERROR(12/Tabla_STOCKENALMACEN[[#This Row],[MESES DE INVENTARIO]],0)</f>
        <v>2.3959322033898305</v>
      </c>
      <c r="O1599" s="3">
        <f>Tabla_STOCKENALMACEN[[#This Row],[STOCK_VALORIZADO]]/SUM(Tabla_STOCKENALMACEN[STOCK_VALORIZADO])</f>
        <v>7.4296030709477843E-5</v>
      </c>
      <c r="P1599" s="1" t="str">
        <f>VLOOKUP(Tabla_STOCKENALMACEN[[#This Row],[ID_PRODUCTO]],'ABC VENTAS'!$B$2:$F$564,5,FALSE)</f>
        <v>C</v>
      </c>
      <c r="Q1599" s="1" t="str">
        <f>VLOOKUP(Tabla_STOCKENALMACEN[[#This Row],[ID_PRODUCTO]],'ABC STOCK'!$B$3:$F$565,5,FALSE)</f>
        <v>C</v>
      </c>
      <c r="R159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600" spans="1:18" x14ac:dyDescent="0.25">
      <c r="A1600">
        <v>2</v>
      </c>
      <c r="B1600">
        <v>1267</v>
      </c>
      <c r="C1600">
        <v>5</v>
      </c>
      <c r="D1600">
        <v>1</v>
      </c>
      <c r="E1600">
        <v>201904</v>
      </c>
      <c r="F1600">
        <v>591</v>
      </c>
      <c r="G1600">
        <v>6.99</v>
      </c>
      <c r="H1600">
        <v>4131.09</v>
      </c>
      <c r="I1600">
        <v>263.39717999999999</v>
      </c>
      <c r="J1600">
        <v>45.4</v>
      </c>
      <c r="K1600">
        <v>523.62090000000001</v>
      </c>
      <c r="L1600">
        <f>Tabla_STOCKENALMACEN[[#This Row],[CANT_STOCK]]*Tabla_STOCKENALMACEN[[#This Row],[COSTO_UNIT]]</f>
        <v>4131.09</v>
      </c>
      <c r="M1600">
        <f>IFERROR(Tabla_STOCKENALMACEN[[#This Row],[CANT_STOCK]]/Tabla_STOCKENALMACEN[[#This Row],[VENTA_PROM12MESES_UN]],0)</f>
        <v>13.01762114537445</v>
      </c>
      <c r="N1600">
        <f>IFERROR(12/Tabla_STOCKENALMACEN[[#This Row],[MESES DE INVENTARIO]],0)</f>
        <v>0.92182741116751266</v>
      </c>
      <c r="O1600" s="3">
        <f>Tabla_STOCKENALMACEN[[#This Row],[STOCK_VALORIZADO]]/SUM(Tabla_STOCKENALMACEN[STOCK_VALORIZADO])</f>
        <v>1.5551852727502054E-4</v>
      </c>
      <c r="P1600" s="1" t="str">
        <f>VLOOKUP(Tabla_STOCKENALMACEN[[#This Row],[ID_PRODUCTO]],'ABC VENTAS'!$B$2:$F$564,5,FALSE)</f>
        <v>C</v>
      </c>
      <c r="Q1600" s="1" t="str">
        <f>VLOOKUP(Tabla_STOCKENALMACEN[[#This Row],[ID_PRODUCTO]],'ABC STOCK'!$B$3:$F$565,5,FALSE)</f>
        <v>C</v>
      </c>
      <c r="R160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601" spans="1:18" x14ac:dyDescent="0.25">
      <c r="A1601">
        <v>2</v>
      </c>
      <c r="B1601">
        <v>1267</v>
      </c>
      <c r="C1601">
        <v>5</v>
      </c>
      <c r="D1601">
        <v>1</v>
      </c>
      <c r="E1601">
        <v>202003</v>
      </c>
      <c r="F1601">
        <v>201</v>
      </c>
      <c r="G1601">
        <v>7.92</v>
      </c>
      <c r="H1601">
        <v>1591.92</v>
      </c>
      <c r="I1601">
        <v>286.54559999999998</v>
      </c>
      <c r="J1601">
        <v>33.5</v>
      </c>
      <c r="K1601">
        <v>379.4076</v>
      </c>
      <c r="L1601">
        <f>Tabla_STOCKENALMACEN[[#This Row],[CANT_STOCK]]*Tabla_STOCKENALMACEN[[#This Row],[COSTO_UNIT]]</f>
        <v>1591.92</v>
      </c>
      <c r="M1601">
        <f>IFERROR(Tabla_STOCKENALMACEN[[#This Row],[CANT_STOCK]]/Tabla_STOCKENALMACEN[[#This Row],[VENTA_PROM12MESES_UN]],0)</f>
        <v>6</v>
      </c>
      <c r="N1601">
        <f>IFERROR(12/Tabla_STOCKENALMACEN[[#This Row],[MESES DE INVENTARIO]],0)</f>
        <v>2</v>
      </c>
      <c r="O1601" s="3">
        <f>Tabla_STOCKENALMACEN[[#This Row],[STOCK_VALORIZADO]]/SUM(Tabla_STOCKENALMACEN[STOCK_VALORIZADO])</f>
        <v>5.9929232706053539E-5</v>
      </c>
      <c r="P1601" s="1" t="str">
        <f>VLOOKUP(Tabla_STOCKENALMACEN[[#This Row],[ID_PRODUCTO]],'ABC VENTAS'!$B$2:$F$564,5,FALSE)</f>
        <v>C</v>
      </c>
      <c r="Q1601" s="1" t="str">
        <f>VLOOKUP(Tabla_STOCKENALMACEN[[#This Row],[ID_PRODUCTO]],'ABC STOCK'!$B$3:$F$565,5,FALSE)</f>
        <v>C</v>
      </c>
      <c r="R160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602" spans="1:18" x14ac:dyDescent="0.25">
      <c r="A1602">
        <v>1</v>
      </c>
      <c r="B1602">
        <v>1267</v>
      </c>
      <c r="C1602">
        <v>5</v>
      </c>
      <c r="D1602">
        <v>1</v>
      </c>
      <c r="E1602">
        <v>201906</v>
      </c>
      <c r="F1602">
        <v>85</v>
      </c>
      <c r="G1602">
        <v>4.12</v>
      </c>
      <c r="H1602">
        <v>350.2</v>
      </c>
      <c r="I1602">
        <v>242.256</v>
      </c>
      <c r="J1602">
        <v>56</v>
      </c>
      <c r="K1602">
        <v>276.86399999999998</v>
      </c>
      <c r="L1602">
        <f>Tabla_STOCKENALMACEN[[#This Row],[CANT_STOCK]]*Tabla_STOCKENALMACEN[[#This Row],[COSTO_UNIT]]</f>
        <v>350.2</v>
      </c>
      <c r="M1602">
        <f>IFERROR(Tabla_STOCKENALMACEN[[#This Row],[CANT_STOCK]]/Tabla_STOCKENALMACEN[[#This Row],[VENTA_PROM12MESES_UN]],0)</f>
        <v>1.5178571428571428</v>
      </c>
      <c r="N1602">
        <f>IFERROR(12/Tabla_STOCKENALMACEN[[#This Row],[MESES DE INVENTARIO]],0)</f>
        <v>7.9058823529411768</v>
      </c>
      <c r="O1602" s="3">
        <f>Tabla_STOCKENALMACEN[[#This Row],[STOCK_VALORIZADO]]/SUM(Tabla_STOCKENALMACEN[STOCK_VALORIZADO])</f>
        <v>1.3183587927571704E-5</v>
      </c>
      <c r="P1602" s="1" t="str">
        <f>VLOOKUP(Tabla_STOCKENALMACEN[[#This Row],[ID_PRODUCTO]],'ABC VENTAS'!$B$2:$F$564,5,FALSE)</f>
        <v>C</v>
      </c>
      <c r="Q1602" s="1" t="str">
        <f>VLOOKUP(Tabla_STOCKENALMACEN[[#This Row],[ID_PRODUCTO]],'ABC STOCK'!$B$3:$F$565,5,FALSE)</f>
        <v>C</v>
      </c>
      <c r="R160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03" spans="1:18" x14ac:dyDescent="0.25">
      <c r="A1603">
        <v>1</v>
      </c>
      <c r="B1603">
        <v>1267</v>
      </c>
      <c r="C1603">
        <v>5</v>
      </c>
      <c r="D1603">
        <v>1</v>
      </c>
      <c r="E1603">
        <v>202001</v>
      </c>
      <c r="F1603">
        <v>829</v>
      </c>
      <c r="G1603">
        <v>2.36</v>
      </c>
      <c r="H1603">
        <v>1956.44</v>
      </c>
      <c r="I1603">
        <v>125.17440000000001</v>
      </c>
      <c r="J1603">
        <v>52</v>
      </c>
      <c r="K1603">
        <v>185.30719999999999</v>
      </c>
      <c r="L1603">
        <f>Tabla_STOCKENALMACEN[[#This Row],[CANT_STOCK]]*Tabla_STOCKENALMACEN[[#This Row],[COSTO_UNIT]]</f>
        <v>1956.4399999999998</v>
      </c>
      <c r="M1603">
        <f>IFERROR(Tabla_STOCKENALMACEN[[#This Row],[CANT_STOCK]]/Tabla_STOCKENALMACEN[[#This Row],[VENTA_PROM12MESES_UN]],0)</f>
        <v>15.942307692307692</v>
      </c>
      <c r="N1603">
        <f>IFERROR(12/Tabla_STOCKENALMACEN[[#This Row],[MESES DE INVENTARIO]],0)</f>
        <v>0.75271411338962613</v>
      </c>
      <c r="O1603" s="3">
        <f>Tabla_STOCKENALMACEN[[#This Row],[STOCK_VALORIZADO]]/SUM(Tabla_STOCKENALMACEN[STOCK_VALORIZADO])</f>
        <v>7.3651909665957703E-5</v>
      </c>
      <c r="P1603" s="1" t="str">
        <f>VLOOKUP(Tabla_STOCKENALMACEN[[#This Row],[ID_PRODUCTO]],'ABC VENTAS'!$B$2:$F$564,5,FALSE)</f>
        <v>C</v>
      </c>
      <c r="Q1603" s="1" t="str">
        <f>VLOOKUP(Tabla_STOCKENALMACEN[[#This Row],[ID_PRODUCTO]],'ABC STOCK'!$B$3:$F$565,5,FALSE)</f>
        <v>C</v>
      </c>
      <c r="R160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604" spans="1:18" x14ac:dyDescent="0.25">
      <c r="A1604">
        <v>2</v>
      </c>
      <c r="B1604">
        <v>1268</v>
      </c>
      <c r="C1604">
        <v>5</v>
      </c>
      <c r="D1604">
        <v>1</v>
      </c>
      <c r="E1604">
        <v>202003</v>
      </c>
      <c r="F1604">
        <v>344</v>
      </c>
      <c r="G1604">
        <v>6.53</v>
      </c>
      <c r="H1604">
        <v>2246.3200000000002</v>
      </c>
      <c r="I1604">
        <v>498.64386000000002</v>
      </c>
      <c r="J1604">
        <v>85.8</v>
      </c>
      <c r="K1604">
        <v>1036.5069000000001</v>
      </c>
      <c r="L1604">
        <f>Tabla_STOCKENALMACEN[[#This Row],[CANT_STOCK]]*Tabla_STOCKENALMACEN[[#This Row],[COSTO_UNIT]]</f>
        <v>2246.3200000000002</v>
      </c>
      <c r="M1604">
        <f>IFERROR(Tabla_STOCKENALMACEN[[#This Row],[CANT_STOCK]]/Tabla_STOCKENALMACEN[[#This Row],[VENTA_PROM12MESES_UN]],0)</f>
        <v>4.0093240093240095</v>
      </c>
      <c r="N1604">
        <f>IFERROR(12/Tabla_STOCKENALMACEN[[#This Row],[MESES DE INVENTARIO]],0)</f>
        <v>2.9930232558139536</v>
      </c>
      <c r="O1604" s="3">
        <f>Tabla_STOCKENALMACEN[[#This Row],[STOCK_VALORIZADO]]/SUM(Tabla_STOCKENALMACEN[STOCK_VALORIZADO])</f>
        <v>8.4564697982475378E-5</v>
      </c>
      <c r="P1604" s="1" t="str">
        <f>VLOOKUP(Tabla_STOCKENALMACEN[[#This Row],[ID_PRODUCTO]],'ABC VENTAS'!$B$2:$F$564,5,FALSE)</f>
        <v>C</v>
      </c>
      <c r="Q1604" s="1" t="str">
        <f>VLOOKUP(Tabla_STOCKENALMACEN[[#This Row],[ID_PRODUCTO]],'ABC STOCK'!$B$3:$F$565,5,FALSE)</f>
        <v>C</v>
      </c>
      <c r="R160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605" spans="1:18" x14ac:dyDescent="0.25">
      <c r="A1605">
        <v>3</v>
      </c>
      <c r="B1605">
        <v>1268</v>
      </c>
      <c r="C1605">
        <v>5</v>
      </c>
      <c r="D1605">
        <v>1</v>
      </c>
      <c r="E1605">
        <v>202001</v>
      </c>
      <c r="F1605">
        <v>1472</v>
      </c>
      <c r="G1605">
        <v>6.8</v>
      </c>
      <c r="H1605">
        <v>10009.6</v>
      </c>
      <c r="I1605">
        <v>660.40920000000006</v>
      </c>
      <c r="J1605">
        <v>98.1</v>
      </c>
      <c r="K1605">
        <v>1013.9616</v>
      </c>
      <c r="L1605">
        <f>Tabla_STOCKENALMACEN[[#This Row],[CANT_STOCK]]*Tabla_STOCKENALMACEN[[#This Row],[COSTO_UNIT]]</f>
        <v>10009.6</v>
      </c>
      <c r="M1605">
        <f>IFERROR(Tabla_STOCKENALMACEN[[#This Row],[CANT_STOCK]]/Tabla_STOCKENALMACEN[[#This Row],[VENTA_PROM12MESES_UN]],0)</f>
        <v>15.005096839959226</v>
      </c>
      <c r="N1605">
        <f>IFERROR(12/Tabla_STOCKENALMACEN[[#This Row],[MESES DE INVENTARIO]],0)</f>
        <v>0.79972826086956517</v>
      </c>
      <c r="O1605" s="3">
        <f>Tabla_STOCKENALMACEN[[#This Row],[STOCK_VALORIZADO]]/SUM(Tabla_STOCKENALMACEN[STOCK_VALORIZADO])</f>
        <v>3.7682022192981652E-4</v>
      </c>
      <c r="P1605" s="1" t="str">
        <f>VLOOKUP(Tabla_STOCKENALMACEN[[#This Row],[ID_PRODUCTO]],'ABC VENTAS'!$B$2:$F$564,5,FALSE)</f>
        <v>C</v>
      </c>
      <c r="Q1605" s="1" t="str">
        <f>VLOOKUP(Tabla_STOCKENALMACEN[[#This Row],[ID_PRODUCTO]],'ABC STOCK'!$B$3:$F$565,5,FALSE)</f>
        <v>C</v>
      </c>
      <c r="R160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606" spans="1:18" x14ac:dyDescent="0.25">
      <c r="A1606">
        <v>3</v>
      </c>
      <c r="B1606">
        <v>1268</v>
      </c>
      <c r="C1606">
        <v>5</v>
      </c>
      <c r="D1606">
        <v>1</v>
      </c>
      <c r="E1606">
        <v>202003</v>
      </c>
      <c r="F1606">
        <v>27</v>
      </c>
      <c r="G1606">
        <v>6.1</v>
      </c>
      <c r="H1606">
        <v>164.7</v>
      </c>
      <c r="I1606">
        <v>526.55200000000002</v>
      </c>
      <c r="J1606">
        <v>83</v>
      </c>
      <c r="K1606">
        <v>810.08</v>
      </c>
      <c r="L1606">
        <f>Tabla_STOCKENALMACEN[[#This Row],[CANT_STOCK]]*Tabla_STOCKENALMACEN[[#This Row],[COSTO_UNIT]]</f>
        <v>164.7</v>
      </c>
      <c r="M1606">
        <f>IFERROR(Tabla_STOCKENALMACEN[[#This Row],[CANT_STOCK]]/Tabla_STOCKENALMACEN[[#This Row],[VENTA_PROM12MESES_UN]],0)</f>
        <v>0.3253012048192771</v>
      </c>
      <c r="N1606">
        <f>IFERROR(12/Tabla_STOCKENALMACEN[[#This Row],[MESES DE INVENTARIO]],0)</f>
        <v>36.888888888888893</v>
      </c>
      <c r="O1606" s="3">
        <f>Tabla_STOCKENALMACEN[[#This Row],[STOCK_VALORIZADO]]/SUM(Tabla_STOCKENALMACEN[STOCK_VALORIZADO])</f>
        <v>6.2002767894661901E-6</v>
      </c>
      <c r="P1606" s="1" t="str">
        <f>VLOOKUP(Tabla_STOCKENALMACEN[[#This Row],[ID_PRODUCTO]],'ABC VENTAS'!$B$2:$F$564,5,FALSE)</f>
        <v>C</v>
      </c>
      <c r="Q1606" s="1" t="str">
        <f>VLOOKUP(Tabla_STOCKENALMACEN[[#This Row],[ID_PRODUCTO]],'ABC STOCK'!$B$3:$F$565,5,FALSE)</f>
        <v>C</v>
      </c>
      <c r="R160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07" spans="1:18" x14ac:dyDescent="0.25">
      <c r="A1607">
        <v>3</v>
      </c>
      <c r="B1607">
        <v>1268</v>
      </c>
      <c r="C1607">
        <v>5</v>
      </c>
      <c r="D1607">
        <v>1</v>
      </c>
      <c r="E1607">
        <v>202003</v>
      </c>
      <c r="F1607">
        <v>69</v>
      </c>
      <c r="G1607">
        <v>6.63</v>
      </c>
      <c r="H1607">
        <v>457.47</v>
      </c>
      <c r="I1607">
        <v>307.69830000000002</v>
      </c>
      <c r="J1607">
        <v>51</v>
      </c>
      <c r="K1607">
        <v>415.8999</v>
      </c>
      <c r="L1607">
        <f>Tabla_STOCKENALMACEN[[#This Row],[CANT_STOCK]]*Tabla_STOCKENALMACEN[[#This Row],[COSTO_UNIT]]</f>
        <v>457.46999999999997</v>
      </c>
      <c r="M1607">
        <f>IFERROR(Tabla_STOCKENALMACEN[[#This Row],[CANT_STOCK]]/Tabla_STOCKENALMACEN[[#This Row],[VENTA_PROM12MESES_UN]],0)</f>
        <v>1.3529411764705883</v>
      </c>
      <c r="N1607">
        <f>IFERROR(12/Tabla_STOCKENALMACEN[[#This Row],[MESES DE INVENTARIO]],0)</f>
        <v>8.8695652173913047</v>
      </c>
      <c r="O1607" s="3">
        <f>Tabla_STOCKENALMACEN[[#This Row],[STOCK_VALORIZADO]]/SUM(Tabla_STOCKENALMACEN[STOCK_VALORIZADO])</f>
        <v>1.7221861705386143E-5</v>
      </c>
      <c r="P1607" s="1" t="str">
        <f>VLOOKUP(Tabla_STOCKENALMACEN[[#This Row],[ID_PRODUCTO]],'ABC VENTAS'!$B$2:$F$564,5,FALSE)</f>
        <v>C</v>
      </c>
      <c r="Q1607" s="1" t="str">
        <f>VLOOKUP(Tabla_STOCKENALMACEN[[#This Row],[ID_PRODUCTO]],'ABC STOCK'!$B$3:$F$565,5,FALSE)</f>
        <v>C</v>
      </c>
      <c r="R160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08" spans="1:18" x14ac:dyDescent="0.25">
      <c r="A1608">
        <v>1</v>
      </c>
      <c r="B1608">
        <v>1268</v>
      </c>
      <c r="C1608">
        <v>5</v>
      </c>
      <c r="D1608">
        <v>1</v>
      </c>
      <c r="E1608">
        <v>201908</v>
      </c>
      <c r="F1608">
        <v>481</v>
      </c>
      <c r="G1608">
        <v>2.0499999999999998</v>
      </c>
      <c r="H1608">
        <v>986.05</v>
      </c>
      <c r="I1608">
        <v>132.84</v>
      </c>
      <c r="J1608">
        <v>81</v>
      </c>
      <c r="K1608">
        <v>272.322</v>
      </c>
      <c r="L1608">
        <f>Tabla_STOCKENALMACEN[[#This Row],[CANT_STOCK]]*Tabla_STOCKENALMACEN[[#This Row],[COSTO_UNIT]]</f>
        <v>986.05</v>
      </c>
      <c r="M1608">
        <f>IFERROR(Tabla_STOCKENALMACEN[[#This Row],[CANT_STOCK]]/Tabla_STOCKENALMACEN[[#This Row],[VENTA_PROM12MESES_UN]],0)</f>
        <v>5.9382716049382713</v>
      </c>
      <c r="N1608">
        <f>IFERROR(12/Tabla_STOCKENALMACEN[[#This Row],[MESES DE INVENTARIO]],0)</f>
        <v>2.0207900207900207</v>
      </c>
      <c r="O1608" s="3">
        <f>Tabla_STOCKENALMACEN[[#This Row],[STOCK_VALORIZADO]]/SUM(Tabla_STOCKENALMACEN[STOCK_VALORIZADO])</f>
        <v>3.712072209018298E-5</v>
      </c>
      <c r="P1608" s="1" t="str">
        <f>VLOOKUP(Tabla_STOCKENALMACEN[[#This Row],[ID_PRODUCTO]],'ABC VENTAS'!$B$2:$F$564,5,FALSE)</f>
        <v>C</v>
      </c>
      <c r="Q1608" s="1" t="str">
        <f>VLOOKUP(Tabla_STOCKENALMACEN[[#This Row],[ID_PRODUCTO]],'ABC STOCK'!$B$3:$F$565,5,FALSE)</f>
        <v>C</v>
      </c>
      <c r="R160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609" spans="1:18" x14ac:dyDescent="0.25">
      <c r="A1609">
        <v>1</v>
      </c>
      <c r="B1609">
        <v>1268</v>
      </c>
      <c r="C1609">
        <v>5</v>
      </c>
      <c r="D1609">
        <v>1</v>
      </c>
      <c r="E1609">
        <v>201910</v>
      </c>
      <c r="F1609">
        <v>1406</v>
      </c>
      <c r="G1609">
        <v>1.93</v>
      </c>
      <c r="H1609">
        <v>2713.58</v>
      </c>
      <c r="I1609">
        <v>191.69146000000001</v>
      </c>
      <c r="J1609">
        <v>93.7</v>
      </c>
      <c r="K1609">
        <v>217.00919999999999</v>
      </c>
      <c r="L1609">
        <f>Tabla_STOCKENALMACEN[[#This Row],[CANT_STOCK]]*Tabla_STOCKENALMACEN[[#This Row],[COSTO_UNIT]]</f>
        <v>2713.58</v>
      </c>
      <c r="M1609">
        <f>IFERROR(Tabla_STOCKENALMACEN[[#This Row],[CANT_STOCK]]/Tabla_STOCKENALMACEN[[#This Row],[VENTA_PROM12MESES_UN]],0)</f>
        <v>15.005336179295623</v>
      </c>
      <c r="N1609">
        <f>IFERROR(12/Tabla_STOCKENALMACEN[[#This Row],[MESES DE INVENTARIO]],0)</f>
        <v>0.79971550497866295</v>
      </c>
      <c r="O1609" s="3">
        <f>Tabla_STOCKENALMACEN[[#This Row],[STOCK_VALORIZADO]]/SUM(Tabla_STOCKENALMACEN[STOCK_VALORIZADO])</f>
        <v>1.0215511287407204E-4</v>
      </c>
      <c r="P1609" s="1" t="str">
        <f>VLOOKUP(Tabla_STOCKENALMACEN[[#This Row],[ID_PRODUCTO]],'ABC VENTAS'!$B$2:$F$564,5,FALSE)</f>
        <v>C</v>
      </c>
      <c r="Q1609" s="1" t="str">
        <f>VLOOKUP(Tabla_STOCKENALMACEN[[#This Row],[ID_PRODUCTO]],'ABC STOCK'!$B$3:$F$565,5,FALSE)</f>
        <v>C</v>
      </c>
      <c r="R160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610" spans="1:18" x14ac:dyDescent="0.25">
      <c r="A1610">
        <v>1</v>
      </c>
      <c r="B1610">
        <v>1269</v>
      </c>
      <c r="C1610">
        <v>5</v>
      </c>
      <c r="D1610">
        <v>1</v>
      </c>
      <c r="E1610">
        <v>202003</v>
      </c>
      <c r="F1610">
        <v>152</v>
      </c>
      <c r="G1610">
        <v>4.66</v>
      </c>
      <c r="H1610">
        <v>708.32</v>
      </c>
      <c r="I1610">
        <v>666.38</v>
      </c>
      <c r="J1610">
        <v>130</v>
      </c>
      <c r="K1610">
        <v>805.71400000000006</v>
      </c>
      <c r="L1610">
        <f>Tabla_STOCKENALMACEN[[#This Row],[CANT_STOCK]]*Tabla_STOCKENALMACEN[[#This Row],[COSTO_UNIT]]</f>
        <v>708.32</v>
      </c>
      <c r="M1610">
        <f>IFERROR(Tabla_STOCKENALMACEN[[#This Row],[CANT_STOCK]]/Tabla_STOCKENALMACEN[[#This Row],[VENTA_PROM12MESES_UN]],0)</f>
        <v>1.1692307692307693</v>
      </c>
      <c r="N1610">
        <f>IFERROR(12/Tabla_STOCKENALMACEN[[#This Row],[MESES DE INVENTARIO]],0)</f>
        <v>10.263157894736841</v>
      </c>
      <c r="O1610" s="3">
        <f>Tabla_STOCKENALMACEN[[#This Row],[STOCK_VALORIZADO]]/SUM(Tabla_STOCKENALMACEN[STOCK_VALORIZADO])</f>
        <v>2.6665331241740694E-5</v>
      </c>
      <c r="P1610" s="1" t="str">
        <f>VLOOKUP(Tabla_STOCKENALMACEN[[#This Row],[ID_PRODUCTO]],'ABC VENTAS'!$B$2:$F$564,5,FALSE)</f>
        <v>C</v>
      </c>
      <c r="Q1610" s="1" t="str">
        <f>VLOOKUP(Tabla_STOCKENALMACEN[[#This Row],[ID_PRODUCTO]],'ABC STOCK'!$B$3:$F$565,5,FALSE)</f>
        <v>C</v>
      </c>
      <c r="R161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11" spans="1:18" x14ac:dyDescent="0.25">
      <c r="A1611">
        <v>2</v>
      </c>
      <c r="B1611">
        <v>1269</v>
      </c>
      <c r="C1611">
        <v>5</v>
      </c>
      <c r="D1611">
        <v>1</v>
      </c>
      <c r="E1611">
        <v>201906</v>
      </c>
      <c r="F1611">
        <v>1496</v>
      </c>
      <c r="G1611">
        <v>4.34</v>
      </c>
      <c r="H1611">
        <v>6492.64</v>
      </c>
      <c r="I1611">
        <v>398.08215999999999</v>
      </c>
      <c r="J1611">
        <v>99.7</v>
      </c>
      <c r="K1611">
        <v>700.97076000000004</v>
      </c>
      <c r="L1611">
        <f>Tabla_STOCKENALMACEN[[#This Row],[CANT_STOCK]]*Tabla_STOCKENALMACEN[[#This Row],[COSTO_UNIT]]</f>
        <v>6492.6399999999994</v>
      </c>
      <c r="M1611">
        <f>IFERROR(Tabla_STOCKENALMACEN[[#This Row],[CANT_STOCK]]/Tabla_STOCKENALMACEN[[#This Row],[VENTA_PROM12MESES_UN]],0)</f>
        <v>15.005015045135405</v>
      </c>
      <c r="N1611">
        <f>IFERROR(12/Tabla_STOCKENALMACEN[[#This Row],[MESES DE INVENTARIO]],0)</f>
        <v>0.79973262032085568</v>
      </c>
      <c r="O1611" s="3">
        <f>Tabla_STOCKENALMACEN[[#This Row],[STOCK_VALORIZADO]]/SUM(Tabla_STOCKENALMACEN[STOCK_VALORIZADO])</f>
        <v>2.4442116025719346E-4</v>
      </c>
      <c r="P1611" s="1" t="str">
        <f>VLOOKUP(Tabla_STOCKENALMACEN[[#This Row],[ID_PRODUCTO]],'ABC VENTAS'!$B$2:$F$564,5,FALSE)</f>
        <v>C</v>
      </c>
      <c r="Q1611" s="1" t="str">
        <f>VLOOKUP(Tabla_STOCKENALMACEN[[#This Row],[ID_PRODUCTO]],'ABC STOCK'!$B$3:$F$565,5,FALSE)</f>
        <v>C</v>
      </c>
      <c r="R161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612" spans="1:18" x14ac:dyDescent="0.25">
      <c r="A1612">
        <v>1</v>
      </c>
      <c r="B1612">
        <v>1269</v>
      </c>
      <c r="C1612">
        <v>5</v>
      </c>
      <c r="D1612">
        <v>1</v>
      </c>
      <c r="E1612">
        <v>201909</v>
      </c>
      <c r="F1612">
        <v>908</v>
      </c>
      <c r="G1612">
        <v>6.59</v>
      </c>
      <c r="H1612">
        <v>5983.72</v>
      </c>
      <c r="I1612">
        <v>381.12606</v>
      </c>
      <c r="J1612">
        <v>56.7</v>
      </c>
      <c r="K1612">
        <v>698.73110999999994</v>
      </c>
      <c r="L1612">
        <f>Tabla_STOCKENALMACEN[[#This Row],[CANT_STOCK]]*Tabla_STOCKENALMACEN[[#This Row],[COSTO_UNIT]]</f>
        <v>5983.72</v>
      </c>
      <c r="M1612">
        <f>IFERROR(Tabla_STOCKENALMACEN[[#This Row],[CANT_STOCK]]/Tabla_STOCKENALMACEN[[#This Row],[VENTA_PROM12MESES_UN]],0)</f>
        <v>16.01410934744268</v>
      </c>
      <c r="N1612">
        <f>IFERROR(12/Tabla_STOCKENALMACEN[[#This Row],[MESES DE INVENTARIO]],0)</f>
        <v>0.74933920704845813</v>
      </c>
      <c r="O1612" s="3">
        <f>Tabla_STOCKENALMACEN[[#This Row],[STOCK_VALORIZADO]]/SUM(Tabla_STOCKENALMACEN[STOCK_VALORIZADO])</f>
        <v>2.2526241791538941E-4</v>
      </c>
      <c r="P1612" s="1" t="str">
        <f>VLOOKUP(Tabla_STOCKENALMACEN[[#This Row],[ID_PRODUCTO]],'ABC VENTAS'!$B$2:$F$564,5,FALSE)</f>
        <v>C</v>
      </c>
      <c r="Q1612" s="1" t="str">
        <f>VLOOKUP(Tabla_STOCKENALMACEN[[#This Row],[ID_PRODUCTO]],'ABC STOCK'!$B$3:$F$565,5,FALSE)</f>
        <v>C</v>
      </c>
      <c r="R161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613" spans="1:18" x14ac:dyDescent="0.25">
      <c r="A1613">
        <v>1</v>
      </c>
      <c r="B1613">
        <v>1269</v>
      </c>
      <c r="C1613">
        <v>5</v>
      </c>
      <c r="D1613">
        <v>1</v>
      </c>
      <c r="E1613">
        <v>202001</v>
      </c>
      <c r="F1613">
        <v>706</v>
      </c>
      <c r="G1613">
        <v>2.92</v>
      </c>
      <c r="H1613">
        <v>2061.52</v>
      </c>
      <c r="I1613">
        <v>190.01024000000001</v>
      </c>
      <c r="J1613">
        <v>78.400000000000006</v>
      </c>
      <c r="K1613">
        <v>389.17759999999998</v>
      </c>
      <c r="L1613">
        <f>Tabla_STOCKENALMACEN[[#This Row],[CANT_STOCK]]*Tabla_STOCKENALMACEN[[#This Row],[COSTO_UNIT]]</f>
        <v>2061.52</v>
      </c>
      <c r="M1613">
        <f>IFERROR(Tabla_STOCKENALMACEN[[#This Row],[CANT_STOCK]]/Tabla_STOCKENALMACEN[[#This Row],[VENTA_PROM12MESES_UN]],0)</f>
        <v>9.0051020408163254</v>
      </c>
      <c r="N1613">
        <f>IFERROR(12/Tabla_STOCKENALMACEN[[#This Row],[MESES DE INVENTARIO]],0)</f>
        <v>1.3325779036827197</v>
      </c>
      <c r="O1613" s="3">
        <f>Tabla_STOCKENALMACEN[[#This Row],[STOCK_VALORIZADO]]/SUM(Tabla_STOCKENALMACEN[STOCK_VALORIZADO])</f>
        <v>7.7607738961872139E-5</v>
      </c>
      <c r="P1613" s="1" t="str">
        <f>VLOOKUP(Tabla_STOCKENALMACEN[[#This Row],[ID_PRODUCTO]],'ABC VENTAS'!$B$2:$F$564,5,FALSE)</f>
        <v>C</v>
      </c>
      <c r="Q1613" s="1" t="str">
        <f>VLOOKUP(Tabla_STOCKENALMACEN[[#This Row],[ID_PRODUCTO]],'ABC STOCK'!$B$3:$F$565,5,FALSE)</f>
        <v>C</v>
      </c>
      <c r="R161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614" spans="1:18" x14ac:dyDescent="0.25">
      <c r="A1614">
        <v>2</v>
      </c>
      <c r="B1614">
        <v>1269</v>
      </c>
      <c r="C1614">
        <v>5</v>
      </c>
      <c r="D1614">
        <v>1</v>
      </c>
      <c r="E1614">
        <v>202002</v>
      </c>
      <c r="F1614">
        <v>82</v>
      </c>
      <c r="G1614">
        <v>5.0999999999999996</v>
      </c>
      <c r="H1614">
        <v>418.2</v>
      </c>
      <c r="I1614">
        <v>225.27719999999999</v>
      </c>
      <c r="J1614">
        <v>40.9</v>
      </c>
      <c r="K1614">
        <v>348.34530000000001</v>
      </c>
      <c r="L1614">
        <f>Tabla_STOCKENALMACEN[[#This Row],[CANT_STOCK]]*Tabla_STOCKENALMACEN[[#This Row],[COSTO_UNIT]]</f>
        <v>418.2</v>
      </c>
      <c r="M1614">
        <f>IFERROR(Tabla_STOCKENALMACEN[[#This Row],[CANT_STOCK]]/Tabla_STOCKENALMACEN[[#This Row],[VENTA_PROM12MESES_UN]],0)</f>
        <v>2.0048899755501224</v>
      </c>
      <c r="N1614">
        <f>IFERROR(12/Tabla_STOCKENALMACEN[[#This Row],[MESES DE INVENTARIO]],0)</f>
        <v>5.9853658536585366</v>
      </c>
      <c r="O1614" s="3">
        <f>Tabla_STOCKENALMACEN[[#This Row],[STOCK_VALORIZADO]]/SUM(Tabla_STOCKENALMACEN[STOCK_VALORIZADO])</f>
        <v>1.5743507913507959E-5</v>
      </c>
      <c r="P1614" s="1" t="str">
        <f>VLOOKUP(Tabla_STOCKENALMACEN[[#This Row],[ID_PRODUCTO]],'ABC VENTAS'!$B$2:$F$564,5,FALSE)</f>
        <v>C</v>
      </c>
      <c r="Q1614" s="1" t="str">
        <f>VLOOKUP(Tabla_STOCKENALMACEN[[#This Row],[ID_PRODUCTO]],'ABC STOCK'!$B$3:$F$565,5,FALSE)</f>
        <v>C</v>
      </c>
      <c r="R161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15" spans="1:18" x14ac:dyDescent="0.25">
      <c r="A1615">
        <v>3</v>
      </c>
      <c r="B1615">
        <v>1269</v>
      </c>
      <c r="C1615">
        <v>5</v>
      </c>
      <c r="D1615">
        <v>1</v>
      </c>
      <c r="E1615">
        <v>201907</v>
      </c>
      <c r="F1615">
        <v>11</v>
      </c>
      <c r="G1615">
        <v>2.0299999999999998</v>
      </c>
      <c r="H1615">
        <v>22.33</v>
      </c>
      <c r="I1615">
        <v>156.69569999999999</v>
      </c>
      <c r="J1615">
        <v>83</v>
      </c>
      <c r="K1615">
        <v>267.89909999999998</v>
      </c>
      <c r="L1615">
        <f>Tabla_STOCKENALMACEN[[#This Row],[CANT_STOCK]]*Tabla_STOCKENALMACEN[[#This Row],[COSTO_UNIT]]</f>
        <v>22.33</v>
      </c>
      <c r="M1615">
        <f>IFERROR(Tabla_STOCKENALMACEN[[#This Row],[CANT_STOCK]]/Tabla_STOCKENALMACEN[[#This Row],[VENTA_PROM12MESES_UN]],0)</f>
        <v>0.13253012048192772</v>
      </c>
      <c r="N1615">
        <f>IFERROR(12/Tabla_STOCKENALMACEN[[#This Row],[MESES DE INVENTARIO]],0)</f>
        <v>90.545454545454533</v>
      </c>
      <c r="O1615" s="3">
        <f>Tabla_STOCKENALMACEN[[#This Row],[STOCK_VALORIZADO]]/SUM(Tabla_STOCKENALMACEN[STOCK_VALORIZADO])</f>
        <v>8.4063254832289029E-7</v>
      </c>
      <c r="P1615" s="1" t="str">
        <f>VLOOKUP(Tabla_STOCKENALMACEN[[#This Row],[ID_PRODUCTO]],'ABC VENTAS'!$B$2:$F$564,5,FALSE)</f>
        <v>C</v>
      </c>
      <c r="Q1615" s="1" t="str">
        <f>VLOOKUP(Tabla_STOCKENALMACEN[[#This Row],[ID_PRODUCTO]],'ABC STOCK'!$B$3:$F$565,5,FALSE)</f>
        <v>C</v>
      </c>
      <c r="R161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16" spans="1:18" x14ac:dyDescent="0.25">
      <c r="A1616">
        <v>1</v>
      </c>
      <c r="B1616">
        <v>1270</v>
      </c>
      <c r="C1616">
        <v>5</v>
      </c>
      <c r="D1616">
        <v>1</v>
      </c>
      <c r="E1616">
        <v>201910</v>
      </c>
      <c r="F1616">
        <v>329</v>
      </c>
      <c r="G1616">
        <v>71</v>
      </c>
      <c r="H1616">
        <v>23359</v>
      </c>
      <c r="I1616">
        <v>53639.08</v>
      </c>
      <c r="J1616">
        <v>748</v>
      </c>
      <c r="K1616">
        <v>77537.679999999993</v>
      </c>
      <c r="L1616">
        <f>Tabla_STOCKENALMACEN[[#This Row],[CANT_STOCK]]*Tabla_STOCKENALMACEN[[#This Row],[COSTO_UNIT]]</f>
        <v>23359</v>
      </c>
      <c r="M1616">
        <f>IFERROR(Tabla_STOCKENALMACEN[[#This Row],[CANT_STOCK]]/Tabla_STOCKENALMACEN[[#This Row],[VENTA_PROM12MESES_UN]],0)</f>
        <v>0.43983957219251335</v>
      </c>
      <c r="N1616">
        <f>IFERROR(12/Tabla_STOCKENALMACEN[[#This Row],[MESES DE INVENTARIO]],0)</f>
        <v>27.282674772036476</v>
      </c>
      <c r="O1616" s="3">
        <f>Tabla_STOCKENALMACEN[[#This Row],[STOCK_VALORIZADO]]/SUM(Tabla_STOCKENALMACEN[STOCK_VALORIZADO])</f>
        <v>8.7937016105124925E-4</v>
      </c>
      <c r="P1616" s="1" t="str">
        <f>VLOOKUP(Tabla_STOCKENALMACEN[[#This Row],[ID_PRODUCTO]],'ABC VENTAS'!$B$2:$F$564,5,FALSE)</f>
        <v>A</v>
      </c>
      <c r="Q1616" s="1" t="str">
        <f>VLOOKUP(Tabla_STOCKENALMACEN[[#This Row],[ID_PRODUCTO]],'ABC STOCK'!$B$3:$F$565,5,FALSE)</f>
        <v>B</v>
      </c>
      <c r="R161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17" spans="1:18" x14ac:dyDescent="0.25">
      <c r="A1617">
        <v>3</v>
      </c>
      <c r="B1617">
        <v>1270</v>
      </c>
      <c r="C1617">
        <v>5</v>
      </c>
      <c r="D1617">
        <v>1</v>
      </c>
      <c r="E1617">
        <v>202002</v>
      </c>
      <c r="F1617">
        <v>572</v>
      </c>
      <c r="G1617">
        <v>72</v>
      </c>
      <c r="H1617">
        <v>41184</v>
      </c>
      <c r="I1617">
        <v>51710.400000000001</v>
      </c>
      <c r="J1617">
        <v>756</v>
      </c>
      <c r="K1617">
        <v>68040</v>
      </c>
      <c r="L1617">
        <f>Tabla_STOCKENALMACEN[[#This Row],[CANT_STOCK]]*Tabla_STOCKENALMACEN[[#This Row],[COSTO_UNIT]]</f>
        <v>41184</v>
      </c>
      <c r="M1617">
        <f>IFERROR(Tabla_STOCKENALMACEN[[#This Row],[CANT_STOCK]]/Tabla_STOCKENALMACEN[[#This Row],[VENTA_PROM12MESES_UN]],0)</f>
        <v>0.75661375661375663</v>
      </c>
      <c r="N1617">
        <f>IFERROR(12/Tabla_STOCKENALMACEN[[#This Row],[MESES DE INVENTARIO]],0)</f>
        <v>15.86013986013986</v>
      </c>
      <c r="O1617" s="3">
        <f>Tabla_STOCKENALMACEN[[#This Row],[STOCK_VALORIZADO]]/SUM(Tabla_STOCKENALMACEN[STOCK_VALORIZADO])</f>
        <v>1.5504080103058628E-3</v>
      </c>
      <c r="P1617" s="1" t="str">
        <f>VLOOKUP(Tabla_STOCKENALMACEN[[#This Row],[ID_PRODUCTO]],'ABC VENTAS'!$B$2:$F$564,5,FALSE)</f>
        <v>A</v>
      </c>
      <c r="Q1617" s="1" t="str">
        <f>VLOOKUP(Tabla_STOCKENALMACEN[[#This Row],[ID_PRODUCTO]],'ABC STOCK'!$B$3:$F$565,5,FALSE)</f>
        <v>B</v>
      </c>
      <c r="R161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18" spans="1:18" x14ac:dyDescent="0.25">
      <c r="A1618">
        <v>1</v>
      </c>
      <c r="B1618">
        <v>1270</v>
      </c>
      <c r="C1618">
        <v>5</v>
      </c>
      <c r="D1618">
        <v>1</v>
      </c>
      <c r="E1618">
        <v>201908</v>
      </c>
      <c r="F1618">
        <v>91</v>
      </c>
      <c r="G1618">
        <v>68</v>
      </c>
      <c r="H1618">
        <v>6188</v>
      </c>
      <c r="I1618">
        <v>51350.879999999997</v>
      </c>
      <c r="J1618">
        <v>812</v>
      </c>
      <c r="K1618">
        <v>67915.679999999993</v>
      </c>
      <c r="L1618">
        <f>Tabla_STOCKENALMACEN[[#This Row],[CANT_STOCK]]*Tabla_STOCKENALMACEN[[#This Row],[COSTO_UNIT]]</f>
        <v>6188</v>
      </c>
      <c r="M1618">
        <f>IFERROR(Tabla_STOCKENALMACEN[[#This Row],[CANT_STOCK]]/Tabla_STOCKENALMACEN[[#This Row],[VENTA_PROM12MESES_UN]],0)</f>
        <v>0.11206896551724138</v>
      </c>
      <c r="N1618">
        <f>IFERROR(12/Tabla_STOCKENALMACEN[[#This Row],[MESES DE INVENTARIO]],0)</f>
        <v>107.07692307692308</v>
      </c>
      <c r="O1618" s="3">
        <f>Tabla_STOCKENALMACEN[[#This Row],[STOCK_VALORIZADO]]/SUM(Tabla_STOCKENALMACEN[STOCK_VALORIZADO])</f>
        <v>2.3295271872019908E-4</v>
      </c>
      <c r="P1618" s="1" t="str">
        <f>VLOOKUP(Tabla_STOCKENALMACEN[[#This Row],[ID_PRODUCTO]],'ABC VENTAS'!$B$2:$F$564,5,FALSE)</f>
        <v>A</v>
      </c>
      <c r="Q1618" s="1" t="str">
        <f>VLOOKUP(Tabla_STOCKENALMACEN[[#This Row],[ID_PRODUCTO]],'ABC STOCK'!$B$3:$F$565,5,FALSE)</f>
        <v>B</v>
      </c>
      <c r="R161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19" spans="1:18" x14ac:dyDescent="0.25">
      <c r="A1619">
        <v>3</v>
      </c>
      <c r="B1619">
        <v>1270</v>
      </c>
      <c r="C1619">
        <v>5</v>
      </c>
      <c r="D1619">
        <v>1</v>
      </c>
      <c r="E1619">
        <v>202003</v>
      </c>
      <c r="F1619">
        <v>5</v>
      </c>
      <c r="G1619">
        <v>44</v>
      </c>
      <c r="H1619">
        <v>220</v>
      </c>
      <c r="I1619">
        <v>28791.84</v>
      </c>
      <c r="J1619">
        <v>798</v>
      </c>
      <c r="K1619">
        <v>63201.599999999999</v>
      </c>
      <c r="L1619">
        <f>Tabla_STOCKENALMACEN[[#This Row],[CANT_STOCK]]*Tabla_STOCKENALMACEN[[#This Row],[COSTO_UNIT]]</f>
        <v>220</v>
      </c>
      <c r="M1619">
        <f>IFERROR(Tabla_STOCKENALMACEN[[#This Row],[CANT_STOCK]]/Tabla_STOCKENALMACEN[[#This Row],[VENTA_PROM12MESES_UN]],0)</f>
        <v>6.2656641604010022E-3</v>
      </c>
      <c r="N1619">
        <f>IFERROR(12/Tabla_STOCKENALMACEN[[#This Row],[MESES DE INVENTARIO]],0)</f>
        <v>1915.2</v>
      </c>
      <c r="O1619" s="3">
        <f>Tabla_STOCKENALMACEN[[#This Row],[STOCK_VALORIZADO]]/SUM(Tabla_STOCKENALMACEN[STOCK_VALORIZADO])</f>
        <v>8.2820940721467023E-6</v>
      </c>
      <c r="P1619" s="1" t="str">
        <f>VLOOKUP(Tabla_STOCKENALMACEN[[#This Row],[ID_PRODUCTO]],'ABC VENTAS'!$B$2:$F$564,5,FALSE)</f>
        <v>A</v>
      </c>
      <c r="Q1619" s="1" t="str">
        <f>VLOOKUP(Tabla_STOCKENALMACEN[[#This Row],[ID_PRODUCTO]],'ABC STOCK'!$B$3:$F$565,5,FALSE)</f>
        <v>B</v>
      </c>
      <c r="R161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20" spans="1:18" x14ac:dyDescent="0.25">
      <c r="A1620">
        <v>3</v>
      </c>
      <c r="B1620">
        <v>1270</v>
      </c>
      <c r="C1620">
        <v>5</v>
      </c>
      <c r="D1620">
        <v>1</v>
      </c>
      <c r="E1620">
        <v>202002</v>
      </c>
      <c r="F1620">
        <v>1216</v>
      </c>
      <c r="G1620">
        <v>58</v>
      </c>
      <c r="H1620">
        <v>70528</v>
      </c>
      <c r="I1620">
        <v>28751.759999999998</v>
      </c>
      <c r="J1620">
        <v>486</v>
      </c>
      <c r="K1620">
        <v>51020.28</v>
      </c>
      <c r="L1620">
        <f>Tabla_STOCKENALMACEN[[#This Row],[CANT_STOCK]]*Tabla_STOCKENALMACEN[[#This Row],[COSTO_UNIT]]</f>
        <v>70528</v>
      </c>
      <c r="M1620">
        <f>IFERROR(Tabla_STOCKENALMACEN[[#This Row],[CANT_STOCK]]/Tabla_STOCKENALMACEN[[#This Row],[VENTA_PROM12MESES_UN]],0)</f>
        <v>2.5020576131687244</v>
      </c>
      <c r="N1620">
        <f>IFERROR(12/Tabla_STOCKENALMACEN[[#This Row],[MESES DE INVENTARIO]],0)</f>
        <v>4.7960526315789469</v>
      </c>
      <c r="O1620" s="3">
        <f>Tabla_STOCKENALMACEN[[#This Row],[STOCK_VALORIZADO]]/SUM(Tabla_STOCKENALMACEN[STOCK_VALORIZADO])</f>
        <v>2.6550887760016482E-3</v>
      </c>
      <c r="P1620" s="1" t="str">
        <f>VLOOKUP(Tabla_STOCKENALMACEN[[#This Row],[ID_PRODUCTO]],'ABC VENTAS'!$B$2:$F$564,5,FALSE)</f>
        <v>A</v>
      </c>
      <c r="Q1620" s="1" t="str">
        <f>VLOOKUP(Tabla_STOCKENALMACEN[[#This Row],[ID_PRODUCTO]],'ABC STOCK'!$B$3:$F$565,5,FALSE)</f>
        <v>B</v>
      </c>
      <c r="R162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21" spans="1:18" x14ac:dyDescent="0.25">
      <c r="A1621">
        <v>3</v>
      </c>
      <c r="B1621">
        <v>1270</v>
      </c>
      <c r="C1621">
        <v>5</v>
      </c>
      <c r="D1621">
        <v>1</v>
      </c>
      <c r="E1621">
        <v>201904</v>
      </c>
      <c r="F1621">
        <v>16</v>
      </c>
      <c r="G1621">
        <v>64</v>
      </c>
      <c r="H1621">
        <v>1024</v>
      </c>
      <c r="I1621">
        <v>24595.200000000001</v>
      </c>
      <c r="J1621">
        <v>427</v>
      </c>
      <c r="K1621">
        <v>40445.440000000002</v>
      </c>
      <c r="L1621">
        <f>Tabla_STOCKENALMACEN[[#This Row],[CANT_STOCK]]*Tabla_STOCKENALMACEN[[#This Row],[COSTO_UNIT]]</f>
        <v>1024</v>
      </c>
      <c r="M1621">
        <f>IFERROR(Tabla_STOCKENALMACEN[[#This Row],[CANT_STOCK]]/Tabla_STOCKENALMACEN[[#This Row],[VENTA_PROM12MESES_UN]],0)</f>
        <v>3.7470725995316159E-2</v>
      </c>
      <c r="N1621">
        <f>IFERROR(12/Tabla_STOCKENALMACEN[[#This Row],[MESES DE INVENTARIO]],0)</f>
        <v>320.25</v>
      </c>
      <c r="O1621" s="3">
        <f>Tabla_STOCKENALMACEN[[#This Row],[STOCK_VALORIZADO]]/SUM(Tabla_STOCKENALMACEN[STOCK_VALORIZADO])</f>
        <v>3.8549383317628289E-5</v>
      </c>
      <c r="P1621" s="1" t="str">
        <f>VLOOKUP(Tabla_STOCKENALMACEN[[#This Row],[ID_PRODUCTO]],'ABC VENTAS'!$B$2:$F$564,5,FALSE)</f>
        <v>A</v>
      </c>
      <c r="Q1621" s="1" t="str">
        <f>VLOOKUP(Tabla_STOCKENALMACEN[[#This Row],[ID_PRODUCTO]],'ABC STOCK'!$B$3:$F$565,5,FALSE)</f>
        <v>B</v>
      </c>
      <c r="R162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22" spans="1:18" x14ac:dyDescent="0.25">
      <c r="A1622">
        <v>1</v>
      </c>
      <c r="B1622">
        <v>1271</v>
      </c>
      <c r="C1622">
        <v>5</v>
      </c>
      <c r="D1622">
        <v>1</v>
      </c>
      <c r="E1622">
        <v>201912</v>
      </c>
      <c r="F1622">
        <v>238</v>
      </c>
      <c r="G1622">
        <v>4.97</v>
      </c>
      <c r="H1622">
        <v>1182.8599999999999</v>
      </c>
      <c r="I1622">
        <v>623.53620000000001</v>
      </c>
      <c r="J1622">
        <v>123</v>
      </c>
      <c r="K1622">
        <v>1137.0365999999999</v>
      </c>
      <c r="L1622">
        <f>Tabla_STOCKENALMACEN[[#This Row],[CANT_STOCK]]*Tabla_STOCKENALMACEN[[#This Row],[COSTO_UNIT]]</f>
        <v>1182.8599999999999</v>
      </c>
      <c r="M1622">
        <f>IFERROR(Tabla_STOCKENALMACEN[[#This Row],[CANT_STOCK]]/Tabla_STOCKENALMACEN[[#This Row],[VENTA_PROM12MESES_UN]],0)</f>
        <v>1.934959349593496</v>
      </c>
      <c r="N1622">
        <f>IFERROR(12/Tabla_STOCKENALMACEN[[#This Row],[MESES DE INVENTARIO]],0)</f>
        <v>6.2016806722689068</v>
      </c>
      <c r="O1622" s="3">
        <f>Tabla_STOCKENALMACEN[[#This Row],[STOCK_VALORIZADO]]/SUM(Tabla_STOCKENALMACEN[STOCK_VALORIZADO])</f>
        <v>4.4529808155361127E-5</v>
      </c>
      <c r="P1622" s="1" t="str">
        <f>VLOOKUP(Tabla_STOCKENALMACEN[[#This Row],[ID_PRODUCTO]],'ABC VENTAS'!$B$2:$F$564,5,FALSE)</f>
        <v>C</v>
      </c>
      <c r="Q1622" s="1" t="str">
        <f>VLOOKUP(Tabla_STOCKENALMACEN[[#This Row],[ID_PRODUCTO]],'ABC STOCK'!$B$3:$F$565,5,FALSE)</f>
        <v>C</v>
      </c>
      <c r="R162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23" spans="1:18" x14ac:dyDescent="0.25">
      <c r="A1623">
        <v>2</v>
      </c>
      <c r="B1623">
        <v>1271</v>
      </c>
      <c r="C1623">
        <v>5</v>
      </c>
      <c r="D1623">
        <v>1</v>
      </c>
      <c r="E1623">
        <v>201908</v>
      </c>
      <c r="F1623">
        <v>544</v>
      </c>
      <c r="G1623">
        <v>6.17</v>
      </c>
      <c r="H1623">
        <v>3356.48</v>
      </c>
      <c r="I1623">
        <v>357.76128</v>
      </c>
      <c r="J1623">
        <v>60.4</v>
      </c>
      <c r="K1623">
        <v>640.98896000000002</v>
      </c>
      <c r="L1623">
        <f>Tabla_STOCKENALMACEN[[#This Row],[CANT_STOCK]]*Tabla_STOCKENALMACEN[[#This Row],[COSTO_UNIT]]</f>
        <v>3356.48</v>
      </c>
      <c r="M1623">
        <f>IFERROR(Tabla_STOCKENALMACEN[[#This Row],[CANT_STOCK]]/Tabla_STOCKENALMACEN[[#This Row],[VENTA_PROM12MESES_UN]],0)</f>
        <v>9.0066225165562912</v>
      </c>
      <c r="N1623">
        <f>IFERROR(12/Tabla_STOCKENALMACEN[[#This Row],[MESES DE INVENTARIO]],0)</f>
        <v>1.3323529411764705</v>
      </c>
      <c r="O1623" s="3">
        <f>Tabla_STOCKENALMACEN[[#This Row],[STOCK_VALORIZADO]]/SUM(Tabla_STOCKENALMACEN[STOCK_VALORIZADO])</f>
        <v>1.2635765050581348E-4</v>
      </c>
      <c r="P1623" s="1" t="str">
        <f>VLOOKUP(Tabla_STOCKENALMACEN[[#This Row],[ID_PRODUCTO]],'ABC VENTAS'!$B$2:$F$564,5,FALSE)</f>
        <v>C</v>
      </c>
      <c r="Q1623" s="1" t="str">
        <f>VLOOKUP(Tabla_STOCKENALMACEN[[#This Row],[ID_PRODUCTO]],'ABC STOCK'!$B$3:$F$565,5,FALSE)</f>
        <v>C</v>
      </c>
      <c r="R162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624" spans="1:18" x14ac:dyDescent="0.25">
      <c r="A1624">
        <v>3</v>
      </c>
      <c r="B1624">
        <v>1271</v>
      </c>
      <c r="C1624">
        <v>5</v>
      </c>
      <c r="D1624">
        <v>1</v>
      </c>
      <c r="E1624">
        <v>201910</v>
      </c>
      <c r="F1624">
        <v>0</v>
      </c>
      <c r="G1624">
        <v>4.45</v>
      </c>
      <c r="H1624">
        <v>0</v>
      </c>
      <c r="I1624">
        <v>243.50399999999999</v>
      </c>
      <c r="J1624">
        <v>68.400000000000006</v>
      </c>
      <c r="K1624">
        <v>557.0154</v>
      </c>
      <c r="L1624">
        <f>Tabla_STOCKENALMACEN[[#This Row],[CANT_STOCK]]*Tabla_STOCKENALMACEN[[#This Row],[COSTO_UNIT]]</f>
        <v>0</v>
      </c>
      <c r="M1624">
        <f>IFERROR(Tabla_STOCKENALMACEN[[#This Row],[CANT_STOCK]]/Tabla_STOCKENALMACEN[[#This Row],[VENTA_PROM12MESES_UN]],0)</f>
        <v>0</v>
      </c>
      <c r="N1624">
        <f>IFERROR(12/Tabla_STOCKENALMACEN[[#This Row],[MESES DE INVENTARIO]],0)</f>
        <v>0</v>
      </c>
      <c r="O1624" s="3">
        <f>Tabla_STOCKENALMACEN[[#This Row],[STOCK_VALORIZADO]]/SUM(Tabla_STOCKENALMACEN[STOCK_VALORIZADO])</f>
        <v>0</v>
      </c>
      <c r="P1624" s="1" t="str">
        <f>VLOOKUP(Tabla_STOCKENALMACEN[[#This Row],[ID_PRODUCTO]],'ABC VENTAS'!$B$2:$F$564,5,FALSE)</f>
        <v>C</v>
      </c>
      <c r="Q1624" s="1" t="str">
        <f>VLOOKUP(Tabla_STOCKENALMACEN[[#This Row],[ID_PRODUCTO]],'ABC STOCK'!$B$3:$F$565,5,FALSE)</f>
        <v>C</v>
      </c>
      <c r="R162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25" spans="1:18" x14ac:dyDescent="0.25">
      <c r="A1625">
        <v>1</v>
      </c>
      <c r="B1625">
        <v>1271</v>
      </c>
      <c r="C1625">
        <v>5</v>
      </c>
      <c r="D1625">
        <v>1</v>
      </c>
      <c r="E1625">
        <v>201906</v>
      </c>
      <c r="F1625">
        <v>207</v>
      </c>
      <c r="G1625">
        <v>2.63</v>
      </c>
      <c r="H1625">
        <v>544.41</v>
      </c>
      <c r="I1625">
        <v>322.17500000000001</v>
      </c>
      <c r="J1625">
        <v>125</v>
      </c>
      <c r="K1625">
        <v>417.51249999999999</v>
      </c>
      <c r="L1625">
        <f>Tabla_STOCKENALMACEN[[#This Row],[CANT_STOCK]]*Tabla_STOCKENALMACEN[[#This Row],[COSTO_UNIT]]</f>
        <v>544.41</v>
      </c>
      <c r="M1625">
        <f>IFERROR(Tabla_STOCKENALMACEN[[#This Row],[CANT_STOCK]]/Tabla_STOCKENALMACEN[[#This Row],[VENTA_PROM12MESES_UN]],0)</f>
        <v>1.6559999999999999</v>
      </c>
      <c r="N1625">
        <f>IFERROR(12/Tabla_STOCKENALMACEN[[#This Row],[MESES DE INVENTARIO]],0)</f>
        <v>7.2463768115942031</v>
      </c>
      <c r="O1625" s="3">
        <f>Tabla_STOCKENALMACEN[[#This Row],[STOCK_VALORIZADO]]/SUM(Tabla_STOCKENALMACEN[STOCK_VALORIZADO])</f>
        <v>2.0494794699169935E-5</v>
      </c>
      <c r="P1625" s="1" t="str">
        <f>VLOOKUP(Tabla_STOCKENALMACEN[[#This Row],[ID_PRODUCTO]],'ABC VENTAS'!$B$2:$F$564,5,FALSE)</f>
        <v>C</v>
      </c>
      <c r="Q1625" s="1" t="str">
        <f>VLOOKUP(Tabla_STOCKENALMACEN[[#This Row],[ID_PRODUCTO]],'ABC STOCK'!$B$3:$F$565,5,FALSE)</f>
        <v>C</v>
      </c>
      <c r="R162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26" spans="1:18" x14ac:dyDescent="0.25">
      <c r="A1626">
        <v>2</v>
      </c>
      <c r="B1626">
        <v>1271</v>
      </c>
      <c r="C1626">
        <v>5</v>
      </c>
      <c r="D1626">
        <v>1</v>
      </c>
      <c r="E1626">
        <v>202002</v>
      </c>
      <c r="F1626">
        <v>0</v>
      </c>
      <c r="G1626">
        <v>4.3</v>
      </c>
      <c r="H1626">
        <v>0</v>
      </c>
      <c r="I1626">
        <v>223.6645</v>
      </c>
      <c r="J1626">
        <v>51.5</v>
      </c>
      <c r="K1626">
        <v>394.18099999999998</v>
      </c>
      <c r="L1626">
        <f>Tabla_STOCKENALMACEN[[#This Row],[CANT_STOCK]]*Tabla_STOCKENALMACEN[[#This Row],[COSTO_UNIT]]</f>
        <v>0</v>
      </c>
      <c r="M1626">
        <f>IFERROR(Tabla_STOCKENALMACEN[[#This Row],[CANT_STOCK]]/Tabla_STOCKENALMACEN[[#This Row],[VENTA_PROM12MESES_UN]],0)</f>
        <v>0</v>
      </c>
      <c r="N1626">
        <f>IFERROR(12/Tabla_STOCKENALMACEN[[#This Row],[MESES DE INVENTARIO]],0)</f>
        <v>0</v>
      </c>
      <c r="O1626" s="3">
        <f>Tabla_STOCKENALMACEN[[#This Row],[STOCK_VALORIZADO]]/SUM(Tabla_STOCKENALMACEN[STOCK_VALORIZADO])</f>
        <v>0</v>
      </c>
      <c r="P1626" s="1" t="str">
        <f>VLOOKUP(Tabla_STOCKENALMACEN[[#This Row],[ID_PRODUCTO]],'ABC VENTAS'!$B$2:$F$564,5,FALSE)</f>
        <v>C</v>
      </c>
      <c r="Q1626" s="1" t="str">
        <f>VLOOKUP(Tabla_STOCKENALMACEN[[#This Row],[ID_PRODUCTO]],'ABC STOCK'!$B$3:$F$565,5,FALSE)</f>
        <v>C</v>
      </c>
      <c r="R162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27" spans="1:18" x14ac:dyDescent="0.25">
      <c r="A1627">
        <v>1</v>
      </c>
      <c r="B1627">
        <v>1271</v>
      </c>
      <c r="C1627">
        <v>5</v>
      </c>
      <c r="D1627">
        <v>1</v>
      </c>
      <c r="E1627">
        <v>202003</v>
      </c>
      <c r="F1627">
        <v>786</v>
      </c>
      <c r="G1627">
        <v>4.22</v>
      </c>
      <c r="H1627">
        <v>3316.92</v>
      </c>
      <c r="I1627">
        <v>155.97120000000001</v>
      </c>
      <c r="J1627">
        <v>46.2</v>
      </c>
      <c r="K1627">
        <v>309.99275999999998</v>
      </c>
      <c r="L1627">
        <f>Tabla_STOCKENALMACEN[[#This Row],[CANT_STOCK]]*Tabla_STOCKENALMACEN[[#This Row],[COSTO_UNIT]]</f>
        <v>3316.9199999999996</v>
      </c>
      <c r="M1627">
        <f>IFERROR(Tabla_STOCKENALMACEN[[#This Row],[CANT_STOCK]]/Tabla_STOCKENALMACEN[[#This Row],[VENTA_PROM12MESES_UN]],0)</f>
        <v>17.012987012987011</v>
      </c>
      <c r="N1627">
        <f>IFERROR(12/Tabla_STOCKENALMACEN[[#This Row],[MESES DE INVENTARIO]],0)</f>
        <v>0.70534351145038177</v>
      </c>
      <c r="O1627" s="3">
        <f>Tabla_STOCKENALMACEN[[#This Row],[STOCK_VALORIZADO]]/SUM(Tabla_STOCKENALMACEN[STOCK_VALORIZADO])</f>
        <v>1.248683794081129E-4</v>
      </c>
      <c r="P1627" s="1" t="str">
        <f>VLOOKUP(Tabla_STOCKENALMACEN[[#This Row],[ID_PRODUCTO]],'ABC VENTAS'!$B$2:$F$564,5,FALSE)</f>
        <v>C</v>
      </c>
      <c r="Q1627" s="1" t="str">
        <f>VLOOKUP(Tabla_STOCKENALMACEN[[#This Row],[ID_PRODUCTO]],'ABC STOCK'!$B$3:$F$565,5,FALSE)</f>
        <v>C</v>
      </c>
      <c r="R162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628" spans="1:18" x14ac:dyDescent="0.25">
      <c r="A1628">
        <v>3</v>
      </c>
      <c r="B1628">
        <v>1272</v>
      </c>
      <c r="C1628">
        <v>6</v>
      </c>
      <c r="D1628">
        <v>7</v>
      </c>
      <c r="E1628">
        <v>202003</v>
      </c>
      <c r="F1628">
        <v>665</v>
      </c>
      <c r="G1628">
        <v>5.01</v>
      </c>
      <c r="H1628">
        <v>3331.65</v>
      </c>
      <c r="I1628">
        <v>709.16549999999995</v>
      </c>
      <c r="J1628">
        <v>149</v>
      </c>
      <c r="K1628">
        <v>1381.0065</v>
      </c>
      <c r="L1628">
        <f>Tabla_STOCKENALMACEN[[#This Row],[CANT_STOCK]]*Tabla_STOCKENALMACEN[[#This Row],[COSTO_UNIT]]</f>
        <v>3331.6499999999996</v>
      </c>
      <c r="M1628">
        <f>IFERROR(Tabla_STOCKENALMACEN[[#This Row],[CANT_STOCK]]/Tabla_STOCKENALMACEN[[#This Row],[VENTA_PROM12MESES_UN]],0)</f>
        <v>4.4630872483221475</v>
      </c>
      <c r="N1628">
        <f>IFERROR(12/Tabla_STOCKENALMACEN[[#This Row],[MESES DE INVENTARIO]],0)</f>
        <v>2.6887218045112782</v>
      </c>
      <c r="O1628" s="3">
        <f>Tabla_STOCKENALMACEN[[#This Row],[STOCK_VALORIZADO]]/SUM(Tabla_STOCKENALMACEN[STOCK_VALORIZADO])</f>
        <v>1.2542290325212526E-4</v>
      </c>
      <c r="P1628" s="1" t="str">
        <f>VLOOKUP(Tabla_STOCKENALMACEN[[#This Row],[ID_PRODUCTO]],'ABC VENTAS'!$B$2:$F$564,5,FALSE)</f>
        <v>C</v>
      </c>
      <c r="Q1628" s="1" t="str">
        <f>VLOOKUP(Tabla_STOCKENALMACEN[[#This Row],[ID_PRODUCTO]],'ABC STOCK'!$B$3:$F$565,5,FALSE)</f>
        <v>C</v>
      </c>
      <c r="R162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629" spans="1:18" x14ac:dyDescent="0.25">
      <c r="A1629">
        <v>2</v>
      </c>
      <c r="B1629">
        <v>1272</v>
      </c>
      <c r="C1629">
        <v>6</v>
      </c>
      <c r="D1629">
        <v>7</v>
      </c>
      <c r="E1629">
        <v>201901</v>
      </c>
      <c r="F1629">
        <v>0</v>
      </c>
      <c r="G1629">
        <v>6.07</v>
      </c>
      <c r="H1629">
        <v>0</v>
      </c>
      <c r="I1629">
        <v>603.60080000000005</v>
      </c>
      <c r="J1629">
        <v>113</v>
      </c>
      <c r="K1629">
        <v>1268.9335000000001</v>
      </c>
      <c r="L1629">
        <f>Tabla_STOCKENALMACEN[[#This Row],[CANT_STOCK]]*Tabla_STOCKENALMACEN[[#This Row],[COSTO_UNIT]]</f>
        <v>0</v>
      </c>
      <c r="M1629">
        <f>IFERROR(Tabla_STOCKENALMACEN[[#This Row],[CANT_STOCK]]/Tabla_STOCKENALMACEN[[#This Row],[VENTA_PROM12MESES_UN]],0)</f>
        <v>0</v>
      </c>
      <c r="N1629">
        <f>IFERROR(12/Tabla_STOCKENALMACEN[[#This Row],[MESES DE INVENTARIO]],0)</f>
        <v>0</v>
      </c>
      <c r="O1629" s="3">
        <f>Tabla_STOCKENALMACEN[[#This Row],[STOCK_VALORIZADO]]/SUM(Tabla_STOCKENALMACEN[STOCK_VALORIZADO])</f>
        <v>0</v>
      </c>
      <c r="P1629" s="1" t="str">
        <f>VLOOKUP(Tabla_STOCKENALMACEN[[#This Row],[ID_PRODUCTO]],'ABC VENTAS'!$B$2:$F$564,5,FALSE)</f>
        <v>C</v>
      </c>
      <c r="Q1629" s="1" t="str">
        <f>VLOOKUP(Tabla_STOCKENALMACEN[[#This Row],[ID_PRODUCTO]],'ABC STOCK'!$B$3:$F$565,5,FALSE)</f>
        <v>C</v>
      </c>
      <c r="R162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30" spans="1:18" x14ac:dyDescent="0.25">
      <c r="A1630">
        <v>3</v>
      </c>
      <c r="B1630">
        <v>1272</v>
      </c>
      <c r="C1630">
        <v>6</v>
      </c>
      <c r="D1630">
        <v>7</v>
      </c>
      <c r="E1630">
        <v>201908</v>
      </c>
      <c r="F1630">
        <v>903</v>
      </c>
      <c r="G1630">
        <v>6.67</v>
      </c>
      <c r="H1630">
        <v>6023.01</v>
      </c>
      <c r="I1630">
        <v>318.7593</v>
      </c>
      <c r="J1630">
        <v>53.1</v>
      </c>
      <c r="K1630">
        <v>644.60213999999996</v>
      </c>
      <c r="L1630">
        <f>Tabla_STOCKENALMACEN[[#This Row],[CANT_STOCK]]*Tabla_STOCKENALMACEN[[#This Row],[COSTO_UNIT]]</f>
        <v>6023.01</v>
      </c>
      <c r="M1630">
        <f>IFERROR(Tabla_STOCKENALMACEN[[#This Row],[CANT_STOCK]]/Tabla_STOCKENALMACEN[[#This Row],[VENTA_PROM12MESES_UN]],0)</f>
        <v>17.005649717514125</v>
      </c>
      <c r="N1630">
        <f>IFERROR(12/Tabla_STOCKENALMACEN[[#This Row],[MESES DE INVENTARIO]],0)</f>
        <v>0.70564784053156149</v>
      </c>
      <c r="O1630" s="3">
        <f>Tabla_STOCKENALMACEN[[#This Row],[STOCK_VALORIZADO]]/SUM(Tabla_STOCKENALMACEN[STOCK_VALORIZADO])</f>
        <v>2.2674152462491052E-4</v>
      </c>
      <c r="P1630" s="1" t="str">
        <f>VLOOKUP(Tabla_STOCKENALMACEN[[#This Row],[ID_PRODUCTO]],'ABC VENTAS'!$B$2:$F$564,5,FALSE)</f>
        <v>C</v>
      </c>
      <c r="Q1630" s="1" t="str">
        <f>VLOOKUP(Tabla_STOCKENALMACEN[[#This Row],[ID_PRODUCTO]],'ABC STOCK'!$B$3:$F$565,5,FALSE)</f>
        <v>C</v>
      </c>
      <c r="R163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631" spans="1:18" x14ac:dyDescent="0.25">
      <c r="A1631">
        <v>2</v>
      </c>
      <c r="B1631">
        <v>1272</v>
      </c>
      <c r="C1631">
        <v>6</v>
      </c>
      <c r="D1631">
        <v>7</v>
      </c>
      <c r="E1631">
        <v>201912</v>
      </c>
      <c r="F1631">
        <v>172</v>
      </c>
      <c r="G1631">
        <v>3.47</v>
      </c>
      <c r="H1631">
        <v>596.84</v>
      </c>
      <c r="I1631">
        <v>329.78879999999998</v>
      </c>
      <c r="J1631">
        <v>108</v>
      </c>
      <c r="K1631">
        <v>528.41160000000002</v>
      </c>
      <c r="L1631">
        <f>Tabla_STOCKENALMACEN[[#This Row],[CANT_STOCK]]*Tabla_STOCKENALMACEN[[#This Row],[COSTO_UNIT]]</f>
        <v>596.84</v>
      </c>
      <c r="M1631">
        <f>IFERROR(Tabla_STOCKENALMACEN[[#This Row],[CANT_STOCK]]/Tabla_STOCKENALMACEN[[#This Row],[VENTA_PROM12MESES_UN]],0)</f>
        <v>1.5925925925925926</v>
      </c>
      <c r="N1631">
        <f>IFERROR(12/Tabla_STOCKENALMACEN[[#This Row],[MESES DE INVENTARIO]],0)</f>
        <v>7.5348837209302326</v>
      </c>
      <c r="O1631" s="3">
        <f>Tabla_STOCKENALMACEN[[#This Row],[STOCK_VALORIZADO]]/SUM(Tabla_STOCKENALMACEN[STOCK_VALORIZADO])</f>
        <v>2.2468568300091084E-5</v>
      </c>
      <c r="P1631" s="1" t="str">
        <f>VLOOKUP(Tabla_STOCKENALMACEN[[#This Row],[ID_PRODUCTO]],'ABC VENTAS'!$B$2:$F$564,5,FALSE)</f>
        <v>C</v>
      </c>
      <c r="Q1631" s="1" t="str">
        <f>VLOOKUP(Tabla_STOCKENALMACEN[[#This Row],[ID_PRODUCTO]],'ABC STOCK'!$B$3:$F$565,5,FALSE)</f>
        <v>C</v>
      </c>
      <c r="R163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32" spans="1:18" x14ac:dyDescent="0.25">
      <c r="A1632">
        <v>2</v>
      </c>
      <c r="B1632">
        <v>1272</v>
      </c>
      <c r="C1632">
        <v>6</v>
      </c>
      <c r="D1632">
        <v>7</v>
      </c>
      <c r="E1632">
        <v>201908</v>
      </c>
      <c r="F1632">
        <v>712</v>
      </c>
      <c r="G1632">
        <v>3.07</v>
      </c>
      <c r="H1632">
        <v>2185.84</v>
      </c>
      <c r="I1632">
        <v>279.06299999999999</v>
      </c>
      <c r="J1632">
        <v>101</v>
      </c>
      <c r="K1632">
        <v>462.0043</v>
      </c>
      <c r="L1632">
        <f>Tabla_STOCKENALMACEN[[#This Row],[CANT_STOCK]]*Tabla_STOCKENALMACEN[[#This Row],[COSTO_UNIT]]</f>
        <v>2185.8399999999997</v>
      </c>
      <c r="M1632">
        <f>IFERROR(Tabla_STOCKENALMACEN[[#This Row],[CANT_STOCK]]/Tabla_STOCKENALMACEN[[#This Row],[VENTA_PROM12MESES_UN]],0)</f>
        <v>7.0495049504950495</v>
      </c>
      <c r="N1632">
        <f>IFERROR(12/Tabla_STOCKENALMACEN[[#This Row],[MESES DE INVENTARIO]],0)</f>
        <v>1.702247191011236</v>
      </c>
      <c r="O1632" s="3">
        <f>Tabla_STOCKENALMACEN[[#This Row],[STOCK_VALORIZADO]]/SUM(Tabla_STOCKENALMACEN[STOCK_VALORIZADO])</f>
        <v>8.2287875030277938E-5</v>
      </c>
      <c r="P1632" s="1" t="str">
        <f>VLOOKUP(Tabla_STOCKENALMACEN[[#This Row],[ID_PRODUCTO]],'ABC VENTAS'!$B$2:$F$564,5,FALSE)</f>
        <v>C</v>
      </c>
      <c r="Q1632" s="1" t="str">
        <f>VLOOKUP(Tabla_STOCKENALMACEN[[#This Row],[ID_PRODUCTO]],'ABC STOCK'!$B$3:$F$565,5,FALSE)</f>
        <v>C</v>
      </c>
      <c r="R163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633" spans="1:18" x14ac:dyDescent="0.25">
      <c r="A1633">
        <v>2</v>
      </c>
      <c r="B1633">
        <v>1272</v>
      </c>
      <c r="C1633">
        <v>6</v>
      </c>
      <c r="D1633">
        <v>7</v>
      </c>
      <c r="E1633">
        <v>202002</v>
      </c>
      <c r="F1633">
        <v>315</v>
      </c>
      <c r="G1633">
        <v>3.78</v>
      </c>
      <c r="H1633">
        <v>1190.7</v>
      </c>
      <c r="I1633">
        <v>235.7586</v>
      </c>
      <c r="J1633">
        <v>63</v>
      </c>
      <c r="K1633">
        <v>357.21</v>
      </c>
      <c r="L1633">
        <f>Tabla_STOCKENALMACEN[[#This Row],[CANT_STOCK]]*Tabla_STOCKENALMACEN[[#This Row],[COSTO_UNIT]]</f>
        <v>1190.7</v>
      </c>
      <c r="M1633">
        <f>IFERROR(Tabla_STOCKENALMACEN[[#This Row],[CANT_STOCK]]/Tabla_STOCKENALMACEN[[#This Row],[VENTA_PROM12MESES_UN]],0)</f>
        <v>5</v>
      </c>
      <c r="N1633">
        <f>IFERROR(12/Tabla_STOCKENALMACEN[[#This Row],[MESES DE INVENTARIO]],0)</f>
        <v>2.4</v>
      </c>
      <c r="O1633" s="3">
        <f>Tabla_STOCKENALMACEN[[#This Row],[STOCK_VALORIZADO]]/SUM(Tabla_STOCKENALMACEN[STOCK_VALORIZADO])</f>
        <v>4.4824951871386721E-5</v>
      </c>
      <c r="P1633" s="1" t="str">
        <f>VLOOKUP(Tabla_STOCKENALMACEN[[#This Row],[ID_PRODUCTO]],'ABC VENTAS'!$B$2:$F$564,5,FALSE)</f>
        <v>C</v>
      </c>
      <c r="Q1633" s="1" t="str">
        <f>VLOOKUP(Tabla_STOCKENALMACEN[[#This Row],[ID_PRODUCTO]],'ABC STOCK'!$B$3:$F$565,5,FALSE)</f>
        <v>C</v>
      </c>
      <c r="R163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634" spans="1:18" x14ac:dyDescent="0.25">
      <c r="A1634">
        <v>3</v>
      </c>
      <c r="B1634">
        <v>1273</v>
      </c>
      <c r="C1634">
        <v>6</v>
      </c>
      <c r="D1634">
        <v>7</v>
      </c>
      <c r="E1634">
        <v>202002</v>
      </c>
      <c r="F1634">
        <v>886</v>
      </c>
      <c r="G1634">
        <v>2.86</v>
      </c>
      <c r="H1634">
        <v>2533.96</v>
      </c>
      <c r="I1634">
        <v>405.834</v>
      </c>
      <c r="J1634">
        <v>129</v>
      </c>
      <c r="K1634">
        <v>523.89480000000003</v>
      </c>
      <c r="L1634">
        <f>Tabla_STOCKENALMACEN[[#This Row],[CANT_STOCK]]*Tabla_STOCKENALMACEN[[#This Row],[COSTO_UNIT]]</f>
        <v>2533.96</v>
      </c>
      <c r="M1634">
        <f>IFERROR(Tabla_STOCKENALMACEN[[#This Row],[CANT_STOCK]]/Tabla_STOCKENALMACEN[[#This Row],[VENTA_PROM12MESES_UN]],0)</f>
        <v>6.8682170542635657</v>
      </c>
      <c r="N1634">
        <f>IFERROR(12/Tabla_STOCKENALMACEN[[#This Row],[MESES DE INVENTARIO]],0)</f>
        <v>1.7471783295711061</v>
      </c>
      <c r="O1634" s="3">
        <f>Tabla_STOCKENALMACEN[[#This Row],[STOCK_VALORIZADO]]/SUM(Tabla_STOCKENALMACEN[STOCK_VALORIZADO])</f>
        <v>9.5393159522985722E-5</v>
      </c>
      <c r="P1634" s="1" t="str">
        <f>VLOOKUP(Tabla_STOCKENALMACEN[[#This Row],[ID_PRODUCTO]],'ABC VENTAS'!$B$2:$F$564,5,FALSE)</f>
        <v>C</v>
      </c>
      <c r="Q1634" s="1" t="str">
        <f>VLOOKUP(Tabla_STOCKENALMACEN[[#This Row],[ID_PRODUCTO]],'ABC STOCK'!$B$3:$F$565,5,FALSE)</f>
        <v>C</v>
      </c>
      <c r="R163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635" spans="1:18" x14ac:dyDescent="0.25">
      <c r="A1635">
        <v>2</v>
      </c>
      <c r="B1635">
        <v>1273</v>
      </c>
      <c r="C1635">
        <v>6</v>
      </c>
      <c r="D1635">
        <v>7</v>
      </c>
      <c r="E1635">
        <v>202002</v>
      </c>
      <c r="F1635">
        <v>945</v>
      </c>
      <c r="G1635">
        <v>3.55</v>
      </c>
      <c r="H1635">
        <v>3354.75</v>
      </c>
      <c r="I1635">
        <v>227.64375000000001</v>
      </c>
      <c r="J1635">
        <v>67.5</v>
      </c>
      <c r="K1635">
        <v>416.94749999999999</v>
      </c>
      <c r="L1635">
        <f>Tabla_STOCKENALMACEN[[#This Row],[CANT_STOCK]]*Tabla_STOCKENALMACEN[[#This Row],[COSTO_UNIT]]</f>
        <v>3354.75</v>
      </c>
      <c r="M1635">
        <f>IFERROR(Tabla_STOCKENALMACEN[[#This Row],[CANT_STOCK]]/Tabla_STOCKENALMACEN[[#This Row],[VENTA_PROM12MESES_UN]],0)</f>
        <v>14</v>
      </c>
      <c r="N1635">
        <f>IFERROR(12/Tabla_STOCKENALMACEN[[#This Row],[MESES DE INVENTARIO]],0)</f>
        <v>0.8571428571428571</v>
      </c>
      <c r="O1635" s="3">
        <f>Tabla_STOCKENALMACEN[[#This Row],[STOCK_VALORIZADO]]/SUM(Tabla_STOCKENALMACEN[STOCK_VALORIZADO])</f>
        <v>1.2629252312970068E-4</v>
      </c>
      <c r="P1635" s="1" t="str">
        <f>VLOOKUP(Tabla_STOCKENALMACEN[[#This Row],[ID_PRODUCTO]],'ABC VENTAS'!$B$2:$F$564,5,FALSE)</f>
        <v>C</v>
      </c>
      <c r="Q1635" s="1" t="str">
        <f>VLOOKUP(Tabla_STOCKENALMACEN[[#This Row],[ID_PRODUCTO]],'ABC STOCK'!$B$3:$F$565,5,FALSE)</f>
        <v>C</v>
      </c>
      <c r="R163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636" spans="1:18" x14ac:dyDescent="0.25">
      <c r="A1636">
        <v>2</v>
      </c>
      <c r="B1636">
        <v>1273</v>
      </c>
      <c r="C1636">
        <v>6</v>
      </c>
      <c r="D1636">
        <v>7</v>
      </c>
      <c r="E1636">
        <v>202002</v>
      </c>
      <c r="F1636">
        <v>156</v>
      </c>
      <c r="G1636">
        <v>3.51</v>
      </c>
      <c r="H1636">
        <v>547.55999999999995</v>
      </c>
      <c r="I1636">
        <v>290.66309999999999</v>
      </c>
      <c r="J1636">
        <v>91</v>
      </c>
      <c r="K1636">
        <v>386.48610000000002</v>
      </c>
      <c r="L1636">
        <f>Tabla_STOCKENALMACEN[[#This Row],[CANT_STOCK]]*Tabla_STOCKENALMACEN[[#This Row],[COSTO_UNIT]]</f>
        <v>547.55999999999995</v>
      </c>
      <c r="M1636">
        <f>IFERROR(Tabla_STOCKENALMACEN[[#This Row],[CANT_STOCK]]/Tabla_STOCKENALMACEN[[#This Row],[VENTA_PROM12MESES_UN]],0)</f>
        <v>1.7142857142857142</v>
      </c>
      <c r="N1636">
        <f>IFERROR(12/Tabla_STOCKENALMACEN[[#This Row],[MESES DE INVENTARIO]],0)</f>
        <v>7</v>
      </c>
      <c r="O1636" s="3">
        <f>Tabla_STOCKENALMACEN[[#This Row],[STOCK_VALORIZADO]]/SUM(Tabla_STOCKENALMACEN[STOCK_VALORIZADO])</f>
        <v>2.0613379227930218E-5</v>
      </c>
      <c r="P1636" s="1" t="str">
        <f>VLOOKUP(Tabla_STOCKENALMACEN[[#This Row],[ID_PRODUCTO]],'ABC VENTAS'!$B$2:$F$564,5,FALSE)</f>
        <v>C</v>
      </c>
      <c r="Q1636" s="1" t="str">
        <f>VLOOKUP(Tabla_STOCKENALMACEN[[#This Row],[ID_PRODUCTO]],'ABC STOCK'!$B$3:$F$565,5,FALSE)</f>
        <v>C</v>
      </c>
      <c r="R163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37" spans="1:18" x14ac:dyDescent="0.25">
      <c r="A1637">
        <v>1</v>
      </c>
      <c r="B1637">
        <v>1273</v>
      </c>
      <c r="C1637">
        <v>6</v>
      </c>
      <c r="D1637">
        <v>7</v>
      </c>
      <c r="E1637">
        <v>202001</v>
      </c>
      <c r="F1637">
        <v>333</v>
      </c>
      <c r="G1637">
        <v>2.4300000000000002</v>
      </c>
      <c r="H1637">
        <v>809.19</v>
      </c>
      <c r="I1637">
        <v>209.29589999999999</v>
      </c>
      <c r="J1637">
        <v>99</v>
      </c>
      <c r="K1637">
        <v>365.66640000000001</v>
      </c>
      <c r="L1637">
        <f>Tabla_STOCKENALMACEN[[#This Row],[CANT_STOCK]]*Tabla_STOCKENALMACEN[[#This Row],[COSTO_UNIT]]</f>
        <v>809.19</v>
      </c>
      <c r="M1637">
        <f>IFERROR(Tabla_STOCKENALMACEN[[#This Row],[CANT_STOCK]]/Tabla_STOCKENALMACEN[[#This Row],[VENTA_PROM12MESES_UN]],0)</f>
        <v>3.3636363636363638</v>
      </c>
      <c r="N1637">
        <f>IFERROR(12/Tabla_STOCKENALMACEN[[#This Row],[MESES DE INVENTARIO]],0)</f>
        <v>3.5675675675675675</v>
      </c>
      <c r="O1637" s="3">
        <f>Tabla_STOCKENALMACEN[[#This Row],[STOCK_VALORIZADO]]/SUM(Tabla_STOCKENALMACEN[STOCK_VALORIZADO])</f>
        <v>3.0462671373819959E-5</v>
      </c>
      <c r="P1637" s="1" t="str">
        <f>VLOOKUP(Tabla_STOCKENALMACEN[[#This Row],[ID_PRODUCTO]],'ABC VENTAS'!$B$2:$F$564,5,FALSE)</f>
        <v>C</v>
      </c>
      <c r="Q1637" s="1" t="str">
        <f>VLOOKUP(Tabla_STOCKENALMACEN[[#This Row],[ID_PRODUCTO]],'ABC STOCK'!$B$3:$F$565,5,FALSE)</f>
        <v>C</v>
      </c>
      <c r="R163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638" spans="1:18" x14ac:dyDescent="0.25">
      <c r="A1638">
        <v>2</v>
      </c>
      <c r="B1638">
        <v>1273</v>
      </c>
      <c r="C1638">
        <v>6</v>
      </c>
      <c r="D1638">
        <v>7</v>
      </c>
      <c r="E1638">
        <v>202003</v>
      </c>
      <c r="F1638">
        <v>194</v>
      </c>
      <c r="G1638">
        <v>4</v>
      </c>
      <c r="H1638">
        <v>776</v>
      </c>
      <c r="I1638">
        <v>245.64</v>
      </c>
      <c r="J1638">
        <v>69</v>
      </c>
      <c r="K1638">
        <v>345</v>
      </c>
      <c r="L1638">
        <f>Tabla_STOCKENALMACEN[[#This Row],[CANT_STOCK]]*Tabla_STOCKENALMACEN[[#This Row],[COSTO_UNIT]]</f>
        <v>776</v>
      </c>
      <c r="M1638">
        <f>IFERROR(Tabla_STOCKENALMACEN[[#This Row],[CANT_STOCK]]/Tabla_STOCKENALMACEN[[#This Row],[VENTA_PROM12MESES_UN]],0)</f>
        <v>2.8115942028985508</v>
      </c>
      <c r="N1638">
        <f>IFERROR(12/Tabla_STOCKENALMACEN[[#This Row],[MESES DE INVENTARIO]],0)</f>
        <v>4.268041237113402</v>
      </c>
      <c r="O1638" s="3">
        <f>Tabla_STOCKENALMACEN[[#This Row],[STOCK_VALORIZADO]]/SUM(Tabla_STOCKENALMACEN[STOCK_VALORIZADO])</f>
        <v>2.9213204545390187E-5</v>
      </c>
      <c r="P1638" s="1" t="str">
        <f>VLOOKUP(Tabla_STOCKENALMACEN[[#This Row],[ID_PRODUCTO]],'ABC VENTAS'!$B$2:$F$564,5,FALSE)</f>
        <v>C</v>
      </c>
      <c r="Q1638" s="1" t="str">
        <f>VLOOKUP(Tabla_STOCKENALMACEN[[#This Row],[ID_PRODUCTO]],'ABC STOCK'!$B$3:$F$565,5,FALSE)</f>
        <v>C</v>
      </c>
      <c r="R163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39" spans="1:18" x14ac:dyDescent="0.25">
      <c r="A1639">
        <v>2</v>
      </c>
      <c r="B1639">
        <v>1273</v>
      </c>
      <c r="C1639">
        <v>6</v>
      </c>
      <c r="D1639">
        <v>7</v>
      </c>
      <c r="E1639">
        <v>201905</v>
      </c>
      <c r="F1639">
        <v>380</v>
      </c>
      <c r="G1639">
        <v>1.95</v>
      </c>
      <c r="H1639">
        <v>741</v>
      </c>
      <c r="I1639">
        <v>100.386</v>
      </c>
      <c r="J1639">
        <v>52</v>
      </c>
      <c r="K1639">
        <v>179.47800000000001</v>
      </c>
      <c r="L1639">
        <f>Tabla_STOCKENALMACEN[[#This Row],[CANT_STOCK]]*Tabla_STOCKENALMACEN[[#This Row],[COSTO_UNIT]]</f>
        <v>741</v>
      </c>
      <c r="M1639">
        <f>IFERROR(Tabla_STOCKENALMACEN[[#This Row],[CANT_STOCK]]/Tabla_STOCKENALMACEN[[#This Row],[VENTA_PROM12MESES_UN]],0)</f>
        <v>7.3076923076923075</v>
      </c>
      <c r="N1639">
        <f>IFERROR(12/Tabla_STOCKENALMACEN[[#This Row],[MESES DE INVENTARIO]],0)</f>
        <v>1.6421052631578947</v>
      </c>
      <c r="O1639" s="3">
        <f>Tabla_STOCKENALMACEN[[#This Row],[STOCK_VALORIZADO]]/SUM(Tabla_STOCKENALMACEN[STOCK_VALORIZADO])</f>
        <v>2.789559867027594E-5</v>
      </c>
      <c r="P1639" s="1" t="str">
        <f>VLOOKUP(Tabla_STOCKENALMACEN[[#This Row],[ID_PRODUCTO]],'ABC VENTAS'!$B$2:$F$564,5,FALSE)</f>
        <v>C</v>
      </c>
      <c r="Q1639" s="1" t="str">
        <f>VLOOKUP(Tabla_STOCKENALMACEN[[#This Row],[ID_PRODUCTO]],'ABC STOCK'!$B$3:$F$565,5,FALSE)</f>
        <v>C</v>
      </c>
      <c r="R163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640" spans="1:18" x14ac:dyDescent="0.25">
      <c r="A1640">
        <v>1</v>
      </c>
      <c r="B1640">
        <v>1274</v>
      </c>
      <c r="C1640">
        <v>6</v>
      </c>
      <c r="D1640">
        <v>7</v>
      </c>
      <c r="E1640">
        <v>201904</v>
      </c>
      <c r="F1640">
        <v>80</v>
      </c>
      <c r="G1640">
        <v>7.53</v>
      </c>
      <c r="H1640">
        <v>602.4</v>
      </c>
      <c r="I1640">
        <v>908.11800000000005</v>
      </c>
      <c r="J1640">
        <v>134</v>
      </c>
      <c r="K1640">
        <v>1775.8751999999999</v>
      </c>
      <c r="L1640">
        <f>Tabla_STOCKENALMACEN[[#This Row],[CANT_STOCK]]*Tabla_STOCKENALMACEN[[#This Row],[COSTO_UNIT]]</f>
        <v>602.4</v>
      </c>
      <c r="M1640">
        <f>IFERROR(Tabla_STOCKENALMACEN[[#This Row],[CANT_STOCK]]/Tabla_STOCKENALMACEN[[#This Row],[VENTA_PROM12MESES_UN]],0)</f>
        <v>0.59701492537313428</v>
      </c>
      <c r="N1640">
        <f>IFERROR(12/Tabla_STOCKENALMACEN[[#This Row],[MESES DE INVENTARIO]],0)</f>
        <v>20.100000000000001</v>
      </c>
      <c r="O1640" s="3">
        <f>Tabla_STOCKENALMACEN[[#This Row],[STOCK_VALORIZADO]]/SUM(Tabla_STOCKENALMACEN[STOCK_VALORIZADO])</f>
        <v>2.2677879404823515E-5</v>
      </c>
      <c r="P1640" s="1" t="str">
        <f>VLOOKUP(Tabla_STOCKENALMACEN[[#This Row],[ID_PRODUCTO]],'ABC VENTAS'!$B$2:$F$564,5,FALSE)</f>
        <v>C</v>
      </c>
      <c r="Q1640" s="1" t="str">
        <f>VLOOKUP(Tabla_STOCKENALMACEN[[#This Row],[ID_PRODUCTO]],'ABC STOCK'!$B$3:$F$565,5,FALSE)</f>
        <v>C</v>
      </c>
      <c r="R164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41" spans="1:18" x14ac:dyDescent="0.25">
      <c r="A1641">
        <v>1</v>
      </c>
      <c r="B1641">
        <v>1274</v>
      </c>
      <c r="C1641">
        <v>6</v>
      </c>
      <c r="D1641">
        <v>7</v>
      </c>
      <c r="E1641">
        <v>201906</v>
      </c>
      <c r="F1641">
        <v>1624</v>
      </c>
      <c r="G1641">
        <v>5.4</v>
      </c>
      <c r="H1641">
        <v>8769.6</v>
      </c>
      <c r="I1641">
        <v>443.24279999999999</v>
      </c>
      <c r="J1641">
        <v>90.2</v>
      </c>
      <c r="K1641">
        <v>681.91200000000003</v>
      </c>
      <c r="L1641">
        <f>Tabla_STOCKENALMACEN[[#This Row],[CANT_STOCK]]*Tabla_STOCKENALMACEN[[#This Row],[COSTO_UNIT]]</f>
        <v>8769.6</v>
      </c>
      <c r="M1641">
        <f>IFERROR(Tabla_STOCKENALMACEN[[#This Row],[CANT_STOCK]]/Tabla_STOCKENALMACEN[[#This Row],[VENTA_PROM12MESES_UN]],0)</f>
        <v>18.004434589800443</v>
      </c>
      <c r="N1641">
        <f>IFERROR(12/Tabla_STOCKENALMACEN[[#This Row],[MESES DE INVENTARIO]],0)</f>
        <v>0.66650246305418726</v>
      </c>
      <c r="O1641" s="3">
        <f>Tabla_STOCKENALMACEN[[#This Row],[STOCK_VALORIZADO]]/SUM(Tabla_STOCKENALMACEN[STOCK_VALORIZADO])</f>
        <v>3.3013932806862605E-4</v>
      </c>
      <c r="P1641" s="1" t="str">
        <f>VLOOKUP(Tabla_STOCKENALMACEN[[#This Row],[ID_PRODUCTO]],'ABC VENTAS'!$B$2:$F$564,5,FALSE)</f>
        <v>C</v>
      </c>
      <c r="Q1641" s="1" t="str">
        <f>VLOOKUP(Tabla_STOCKENALMACEN[[#This Row],[ID_PRODUCTO]],'ABC STOCK'!$B$3:$F$565,5,FALSE)</f>
        <v>C</v>
      </c>
      <c r="R164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642" spans="1:18" x14ac:dyDescent="0.25">
      <c r="A1642">
        <v>3</v>
      </c>
      <c r="B1642">
        <v>1274</v>
      </c>
      <c r="C1642">
        <v>6</v>
      </c>
      <c r="D1642">
        <v>7</v>
      </c>
      <c r="E1642">
        <v>201906</v>
      </c>
      <c r="F1642">
        <v>51</v>
      </c>
      <c r="G1642">
        <v>7.25</v>
      </c>
      <c r="H1642">
        <v>369.75</v>
      </c>
      <c r="I1642">
        <v>317.89800000000002</v>
      </c>
      <c r="J1642">
        <v>50.4</v>
      </c>
      <c r="K1642">
        <v>643.10400000000004</v>
      </c>
      <c r="L1642">
        <f>Tabla_STOCKENALMACEN[[#This Row],[CANT_STOCK]]*Tabla_STOCKENALMACEN[[#This Row],[COSTO_UNIT]]</f>
        <v>369.75</v>
      </c>
      <c r="M1642">
        <f>IFERROR(Tabla_STOCKENALMACEN[[#This Row],[CANT_STOCK]]/Tabla_STOCKENALMACEN[[#This Row],[VENTA_PROM12MESES_UN]],0)</f>
        <v>1.0119047619047619</v>
      </c>
      <c r="N1642">
        <f>IFERROR(12/Tabla_STOCKENALMACEN[[#This Row],[MESES DE INVENTARIO]],0)</f>
        <v>11.858823529411765</v>
      </c>
      <c r="O1642" s="3">
        <f>Tabla_STOCKENALMACEN[[#This Row],[STOCK_VALORIZADO]]/SUM(Tabla_STOCKENALMACEN[STOCK_VALORIZADO])</f>
        <v>1.3919564923528379E-5</v>
      </c>
      <c r="P1642" s="1" t="str">
        <f>VLOOKUP(Tabla_STOCKENALMACEN[[#This Row],[ID_PRODUCTO]],'ABC VENTAS'!$B$2:$F$564,5,FALSE)</f>
        <v>C</v>
      </c>
      <c r="Q1642" s="1" t="str">
        <f>VLOOKUP(Tabla_STOCKENALMACEN[[#This Row],[ID_PRODUCTO]],'ABC STOCK'!$B$3:$F$565,5,FALSE)</f>
        <v>C</v>
      </c>
      <c r="R164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43" spans="1:18" x14ac:dyDescent="0.25">
      <c r="A1643">
        <v>3</v>
      </c>
      <c r="B1643">
        <v>1274</v>
      </c>
      <c r="C1643">
        <v>6</v>
      </c>
      <c r="D1643">
        <v>7</v>
      </c>
      <c r="E1643">
        <v>201908</v>
      </c>
      <c r="F1643">
        <v>209</v>
      </c>
      <c r="G1643">
        <v>3.98</v>
      </c>
      <c r="H1643">
        <v>831.82</v>
      </c>
      <c r="I1643">
        <v>237.88460000000001</v>
      </c>
      <c r="J1643">
        <v>69.5</v>
      </c>
      <c r="K1643">
        <v>489.59969999999998</v>
      </c>
      <c r="L1643">
        <f>Tabla_STOCKENALMACEN[[#This Row],[CANT_STOCK]]*Tabla_STOCKENALMACEN[[#This Row],[COSTO_UNIT]]</f>
        <v>831.82</v>
      </c>
      <c r="M1643">
        <f>IFERROR(Tabla_STOCKENALMACEN[[#This Row],[CANT_STOCK]]/Tabla_STOCKENALMACEN[[#This Row],[VENTA_PROM12MESES_UN]],0)</f>
        <v>3.0071942446043165</v>
      </c>
      <c r="N1643">
        <f>IFERROR(12/Tabla_STOCKENALMACEN[[#This Row],[MESES DE INVENTARIO]],0)</f>
        <v>3.9904306220095696</v>
      </c>
      <c r="O1643" s="3">
        <f>Tabla_STOCKENALMACEN[[#This Row],[STOCK_VALORIZADO]]/SUM(Tabla_STOCKENALMACEN[STOCK_VALORIZADO])</f>
        <v>3.1314597686786686E-5</v>
      </c>
      <c r="P1643" s="1" t="str">
        <f>VLOOKUP(Tabla_STOCKENALMACEN[[#This Row],[ID_PRODUCTO]],'ABC VENTAS'!$B$2:$F$564,5,FALSE)</f>
        <v>C</v>
      </c>
      <c r="Q1643" s="1" t="str">
        <f>VLOOKUP(Tabla_STOCKENALMACEN[[#This Row],[ID_PRODUCTO]],'ABC STOCK'!$B$3:$F$565,5,FALSE)</f>
        <v>C</v>
      </c>
      <c r="R164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644" spans="1:18" x14ac:dyDescent="0.25">
      <c r="A1644">
        <v>2</v>
      </c>
      <c r="B1644">
        <v>1274</v>
      </c>
      <c r="C1644">
        <v>6</v>
      </c>
      <c r="D1644">
        <v>7</v>
      </c>
      <c r="E1644">
        <v>202001</v>
      </c>
      <c r="F1644">
        <v>292</v>
      </c>
      <c r="G1644">
        <v>6.8</v>
      </c>
      <c r="H1644">
        <v>1985.6</v>
      </c>
      <c r="I1644">
        <v>183.804</v>
      </c>
      <c r="J1644">
        <v>26.5</v>
      </c>
      <c r="K1644">
        <v>320.75599999999997</v>
      </c>
      <c r="L1644">
        <f>Tabla_STOCKENALMACEN[[#This Row],[CANT_STOCK]]*Tabla_STOCKENALMACEN[[#This Row],[COSTO_UNIT]]</f>
        <v>1985.6</v>
      </c>
      <c r="M1644">
        <f>IFERROR(Tabla_STOCKENALMACEN[[#This Row],[CANT_STOCK]]/Tabla_STOCKENALMACEN[[#This Row],[VENTA_PROM12MESES_UN]],0)</f>
        <v>11.018867924528301</v>
      </c>
      <c r="N1644">
        <f>IFERROR(12/Tabla_STOCKENALMACEN[[#This Row],[MESES DE INVENTARIO]],0)</f>
        <v>1.0890410958904111</v>
      </c>
      <c r="O1644" s="3">
        <f>Tabla_STOCKENALMACEN[[#This Row],[STOCK_VALORIZADO]]/SUM(Tabla_STOCKENALMACEN[STOCK_VALORIZADO])</f>
        <v>7.4749663589338602E-5</v>
      </c>
      <c r="P1644" s="1" t="str">
        <f>VLOOKUP(Tabla_STOCKENALMACEN[[#This Row],[ID_PRODUCTO]],'ABC VENTAS'!$B$2:$F$564,5,FALSE)</f>
        <v>C</v>
      </c>
      <c r="Q1644" s="1" t="str">
        <f>VLOOKUP(Tabla_STOCKENALMACEN[[#This Row],[ID_PRODUCTO]],'ABC STOCK'!$B$3:$F$565,5,FALSE)</f>
        <v>C</v>
      </c>
      <c r="R164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645" spans="1:18" x14ac:dyDescent="0.25">
      <c r="A1645">
        <v>3</v>
      </c>
      <c r="B1645">
        <v>1274</v>
      </c>
      <c r="C1645">
        <v>6</v>
      </c>
      <c r="D1645">
        <v>7</v>
      </c>
      <c r="E1645">
        <v>201907</v>
      </c>
      <c r="F1645">
        <v>596</v>
      </c>
      <c r="G1645">
        <v>1.23</v>
      </c>
      <c r="H1645">
        <v>733.08</v>
      </c>
      <c r="I1645">
        <v>100.9584</v>
      </c>
      <c r="J1645">
        <v>76</v>
      </c>
      <c r="K1645">
        <v>144.89400000000001</v>
      </c>
      <c r="L1645">
        <f>Tabla_STOCKENALMACEN[[#This Row],[CANT_STOCK]]*Tabla_STOCKENALMACEN[[#This Row],[COSTO_UNIT]]</f>
        <v>733.08</v>
      </c>
      <c r="M1645">
        <f>IFERROR(Tabla_STOCKENALMACEN[[#This Row],[CANT_STOCK]]/Tabla_STOCKENALMACEN[[#This Row],[VENTA_PROM12MESES_UN]],0)</f>
        <v>7.8421052631578947</v>
      </c>
      <c r="N1645">
        <f>IFERROR(12/Tabla_STOCKENALMACEN[[#This Row],[MESES DE INVENTARIO]],0)</f>
        <v>1.5302013422818792</v>
      </c>
      <c r="O1645" s="3">
        <f>Tabla_STOCKENALMACEN[[#This Row],[STOCK_VALORIZADO]]/SUM(Tabla_STOCKENALMACEN[STOCK_VALORIZADO])</f>
        <v>2.7597443283678658E-5</v>
      </c>
      <c r="P1645" s="1" t="str">
        <f>VLOOKUP(Tabla_STOCKENALMACEN[[#This Row],[ID_PRODUCTO]],'ABC VENTAS'!$B$2:$F$564,5,FALSE)</f>
        <v>C</v>
      </c>
      <c r="Q1645" s="1" t="str">
        <f>VLOOKUP(Tabla_STOCKENALMACEN[[#This Row],[ID_PRODUCTO]],'ABC STOCK'!$B$3:$F$565,5,FALSE)</f>
        <v>C</v>
      </c>
      <c r="R164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646" spans="1:18" x14ac:dyDescent="0.25">
      <c r="A1646">
        <v>1</v>
      </c>
      <c r="B1646">
        <v>1275</v>
      </c>
      <c r="C1646">
        <v>6</v>
      </c>
      <c r="D1646">
        <v>7</v>
      </c>
      <c r="E1646">
        <v>201905</v>
      </c>
      <c r="F1646">
        <v>187</v>
      </c>
      <c r="G1646">
        <v>5.78</v>
      </c>
      <c r="H1646">
        <v>1080.8599999999999</v>
      </c>
      <c r="I1646">
        <v>575.78625999999997</v>
      </c>
      <c r="J1646">
        <v>93.1</v>
      </c>
      <c r="K1646">
        <v>871.75116000000003</v>
      </c>
      <c r="L1646">
        <f>Tabla_STOCKENALMACEN[[#This Row],[CANT_STOCK]]*Tabla_STOCKENALMACEN[[#This Row],[COSTO_UNIT]]</f>
        <v>1080.8600000000001</v>
      </c>
      <c r="M1646">
        <f>IFERROR(Tabla_STOCKENALMACEN[[#This Row],[CANT_STOCK]]/Tabla_STOCKENALMACEN[[#This Row],[VENTA_PROM12MESES_UN]],0)</f>
        <v>2.0085929108485501</v>
      </c>
      <c r="N1646">
        <f>IFERROR(12/Tabla_STOCKENALMACEN[[#This Row],[MESES DE INVENTARIO]],0)</f>
        <v>5.9743315508021384</v>
      </c>
      <c r="O1646" s="3">
        <f>Tabla_STOCKENALMACEN[[#This Row],[STOCK_VALORIZADO]]/SUM(Tabla_STOCKENALMACEN[STOCK_VALORIZADO])</f>
        <v>4.0689928176456751E-5</v>
      </c>
      <c r="P1646" s="1" t="str">
        <f>VLOOKUP(Tabla_STOCKENALMACEN[[#This Row],[ID_PRODUCTO]],'ABC VENTAS'!$B$2:$F$564,5,FALSE)</f>
        <v>C</v>
      </c>
      <c r="Q1646" s="1" t="str">
        <f>VLOOKUP(Tabla_STOCKENALMACEN[[#This Row],[ID_PRODUCTO]],'ABC STOCK'!$B$3:$F$565,5,FALSE)</f>
        <v>C</v>
      </c>
      <c r="R164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47" spans="1:18" x14ac:dyDescent="0.25">
      <c r="A1647">
        <v>2</v>
      </c>
      <c r="B1647">
        <v>1275</v>
      </c>
      <c r="C1647">
        <v>6</v>
      </c>
      <c r="D1647">
        <v>7</v>
      </c>
      <c r="E1647">
        <v>202001</v>
      </c>
      <c r="F1647">
        <v>175</v>
      </c>
      <c r="G1647">
        <v>2.69</v>
      </c>
      <c r="H1647">
        <v>470.75</v>
      </c>
      <c r="I1647">
        <v>330.87</v>
      </c>
      <c r="J1647">
        <v>150</v>
      </c>
      <c r="K1647">
        <v>710.16</v>
      </c>
      <c r="L1647">
        <f>Tabla_STOCKENALMACEN[[#This Row],[CANT_STOCK]]*Tabla_STOCKENALMACEN[[#This Row],[COSTO_UNIT]]</f>
        <v>470.75</v>
      </c>
      <c r="M1647">
        <f>IFERROR(Tabla_STOCKENALMACEN[[#This Row],[CANT_STOCK]]/Tabla_STOCKENALMACEN[[#This Row],[VENTA_PROM12MESES_UN]],0)</f>
        <v>1.1666666666666667</v>
      </c>
      <c r="N1647">
        <f>IFERROR(12/Tabla_STOCKENALMACEN[[#This Row],[MESES DE INVENTARIO]],0)</f>
        <v>10.285714285714285</v>
      </c>
      <c r="O1647" s="3">
        <f>Tabla_STOCKENALMACEN[[#This Row],[STOCK_VALORIZADO]]/SUM(Tabla_STOCKENALMACEN[STOCK_VALORIZADO])</f>
        <v>1.7721799020286637E-5</v>
      </c>
      <c r="P1647" s="1" t="str">
        <f>VLOOKUP(Tabla_STOCKENALMACEN[[#This Row],[ID_PRODUCTO]],'ABC VENTAS'!$B$2:$F$564,5,FALSE)</f>
        <v>C</v>
      </c>
      <c r="Q1647" s="1" t="str">
        <f>VLOOKUP(Tabla_STOCKENALMACEN[[#This Row],[ID_PRODUCTO]],'ABC STOCK'!$B$3:$F$565,5,FALSE)</f>
        <v>C</v>
      </c>
      <c r="R164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48" spans="1:18" x14ac:dyDescent="0.25">
      <c r="A1648">
        <v>2</v>
      </c>
      <c r="B1648">
        <v>1275</v>
      </c>
      <c r="C1648">
        <v>6</v>
      </c>
      <c r="D1648">
        <v>7</v>
      </c>
      <c r="E1648">
        <v>201904</v>
      </c>
      <c r="F1648">
        <v>15</v>
      </c>
      <c r="G1648">
        <v>7.15</v>
      </c>
      <c r="H1648">
        <v>107.25</v>
      </c>
      <c r="I1648">
        <v>375.16050000000001</v>
      </c>
      <c r="J1648">
        <v>53</v>
      </c>
      <c r="K1648">
        <v>579.79349999999999</v>
      </c>
      <c r="L1648">
        <f>Tabla_STOCKENALMACEN[[#This Row],[CANT_STOCK]]*Tabla_STOCKENALMACEN[[#This Row],[COSTO_UNIT]]</f>
        <v>107.25</v>
      </c>
      <c r="M1648">
        <f>IFERROR(Tabla_STOCKENALMACEN[[#This Row],[CANT_STOCK]]/Tabla_STOCKENALMACEN[[#This Row],[VENTA_PROM12MESES_UN]],0)</f>
        <v>0.28301886792452829</v>
      </c>
      <c r="N1648">
        <f>IFERROR(12/Tabla_STOCKENALMACEN[[#This Row],[MESES DE INVENTARIO]],0)</f>
        <v>42.4</v>
      </c>
      <c r="O1648" s="3">
        <f>Tabla_STOCKENALMACEN[[#This Row],[STOCK_VALORIZADO]]/SUM(Tabla_STOCKENALMACEN[STOCK_VALORIZADO])</f>
        <v>4.0375208601715171E-6</v>
      </c>
      <c r="P1648" s="1" t="str">
        <f>VLOOKUP(Tabla_STOCKENALMACEN[[#This Row],[ID_PRODUCTO]],'ABC VENTAS'!$B$2:$F$564,5,FALSE)</f>
        <v>C</v>
      </c>
      <c r="Q1648" s="1" t="str">
        <f>VLOOKUP(Tabla_STOCKENALMACEN[[#This Row],[ID_PRODUCTO]],'ABC STOCK'!$B$3:$F$565,5,FALSE)</f>
        <v>C</v>
      </c>
      <c r="R164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49" spans="1:18" x14ac:dyDescent="0.25">
      <c r="A1649">
        <v>3</v>
      </c>
      <c r="B1649">
        <v>1275</v>
      </c>
      <c r="C1649">
        <v>6</v>
      </c>
      <c r="D1649">
        <v>7</v>
      </c>
      <c r="E1649">
        <v>202002</v>
      </c>
      <c r="F1649">
        <v>504</v>
      </c>
      <c r="G1649">
        <v>4.25</v>
      </c>
      <c r="H1649">
        <v>2142</v>
      </c>
      <c r="I1649">
        <v>210.22200000000001</v>
      </c>
      <c r="J1649">
        <v>45.8</v>
      </c>
      <c r="K1649">
        <v>348.42349999999999</v>
      </c>
      <c r="L1649">
        <f>Tabla_STOCKENALMACEN[[#This Row],[CANT_STOCK]]*Tabla_STOCKENALMACEN[[#This Row],[COSTO_UNIT]]</f>
        <v>2142</v>
      </c>
      <c r="M1649">
        <f>IFERROR(Tabla_STOCKENALMACEN[[#This Row],[CANT_STOCK]]/Tabla_STOCKENALMACEN[[#This Row],[VENTA_PROM12MESES_UN]],0)</f>
        <v>11.004366812227074</v>
      </c>
      <c r="N1649">
        <f>IFERROR(12/Tabla_STOCKENALMACEN[[#This Row],[MESES DE INVENTARIO]],0)</f>
        <v>1.0904761904761904</v>
      </c>
      <c r="O1649" s="3">
        <f>Tabla_STOCKENALMACEN[[#This Row],[STOCK_VALORIZADO]]/SUM(Tabla_STOCKENALMACEN[STOCK_VALORIZADO])</f>
        <v>8.0637479556991984E-5</v>
      </c>
      <c r="P1649" s="1" t="str">
        <f>VLOOKUP(Tabla_STOCKENALMACEN[[#This Row],[ID_PRODUCTO]],'ABC VENTAS'!$B$2:$F$564,5,FALSE)</f>
        <v>C</v>
      </c>
      <c r="Q1649" s="1" t="str">
        <f>VLOOKUP(Tabla_STOCKENALMACEN[[#This Row],[ID_PRODUCTO]],'ABC STOCK'!$B$3:$F$565,5,FALSE)</f>
        <v>C</v>
      </c>
      <c r="R164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650" spans="1:18" x14ac:dyDescent="0.25">
      <c r="A1650">
        <v>2</v>
      </c>
      <c r="B1650">
        <v>1275</v>
      </c>
      <c r="C1650">
        <v>6</v>
      </c>
      <c r="D1650">
        <v>7</v>
      </c>
      <c r="E1650">
        <v>201901</v>
      </c>
      <c r="F1650">
        <v>33</v>
      </c>
      <c r="G1650">
        <v>2.0499999999999998</v>
      </c>
      <c r="H1650">
        <v>67.650000000000006</v>
      </c>
      <c r="I1650">
        <v>183.024</v>
      </c>
      <c r="J1650">
        <v>96</v>
      </c>
      <c r="K1650">
        <v>277.488</v>
      </c>
      <c r="L1650">
        <f>Tabla_STOCKENALMACEN[[#This Row],[CANT_STOCK]]*Tabla_STOCKENALMACEN[[#This Row],[COSTO_UNIT]]</f>
        <v>67.649999999999991</v>
      </c>
      <c r="M1650">
        <f>IFERROR(Tabla_STOCKENALMACEN[[#This Row],[CANT_STOCK]]/Tabla_STOCKENALMACEN[[#This Row],[VENTA_PROM12MESES_UN]],0)</f>
        <v>0.34375</v>
      </c>
      <c r="N1650">
        <f>IFERROR(12/Tabla_STOCKENALMACEN[[#This Row],[MESES DE INVENTARIO]],0)</f>
        <v>34.909090909090907</v>
      </c>
      <c r="O1650" s="3">
        <f>Tabla_STOCKENALMACEN[[#This Row],[STOCK_VALORIZADO]]/SUM(Tabla_STOCKENALMACEN[STOCK_VALORIZADO])</f>
        <v>2.5467439271851109E-6</v>
      </c>
      <c r="P1650" s="1" t="str">
        <f>VLOOKUP(Tabla_STOCKENALMACEN[[#This Row],[ID_PRODUCTO]],'ABC VENTAS'!$B$2:$F$564,5,FALSE)</f>
        <v>C</v>
      </c>
      <c r="Q1650" s="1" t="str">
        <f>VLOOKUP(Tabla_STOCKENALMACEN[[#This Row],[ID_PRODUCTO]],'ABC STOCK'!$B$3:$F$565,5,FALSE)</f>
        <v>C</v>
      </c>
      <c r="R165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51" spans="1:18" x14ac:dyDescent="0.25">
      <c r="A1651">
        <v>2</v>
      </c>
      <c r="B1651">
        <v>1275</v>
      </c>
      <c r="C1651">
        <v>6</v>
      </c>
      <c r="D1651">
        <v>7</v>
      </c>
      <c r="E1651">
        <v>202001</v>
      </c>
      <c r="F1651">
        <v>1597</v>
      </c>
      <c r="G1651">
        <v>2.0099999999999998</v>
      </c>
      <c r="H1651">
        <v>3209.97</v>
      </c>
      <c r="I1651">
        <v>171.75248999999999</v>
      </c>
      <c r="J1651">
        <v>93.9</v>
      </c>
      <c r="K1651">
        <v>262.34721000000002</v>
      </c>
      <c r="L1651">
        <f>Tabla_STOCKENALMACEN[[#This Row],[CANT_STOCK]]*Tabla_STOCKENALMACEN[[#This Row],[COSTO_UNIT]]</f>
        <v>3209.97</v>
      </c>
      <c r="M1651">
        <f>IFERROR(Tabla_STOCKENALMACEN[[#This Row],[CANT_STOCK]]/Tabla_STOCKENALMACEN[[#This Row],[VENTA_PROM12MESES_UN]],0)</f>
        <v>17.007454739084132</v>
      </c>
      <c r="N1651">
        <f>IFERROR(12/Tabla_STOCKENALMACEN[[#This Row],[MESES DE INVENTARIO]],0)</f>
        <v>0.70557294927989977</v>
      </c>
      <c r="O1651" s="3">
        <f>Tabla_STOCKENALMACEN[[#This Row],[STOCK_VALORIZADO]]/SUM(Tabla_STOCKENALMACEN[STOCK_VALORIZADO])</f>
        <v>1.2084215231258523E-4</v>
      </c>
      <c r="P1651" s="1" t="str">
        <f>VLOOKUP(Tabla_STOCKENALMACEN[[#This Row],[ID_PRODUCTO]],'ABC VENTAS'!$B$2:$F$564,5,FALSE)</f>
        <v>C</v>
      </c>
      <c r="Q1651" s="1" t="str">
        <f>VLOOKUP(Tabla_STOCKENALMACEN[[#This Row],[ID_PRODUCTO]],'ABC STOCK'!$B$3:$F$565,5,FALSE)</f>
        <v>C</v>
      </c>
      <c r="R165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652" spans="1:18" x14ac:dyDescent="0.25">
      <c r="A1652">
        <v>3</v>
      </c>
      <c r="B1652">
        <v>1276</v>
      </c>
      <c r="C1652">
        <v>6</v>
      </c>
      <c r="D1652">
        <v>7</v>
      </c>
      <c r="E1652">
        <v>202003</v>
      </c>
      <c r="F1652">
        <v>106</v>
      </c>
      <c r="G1652">
        <v>4.83</v>
      </c>
      <c r="H1652">
        <v>511.98</v>
      </c>
      <c r="I1652">
        <v>630.60479999999995</v>
      </c>
      <c r="J1652">
        <v>136</v>
      </c>
      <c r="K1652">
        <v>998.45759999999996</v>
      </c>
      <c r="L1652">
        <f>Tabla_STOCKENALMACEN[[#This Row],[CANT_STOCK]]*Tabla_STOCKENALMACEN[[#This Row],[COSTO_UNIT]]</f>
        <v>511.98</v>
      </c>
      <c r="M1652">
        <f>IFERROR(Tabla_STOCKENALMACEN[[#This Row],[CANT_STOCK]]/Tabla_STOCKENALMACEN[[#This Row],[VENTA_PROM12MESES_UN]],0)</f>
        <v>0.77941176470588236</v>
      </c>
      <c r="N1652">
        <f>IFERROR(12/Tabla_STOCKENALMACEN[[#This Row],[MESES DE INVENTARIO]],0)</f>
        <v>15.39622641509434</v>
      </c>
      <c r="O1652" s="3">
        <f>Tabla_STOCKENALMACEN[[#This Row],[STOCK_VALORIZADO]]/SUM(Tabla_STOCKENALMACEN[STOCK_VALORIZADO])</f>
        <v>1.9273938741171223E-5</v>
      </c>
      <c r="P1652" s="1" t="str">
        <f>VLOOKUP(Tabla_STOCKENALMACEN[[#This Row],[ID_PRODUCTO]],'ABC VENTAS'!$B$2:$F$564,5,FALSE)</f>
        <v>C</v>
      </c>
      <c r="Q1652" s="1" t="str">
        <f>VLOOKUP(Tabla_STOCKENALMACEN[[#This Row],[ID_PRODUCTO]],'ABC STOCK'!$B$3:$F$565,5,FALSE)</f>
        <v>C</v>
      </c>
      <c r="R165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53" spans="1:18" x14ac:dyDescent="0.25">
      <c r="A1653">
        <v>2</v>
      </c>
      <c r="B1653">
        <v>1276</v>
      </c>
      <c r="C1653">
        <v>6</v>
      </c>
      <c r="D1653">
        <v>7</v>
      </c>
      <c r="E1653">
        <v>202003</v>
      </c>
      <c r="F1653">
        <v>165</v>
      </c>
      <c r="G1653">
        <v>5.23</v>
      </c>
      <c r="H1653">
        <v>862.95</v>
      </c>
      <c r="I1653">
        <v>466.72519999999997</v>
      </c>
      <c r="J1653">
        <v>97</v>
      </c>
      <c r="K1653">
        <v>933.45039999999995</v>
      </c>
      <c r="L1653">
        <f>Tabla_STOCKENALMACEN[[#This Row],[CANT_STOCK]]*Tabla_STOCKENALMACEN[[#This Row],[COSTO_UNIT]]</f>
        <v>862.95</v>
      </c>
      <c r="M1653">
        <f>IFERROR(Tabla_STOCKENALMACEN[[#This Row],[CANT_STOCK]]/Tabla_STOCKENALMACEN[[#This Row],[VENTA_PROM12MESES_UN]],0)</f>
        <v>1.7010309278350515</v>
      </c>
      <c r="N1653">
        <f>IFERROR(12/Tabla_STOCKENALMACEN[[#This Row],[MESES DE INVENTARIO]],0)</f>
        <v>7.0545454545454547</v>
      </c>
      <c r="O1653" s="3">
        <f>Tabla_STOCKENALMACEN[[#This Row],[STOCK_VALORIZADO]]/SUM(Tabla_STOCKENALMACEN[STOCK_VALORIZADO])</f>
        <v>3.2486513997995445E-5</v>
      </c>
      <c r="P1653" s="1" t="str">
        <f>VLOOKUP(Tabla_STOCKENALMACEN[[#This Row],[ID_PRODUCTO]],'ABC VENTAS'!$B$2:$F$564,5,FALSE)</f>
        <v>C</v>
      </c>
      <c r="Q1653" s="1" t="str">
        <f>VLOOKUP(Tabla_STOCKENALMACEN[[#This Row],[ID_PRODUCTO]],'ABC STOCK'!$B$3:$F$565,5,FALSE)</f>
        <v>C</v>
      </c>
      <c r="R165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54" spans="1:18" x14ac:dyDescent="0.25">
      <c r="A1654">
        <v>2</v>
      </c>
      <c r="B1654">
        <v>1276</v>
      </c>
      <c r="C1654">
        <v>6</v>
      </c>
      <c r="D1654">
        <v>7</v>
      </c>
      <c r="E1654">
        <v>201903</v>
      </c>
      <c r="F1654">
        <v>354</v>
      </c>
      <c r="G1654">
        <v>6.76</v>
      </c>
      <c r="H1654">
        <v>2393.04</v>
      </c>
      <c r="I1654">
        <v>374.27415999999999</v>
      </c>
      <c r="J1654">
        <v>58.9</v>
      </c>
      <c r="K1654">
        <v>684.84208000000001</v>
      </c>
      <c r="L1654">
        <f>Tabla_STOCKENALMACEN[[#This Row],[CANT_STOCK]]*Tabla_STOCKENALMACEN[[#This Row],[COSTO_UNIT]]</f>
        <v>2393.04</v>
      </c>
      <c r="M1654">
        <f>IFERROR(Tabla_STOCKENALMACEN[[#This Row],[CANT_STOCK]]/Tabla_STOCKENALMACEN[[#This Row],[VENTA_PROM12MESES_UN]],0)</f>
        <v>6.01018675721562</v>
      </c>
      <c r="N1654">
        <f>IFERROR(12/Tabla_STOCKENALMACEN[[#This Row],[MESES DE INVENTARIO]],0)</f>
        <v>1.9966101694915253</v>
      </c>
      <c r="O1654" s="3">
        <f>Tabla_STOCKENALMACEN[[#This Row],[STOCK_VALORIZADO]]/SUM(Tabla_STOCKENALMACEN[STOCK_VALORIZADO])</f>
        <v>9.0088101810954289E-5</v>
      </c>
      <c r="P1654" s="1" t="str">
        <f>VLOOKUP(Tabla_STOCKENALMACEN[[#This Row],[ID_PRODUCTO]],'ABC VENTAS'!$B$2:$F$564,5,FALSE)</f>
        <v>C</v>
      </c>
      <c r="Q1654" s="1" t="str">
        <f>VLOOKUP(Tabla_STOCKENALMACEN[[#This Row],[ID_PRODUCTO]],'ABC STOCK'!$B$3:$F$565,5,FALSE)</f>
        <v>C</v>
      </c>
      <c r="R165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655" spans="1:18" x14ac:dyDescent="0.25">
      <c r="A1655">
        <v>2</v>
      </c>
      <c r="B1655">
        <v>1276</v>
      </c>
      <c r="C1655">
        <v>6</v>
      </c>
      <c r="D1655">
        <v>7</v>
      </c>
      <c r="E1655">
        <v>202002</v>
      </c>
      <c r="F1655">
        <v>1005</v>
      </c>
      <c r="G1655">
        <v>5.51</v>
      </c>
      <c r="H1655">
        <v>5537.55</v>
      </c>
      <c r="I1655">
        <v>493.00173999999998</v>
      </c>
      <c r="J1655">
        <v>91.3</v>
      </c>
      <c r="K1655">
        <v>664.04315999999994</v>
      </c>
      <c r="L1655">
        <f>Tabla_STOCKENALMACEN[[#This Row],[CANT_STOCK]]*Tabla_STOCKENALMACEN[[#This Row],[COSTO_UNIT]]</f>
        <v>5537.55</v>
      </c>
      <c r="M1655">
        <f>IFERROR(Tabla_STOCKENALMACEN[[#This Row],[CANT_STOCK]]/Tabla_STOCKENALMACEN[[#This Row],[VENTA_PROM12MESES_UN]],0)</f>
        <v>11.007667031763418</v>
      </c>
      <c r="N1655">
        <f>IFERROR(12/Tabla_STOCKENALMACEN[[#This Row],[MESES DE INVENTARIO]],0)</f>
        <v>1.0901492537313433</v>
      </c>
      <c r="O1655" s="3">
        <f>Tabla_STOCKENALMACEN[[#This Row],[STOCK_VALORIZADO]]/SUM(Tabla_STOCKENALMACEN[STOCK_VALORIZADO])</f>
        <v>2.0846595467825444E-4</v>
      </c>
      <c r="P1655" s="1" t="str">
        <f>VLOOKUP(Tabla_STOCKENALMACEN[[#This Row],[ID_PRODUCTO]],'ABC VENTAS'!$B$2:$F$564,5,FALSE)</f>
        <v>C</v>
      </c>
      <c r="Q1655" s="1" t="str">
        <f>VLOOKUP(Tabla_STOCKENALMACEN[[#This Row],[ID_PRODUCTO]],'ABC STOCK'!$B$3:$F$565,5,FALSE)</f>
        <v>C</v>
      </c>
      <c r="R165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656" spans="1:18" x14ac:dyDescent="0.25">
      <c r="A1656">
        <v>2</v>
      </c>
      <c r="B1656">
        <v>1276</v>
      </c>
      <c r="C1656">
        <v>6</v>
      </c>
      <c r="D1656">
        <v>7</v>
      </c>
      <c r="E1656">
        <v>202003</v>
      </c>
      <c r="F1656">
        <v>36</v>
      </c>
      <c r="G1656">
        <v>2.2200000000000002</v>
      </c>
      <c r="H1656">
        <v>79.92</v>
      </c>
      <c r="I1656">
        <v>148.58459999999999</v>
      </c>
      <c r="J1656">
        <v>69</v>
      </c>
      <c r="K1656">
        <v>252.74700000000001</v>
      </c>
      <c r="L1656">
        <f>Tabla_STOCKENALMACEN[[#This Row],[CANT_STOCK]]*Tabla_STOCKENALMACEN[[#This Row],[COSTO_UNIT]]</f>
        <v>79.92</v>
      </c>
      <c r="M1656">
        <f>IFERROR(Tabla_STOCKENALMACEN[[#This Row],[CANT_STOCK]]/Tabla_STOCKENALMACEN[[#This Row],[VENTA_PROM12MESES_UN]],0)</f>
        <v>0.52173913043478259</v>
      </c>
      <c r="N1656">
        <f>IFERROR(12/Tabla_STOCKENALMACEN[[#This Row],[MESES DE INVENTARIO]],0)</f>
        <v>23</v>
      </c>
      <c r="O1656" s="3">
        <f>Tabla_STOCKENALMACEN[[#This Row],[STOCK_VALORIZADO]]/SUM(Tabla_STOCKENALMACEN[STOCK_VALORIZADO])</f>
        <v>3.0086589011180205E-6</v>
      </c>
      <c r="P1656" s="1" t="str">
        <f>VLOOKUP(Tabla_STOCKENALMACEN[[#This Row],[ID_PRODUCTO]],'ABC VENTAS'!$B$2:$F$564,5,FALSE)</f>
        <v>C</v>
      </c>
      <c r="Q1656" s="1" t="str">
        <f>VLOOKUP(Tabla_STOCKENALMACEN[[#This Row],[ID_PRODUCTO]],'ABC STOCK'!$B$3:$F$565,5,FALSE)</f>
        <v>C</v>
      </c>
      <c r="R165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57" spans="1:18" x14ac:dyDescent="0.25">
      <c r="A1657">
        <v>1</v>
      </c>
      <c r="B1657">
        <v>1276</v>
      </c>
      <c r="C1657">
        <v>6</v>
      </c>
      <c r="D1657">
        <v>7</v>
      </c>
      <c r="E1657">
        <v>202001</v>
      </c>
      <c r="F1657">
        <v>416</v>
      </c>
      <c r="G1657">
        <v>1.31</v>
      </c>
      <c r="H1657">
        <v>544.96</v>
      </c>
      <c r="I1657">
        <v>88.031999999999996</v>
      </c>
      <c r="J1657">
        <v>80</v>
      </c>
      <c r="K1657">
        <v>150.91200000000001</v>
      </c>
      <c r="L1657">
        <f>Tabla_STOCKENALMACEN[[#This Row],[CANT_STOCK]]*Tabla_STOCKENALMACEN[[#This Row],[COSTO_UNIT]]</f>
        <v>544.96</v>
      </c>
      <c r="M1657">
        <f>IFERROR(Tabla_STOCKENALMACEN[[#This Row],[CANT_STOCK]]/Tabla_STOCKENALMACEN[[#This Row],[VENTA_PROM12MESES_UN]],0)</f>
        <v>5.2</v>
      </c>
      <c r="N1657">
        <f>IFERROR(12/Tabla_STOCKENALMACEN[[#This Row],[MESES DE INVENTARIO]],0)</f>
        <v>2.3076923076923075</v>
      </c>
      <c r="O1657" s="3">
        <f>Tabla_STOCKENALMACEN[[#This Row],[STOCK_VALORIZADO]]/SUM(Tabla_STOCKENALMACEN[STOCK_VALORIZADO])</f>
        <v>2.0515499934350305E-5</v>
      </c>
      <c r="P1657" s="1" t="str">
        <f>VLOOKUP(Tabla_STOCKENALMACEN[[#This Row],[ID_PRODUCTO]],'ABC VENTAS'!$B$2:$F$564,5,FALSE)</f>
        <v>C</v>
      </c>
      <c r="Q1657" s="1" t="str">
        <f>VLOOKUP(Tabla_STOCKENALMACEN[[#This Row],[ID_PRODUCTO]],'ABC STOCK'!$B$3:$F$565,5,FALSE)</f>
        <v>C</v>
      </c>
      <c r="R165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658" spans="1:18" x14ac:dyDescent="0.25">
      <c r="A1658">
        <v>3</v>
      </c>
      <c r="B1658">
        <v>1277</v>
      </c>
      <c r="C1658">
        <v>6</v>
      </c>
      <c r="D1658">
        <v>7</v>
      </c>
      <c r="E1658">
        <v>201906</v>
      </c>
      <c r="F1658">
        <v>906</v>
      </c>
      <c r="G1658">
        <v>75</v>
      </c>
      <c r="H1658">
        <v>67950</v>
      </c>
      <c r="I1658">
        <v>58464</v>
      </c>
      <c r="J1658">
        <v>928</v>
      </c>
      <c r="K1658">
        <v>128760</v>
      </c>
      <c r="L1658">
        <f>Tabla_STOCKENALMACEN[[#This Row],[CANT_STOCK]]*Tabla_STOCKENALMACEN[[#This Row],[COSTO_UNIT]]</f>
        <v>67950</v>
      </c>
      <c r="M1658">
        <f>IFERROR(Tabla_STOCKENALMACEN[[#This Row],[CANT_STOCK]]/Tabla_STOCKENALMACEN[[#This Row],[VENTA_PROM12MESES_UN]],0)</f>
        <v>0.97629310344827591</v>
      </c>
      <c r="N1658">
        <f>IFERROR(12/Tabla_STOCKENALMACEN[[#This Row],[MESES DE INVENTARIO]],0)</f>
        <v>12.29139072847682</v>
      </c>
      <c r="O1658" s="3">
        <f>Tabla_STOCKENALMACEN[[#This Row],[STOCK_VALORIZADO]]/SUM(Tabla_STOCKENALMACEN[STOCK_VALORIZADO])</f>
        <v>2.5580376918289474E-3</v>
      </c>
      <c r="P1658" s="1" t="str">
        <f>VLOOKUP(Tabla_STOCKENALMACEN[[#This Row],[ID_PRODUCTO]],'ABC VENTAS'!$B$2:$F$564,5,FALSE)</f>
        <v>A</v>
      </c>
      <c r="Q1658" s="1" t="str">
        <f>VLOOKUP(Tabla_STOCKENALMACEN[[#This Row],[ID_PRODUCTO]],'ABC STOCK'!$B$3:$F$565,5,FALSE)</f>
        <v>B</v>
      </c>
      <c r="R16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59" spans="1:18" x14ac:dyDescent="0.25">
      <c r="A1659">
        <v>3</v>
      </c>
      <c r="B1659">
        <v>1277</v>
      </c>
      <c r="C1659">
        <v>6</v>
      </c>
      <c r="D1659">
        <v>7</v>
      </c>
      <c r="E1659">
        <v>201903</v>
      </c>
      <c r="F1659">
        <v>190</v>
      </c>
      <c r="G1659">
        <v>78</v>
      </c>
      <c r="H1659">
        <v>14820</v>
      </c>
      <c r="I1659">
        <v>73361.34</v>
      </c>
      <c r="J1659">
        <v>879</v>
      </c>
      <c r="K1659">
        <v>95986.8</v>
      </c>
      <c r="L1659">
        <f>Tabla_STOCKENALMACEN[[#This Row],[CANT_STOCK]]*Tabla_STOCKENALMACEN[[#This Row],[COSTO_UNIT]]</f>
        <v>14820</v>
      </c>
      <c r="M1659">
        <f>IFERROR(Tabla_STOCKENALMACEN[[#This Row],[CANT_STOCK]]/Tabla_STOCKENALMACEN[[#This Row],[VENTA_PROM12MESES_UN]],0)</f>
        <v>0.2161547212741752</v>
      </c>
      <c r="N1659">
        <f>IFERROR(12/Tabla_STOCKENALMACEN[[#This Row],[MESES DE INVENTARIO]],0)</f>
        <v>55.515789473684208</v>
      </c>
      <c r="O1659" s="3">
        <f>Tabla_STOCKENALMACEN[[#This Row],[STOCK_VALORIZADO]]/SUM(Tabla_STOCKENALMACEN[STOCK_VALORIZADO])</f>
        <v>5.5791197340551875E-4</v>
      </c>
      <c r="P1659" s="1" t="str">
        <f>VLOOKUP(Tabla_STOCKENALMACEN[[#This Row],[ID_PRODUCTO]],'ABC VENTAS'!$B$2:$F$564,5,FALSE)</f>
        <v>A</v>
      </c>
      <c r="Q1659" s="1" t="str">
        <f>VLOOKUP(Tabla_STOCKENALMACEN[[#This Row],[ID_PRODUCTO]],'ABC STOCK'!$B$3:$F$565,5,FALSE)</f>
        <v>B</v>
      </c>
      <c r="R165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60" spans="1:18" x14ac:dyDescent="0.25">
      <c r="A1660">
        <v>1</v>
      </c>
      <c r="B1660">
        <v>1277</v>
      </c>
      <c r="C1660">
        <v>6</v>
      </c>
      <c r="D1660">
        <v>7</v>
      </c>
      <c r="E1660">
        <v>201911</v>
      </c>
      <c r="F1660">
        <v>626</v>
      </c>
      <c r="G1660">
        <v>72</v>
      </c>
      <c r="H1660">
        <v>45072</v>
      </c>
      <c r="I1660">
        <v>50712.480000000003</v>
      </c>
      <c r="J1660">
        <v>774</v>
      </c>
      <c r="K1660">
        <v>93623.039999999994</v>
      </c>
      <c r="L1660">
        <f>Tabla_STOCKENALMACEN[[#This Row],[CANT_STOCK]]*Tabla_STOCKENALMACEN[[#This Row],[COSTO_UNIT]]</f>
        <v>45072</v>
      </c>
      <c r="M1660">
        <f>IFERROR(Tabla_STOCKENALMACEN[[#This Row],[CANT_STOCK]]/Tabla_STOCKENALMACEN[[#This Row],[VENTA_PROM12MESES_UN]],0)</f>
        <v>0.80878552971576223</v>
      </c>
      <c r="N1660">
        <f>IFERROR(12/Tabla_STOCKENALMACEN[[#This Row],[MESES DE INVENTARIO]],0)</f>
        <v>14.8370607028754</v>
      </c>
      <c r="O1660" s="3">
        <f>Tabla_STOCKENALMACEN[[#This Row],[STOCK_VALORIZADO]]/SUM(Tabla_STOCKENALMACEN[STOCK_VALORIZADO])</f>
        <v>1.6967752000899825E-3</v>
      </c>
      <c r="P1660" s="1" t="str">
        <f>VLOOKUP(Tabla_STOCKENALMACEN[[#This Row],[ID_PRODUCTO]],'ABC VENTAS'!$B$2:$F$564,5,FALSE)</f>
        <v>A</v>
      </c>
      <c r="Q1660" s="1" t="str">
        <f>VLOOKUP(Tabla_STOCKENALMACEN[[#This Row],[ID_PRODUCTO]],'ABC STOCK'!$B$3:$F$565,5,FALSE)</f>
        <v>B</v>
      </c>
      <c r="R166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61" spans="1:18" x14ac:dyDescent="0.25">
      <c r="A1661">
        <v>1</v>
      </c>
      <c r="B1661">
        <v>1277</v>
      </c>
      <c r="C1661">
        <v>6</v>
      </c>
      <c r="D1661">
        <v>7</v>
      </c>
      <c r="E1661">
        <v>201907</v>
      </c>
      <c r="F1661">
        <v>155</v>
      </c>
      <c r="G1661">
        <v>58</v>
      </c>
      <c r="H1661">
        <v>8990</v>
      </c>
      <c r="I1661">
        <v>37816</v>
      </c>
      <c r="J1661">
        <v>815</v>
      </c>
      <c r="K1661">
        <v>85558.7</v>
      </c>
      <c r="L1661">
        <f>Tabla_STOCKENALMACEN[[#This Row],[CANT_STOCK]]*Tabla_STOCKENALMACEN[[#This Row],[COSTO_UNIT]]</f>
        <v>8990</v>
      </c>
      <c r="M1661">
        <f>IFERROR(Tabla_STOCKENALMACEN[[#This Row],[CANT_STOCK]]/Tabla_STOCKENALMACEN[[#This Row],[VENTA_PROM12MESES_UN]],0)</f>
        <v>0.19018404907975461</v>
      </c>
      <c r="N1661">
        <f>IFERROR(12/Tabla_STOCKENALMACEN[[#This Row],[MESES DE INVENTARIO]],0)</f>
        <v>63.096774193548384</v>
      </c>
      <c r="O1661" s="3">
        <f>Tabla_STOCKENALMACEN[[#This Row],[STOCK_VALORIZADO]]/SUM(Tabla_STOCKENALMACEN[STOCK_VALORIZADO])</f>
        <v>3.3843648049363117E-4</v>
      </c>
      <c r="P1661" s="1" t="str">
        <f>VLOOKUP(Tabla_STOCKENALMACEN[[#This Row],[ID_PRODUCTO]],'ABC VENTAS'!$B$2:$F$564,5,FALSE)</f>
        <v>A</v>
      </c>
      <c r="Q1661" s="1" t="str">
        <f>VLOOKUP(Tabla_STOCKENALMACEN[[#This Row],[ID_PRODUCTO]],'ABC STOCK'!$B$3:$F$565,5,FALSE)</f>
        <v>B</v>
      </c>
      <c r="R166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62" spans="1:18" x14ac:dyDescent="0.25">
      <c r="A1662">
        <v>2</v>
      </c>
      <c r="B1662">
        <v>1277</v>
      </c>
      <c r="C1662">
        <v>6</v>
      </c>
      <c r="D1662">
        <v>7</v>
      </c>
      <c r="E1662">
        <v>201912</v>
      </c>
      <c r="F1662">
        <v>9</v>
      </c>
      <c r="G1662">
        <v>75</v>
      </c>
      <c r="H1662">
        <v>675</v>
      </c>
      <c r="I1662">
        <v>43645.5</v>
      </c>
      <c r="J1662">
        <v>549</v>
      </c>
      <c r="K1662">
        <v>57233.25</v>
      </c>
      <c r="L1662">
        <f>Tabla_STOCKENALMACEN[[#This Row],[CANT_STOCK]]*Tabla_STOCKENALMACEN[[#This Row],[COSTO_UNIT]]</f>
        <v>675</v>
      </c>
      <c r="M1662">
        <f>IFERROR(Tabla_STOCKENALMACEN[[#This Row],[CANT_STOCK]]/Tabla_STOCKENALMACEN[[#This Row],[VENTA_PROM12MESES_UN]],0)</f>
        <v>1.6393442622950821E-2</v>
      </c>
      <c r="N1662">
        <f>IFERROR(12/Tabla_STOCKENALMACEN[[#This Row],[MESES DE INVENTARIO]],0)</f>
        <v>732</v>
      </c>
      <c r="O1662" s="3">
        <f>Tabla_STOCKENALMACEN[[#This Row],[STOCK_VALORIZADO]]/SUM(Tabla_STOCKENALMACEN[STOCK_VALORIZADO])</f>
        <v>2.5410970448631928E-5</v>
      </c>
      <c r="P1662" s="1" t="str">
        <f>VLOOKUP(Tabla_STOCKENALMACEN[[#This Row],[ID_PRODUCTO]],'ABC VENTAS'!$B$2:$F$564,5,FALSE)</f>
        <v>A</v>
      </c>
      <c r="Q1662" s="1" t="str">
        <f>VLOOKUP(Tabla_STOCKENALMACEN[[#This Row],[ID_PRODUCTO]],'ABC STOCK'!$B$3:$F$565,5,FALSE)</f>
        <v>B</v>
      </c>
      <c r="R166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63" spans="1:18" x14ac:dyDescent="0.25">
      <c r="A1663">
        <v>1</v>
      </c>
      <c r="B1663">
        <v>1277</v>
      </c>
      <c r="C1663">
        <v>6</v>
      </c>
      <c r="D1663">
        <v>7</v>
      </c>
      <c r="E1663">
        <v>202003</v>
      </c>
      <c r="F1663">
        <v>456</v>
      </c>
      <c r="G1663">
        <v>30</v>
      </c>
      <c r="H1663">
        <v>13680</v>
      </c>
      <c r="I1663">
        <v>26620.799999999999</v>
      </c>
      <c r="J1663">
        <v>944</v>
      </c>
      <c r="K1663">
        <v>46444.800000000003</v>
      </c>
      <c r="L1663">
        <f>Tabla_STOCKENALMACEN[[#This Row],[CANT_STOCK]]*Tabla_STOCKENALMACEN[[#This Row],[COSTO_UNIT]]</f>
        <v>13680</v>
      </c>
      <c r="M1663">
        <f>IFERROR(Tabla_STOCKENALMACEN[[#This Row],[CANT_STOCK]]/Tabla_STOCKENALMACEN[[#This Row],[VENTA_PROM12MESES_UN]],0)</f>
        <v>0.48305084745762711</v>
      </c>
      <c r="N1663">
        <f>IFERROR(12/Tabla_STOCKENALMACEN[[#This Row],[MESES DE INVENTARIO]],0)</f>
        <v>24.842105263157894</v>
      </c>
      <c r="O1663" s="3">
        <f>Tabla_STOCKENALMACEN[[#This Row],[STOCK_VALORIZADO]]/SUM(Tabla_STOCKENALMACEN[STOCK_VALORIZADO])</f>
        <v>5.1499566775894045E-4</v>
      </c>
      <c r="P1663" s="1" t="str">
        <f>VLOOKUP(Tabla_STOCKENALMACEN[[#This Row],[ID_PRODUCTO]],'ABC VENTAS'!$B$2:$F$564,5,FALSE)</f>
        <v>A</v>
      </c>
      <c r="Q1663" s="1" t="str">
        <f>VLOOKUP(Tabla_STOCKENALMACEN[[#This Row],[ID_PRODUCTO]],'ABC STOCK'!$B$3:$F$565,5,FALSE)</f>
        <v>B</v>
      </c>
      <c r="R166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64" spans="1:18" x14ac:dyDescent="0.25">
      <c r="A1664">
        <v>3</v>
      </c>
      <c r="B1664">
        <v>1278</v>
      </c>
      <c r="C1664">
        <v>6</v>
      </c>
      <c r="D1664">
        <v>7</v>
      </c>
      <c r="E1664">
        <v>201905</v>
      </c>
      <c r="F1664">
        <v>307</v>
      </c>
      <c r="G1664">
        <v>5.39</v>
      </c>
      <c r="H1664">
        <v>1654.73</v>
      </c>
      <c r="I1664">
        <v>303.97444000000002</v>
      </c>
      <c r="J1664">
        <v>61.3</v>
      </c>
      <c r="K1664">
        <v>492.30642999999998</v>
      </c>
      <c r="L1664">
        <f>Tabla_STOCKENALMACEN[[#This Row],[CANT_STOCK]]*Tabla_STOCKENALMACEN[[#This Row],[COSTO_UNIT]]</f>
        <v>1654.7299999999998</v>
      </c>
      <c r="M1664">
        <f>IFERROR(Tabla_STOCKENALMACEN[[#This Row],[CANT_STOCK]]/Tabla_STOCKENALMACEN[[#This Row],[VENTA_PROM12MESES_UN]],0)</f>
        <v>5.00815660685155</v>
      </c>
      <c r="N1664">
        <f>IFERROR(12/Tabla_STOCKENALMACEN[[#This Row],[MESES DE INVENTARIO]],0)</f>
        <v>2.3960912052117265</v>
      </c>
      <c r="O1664" s="3">
        <f>Tabla_STOCKENALMACEN[[#This Row],[STOCK_VALORIZADO]]/SUM(Tabla_STOCKENALMACEN[STOCK_VALORIZADO])</f>
        <v>6.2293770563651415E-5</v>
      </c>
      <c r="P1664" s="1" t="str">
        <f>VLOOKUP(Tabla_STOCKENALMACEN[[#This Row],[ID_PRODUCTO]],'ABC VENTAS'!$B$2:$F$564,5,FALSE)</f>
        <v>C</v>
      </c>
      <c r="Q1664" s="1" t="str">
        <f>VLOOKUP(Tabla_STOCKENALMACEN[[#This Row],[ID_PRODUCTO]],'ABC STOCK'!$B$3:$F$565,5,FALSE)</f>
        <v>C</v>
      </c>
      <c r="R166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665" spans="1:18" x14ac:dyDescent="0.25">
      <c r="A1665">
        <v>2</v>
      </c>
      <c r="B1665">
        <v>1278</v>
      </c>
      <c r="C1665">
        <v>6</v>
      </c>
      <c r="D1665">
        <v>7</v>
      </c>
      <c r="E1665">
        <v>202002</v>
      </c>
      <c r="F1665">
        <v>66</v>
      </c>
      <c r="G1665">
        <v>3</v>
      </c>
      <c r="H1665">
        <v>198</v>
      </c>
      <c r="I1665">
        <v>257.04000000000002</v>
      </c>
      <c r="J1665">
        <v>84</v>
      </c>
      <c r="K1665">
        <v>430.92</v>
      </c>
      <c r="L1665">
        <f>Tabla_STOCKENALMACEN[[#This Row],[CANT_STOCK]]*Tabla_STOCKENALMACEN[[#This Row],[COSTO_UNIT]]</f>
        <v>198</v>
      </c>
      <c r="M1665">
        <f>IFERROR(Tabla_STOCKENALMACEN[[#This Row],[CANT_STOCK]]/Tabla_STOCKENALMACEN[[#This Row],[VENTA_PROM12MESES_UN]],0)</f>
        <v>0.7857142857142857</v>
      </c>
      <c r="N1665">
        <f>IFERROR(12/Tabla_STOCKENALMACEN[[#This Row],[MESES DE INVENTARIO]],0)</f>
        <v>15.272727272727273</v>
      </c>
      <c r="O1665" s="3">
        <f>Tabla_STOCKENALMACEN[[#This Row],[STOCK_VALORIZADO]]/SUM(Tabla_STOCKENALMACEN[STOCK_VALORIZADO])</f>
        <v>7.453884664932032E-6</v>
      </c>
      <c r="P1665" s="1" t="str">
        <f>VLOOKUP(Tabla_STOCKENALMACEN[[#This Row],[ID_PRODUCTO]],'ABC VENTAS'!$B$2:$F$564,5,FALSE)</f>
        <v>C</v>
      </c>
      <c r="Q1665" s="1" t="str">
        <f>VLOOKUP(Tabla_STOCKENALMACEN[[#This Row],[ID_PRODUCTO]],'ABC STOCK'!$B$3:$F$565,5,FALSE)</f>
        <v>C</v>
      </c>
      <c r="R166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66" spans="1:18" x14ac:dyDescent="0.25">
      <c r="A1666">
        <v>1</v>
      </c>
      <c r="B1666">
        <v>1278</v>
      </c>
      <c r="C1666">
        <v>6</v>
      </c>
      <c r="D1666">
        <v>7</v>
      </c>
      <c r="E1666">
        <v>201911</v>
      </c>
      <c r="F1666">
        <v>218</v>
      </c>
      <c r="G1666">
        <v>4.1100000000000003</v>
      </c>
      <c r="H1666">
        <v>895.98</v>
      </c>
      <c r="I1666">
        <v>255.23099999999999</v>
      </c>
      <c r="J1666">
        <v>69</v>
      </c>
      <c r="K1666">
        <v>368.66699999999997</v>
      </c>
      <c r="L1666">
        <f>Tabla_STOCKENALMACEN[[#This Row],[CANT_STOCK]]*Tabla_STOCKENALMACEN[[#This Row],[COSTO_UNIT]]</f>
        <v>895.98</v>
      </c>
      <c r="M1666">
        <f>IFERROR(Tabla_STOCKENALMACEN[[#This Row],[CANT_STOCK]]/Tabla_STOCKENALMACEN[[#This Row],[VENTA_PROM12MESES_UN]],0)</f>
        <v>3.1594202898550723</v>
      </c>
      <c r="N1666">
        <f>IFERROR(12/Tabla_STOCKENALMACEN[[#This Row],[MESES DE INVENTARIO]],0)</f>
        <v>3.7981651376146792</v>
      </c>
      <c r="O1666" s="3">
        <f>Tabla_STOCKENALMACEN[[#This Row],[STOCK_VALORIZADO]]/SUM(Tabla_STOCKENALMACEN[STOCK_VALORIZADO])</f>
        <v>3.3729957485281831E-5</v>
      </c>
      <c r="P1666" s="1" t="str">
        <f>VLOOKUP(Tabla_STOCKENALMACEN[[#This Row],[ID_PRODUCTO]],'ABC VENTAS'!$B$2:$F$564,5,FALSE)</f>
        <v>C</v>
      </c>
      <c r="Q1666" s="1" t="str">
        <f>VLOOKUP(Tabla_STOCKENALMACEN[[#This Row],[ID_PRODUCTO]],'ABC STOCK'!$B$3:$F$565,5,FALSE)</f>
        <v>C</v>
      </c>
      <c r="R166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667" spans="1:18" x14ac:dyDescent="0.25">
      <c r="A1667">
        <v>1</v>
      </c>
      <c r="B1667">
        <v>1278</v>
      </c>
      <c r="C1667">
        <v>6</v>
      </c>
      <c r="D1667">
        <v>7</v>
      </c>
      <c r="E1667">
        <v>202002</v>
      </c>
      <c r="F1667">
        <v>745</v>
      </c>
      <c r="G1667">
        <v>3.89</v>
      </c>
      <c r="H1667">
        <v>2898.05</v>
      </c>
      <c r="I1667">
        <v>217.84</v>
      </c>
      <c r="J1667">
        <v>56</v>
      </c>
      <c r="K1667">
        <v>281.0136</v>
      </c>
      <c r="L1667">
        <f>Tabla_STOCKENALMACEN[[#This Row],[CANT_STOCK]]*Tabla_STOCKENALMACEN[[#This Row],[COSTO_UNIT]]</f>
        <v>2898.05</v>
      </c>
      <c r="M1667">
        <f>IFERROR(Tabla_STOCKENALMACEN[[#This Row],[CANT_STOCK]]/Tabla_STOCKENALMACEN[[#This Row],[VENTA_PROM12MESES_UN]],0)</f>
        <v>13.303571428571429</v>
      </c>
      <c r="N1667">
        <f>IFERROR(12/Tabla_STOCKENALMACEN[[#This Row],[MESES DE INVENTARIO]],0)</f>
        <v>0.90201342281879193</v>
      </c>
      <c r="O1667" s="3">
        <f>Tabla_STOCKENALMACEN[[#This Row],[STOCK_VALORIZADO]]/SUM(Tabla_STOCKENALMACEN[STOCK_VALORIZADO])</f>
        <v>1.0909964875356706E-4</v>
      </c>
      <c r="P1667" s="1" t="str">
        <f>VLOOKUP(Tabla_STOCKENALMACEN[[#This Row],[ID_PRODUCTO]],'ABC VENTAS'!$B$2:$F$564,5,FALSE)</f>
        <v>C</v>
      </c>
      <c r="Q1667" s="1" t="str">
        <f>VLOOKUP(Tabla_STOCKENALMACEN[[#This Row],[ID_PRODUCTO]],'ABC STOCK'!$B$3:$F$565,5,FALSE)</f>
        <v>C</v>
      </c>
      <c r="R166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668" spans="1:18" x14ac:dyDescent="0.25">
      <c r="A1668">
        <v>2</v>
      </c>
      <c r="B1668">
        <v>1278</v>
      </c>
      <c r="C1668">
        <v>6</v>
      </c>
      <c r="D1668">
        <v>7</v>
      </c>
      <c r="E1668">
        <v>201905</v>
      </c>
      <c r="F1668">
        <v>31</v>
      </c>
      <c r="G1668">
        <v>1.96</v>
      </c>
      <c r="H1668">
        <v>60.76</v>
      </c>
      <c r="I1668">
        <v>137.80760000000001</v>
      </c>
      <c r="J1668">
        <v>79</v>
      </c>
      <c r="K1668">
        <v>215.2276</v>
      </c>
      <c r="L1668">
        <f>Tabla_STOCKENALMACEN[[#This Row],[CANT_STOCK]]*Tabla_STOCKENALMACEN[[#This Row],[COSTO_UNIT]]</f>
        <v>60.76</v>
      </c>
      <c r="M1668">
        <f>IFERROR(Tabla_STOCKENALMACEN[[#This Row],[CANT_STOCK]]/Tabla_STOCKENALMACEN[[#This Row],[VENTA_PROM12MESES_UN]],0)</f>
        <v>0.39240506329113922</v>
      </c>
      <c r="N1668">
        <f>IFERROR(12/Tabla_STOCKENALMACEN[[#This Row],[MESES DE INVENTARIO]],0)</f>
        <v>30.580645161290324</v>
      </c>
      <c r="O1668" s="3">
        <f>Tabla_STOCKENALMACEN[[#This Row],[STOCK_VALORIZADO]]/SUM(Tabla_STOCKENALMACEN[STOCK_VALORIZADO])</f>
        <v>2.2873637991983349E-6</v>
      </c>
      <c r="P1668" s="1" t="str">
        <f>VLOOKUP(Tabla_STOCKENALMACEN[[#This Row],[ID_PRODUCTO]],'ABC VENTAS'!$B$2:$F$564,5,FALSE)</f>
        <v>C</v>
      </c>
      <c r="Q1668" s="1" t="str">
        <f>VLOOKUP(Tabla_STOCKENALMACEN[[#This Row],[ID_PRODUCTO]],'ABC STOCK'!$B$3:$F$565,5,FALSE)</f>
        <v>C</v>
      </c>
      <c r="R166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69" spans="1:18" x14ac:dyDescent="0.25">
      <c r="A1669">
        <v>3</v>
      </c>
      <c r="B1669">
        <v>1278</v>
      </c>
      <c r="C1669">
        <v>6</v>
      </c>
      <c r="D1669">
        <v>7</v>
      </c>
      <c r="E1669">
        <v>202002</v>
      </c>
      <c r="F1669">
        <v>253</v>
      </c>
      <c r="G1669">
        <v>48.9</v>
      </c>
      <c r="H1669">
        <v>12371.7</v>
      </c>
      <c r="I1669">
        <v>0</v>
      </c>
      <c r="J1669">
        <v>0</v>
      </c>
      <c r="K1669">
        <v>0</v>
      </c>
      <c r="L1669">
        <f>Tabla_STOCKENALMACEN[[#This Row],[CANT_STOCK]]*Tabla_STOCKENALMACEN[[#This Row],[COSTO_UNIT]]</f>
        <v>12371.699999999999</v>
      </c>
      <c r="M1669">
        <f>IFERROR(Tabla_STOCKENALMACEN[[#This Row],[CANT_STOCK]]/Tabla_STOCKENALMACEN[[#This Row],[VENTA_PROM12MESES_UN]],0)</f>
        <v>0</v>
      </c>
      <c r="N1669">
        <f>IFERROR(12/Tabla_STOCKENALMACEN[[#This Row],[MESES DE INVENTARIO]],0)</f>
        <v>0</v>
      </c>
      <c r="O1669" s="3">
        <f>Tabla_STOCKENALMACEN[[#This Row],[STOCK_VALORIZADO]]/SUM(Tabla_STOCKENALMACEN[STOCK_VALORIZADO])</f>
        <v>4.6574356014716977E-4</v>
      </c>
      <c r="P1669" s="1" t="str">
        <f>VLOOKUP(Tabla_STOCKENALMACEN[[#This Row],[ID_PRODUCTO]],'ABC VENTAS'!$B$2:$F$564,5,FALSE)</f>
        <v>C</v>
      </c>
      <c r="Q1669" s="1" t="str">
        <f>VLOOKUP(Tabla_STOCKENALMACEN[[#This Row],[ID_PRODUCTO]],'ABC STOCK'!$B$3:$F$565,5,FALSE)</f>
        <v>C</v>
      </c>
      <c r="R1669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670" spans="1:18" x14ac:dyDescent="0.25">
      <c r="A1670">
        <v>2</v>
      </c>
      <c r="B1670">
        <v>1279</v>
      </c>
      <c r="C1670">
        <v>6</v>
      </c>
      <c r="D1670">
        <v>7</v>
      </c>
      <c r="E1670">
        <v>202002</v>
      </c>
      <c r="F1670">
        <v>1076</v>
      </c>
      <c r="G1670">
        <v>77</v>
      </c>
      <c r="H1670">
        <v>82852</v>
      </c>
      <c r="I1670">
        <v>63756</v>
      </c>
      <c r="J1670">
        <v>920</v>
      </c>
      <c r="K1670">
        <v>89258.4</v>
      </c>
      <c r="L1670">
        <f>Tabla_STOCKENALMACEN[[#This Row],[CANT_STOCK]]*Tabla_STOCKENALMACEN[[#This Row],[COSTO_UNIT]]</f>
        <v>82852</v>
      </c>
      <c r="M1670">
        <f>IFERROR(Tabla_STOCKENALMACEN[[#This Row],[CANT_STOCK]]/Tabla_STOCKENALMACEN[[#This Row],[VENTA_PROM12MESES_UN]],0)</f>
        <v>1.1695652173913043</v>
      </c>
      <c r="N1670">
        <f>IFERROR(12/Tabla_STOCKENALMACEN[[#This Row],[MESES DE INVENTARIO]],0)</f>
        <v>10.260223048327138</v>
      </c>
      <c r="O1670" s="3">
        <f>Tabla_STOCKENALMACEN[[#This Row],[STOCK_VALORIZADO]]/SUM(Tabla_STOCKENALMACEN[STOCK_VALORIZADO])</f>
        <v>3.1190366275704482E-3</v>
      </c>
      <c r="P1670" s="1" t="str">
        <f>VLOOKUP(Tabla_STOCKENALMACEN[[#This Row],[ID_PRODUCTO]],'ABC VENTAS'!$B$2:$F$564,5,FALSE)</f>
        <v>C</v>
      </c>
      <c r="Q1670" s="1" t="str">
        <f>VLOOKUP(Tabla_STOCKENALMACEN[[#This Row],[ID_PRODUCTO]],'ABC STOCK'!$B$3:$F$565,5,FALSE)</f>
        <v>A</v>
      </c>
      <c r="R167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71" spans="1:18" x14ac:dyDescent="0.25">
      <c r="A1671">
        <v>3</v>
      </c>
      <c r="B1671">
        <v>1279</v>
      </c>
      <c r="C1671">
        <v>6</v>
      </c>
      <c r="D1671">
        <v>7</v>
      </c>
      <c r="E1671">
        <v>202002</v>
      </c>
      <c r="F1671">
        <v>1072</v>
      </c>
      <c r="G1671">
        <v>78</v>
      </c>
      <c r="H1671">
        <v>83616</v>
      </c>
      <c r="I1671">
        <v>48195.42</v>
      </c>
      <c r="J1671">
        <v>679</v>
      </c>
      <c r="K1671">
        <v>65672.88</v>
      </c>
      <c r="L1671">
        <f>Tabla_STOCKENALMACEN[[#This Row],[CANT_STOCK]]*Tabla_STOCKENALMACEN[[#This Row],[COSTO_UNIT]]</f>
        <v>83616</v>
      </c>
      <c r="M1671">
        <f>IFERROR(Tabla_STOCKENALMACEN[[#This Row],[CANT_STOCK]]/Tabla_STOCKENALMACEN[[#This Row],[VENTA_PROM12MESES_UN]],0)</f>
        <v>1.5787923416789396</v>
      </c>
      <c r="N1671">
        <f>IFERROR(12/Tabla_STOCKENALMACEN[[#This Row],[MESES DE INVENTARIO]],0)</f>
        <v>7.6007462686567164</v>
      </c>
      <c r="O1671" s="3">
        <f>Tabla_STOCKENALMACEN[[#This Row],[STOCK_VALORIZADO]]/SUM(Tabla_STOCKENALMACEN[STOCK_VALORIZADO])</f>
        <v>3.147798081530085E-3</v>
      </c>
      <c r="P1671" s="1" t="str">
        <f>VLOOKUP(Tabla_STOCKENALMACEN[[#This Row],[ID_PRODUCTO]],'ABC VENTAS'!$B$2:$F$564,5,FALSE)</f>
        <v>C</v>
      </c>
      <c r="Q1671" s="1" t="str">
        <f>VLOOKUP(Tabla_STOCKENALMACEN[[#This Row],[ID_PRODUCTO]],'ABC STOCK'!$B$3:$F$565,5,FALSE)</f>
        <v>A</v>
      </c>
      <c r="R167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72" spans="1:18" x14ac:dyDescent="0.25">
      <c r="A1672">
        <v>2</v>
      </c>
      <c r="B1672">
        <v>1279</v>
      </c>
      <c r="C1672">
        <v>6</v>
      </c>
      <c r="D1672">
        <v>7</v>
      </c>
      <c r="E1672">
        <v>202003</v>
      </c>
      <c r="F1672">
        <v>448</v>
      </c>
      <c r="G1672">
        <v>38</v>
      </c>
      <c r="H1672">
        <v>17024</v>
      </c>
      <c r="I1672">
        <v>34884</v>
      </c>
      <c r="J1672">
        <v>900</v>
      </c>
      <c r="K1672">
        <v>57114</v>
      </c>
      <c r="L1672">
        <f>Tabla_STOCKENALMACEN[[#This Row],[CANT_STOCK]]*Tabla_STOCKENALMACEN[[#This Row],[COSTO_UNIT]]</f>
        <v>17024</v>
      </c>
      <c r="M1672">
        <f>IFERROR(Tabla_STOCKENALMACEN[[#This Row],[CANT_STOCK]]/Tabla_STOCKENALMACEN[[#This Row],[VENTA_PROM12MESES_UN]],0)</f>
        <v>0.49777777777777776</v>
      </c>
      <c r="N1672">
        <f>IFERROR(12/Tabla_STOCKENALMACEN[[#This Row],[MESES DE INVENTARIO]],0)</f>
        <v>24.107142857142858</v>
      </c>
      <c r="O1672" s="3">
        <f>Tabla_STOCKENALMACEN[[#This Row],[STOCK_VALORIZADO]]/SUM(Tabla_STOCKENALMACEN[STOCK_VALORIZADO])</f>
        <v>6.4088349765557026E-4</v>
      </c>
      <c r="P1672" s="1" t="str">
        <f>VLOOKUP(Tabla_STOCKENALMACEN[[#This Row],[ID_PRODUCTO]],'ABC VENTAS'!$B$2:$F$564,5,FALSE)</f>
        <v>C</v>
      </c>
      <c r="Q1672" s="1" t="str">
        <f>VLOOKUP(Tabla_STOCKENALMACEN[[#This Row],[ID_PRODUCTO]],'ABC STOCK'!$B$3:$F$565,5,FALSE)</f>
        <v>A</v>
      </c>
      <c r="R167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73" spans="1:18" x14ac:dyDescent="0.25">
      <c r="A1673">
        <v>2</v>
      </c>
      <c r="B1673">
        <v>1279</v>
      </c>
      <c r="C1673">
        <v>6</v>
      </c>
      <c r="D1673">
        <v>7</v>
      </c>
      <c r="E1673">
        <v>202001</v>
      </c>
      <c r="F1673">
        <v>290</v>
      </c>
      <c r="G1673">
        <v>56</v>
      </c>
      <c r="H1673">
        <v>16240</v>
      </c>
      <c r="I1673">
        <v>23072</v>
      </c>
      <c r="J1673">
        <v>400</v>
      </c>
      <c r="K1673">
        <v>27328</v>
      </c>
      <c r="L1673">
        <f>Tabla_STOCKENALMACEN[[#This Row],[CANT_STOCK]]*Tabla_STOCKENALMACEN[[#This Row],[COSTO_UNIT]]</f>
        <v>16240</v>
      </c>
      <c r="M1673">
        <f>IFERROR(Tabla_STOCKENALMACEN[[#This Row],[CANT_STOCK]]/Tabla_STOCKENALMACEN[[#This Row],[VENTA_PROM12MESES_UN]],0)</f>
        <v>0.72499999999999998</v>
      </c>
      <c r="N1673">
        <f>IFERROR(12/Tabla_STOCKENALMACEN[[#This Row],[MESES DE INVENTARIO]],0)</f>
        <v>16.551724137931036</v>
      </c>
      <c r="O1673" s="3">
        <f>Tabla_STOCKENALMACEN[[#This Row],[STOCK_VALORIZADO]]/SUM(Tabla_STOCKENALMACEN[STOCK_VALORIZADO])</f>
        <v>6.1136912605301108E-4</v>
      </c>
      <c r="P1673" s="1" t="str">
        <f>VLOOKUP(Tabla_STOCKENALMACEN[[#This Row],[ID_PRODUCTO]],'ABC VENTAS'!$B$2:$F$564,5,FALSE)</f>
        <v>C</v>
      </c>
      <c r="Q1673" s="1" t="str">
        <f>VLOOKUP(Tabla_STOCKENALMACEN[[#This Row],[ID_PRODUCTO]],'ABC STOCK'!$B$3:$F$565,5,FALSE)</f>
        <v>A</v>
      </c>
      <c r="R167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74" spans="1:18" x14ac:dyDescent="0.25">
      <c r="A1674">
        <v>2</v>
      </c>
      <c r="B1674">
        <v>1279</v>
      </c>
      <c r="C1674">
        <v>6</v>
      </c>
      <c r="D1674">
        <v>7</v>
      </c>
      <c r="E1674">
        <v>202003</v>
      </c>
      <c r="F1674">
        <v>632</v>
      </c>
      <c r="G1674">
        <v>34</v>
      </c>
      <c r="H1674">
        <v>21488</v>
      </c>
      <c r="I1674">
        <v>19856.34</v>
      </c>
      <c r="J1674">
        <v>567</v>
      </c>
      <c r="K1674">
        <v>25254.18</v>
      </c>
      <c r="L1674">
        <f>Tabla_STOCKENALMACEN[[#This Row],[CANT_STOCK]]*Tabla_STOCKENALMACEN[[#This Row],[COSTO_UNIT]]</f>
        <v>21488</v>
      </c>
      <c r="M1674">
        <f>IFERROR(Tabla_STOCKENALMACEN[[#This Row],[CANT_STOCK]]/Tabla_STOCKENALMACEN[[#This Row],[VENTA_PROM12MESES_UN]],0)</f>
        <v>1.1146384479717812</v>
      </c>
      <c r="N1674">
        <f>IFERROR(12/Tabla_STOCKENALMACEN[[#This Row],[MESES DE INVENTARIO]],0)</f>
        <v>10.765822784810128</v>
      </c>
      <c r="O1674" s="3">
        <f>Tabla_STOCKENALMACEN[[#This Row],[STOCK_VALORIZADO]]/SUM(Tabla_STOCKENALMACEN[STOCK_VALORIZADO])</f>
        <v>8.0893471555585608E-4</v>
      </c>
      <c r="P1674" s="1" t="str">
        <f>VLOOKUP(Tabla_STOCKENALMACEN[[#This Row],[ID_PRODUCTO]],'ABC VENTAS'!$B$2:$F$564,5,FALSE)</f>
        <v>C</v>
      </c>
      <c r="Q1674" s="1" t="str">
        <f>VLOOKUP(Tabla_STOCKENALMACEN[[#This Row],[ID_PRODUCTO]],'ABC STOCK'!$B$3:$F$565,5,FALSE)</f>
        <v>A</v>
      </c>
      <c r="R167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75" spans="1:18" x14ac:dyDescent="0.25">
      <c r="A1675">
        <v>2</v>
      </c>
      <c r="B1675">
        <v>1279</v>
      </c>
      <c r="C1675">
        <v>6</v>
      </c>
      <c r="D1675">
        <v>7</v>
      </c>
      <c r="E1675">
        <v>201902</v>
      </c>
      <c r="F1675">
        <v>1424</v>
      </c>
      <c r="G1675">
        <v>31</v>
      </c>
      <c r="H1675">
        <v>44144</v>
      </c>
      <c r="I1675">
        <v>11048.4</v>
      </c>
      <c r="J1675">
        <v>324</v>
      </c>
      <c r="K1675">
        <v>18480.96</v>
      </c>
      <c r="L1675">
        <f>Tabla_STOCKENALMACEN[[#This Row],[CANT_STOCK]]*Tabla_STOCKENALMACEN[[#This Row],[COSTO_UNIT]]</f>
        <v>44144</v>
      </c>
      <c r="M1675">
        <f>IFERROR(Tabla_STOCKENALMACEN[[#This Row],[CANT_STOCK]]/Tabla_STOCKENALMACEN[[#This Row],[VENTA_PROM12MESES_UN]],0)</f>
        <v>4.3950617283950617</v>
      </c>
      <c r="N1675">
        <f>IFERROR(12/Tabla_STOCKENALMACEN[[#This Row],[MESES DE INVENTARIO]],0)</f>
        <v>2.7303370786516856</v>
      </c>
      <c r="O1675" s="3">
        <f>Tabla_STOCKENALMACEN[[#This Row],[STOCK_VALORIZADO]]/SUM(Tabla_STOCKENALMACEN[STOCK_VALORIZADO])</f>
        <v>1.661839821458382E-3</v>
      </c>
      <c r="P1675" s="1" t="str">
        <f>VLOOKUP(Tabla_STOCKENALMACEN[[#This Row],[ID_PRODUCTO]],'ABC VENTAS'!$B$2:$F$564,5,FALSE)</f>
        <v>C</v>
      </c>
      <c r="Q1675" s="1" t="str">
        <f>VLOOKUP(Tabla_STOCKENALMACEN[[#This Row],[ID_PRODUCTO]],'ABC STOCK'!$B$3:$F$565,5,FALSE)</f>
        <v>A</v>
      </c>
      <c r="R167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676" spans="1:18" x14ac:dyDescent="0.25">
      <c r="A1676">
        <v>3</v>
      </c>
      <c r="B1676">
        <v>1280</v>
      </c>
      <c r="C1676">
        <v>6</v>
      </c>
      <c r="D1676">
        <v>7</v>
      </c>
      <c r="E1676">
        <v>202003</v>
      </c>
      <c r="F1676">
        <v>550</v>
      </c>
      <c r="G1676">
        <v>7.54</v>
      </c>
      <c r="H1676">
        <v>4147</v>
      </c>
      <c r="I1676">
        <v>569.79780000000005</v>
      </c>
      <c r="J1676">
        <v>68.7</v>
      </c>
      <c r="K1676">
        <v>958.29629999999997</v>
      </c>
      <c r="L1676">
        <f>Tabla_STOCKENALMACEN[[#This Row],[CANT_STOCK]]*Tabla_STOCKENALMACEN[[#This Row],[COSTO_UNIT]]</f>
        <v>4147</v>
      </c>
      <c r="M1676">
        <f>IFERROR(Tabla_STOCKENALMACEN[[#This Row],[CANT_STOCK]]/Tabla_STOCKENALMACEN[[#This Row],[VENTA_PROM12MESES_UN]],0)</f>
        <v>8.0058224163027649</v>
      </c>
      <c r="N1676">
        <f>IFERROR(12/Tabla_STOCKENALMACEN[[#This Row],[MESES DE INVENTARIO]],0)</f>
        <v>1.498909090909091</v>
      </c>
      <c r="O1676" s="3">
        <f>Tabla_STOCKENALMACEN[[#This Row],[STOCK_VALORIZADO]]/SUM(Tabla_STOCKENALMACEN[STOCK_VALORIZADO])</f>
        <v>1.5611747325996534E-4</v>
      </c>
      <c r="P1676" s="1" t="str">
        <f>VLOOKUP(Tabla_STOCKENALMACEN[[#This Row],[ID_PRODUCTO]],'ABC VENTAS'!$B$2:$F$564,5,FALSE)</f>
        <v>C</v>
      </c>
      <c r="Q1676" s="1" t="str">
        <f>VLOOKUP(Tabla_STOCKENALMACEN[[#This Row],[ID_PRODUCTO]],'ABC STOCK'!$B$3:$F$565,5,FALSE)</f>
        <v>C</v>
      </c>
      <c r="R167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677" spans="1:18" x14ac:dyDescent="0.25">
      <c r="A1677">
        <v>3</v>
      </c>
      <c r="B1677">
        <v>1280</v>
      </c>
      <c r="C1677">
        <v>6</v>
      </c>
      <c r="D1677">
        <v>7</v>
      </c>
      <c r="E1677">
        <v>201905</v>
      </c>
      <c r="F1677">
        <v>118</v>
      </c>
      <c r="G1677">
        <v>4.8499999999999996</v>
      </c>
      <c r="H1677">
        <v>572.29999999999995</v>
      </c>
      <c r="I1677">
        <v>593.64</v>
      </c>
      <c r="J1677">
        <v>136</v>
      </c>
      <c r="K1677">
        <v>870.67200000000003</v>
      </c>
      <c r="L1677">
        <f>Tabla_STOCKENALMACEN[[#This Row],[CANT_STOCK]]*Tabla_STOCKENALMACEN[[#This Row],[COSTO_UNIT]]</f>
        <v>572.29999999999995</v>
      </c>
      <c r="M1677">
        <f>IFERROR(Tabla_STOCKENALMACEN[[#This Row],[CANT_STOCK]]/Tabla_STOCKENALMACEN[[#This Row],[VENTA_PROM12MESES_UN]],0)</f>
        <v>0.86764705882352944</v>
      </c>
      <c r="N1677">
        <f>IFERROR(12/Tabla_STOCKENALMACEN[[#This Row],[MESES DE INVENTARIO]],0)</f>
        <v>13.830508474576272</v>
      </c>
      <c r="O1677" s="3">
        <f>Tabla_STOCKENALMACEN[[#This Row],[STOCK_VALORIZADO]]/SUM(Tabla_STOCKENALMACEN[STOCK_VALORIZADO])</f>
        <v>2.1544738352225262E-5</v>
      </c>
      <c r="P1677" s="1" t="str">
        <f>VLOOKUP(Tabla_STOCKENALMACEN[[#This Row],[ID_PRODUCTO]],'ABC VENTAS'!$B$2:$F$564,5,FALSE)</f>
        <v>C</v>
      </c>
      <c r="Q1677" s="1" t="str">
        <f>VLOOKUP(Tabla_STOCKENALMACEN[[#This Row],[ID_PRODUCTO]],'ABC STOCK'!$B$3:$F$565,5,FALSE)</f>
        <v>C</v>
      </c>
      <c r="R167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78" spans="1:18" x14ac:dyDescent="0.25">
      <c r="A1678">
        <v>3</v>
      </c>
      <c r="B1678">
        <v>1280</v>
      </c>
      <c r="C1678">
        <v>6</v>
      </c>
      <c r="D1678">
        <v>7</v>
      </c>
      <c r="E1678">
        <v>202002</v>
      </c>
      <c r="F1678">
        <v>235</v>
      </c>
      <c r="G1678">
        <v>3.46</v>
      </c>
      <c r="H1678">
        <v>813.1</v>
      </c>
      <c r="I1678">
        <v>286.55720000000002</v>
      </c>
      <c r="J1678">
        <v>101</v>
      </c>
      <c r="K1678">
        <v>419.35199999999998</v>
      </c>
      <c r="L1678">
        <f>Tabla_STOCKENALMACEN[[#This Row],[CANT_STOCK]]*Tabla_STOCKENALMACEN[[#This Row],[COSTO_UNIT]]</f>
        <v>813.1</v>
      </c>
      <c r="M1678">
        <f>IFERROR(Tabla_STOCKENALMACEN[[#This Row],[CANT_STOCK]]/Tabla_STOCKENALMACEN[[#This Row],[VENTA_PROM12MESES_UN]],0)</f>
        <v>2.3267326732673266</v>
      </c>
      <c r="N1678">
        <f>IFERROR(12/Tabla_STOCKENALMACEN[[#This Row],[MESES DE INVENTARIO]],0)</f>
        <v>5.1574468085106391</v>
      </c>
      <c r="O1678" s="3">
        <f>Tabla_STOCKENALMACEN[[#This Row],[STOCK_VALORIZADO]]/SUM(Tabla_STOCKENALMACEN[STOCK_VALORIZADO])</f>
        <v>3.0609866773011294E-5</v>
      </c>
      <c r="P1678" s="1" t="str">
        <f>VLOOKUP(Tabla_STOCKENALMACEN[[#This Row],[ID_PRODUCTO]],'ABC VENTAS'!$B$2:$F$564,5,FALSE)</f>
        <v>C</v>
      </c>
      <c r="Q1678" s="1" t="str">
        <f>VLOOKUP(Tabla_STOCKENALMACEN[[#This Row],[ID_PRODUCTO]],'ABC STOCK'!$B$3:$F$565,5,FALSE)</f>
        <v>C</v>
      </c>
      <c r="R167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79" spans="1:18" x14ac:dyDescent="0.25">
      <c r="A1679">
        <v>1</v>
      </c>
      <c r="B1679">
        <v>1280</v>
      </c>
      <c r="C1679">
        <v>6</v>
      </c>
      <c r="D1679">
        <v>7</v>
      </c>
      <c r="E1679">
        <v>201902</v>
      </c>
      <c r="F1679">
        <v>59</v>
      </c>
      <c r="G1679">
        <v>4.72</v>
      </c>
      <c r="H1679">
        <v>278.48</v>
      </c>
      <c r="I1679">
        <v>261.41719999999998</v>
      </c>
      <c r="J1679">
        <v>58.3</v>
      </c>
      <c r="K1679">
        <v>354.97703999999999</v>
      </c>
      <c r="L1679">
        <f>Tabla_STOCKENALMACEN[[#This Row],[CANT_STOCK]]*Tabla_STOCKENALMACEN[[#This Row],[COSTO_UNIT]]</f>
        <v>278.47999999999996</v>
      </c>
      <c r="M1679">
        <f>IFERROR(Tabla_STOCKENALMACEN[[#This Row],[CANT_STOCK]]/Tabla_STOCKENALMACEN[[#This Row],[VENTA_PROM12MESES_UN]],0)</f>
        <v>1.0120068610634649</v>
      </c>
      <c r="N1679">
        <f>IFERROR(12/Tabla_STOCKENALMACEN[[#This Row],[MESES DE INVENTARIO]],0)</f>
        <v>11.857627118644066</v>
      </c>
      <c r="O1679" s="3">
        <f>Tabla_STOCKENALMACEN[[#This Row],[STOCK_VALORIZADO]]/SUM(Tabla_STOCKENALMACEN[STOCK_VALORIZADO])</f>
        <v>1.0483625260051879E-5</v>
      </c>
      <c r="P1679" s="1" t="str">
        <f>VLOOKUP(Tabla_STOCKENALMACEN[[#This Row],[ID_PRODUCTO]],'ABC VENTAS'!$B$2:$F$564,5,FALSE)</f>
        <v>C</v>
      </c>
      <c r="Q1679" s="1" t="str">
        <f>VLOOKUP(Tabla_STOCKENALMACEN[[#This Row],[ID_PRODUCTO]],'ABC STOCK'!$B$3:$F$565,5,FALSE)</f>
        <v>C</v>
      </c>
      <c r="R167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80" spans="1:18" x14ac:dyDescent="0.25">
      <c r="A1680">
        <v>2</v>
      </c>
      <c r="B1680">
        <v>1280</v>
      </c>
      <c r="C1680">
        <v>6</v>
      </c>
      <c r="D1680">
        <v>7</v>
      </c>
      <c r="E1680">
        <v>202001</v>
      </c>
      <c r="F1680">
        <v>0</v>
      </c>
      <c r="G1680">
        <v>7.29</v>
      </c>
      <c r="H1680">
        <v>0</v>
      </c>
      <c r="I1680">
        <v>206.10288</v>
      </c>
      <c r="J1680">
        <v>30.4</v>
      </c>
      <c r="K1680">
        <v>334.64015999999998</v>
      </c>
      <c r="L1680">
        <f>Tabla_STOCKENALMACEN[[#This Row],[CANT_STOCK]]*Tabla_STOCKENALMACEN[[#This Row],[COSTO_UNIT]]</f>
        <v>0</v>
      </c>
      <c r="M1680">
        <f>IFERROR(Tabla_STOCKENALMACEN[[#This Row],[CANT_STOCK]]/Tabla_STOCKENALMACEN[[#This Row],[VENTA_PROM12MESES_UN]],0)</f>
        <v>0</v>
      </c>
      <c r="N1680">
        <f>IFERROR(12/Tabla_STOCKENALMACEN[[#This Row],[MESES DE INVENTARIO]],0)</f>
        <v>0</v>
      </c>
      <c r="O1680" s="3">
        <f>Tabla_STOCKENALMACEN[[#This Row],[STOCK_VALORIZADO]]/SUM(Tabla_STOCKENALMACEN[STOCK_VALORIZADO])</f>
        <v>0</v>
      </c>
      <c r="P1680" s="1" t="str">
        <f>VLOOKUP(Tabla_STOCKENALMACEN[[#This Row],[ID_PRODUCTO]],'ABC VENTAS'!$B$2:$F$564,5,FALSE)</f>
        <v>C</v>
      </c>
      <c r="Q1680" s="1" t="str">
        <f>VLOOKUP(Tabla_STOCKENALMACEN[[#This Row],[ID_PRODUCTO]],'ABC STOCK'!$B$3:$F$565,5,FALSE)</f>
        <v>C</v>
      </c>
      <c r="R168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81" spans="1:18" x14ac:dyDescent="0.25">
      <c r="A1681">
        <v>1</v>
      </c>
      <c r="B1681">
        <v>1280</v>
      </c>
      <c r="C1681">
        <v>6</v>
      </c>
      <c r="D1681">
        <v>7</v>
      </c>
      <c r="E1681">
        <v>201903</v>
      </c>
      <c r="F1681">
        <v>993</v>
      </c>
      <c r="G1681">
        <v>1.54</v>
      </c>
      <c r="H1681">
        <v>1529.22</v>
      </c>
      <c r="I1681">
        <v>76.969200000000001</v>
      </c>
      <c r="J1681">
        <v>51</v>
      </c>
      <c r="K1681">
        <v>129.59100000000001</v>
      </c>
      <c r="L1681">
        <f>Tabla_STOCKENALMACEN[[#This Row],[CANT_STOCK]]*Tabla_STOCKENALMACEN[[#This Row],[COSTO_UNIT]]</f>
        <v>1529.22</v>
      </c>
      <c r="M1681">
        <f>IFERROR(Tabla_STOCKENALMACEN[[#This Row],[CANT_STOCK]]/Tabla_STOCKENALMACEN[[#This Row],[VENTA_PROM12MESES_UN]],0)</f>
        <v>19.470588235294116</v>
      </c>
      <c r="N1681">
        <f>IFERROR(12/Tabla_STOCKENALMACEN[[#This Row],[MESES DE INVENTARIO]],0)</f>
        <v>0.61631419939577048</v>
      </c>
      <c r="O1681" s="3">
        <f>Tabla_STOCKENALMACEN[[#This Row],[STOCK_VALORIZADO]]/SUM(Tabla_STOCKENALMACEN[STOCK_VALORIZADO])</f>
        <v>5.7568835895491728E-5</v>
      </c>
      <c r="P1681" s="1" t="str">
        <f>VLOOKUP(Tabla_STOCKENALMACEN[[#This Row],[ID_PRODUCTO]],'ABC VENTAS'!$B$2:$F$564,5,FALSE)</f>
        <v>C</v>
      </c>
      <c r="Q1681" s="1" t="str">
        <f>VLOOKUP(Tabla_STOCKENALMACEN[[#This Row],[ID_PRODUCTO]],'ABC STOCK'!$B$3:$F$565,5,FALSE)</f>
        <v>C</v>
      </c>
      <c r="R168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682" spans="1:18" x14ac:dyDescent="0.25">
      <c r="A1682">
        <v>1</v>
      </c>
      <c r="B1682">
        <v>1281</v>
      </c>
      <c r="C1682">
        <v>6</v>
      </c>
      <c r="D1682">
        <v>7</v>
      </c>
      <c r="E1682">
        <v>202003</v>
      </c>
      <c r="F1682">
        <v>35</v>
      </c>
      <c r="G1682">
        <v>6.79</v>
      </c>
      <c r="H1682">
        <v>237.65</v>
      </c>
      <c r="I1682">
        <v>679.67899999999997</v>
      </c>
      <c r="J1682">
        <v>91</v>
      </c>
      <c r="K1682">
        <v>1149.2754</v>
      </c>
      <c r="L1682">
        <f>Tabla_STOCKENALMACEN[[#This Row],[CANT_STOCK]]*Tabla_STOCKENALMACEN[[#This Row],[COSTO_UNIT]]</f>
        <v>237.65</v>
      </c>
      <c r="M1682">
        <f>IFERROR(Tabla_STOCKENALMACEN[[#This Row],[CANT_STOCK]]/Tabla_STOCKENALMACEN[[#This Row],[VENTA_PROM12MESES_UN]],0)</f>
        <v>0.38461538461538464</v>
      </c>
      <c r="N1682">
        <f>IFERROR(12/Tabla_STOCKENALMACEN[[#This Row],[MESES DE INVENTARIO]],0)</f>
        <v>31.2</v>
      </c>
      <c r="O1682" s="3">
        <f>Tabla_STOCKENALMACEN[[#This Row],[STOCK_VALORIZADO]]/SUM(Tabla_STOCKENALMACEN[STOCK_VALORIZADO])</f>
        <v>8.9465438920257458E-6</v>
      </c>
      <c r="P1682" s="1" t="str">
        <f>VLOOKUP(Tabla_STOCKENALMACEN[[#This Row],[ID_PRODUCTO]],'ABC VENTAS'!$B$2:$F$564,5,FALSE)</f>
        <v>C</v>
      </c>
      <c r="Q1682" s="1" t="str">
        <f>VLOOKUP(Tabla_STOCKENALMACEN[[#This Row],[ID_PRODUCTO]],'ABC STOCK'!$B$3:$F$565,5,FALSE)</f>
        <v>C</v>
      </c>
      <c r="R168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83" spans="1:18" x14ac:dyDescent="0.25">
      <c r="A1683">
        <v>2</v>
      </c>
      <c r="B1683">
        <v>1281</v>
      </c>
      <c r="C1683">
        <v>6</v>
      </c>
      <c r="D1683">
        <v>7</v>
      </c>
      <c r="E1683">
        <v>201912</v>
      </c>
      <c r="F1683">
        <v>9</v>
      </c>
      <c r="G1683">
        <v>4.63</v>
      </c>
      <c r="H1683">
        <v>41.67</v>
      </c>
      <c r="I1683">
        <v>447.25799999999998</v>
      </c>
      <c r="J1683">
        <v>92</v>
      </c>
      <c r="K1683">
        <v>753.94920000000002</v>
      </c>
      <c r="L1683">
        <f>Tabla_STOCKENALMACEN[[#This Row],[CANT_STOCK]]*Tabla_STOCKENALMACEN[[#This Row],[COSTO_UNIT]]</f>
        <v>41.67</v>
      </c>
      <c r="M1683">
        <f>IFERROR(Tabla_STOCKENALMACEN[[#This Row],[CANT_STOCK]]/Tabla_STOCKENALMACEN[[#This Row],[VENTA_PROM12MESES_UN]],0)</f>
        <v>9.7826086956521743E-2</v>
      </c>
      <c r="N1683">
        <f>IFERROR(12/Tabla_STOCKENALMACEN[[#This Row],[MESES DE INVENTARIO]],0)</f>
        <v>122.66666666666666</v>
      </c>
      <c r="O1683" s="3">
        <f>Tabla_STOCKENALMACEN[[#This Row],[STOCK_VALORIZADO]]/SUM(Tabla_STOCKENALMACEN[STOCK_VALORIZADO])</f>
        <v>1.5687039090288777E-6</v>
      </c>
      <c r="P1683" s="1" t="str">
        <f>VLOOKUP(Tabla_STOCKENALMACEN[[#This Row],[ID_PRODUCTO]],'ABC VENTAS'!$B$2:$F$564,5,FALSE)</f>
        <v>C</v>
      </c>
      <c r="Q1683" s="1" t="str">
        <f>VLOOKUP(Tabla_STOCKENALMACEN[[#This Row],[ID_PRODUCTO]],'ABC STOCK'!$B$3:$F$565,5,FALSE)</f>
        <v>C</v>
      </c>
      <c r="R168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84" spans="1:18" x14ac:dyDescent="0.25">
      <c r="A1684">
        <v>3</v>
      </c>
      <c r="B1684">
        <v>1281</v>
      </c>
      <c r="C1684">
        <v>6</v>
      </c>
      <c r="D1684">
        <v>7</v>
      </c>
      <c r="E1684">
        <v>202002</v>
      </c>
      <c r="F1684">
        <v>33</v>
      </c>
      <c r="G1684">
        <v>4.83</v>
      </c>
      <c r="H1684">
        <v>159.38999999999999</v>
      </c>
      <c r="I1684">
        <v>537.28920000000005</v>
      </c>
      <c r="J1684">
        <v>103</v>
      </c>
      <c r="K1684">
        <v>751.20989999999995</v>
      </c>
      <c r="L1684">
        <f>Tabla_STOCKENALMACEN[[#This Row],[CANT_STOCK]]*Tabla_STOCKENALMACEN[[#This Row],[COSTO_UNIT]]</f>
        <v>159.39000000000001</v>
      </c>
      <c r="M1684">
        <f>IFERROR(Tabla_STOCKENALMACEN[[#This Row],[CANT_STOCK]]/Tabla_STOCKENALMACEN[[#This Row],[VENTA_PROM12MESES_UN]],0)</f>
        <v>0.32038834951456313</v>
      </c>
      <c r="N1684">
        <f>IFERROR(12/Tabla_STOCKENALMACEN[[#This Row],[MESES DE INVENTARIO]],0)</f>
        <v>37.454545454545453</v>
      </c>
      <c r="O1684" s="3">
        <f>Tabla_STOCKENALMACEN[[#This Row],[STOCK_VALORIZADO]]/SUM(Tabla_STOCKENALMACEN[STOCK_VALORIZADO])</f>
        <v>6.0003771552702861E-6</v>
      </c>
      <c r="P1684" s="1" t="str">
        <f>VLOOKUP(Tabla_STOCKENALMACEN[[#This Row],[ID_PRODUCTO]],'ABC VENTAS'!$B$2:$F$564,5,FALSE)</f>
        <v>C</v>
      </c>
      <c r="Q1684" s="1" t="str">
        <f>VLOOKUP(Tabla_STOCKENALMACEN[[#This Row],[ID_PRODUCTO]],'ABC STOCK'!$B$3:$F$565,5,FALSE)</f>
        <v>C</v>
      </c>
      <c r="R168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85" spans="1:18" x14ac:dyDescent="0.25">
      <c r="A1685">
        <v>1</v>
      </c>
      <c r="B1685">
        <v>1281</v>
      </c>
      <c r="C1685">
        <v>6</v>
      </c>
      <c r="D1685">
        <v>7</v>
      </c>
      <c r="E1685">
        <v>201908</v>
      </c>
      <c r="F1685">
        <v>42</v>
      </c>
      <c r="G1685">
        <v>3.54</v>
      </c>
      <c r="H1685">
        <v>148.68</v>
      </c>
      <c r="I1685">
        <v>419.13600000000002</v>
      </c>
      <c r="J1685">
        <v>148</v>
      </c>
      <c r="K1685">
        <v>675.85680000000002</v>
      </c>
      <c r="L1685">
        <f>Tabla_STOCKENALMACEN[[#This Row],[CANT_STOCK]]*Tabla_STOCKENALMACEN[[#This Row],[COSTO_UNIT]]</f>
        <v>148.68</v>
      </c>
      <c r="M1685">
        <f>IFERROR(Tabla_STOCKENALMACEN[[#This Row],[CANT_STOCK]]/Tabla_STOCKENALMACEN[[#This Row],[VENTA_PROM12MESES_UN]],0)</f>
        <v>0.28378378378378377</v>
      </c>
      <c r="N1685">
        <f>IFERROR(12/Tabla_STOCKENALMACEN[[#This Row],[MESES DE INVENTARIO]],0)</f>
        <v>42.285714285714285</v>
      </c>
      <c r="O1685" s="3">
        <f>Tabla_STOCKENALMACEN[[#This Row],[STOCK_VALORIZADO]]/SUM(Tabla_STOCKENALMACEN[STOCK_VALORIZADO])</f>
        <v>5.5971897574853266E-6</v>
      </c>
      <c r="P1685" s="1" t="str">
        <f>VLOOKUP(Tabla_STOCKENALMACEN[[#This Row],[ID_PRODUCTO]],'ABC VENTAS'!$B$2:$F$564,5,FALSE)</f>
        <v>C</v>
      </c>
      <c r="Q1685" s="1" t="str">
        <f>VLOOKUP(Tabla_STOCKENALMACEN[[#This Row],[ID_PRODUCTO]],'ABC STOCK'!$B$3:$F$565,5,FALSE)</f>
        <v>C</v>
      </c>
      <c r="R168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86" spans="1:18" x14ac:dyDescent="0.25">
      <c r="A1686">
        <v>3</v>
      </c>
      <c r="B1686">
        <v>1281</v>
      </c>
      <c r="C1686">
        <v>6</v>
      </c>
      <c r="D1686">
        <v>7</v>
      </c>
      <c r="E1686">
        <v>202003</v>
      </c>
      <c r="F1686">
        <v>957</v>
      </c>
      <c r="G1686">
        <v>4.66</v>
      </c>
      <c r="H1686">
        <v>4459.62</v>
      </c>
      <c r="I1686">
        <v>248.01452</v>
      </c>
      <c r="J1686">
        <v>59.8</v>
      </c>
      <c r="K1686">
        <v>443.08211999999997</v>
      </c>
      <c r="L1686">
        <f>Tabla_STOCKENALMACEN[[#This Row],[CANT_STOCK]]*Tabla_STOCKENALMACEN[[#This Row],[COSTO_UNIT]]</f>
        <v>4459.62</v>
      </c>
      <c r="M1686">
        <f>IFERROR(Tabla_STOCKENALMACEN[[#This Row],[CANT_STOCK]]/Tabla_STOCKENALMACEN[[#This Row],[VENTA_PROM12MESES_UN]],0)</f>
        <v>16.003344481605353</v>
      </c>
      <c r="N1686">
        <f>IFERROR(12/Tabla_STOCKENALMACEN[[#This Row],[MESES DE INVENTARIO]],0)</f>
        <v>0.74984326018808767</v>
      </c>
      <c r="O1686" s="3">
        <f>Tabla_STOCKENALMACEN[[#This Row],[STOCK_VALORIZADO]]/SUM(Tabla_STOCKENALMACEN[STOCK_VALORIZADO])</f>
        <v>1.6788632893648581E-4</v>
      </c>
      <c r="P1686" s="1" t="str">
        <f>VLOOKUP(Tabla_STOCKENALMACEN[[#This Row],[ID_PRODUCTO]],'ABC VENTAS'!$B$2:$F$564,5,FALSE)</f>
        <v>C</v>
      </c>
      <c r="Q1686" s="1" t="str">
        <f>VLOOKUP(Tabla_STOCKENALMACEN[[#This Row],[ID_PRODUCTO]],'ABC STOCK'!$B$3:$F$565,5,FALSE)</f>
        <v>C</v>
      </c>
      <c r="R168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687" spans="1:18" x14ac:dyDescent="0.25">
      <c r="A1687">
        <v>3</v>
      </c>
      <c r="B1687">
        <v>1281</v>
      </c>
      <c r="C1687">
        <v>6</v>
      </c>
      <c r="D1687">
        <v>7</v>
      </c>
      <c r="E1687">
        <v>202002</v>
      </c>
      <c r="F1687">
        <v>192</v>
      </c>
      <c r="G1687">
        <v>3.21</v>
      </c>
      <c r="H1687">
        <v>616.32000000000005</v>
      </c>
      <c r="I1687">
        <v>216.74562</v>
      </c>
      <c r="J1687">
        <v>63.7</v>
      </c>
      <c r="K1687">
        <v>331.25274000000002</v>
      </c>
      <c r="L1687">
        <f>Tabla_STOCKENALMACEN[[#This Row],[CANT_STOCK]]*Tabla_STOCKENALMACEN[[#This Row],[COSTO_UNIT]]</f>
        <v>616.31999999999994</v>
      </c>
      <c r="M1687">
        <f>IFERROR(Tabla_STOCKENALMACEN[[#This Row],[CANT_STOCK]]/Tabla_STOCKENALMACEN[[#This Row],[VENTA_PROM12MESES_UN]],0)</f>
        <v>3.0141287284144425</v>
      </c>
      <c r="N1687">
        <f>IFERROR(12/Tabla_STOCKENALMACEN[[#This Row],[MESES DE INVENTARIO]],0)</f>
        <v>3.9812500000000002</v>
      </c>
      <c r="O1687" s="3">
        <f>Tabla_STOCKENALMACEN[[#This Row],[STOCK_VALORIZADO]]/SUM(Tabla_STOCKENALMACEN[STOCK_VALORIZADO])</f>
        <v>2.3201910084297525E-5</v>
      </c>
      <c r="P1687" s="1" t="str">
        <f>VLOOKUP(Tabla_STOCKENALMACEN[[#This Row],[ID_PRODUCTO]],'ABC VENTAS'!$B$2:$F$564,5,FALSE)</f>
        <v>C</v>
      </c>
      <c r="Q1687" s="1" t="str">
        <f>VLOOKUP(Tabla_STOCKENALMACEN[[#This Row],[ID_PRODUCTO]],'ABC STOCK'!$B$3:$F$565,5,FALSE)</f>
        <v>C</v>
      </c>
      <c r="R168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688" spans="1:18" x14ac:dyDescent="0.25">
      <c r="A1688">
        <v>2</v>
      </c>
      <c r="B1688">
        <v>1282</v>
      </c>
      <c r="C1688">
        <v>6</v>
      </c>
      <c r="D1688">
        <v>7</v>
      </c>
      <c r="E1688">
        <v>201908</v>
      </c>
      <c r="F1688">
        <v>8</v>
      </c>
      <c r="G1688">
        <v>5.41</v>
      </c>
      <c r="H1688">
        <v>43.28</v>
      </c>
      <c r="I1688">
        <v>0</v>
      </c>
      <c r="J1688">
        <v>0</v>
      </c>
      <c r="K1688">
        <v>0</v>
      </c>
      <c r="L1688">
        <f>Tabla_STOCKENALMACEN[[#This Row],[CANT_STOCK]]*Tabla_STOCKENALMACEN[[#This Row],[COSTO_UNIT]]</f>
        <v>43.28</v>
      </c>
      <c r="M1688">
        <f>IFERROR(Tabla_STOCKENALMACEN[[#This Row],[CANT_STOCK]]/Tabla_STOCKENALMACEN[[#This Row],[VENTA_PROM12MESES_UN]],0)</f>
        <v>0</v>
      </c>
      <c r="N1688">
        <f>IFERROR(12/Tabla_STOCKENALMACEN[[#This Row],[MESES DE INVENTARIO]],0)</f>
        <v>0</v>
      </c>
      <c r="O1688" s="3">
        <f>Tabla_STOCKENALMACEN[[#This Row],[STOCK_VALORIZADO]]/SUM(Tabla_STOCKENALMACEN[STOCK_VALORIZADO])</f>
        <v>1.6293137792841331E-6</v>
      </c>
      <c r="P1688" s="1" t="str">
        <f>VLOOKUP(Tabla_STOCKENALMACEN[[#This Row],[ID_PRODUCTO]],'ABC VENTAS'!$B$2:$F$564,5,FALSE)</f>
        <v>C</v>
      </c>
      <c r="Q1688" s="1" t="str">
        <f>VLOOKUP(Tabla_STOCKENALMACEN[[#This Row],[ID_PRODUCTO]],'ABC STOCK'!$B$3:$F$565,5,FALSE)</f>
        <v>C</v>
      </c>
      <c r="R1688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689" spans="1:18" x14ac:dyDescent="0.25">
      <c r="A1689">
        <v>3</v>
      </c>
      <c r="B1689">
        <v>1282</v>
      </c>
      <c r="C1689">
        <v>6</v>
      </c>
      <c r="D1689">
        <v>7</v>
      </c>
      <c r="E1689">
        <v>201904</v>
      </c>
      <c r="F1689">
        <v>1179</v>
      </c>
      <c r="G1689">
        <v>5.07</v>
      </c>
      <c r="H1689">
        <v>5977.53</v>
      </c>
      <c r="I1689">
        <v>285.59309999999999</v>
      </c>
      <c r="J1689">
        <v>65.5</v>
      </c>
      <c r="K1689">
        <v>488.16494999999998</v>
      </c>
      <c r="L1689">
        <f>Tabla_STOCKENALMACEN[[#This Row],[CANT_STOCK]]*Tabla_STOCKENALMACEN[[#This Row],[COSTO_UNIT]]</f>
        <v>5977.5300000000007</v>
      </c>
      <c r="M1689">
        <f>IFERROR(Tabla_STOCKENALMACEN[[#This Row],[CANT_STOCK]]/Tabla_STOCKENALMACEN[[#This Row],[VENTA_PROM12MESES_UN]],0)</f>
        <v>18</v>
      </c>
      <c r="N1689">
        <f>IFERROR(12/Tabla_STOCKENALMACEN[[#This Row],[MESES DE INVENTARIO]],0)</f>
        <v>0.66666666666666663</v>
      </c>
      <c r="O1689" s="3">
        <f>Tabla_STOCKENALMACEN[[#This Row],[STOCK_VALORIZADO]]/SUM(Tabla_STOCKENALMACEN[STOCK_VALORIZADO])</f>
        <v>2.2502938990490493E-4</v>
      </c>
      <c r="P1689" s="1" t="str">
        <f>VLOOKUP(Tabla_STOCKENALMACEN[[#This Row],[ID_PRODUCTO]],'ABC VENTAS'!$B$2:$F$564,5,FALSE)</f>
        <v>C</v>
      </c>
      <c r="Q1689" s="1" t="str">
        <f>VLOOKUP(Tabla_STOCKENALMACEN[[#This Row],[ID_PRODUCTO]],'ABC STOCK'!$B$3:$F$565,5,FALSE)</f>
        <v>C</v>
      </c>
      <c r="R168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690" spans="1:18" x14ac:dyDescent="0.25">
      <c r="A1690">
        <v>2</v>
      </c>
      <c r="B1690">
        <v>1282</v>
      </c>
      <c r="C1690">
        <v>6</v>
      </c>
      <c r="D1690">
        <v>7</v>
      </c>
      <c r="E1690">
        <v>202003</v>
      </c>
      <c r="F1690">
        <v>243</v>
      </c>
      <c r="G1690">
        <v>6.95</v>
      </c>
      <c r="H1690">
        <v>1688.85</v>
      </c>
      <c r="I1690">
        <v>320.88150000000002</v>
      </c>
      <c r="J1690">
        <v>48.6</v>
      </c>
      <c r="K1690">
        <v>442.4787</v>
      </c>
      <c r="L1690">
        <f>Tabla_STOCKENALMACEN[[#This Row],[CANT_STOCK]]*Tabla_STOCKENALMACEN[[#This Row],[COSTO_UNIT]]</f>
        <v>1688.8500000000001</v>
      </c>
      <c r="M1690">
        <f>IFERROR(Tabla_STOCKENALMACEN[[#This Row],[CANT_STOCK]]/Tabla_STOCKENALMACEN[[#This Row],[VENTA_PROM12MESES_UN]],0)</f>
        <v>5</v>
      </c>
      <c r="N1690">
        <f>IFERROR(12/Tabla_STOCKENALMACEN[[#This Row],[MESES DE INVENTARIO]],0)</f>
        <v>2.4</v>
      </c>
      <c r="O1690" s="3">
        <f>Tabla_STOCKENALMACEN[[#This Row],[STOCK_VALORIZADO]]/SUM(Tabla_STOCKENALMACEN[STOCK_VALORIZADO])</f>
        <v>6.3578248062477088E-5</v>
      </c>
      <c r="P1690" s="1" t="str">
        <f>VLOOKUP(Tabla_STOCKENALMACEN[[#This Row],[ID_PRODUCTO]],'ABC VENTAS'!$B$2:$F$564,5,FALSE)</f>
        <v>C</v>
      </c>
      <c r="Q1690" s="1" t="str">
        <f>VLOOKUP(Tabla_STOCKENALMACEN[[#This Row],[ID_PRODUCTO]],'ABC STOCK'!$B$3:$F$565,5,FALSE)</f>
        <v>C</v>
      </c>
      <c r="R169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691" spans="1:18" x14ac:dyDescent="0.25">
      <c r="A1691">
        <v>1</v>
      </c>
      <c r="B1691">
        <v>1282</v>
      </c>
      <c r="C1691">
        <v>6</v>
      </c>
      <c r="D1691">
        <v>7</v>
      </c>
      <c r="E1691">
        <v>201909</v>
      </c>
      <c r="F1691">
        <v>477</v>
      </c>
      <c r="G1691">
        <v>2.13</v>
      </c>
      <c r="H1691">
        <v>1016.01</v>
      </c>
      <c r="I1691">
        <v>260.07299999999998</v>
      </c>
      <c r="J1691">
        <v>111</v>
      </c>
      <c r="K1691">
        <v>354.64499999999998</v>
      </c>
      <c r="L1691">
        <f>Tabla_STOCKENALMACEN[[#This Row],[CANT_STOCK]]*Tabla_STOCKENALMACEN[[#This Row],[COSTO_UNIT]]</f>
        <v>1016.01</v>
      </c>
      <c r="M1691">
        <f>IFERROR(Tabla_STOCKENALMACEN[[#This Row],[CANT_STOCK]]/Tabla_STOCKENALMACEN[[#This Row],[VENTA_PROM12MESES_UN]],0)</f>
        <v>4.2972972972972974</v>
      </c>
      <c r="N1691">
        <f>IFERROR(12/Tabla_STOCKENALMACEN[[#This Row],[MESES DE INVENTARIO]],0)</f>
        <v>2.7924528301886791</v>
      </c>
      <c r="O1691" s="3">
        <f>Tabla_STOCKENALMACEN[[#This Row],[STOCK_VALORIZADO]]/SUM(Tabla_STOCKENALMACEN[STOCK_VALORIZADO])</f>
        <v>3.8248592719280778E-5</v>
      </c>
      <c r="P1691" s="1" t="str">
        <f>VLOOKUP(Tabla_STOCKENALMACEN[[#This Row],[ID_PRODUCTO]],'ABC VENTAS'!$B$2:$F$564,5,FALSE)</f>
        <v>C</v>
      </c>
      <c r="Q1691" s="1" t="str">
        <f>VLOOKUP(Tabla_STOCKENALMACEN[[#This Row],[ID_PRODUCTO]],'ABC STOCK'!$B$3:$F$565,5,FALSE)</f>
        <v>C</v>
      </c>
      <c r="R169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692" spans="1:18" x14ac:dyDescent="0.25">
      <c r="A1692">
        <v>3</v>
      </c>
      <c r="B1692">
        <v>1282</v>
      </c>
      <c r="C1692">
        <v>6</v>
      </c>
      <c r="D1692">
        <v>7</v>
      </c>
      <c r="E1692">
        <v>202003</v>
      </c>
      <c r="F1692">
        <v>308</v>
      </c>
      <c r="G1692">
        <v>6.3</v>
      </c>
      <c r="H1692">
        <v>1940.4</v>
      </c>
      <c r="I1692">
        <v>210.47040000000001</v>
      </c>
      <c r="J1692">
        <v>38.4</v>
      </c>
      <c r="K1692">
        <v>324.1728</v>
      </c>
      <c r="L1692">
        <f>Tabla_STOCKENALMACEN[[#This Row],[CANT_STOCK]]*Tabla_STOCKENALMACEN[[#This Row],[COSTO_UNIT]]</f>
        <v>1940.3999999999999</v>
      </c>
      <c r="M1692">
        <f>IFERROR(Tabla_STOCKENALMACEN[[#This Row],[CANT_STOCK]]/Tabla_STOCKENALMACEN[[#This Row],[VENTA_PROM12MESES_UN]],0)</f>
        <v>8.0208333333333339</v>
      </c>
      <c r="N1692">
        <f>IFERROR(12/Tabla_STOCKENALMACEN[[#This Row],[MESES DE INVENTARIO]],0)</f>
        <v>1.4961038961038959</v>
      </c>
      <c r="O1692" s="3">
        <f>Tabla_STOCKENALMACEN[[#This Row],[STOCK_VALORIZADO]]/SUM(Tabla_STOCKENALMACEN[STOCK_VALORIZADO])</f>
        <v>7.3048069716333912E-5</v>
      </c>
      <c r="P1692" s="1" t="str">
        <f>VLOOKUP(Tabla_STOCKENALMACEN[[#This Row],[ID_PRODUCTO]],'ABC VENTAS'!$B$2:$F$564,5,FALSE)</f>
        <v>C</v>
      </c>
      <c r="Q1692" s="1" t="str">
        <f>VLOOKUP(Tabla_STOCKENALMACEN[[#This Row],[ID_PRODUCTO]],'ABC STOCK'!$B$3:$F$565,5,FALSE)</f>
        <v>C</v>
      </c>
      <c r="R169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693" spans="1:18" x14ac:dyDescent="0.25">
      <c r="A1693">
        <v>1</v>
      </c>
      <c r="B1693">
        <v>1282</v>
      </c>
      <c r="C1693">
        <v>6</v>
      </c>
      <c r="D1693">
        <v>7</v>
      </c>
      <c r="E1693">
        <v>201904</v>
      </c>
      <c r="F1693">
        <v>0</v>
      </c>
      <c r="G1693">
        <v>1.5</v>
      </c>
      <c r="H1693">
        <v>0</v>
      </c>
      <c r="I1693">
        <v>150.15</v>
      </c>
      <c r="J1693">
        <v>110</v>
      </c>
      <c r="K1693">
        <v>226.05</v>
      </c>
      <c r="L1693">
        <f>Tabla_STOCKENALMACEN[[#This Row],[CANT_STOCK]]*Tabla_STOCKENALMACEN[[#This Row],[COSTO_UNIT]]</f>
        <v>0</v>
      </c>
      <c r="M1693">
        <f>IFERROR(Tabla_STOCKENALMACEN[[#This Row],[CANT_STOCK]]/Tabla_STOCKENALMACEN[[#This Row],[VENTA_PROM12MESES_UN]],0)</f>
        <v>0</v>
      </c>
      <c r="N1693">
        <f>IFERROR(12/Tabla_STOCKENALMACEN[[#This Row],[MESES DE INVENTARIO]],0)</f>
        <v>0</v>
      </c>
      <c r="O1693" s="3">
        <f>Tabla_STOCKENALMACEN[[#This Row],[STOCK_VALORIZADO]]/SUM(Tabla_STOCKENALMACEN[STOCK_VALORIZADO])</f>
        <v>0</v>
      </c>
      <c r="P1693" s="1" t="str">
        <f>VLOOKUP(Tabla_STOCKENALMACEN[[#This Row],[ID_PRODUCTO]],'ABC VENTAS'!$B$2:$F$564,5,FALSE)</f>
        <v>C</v>
      </c>
      <c r="Q1693" s="1" t="str">
        <f>VLOOKUP(Tabla_STOCKENALMACEN[[#This Row],[ID_PRODUCTO]],'ABC STOCK'!$B$3:$F$565,5,FALSE)</f>
        <v>C</v>
      </c>
      <c r="R169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94" spans="1:18" x14ac:dyDescent="0.25">
      <c r="A1694">
        <v>1</v>
      </c>
      <c r="B1694">
        <v>1283</v>
      </c>
      <c r="C1694">
        <v>6</v>
      </c>
      <c r="D1694">
        <v>7</v>
      </c>
      <c r="E1694">
        <v>202002</v>
      </c>
      <c r="F1694">
        <v>345</v>
      </c>
      <c r="G1694">
        <v>63</v>
      </c>
      <c r="H1694">
        <v>21735</v>
      </c>
      <c r="I1694">
        <v>31217.13</v>
      </c>
      <c r="J1694">
        <v>597</v>
      </c>
      <c r="K1694">
        <v>64690.92</v>
      </c>
      <c r="L1694">
        <f>Tabla_STOCKENALMACEN[[#This Row],[CANT_STOCK]]*Tabla_STOCKENALMACEN[[#This Row],[COSTO_UNIT]]</f>
        <v>21735</v>
      </c>
      <c r="M1694">
        <f>IFERROR(Tabla_STOCKENALMACEN[[#This Row],[CANT_STOCK]]/Tabla_STOCKENALMACEN[[#This Row],[VENTA_PROM12MESES_UN]],0)</f>
        <v>0.57788944723618085</v>
      </c>
      <c r="N1694">
        <f>IFERROR(12/Tabla_STOCKENALMACEN[[#This Row],[MESES DE INVENTARIO]],0)</f>
        <v>20.765217391304351</v>
      </c>
      <c r="O1694" s="3">
        <f>Tabla_STOCKENALMACEN[[#This Row],[STOCK_VALORIZADO]]/SUM(Tabla_STOCKENALMACEN[STOCK_VALORIZADO])</f>
        <v>8.1823324844594808E-4</v>
      </c>
      <c r="P1694" s="1" t="str">
        <f>VLOOKUP(Tabla_STOCKENALMACEN[[#This Row],[ID_PRODUCTO]],'ABC VENTAS'!$B$2:$F$564,5,FALSE)</f>
        <v>B</v>
      </c>
      <c r="Q1694" s="1" t="str">
        <f>VLOOKUP(Tabla_STOCKENALMACEN[[#This Row],[ID_PRODUCTO]],'ABC STOCK'!$B$3:$F$565,5,FALSE)</f>
        <v>A</v>
      </c>
      <c r="R169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95" spans="1:18" x14ac:dyDescent="0.25">
      <c r="A1695">
        <v>2</v>
      </c>
      <c r="B1695">
        <v>1283</v>
      </c>
      <c r="C1695">
        <v>6</v>
      </c>
      <c r="D1695">
        <v>7</v>
      </c>
      <c r="E1695">
        <v>201910</v>
      </c>
      <c r="F1695">
        <v>521</v>
      </c>
      <c r="G1695">
        <v>44</v>
      </c>
      <c r="H1695">
        <v>22924</v>
      </c>
      <c r="I1695">
        <v>26435.200000000001</v>
      </c>
      <c r="J1695">
        <v>751</v>
      </c>
      <c r="K1695">
        <v>58487.88</v>
      </c>
      <c r="L1695">
        <f>Tabla_STOCKENALMACEN[[#This Row],[CANT_STOCK]]*Tabla_STOCKENALMACEN[[#This Row],[COSTO_UNIT]]</f>
        <v>22924</v>
      </c>
      <c r="M1695">
        <f>IFERROR(Tabla_STOCKENALMACEN[[#This Row],[CANT_STOCK]]/Tabla_STOCKENALMACEN[[#This Row],[VENTA_PROM12MESES_UN]],0)</f>
        <v>0.69374167776298268</v>
      </c>
      <c r="N1695">
        <f>IFERROR(12/Tabla_STOCKENALMACEN[[#This Row],[MESES DE INVENTARIO]],0)</f>
        <v>17.297504798464491</v>
      </c>
      <c r="O1695" s="3">
        <f>Tabla_STOCKENALMACEN[[#This Row],[STOCK_VALORIZADO]]/SUM(Tabla_STOCKENALMACEN[STOCK_VALORIZADO])</f>
        <v>8.6299420231768643E-4</v>
      </c>
      <c r="P1695" s="1" t="str">
        <f>VLOOKUP(Tabla_STOCKENALMACEN[[#This Row],[ID_PRODUCTO]],'ABC VENTAS'!$B$2:$F$564,5,FALSE)</f>
        <v>B</v>
      </c>
      <c r="Q1695" s="1" t="str">
        <f>VLOOKUP(Tabla_STOCKENALMACEN[[#This Row],[ID_PRODUCTO]],'ABC STOCK'!$B$3:$F$565,5,FALSE)</f>
        <v>A</v>
      </c>
      <c r="R169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96" spans="1:18" x14ac:dyDescent="0.25">
      <c r="A1696">
        <v>1</v>
      </c>
      <c r="B1696">
        <v>1283</v>
      </c>
      <c r="C1696">
        <v>6</v>
      </c>
      <c r="D1696">
        <v>7</v>
      </c>
      <c r="E1696">
        <v>201907</v>
      </c>
      <c r="F1696">
        <v>568</v>
      </c>
      <c r="G1696">
        <v>43</v>
      </c>
      <c r="H1696">
        <v>24424</v>
      </c>
      <c r="I1696">
        <v>35044.14</v>
      </c>
      <c r="J1696">
        <v>799</v>
      </c>
      <c r="K1696">
        <v>51191.93</v>
      </c>
      <c r="L1696">
        <f>Tabla_STOCKENALMACEN[[#This Row],[CANT_STOCK]]*Tabla_STOCKENALMACEN[[#This Row],[COSTO_UNIT]]</f>
        <v>24424</v>
      </c>
      <c r="M1696">
        <f>IFERROR(Tabla_STOCKENALMACEN[[#This Row],[CANT_STOCK]]/Tabla_STOCKENALMACEN[[#This Row],[VENTA_PROM12MESES_UN]],0)</f>
        <v>0.71088861076345433</v>
      </c>
      <c r="N1696">
        <f>IFERROR(12/Tabla_STOCKENALMACEN[[#This Row],[MESES DE INVENTARIO]],0)</f>
        <v>16.880281690140844</v>
      </c>
      <c r="O1696" s="3">
        <f>Tabla_STOCKENALMACEN[[#This Row],[STOCK_VALORIZADO]]/SUM(Tabla_STOCKENALMACEN[STOCK_VALORIZADO])</f>
        <v>9.1946302553686844E-4</v>
      </c>
      <c r="P1696" s="1" t="str">
        <f>VLOOKUP(Tabla_STOCKENALMACEN[[#This Row],[ID_PRODUCTO]],'ABC VENTAS'!$B$2:$F$564,5,FALSE)</f>
        <v>B</v>
      </c>
      <c r="Q1696" s="1" t="str">
        <f>VLOOKUP(Tabla_STOCKENALMACEN[[#This Row],[ID_PRODUCTO]],'ABC STOCK'!$B$3:$F$565,5,FALSE)</f>
        <v>A</v>
      </c>
      <c r="R169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97" spans="1:18" x14ac:dyDescent="0.25">
      <c r="A1697">
        <v>3</v>
      </c>
      <c r="B1697">
        <v>1283</v>
      </c>
      <c r="C1697">
        <v>6</v>
      </c>
      <c r="D1697">
        <v>7</v>
      </c>
      <c r="E1697">
        <v>202003</v>
      </c>
      <c r="F1697">
        <v>1394</v>
      </c>
      <c r="G1697">
        <v>63</v>
      </c>
      <c r="H1697">
        <v>87822</v>
      </c>
      <c r="I1697">
        <v>33537.42</v>
      </c>
      <c r="J1697">
        <v>619</v>
      </c>
      <c r="K1697">
        <v>50306.13</v>
      </c>
      <c r="L1697">
        <f>Tabla_STOCKENALMACEN[[#This Row],[CANT_STOCK]]*Tabla_STOCKENALMACEN[[#This Row],[COSTO_UNIT]]</f>
        <v>87822</v>
      </c>
      <c r="M1697">
        <f>IFERROR(Tabla_STOCKENALMACEN[[#This Row],[CANT_STOCK]]/Tabla_STOCKENALMACEN[[#This Row],[VENTA_PROM12MESES_UN]],0)</f>
        <v>2.2520193861066238</v>
      </c>
      <c r="N1697">
        <f>IFERROR(12/Tabla_STOCKENALMACEN[[#This Row],[MESES DE INVENTARIO]],0)</f>
        <v>5.3285509325681488</v>
      </c>
      <c r="O1697" s="3">
        <f>Tabla_STOCKENALMACEN[[#This Row],[STOCK_VALORIZADO]]/SUM(Tabla_STOCKENALMACEN[STOCK_VALORIZADO])</f>
        <v>3.3061366618366713E-3</v>
      </c>
      <c r="P1697" s="1" t="str">
        <f>VLOOKUP(Tabla_STOCKENALMACEN[[#This Row],[ID_PRODUCTO]],'ABC VENTAS'!$B$2:$F$564,5,FALSE)</f>
        <v>B</v>
      </c>
      <c r="Q1697" s="1" t="str">
        <f>VLOOKUP(Tabla_STOCKENALMACEN[[#This Row],[ID_PRODUCTO]],'ABC STOCK'!$B$3:$F$565,5,FALSE)</f>
        <v>A</v>
      </c>
      <c r="R169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98" spans="1:18" x14ac:dyDescent="0.25">
      <c r="A1698">
        <v>2</v>
      </c>
      <c r="B1698">
        <v>1283</v>
      </c>
      <c r="C1698">
        <v>6</v>
      </c>
      <c r="D1698">
        <v>7</v>
      </c>
      <c r="E1698">
        <v>201907</v>
      </c>
      <c r="F1698">
        <v>223</v>
      </c>
      <c r="G1698">
        <v>75</v>
      </c>
      <c r="H1698">
        <v>16725</v>
      </c>
      <c r="I1698">
        <v>35714.25</v>
      </c>
      <c r="J1698">
        <v>481</v>
      </c>
      <c r="K1698">
        <v>45815.25</v>
      </c>
      <c r="L1698">
        <f>Tabla_STOCKENALMACEN[[#This Row],[CANT_STOCK]]*Tabla_STOCKENALMACEN[[#This Row],[COSTO_UNIT]]</f>
        <v>16725</v>
      </c>
      <c r="M1698">
        <f>IFERROR(Tabla_STOCKENALMACEN[[#This Row],[CANT_STOCK]]/Tabla_STOCKENALMACEN[[#This Row],[VENTA_PROM12MESES_UN]],0)</f>
        <v>0.46361746361746364</v>
      </c>
      <c r="N1698">
        <f>IFERROR(12/Tabla_STOCKENALMACEN[[#This Row],[MESES DE INVENTARIO]],0)</f>
        <v>25.883408071748878</v>
      </c>
      <c r="O1698" s="3">
        <f>Tabla_STOCKENALMACEN[[#This Row],[STOCK_VALORIZADO]]/SUM(Tabla_STOCKENALMACEN[STOCK_VALORIZADO])</f>
        <v>6.2962737889388004E-4</v>
      </c>
      <c r="P1698" s="1" t="str">
        <f>VLOOKUP(Tabla_STOCKENALMACEN[[#This Row],[ID_PRODUCTO]],'ABC VENTAS'!$B$2:$F$564,5,FALSE)</f>
        <v>B</v>
      </c>
      <c r="Q1698" s="1" t="str">
        <f>VLOOKUP(Tabla_STOCKENALMACEN[[#This Row],[ID_PRODUCTO]],'ABC STOCK'!$B$3:$F$565,5,FALSE)</f>
        <v>A</v>
      </c>
      <c r="R169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699" spans="1:18" x14ac:dyDescent="0.25">
      <c r="A1699">
        <v>2</v>
      </c>
      <c r="B1699">
        <v>1283</v>
      </c>
      <c r="C1699">
        <v>6</v>
      </c>
      <c r="D1699">
        <v>7</v>
      </c>
      <c r="E1699">
        <v>201906</v>
      </c>
      <c r="F1699">
        <v>788</v>
      </c>
      <c r="G1699">
        <v>41</v>
      </c>
      <c r="H1699">
        <v>32308</v>
      </c>
      <c r="I1699">
        <v>18929.7</v>
      </c>
      <c r="J1699">
        <v>513</v>
      </c>
      <c r="K1699">
        <v>32390.82</v>
      </c>
      <c r="L1699">
        <f>Tabla_STOCKENALMACEN[[#This Row],[CANT_STOCK]]*Tabla_STOCKENALMACEN[[#This Row],[COSTO_UNIT]]</f>
        <v>32308</v>
      </c>
      <c r="M1699">
        <f>IFERROR(Tabla_STOCKENALMACEN[[#This Row],[CANT_STOCK]]/Tabla_STOCKENALMACEN[[#This Row],[VENTA_PROM12MESES_UN]],0)</f>
        <v>1.5360623781676412</v>
      </c>
      <c r="N1699">
        <f>IFERROR(12/Tabla_STOCKENALMACEN[[#This Row],[MESES DE INVENTARIO]],0)</f>
        <v>7.8121827411167519</v>
      </c>
      <c r="O1699" s="3">
        <f>Tabla_STOCKENALMACEN[[#This Row],[STOCK_VALORIZADO]]/SUM(Tabla_STOCKENALMACEN[STOCK_VALORIZADO])</f>
        <v>1.2162631603768895E-3</v>
      </c>
      <c r="P1699" s="1" t="str">
        <f>VLOOKUP(Tabla_STOCKENALMACEN[[#This Row],[ID_PRODUCTO]],'ABC VENTAS'!$B$2:$F$564,5,FALSE)</f>
        <v>B</v>
      </c>
      <c r="Q1699" s="1" t="str">
        <f>VLOOKUP(Tabla_STOCKENALMACEN[[#This Row],[ID_PRODUCTO]],'ABC STOCK'!$B$3:$F$565,5,FALSE)</f>
        <v>A</v>
      </c>
      <c r="R169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00" spans="1:18" x14ac:dyDescent="0.25">
      <c r="A1700">
        <v>1</v>
      </c>
      <c r="B1700">
        <v>1284</v>
      </c>
      <c r="C1700">
        <v>6</v>
      </c>
      <c r="D1700">
        <v>7</v>
      </c>
      <c r="E1700">
        <v>201902</v>
      </c>
      <c r="F1700">
        <v>551</v>
      </c>
      <c r="G1700">
        <v>65</v>
      </c>
      <c r="H1700">
        <v>35815</v>
      </c>
      <c r="I1700">
        <v>60902.400000000001</v>
      </c>
      <c r="J1700">
        <v>976</v>
      </c>
      <c r="K1700">
        <v>112288.8</v>
      </c>
      <c r="L1700">
        <f>Tabla_STOCKENALMACEN[[#This Row],[CANT_STOCK]]*Tabla_STOCKENALMACEN[[#This Row],[COSTO_UNIT]]</f>
        <v>35815</v>
      </c>
      <c r="M1700">
        <f>IFERROR(Tabla_STOCKENALMACEN[[#This Row],[CANT_STOCK]]/Tabla_STOCKENALMACEN[[#This Row],[VENTA_PROM12MESES_UN]],0)</f>
        <v>0.56454918032786883</v>
      </c>
      <c r="N1700">
        <f>IFERROR(12/Tabla_STOCKENALMACEN[[#This Row],[MESES DE INVENTARIO]],0)</f>
        <v>21.255898366606171</v>
      </c>
      <c r="O1700" s="3">
        <f>Tabla_STOCKENALMACEN[[#This Row],[STOCK_VALORIZADO]]/SUM(Tabla_STOCKENALMACEN[STOCK_VALORIZADO])</f>
        <v>1.348287269063337E-3</v>
      </c>
      <c r="P1700" s="1" t="str">
        <f>VLOOKUP(Tabla_STOCKENALMACEN[[#This Row],[ID_PRODUCTO]],'ABC VENTAS'!$B$2:$F$564,5,FALSE)</f>
        <v>B</v>
      </c>
      <c r="Q1700" s="1" t="str">
        <f>VLOOKUP(Tabla_STOCKENALMACEN[[#This Row],[ID_PRODUCTO]],'ABC STOCK'!$B$3:$F$565,5,FALSE)</f>
        <v>B</v>
      </c>
      <c r="R17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01" spans="1:18" x14ac:dyDescent="0.25">
      <c r="A1701">
        <v>3</v>
      </c>
      <c r="B1701">
        <v>1284</v>
      </c>
      <c r="C1701">
        <v>6</v>
      </c>
      <c r="D1701">
        <v>7</v>
      </c>
      <c r="E1701">
        <v>201910</v>
      </c>
      <c r="F1701">
        <v>459</v>
      </c>
      <c r="G1701">
        <v>80</v>
      </c>
      <c r="H1701">
        <v>36720</v>
      </c>
      <c r="I1701">
        <v>33440</v>
      </c>
      <c r="J1701">
        <v>440</v>
      </c>
      <c r="K1701">
        <v>66528</v>
      </c>
      <c r="L1701">
        <f>Tabla_STOCKENALMACEN[[#This Row],[CANT_STOCK]]*Tabla_STOCKENALMACEN[[#This Row],[COSTO_UNIT]]</f>
        <v>36720</v>
      </c>
      <c r="M1701">
        <f>IFERROR(Tabla_STOCKENALMACEN[[#This Row],[CANT_STOCK]]/Tabla_STOCKENALMACEN[[#This Row],[VENTA_PROM12MESES_UN]],0)</f>
        <v>1.0431818181818182</v>
      </c>
      <c r="N1701">
        <f>IFERROR(12/Tabla_STOCKENALMACEN[[#This Row],[MESES DE INVENTARIO]],0)</f>
        <v>11.503267973856209</v>
      </c>
      <c r="O1701" s="3">
        <f>Tabla_STOCKENALMACEN[[#This Row],[STOCK_VALORIZADO]]/SUM(Tabla_STOCKENALMACEN[STOCK_VALORIZADO])</f>
        <v>1.3823567924055769E-3</v>
      </c>
      <c r="P1701" s="1" t="str">
        <f>VLOOKUP(Tabla_STOCKENALMACEN[[#This Row],[ID_PRODUCTO]],'ABC VENTAS'!$B$2:$F$564,5,FALSE)</f>
        <v>B</v>
      </c>
      <c r="Q1701" s="1" t="str">
        <f>VLOOKUP(Tabla_STOCKENALMACEN[[#This Row],[ID_PRODUCTO]],'ABC STOCK'!$B$3:$F$565,5,FALSE)</f>
        <v>B</v>
      </c>
      <c r="R170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02" spans="1:18" x14ac:dyDescent="0.25">
      <c r="A1702">
        <v>1</v>
      </c>
      <c r="B1702">
        <v>1284</v>
      </c>
      <c r="C1702">
        <v>6</v>
      </c>
      <c r="D1702">
        <v>7</v>
      </c>
      <c r="E1702">
        <v>201908</v>
      </c>
      <c r="F1702">
        <v>468</v>
      </c>
      <c r="G1702">
        <v>42</v>
      </c>
      <c r="H1702">
        <v>19656</v>
      </c>
      <c r="I1702">
        <v>24095.82</v>
      </c>
      <c r="J1702">
        <v>557</v>
      </c>
      <c r="K1702">
        <v>35091</v>
      </c>
      <c r="L1702">
        <f>Tabla_STOCKENALMACEN[[#This Row],[CANT_STOCK]]*Tabla_STOCKENALMACEN[[#This Row],[COSTO_UNIT]]</f>
        <v>19656</v>
      </c>
      <c r="M1702">
        <f>IFERROR(Tabla_STOCKENALMACEN[[#This Row],[CANT_STOCK]]/Tabla_STOCKENALMACEN[[#This Row],[VENTA_PROM12MESES_UN]],0)</f>
        <v>0.84021543985637348</v>
      </c>
      <c r="N1702">
        <f>IFERROR(12/Tabla_STOCKENALMACEN[[#This Row],[MESES DE INVENTARIO]],0)</f>
        <v>14.282051282051281</v>
      </c>
      <c r="O1702" s="3">
        <f>Tabla_STOCKENALMACEN[[#This Row],[STOCK_VALORIZADO]]/SUM(Tabla_STOCKENALMACEN[STOCK_VALORIZADO])</f>
        <v>7.3996745946416172E-4</v>
      </c>
      <c r="P1702" s="1" t="str">
        <f>VLOOKUP(Tabla_STOCKENALMACEN[[#This Row],[ID_PRODUCTO]],'ABC VENTAS'!$B$2:$F$564,5,FALSE)</f>
        <v>B</v>
      </c>
      <c r="Q1702" s="1" t="str">
        <f>VLOOKUP(Tabla_STOCKENALMACEN[[#This Row],[ID_PRODUCTO]],'ABC STOCK'!$B$3:$F$565,5,FALSE)</f>
        <v>B</v>
      </c>
      <c r="R170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03" spans="1:18" x14ac:dyDescent="0.25">
      <c r="A1703">
        <v>3</v>
      </c>
      <c r="B1703">
        <v>1284</v>
      </c>
      <c r="C1703">
        <v>6</v>
      </c>
      <c r="D1703">
        <v>7</v>
      </c>
      <c r="E1703">
        <v>201903</v>
      </c>
      <c r="F1703">
        <v>124</v>
      </c>
      <c r="G1703">
        <v>75</v>
      </c>
      <c r="H1703">
        <v>9300</v>
      </c>
      <c r="I1703">
        <v>26082</v>
      </c>
      <c r="J1703">
        <v>322</v>
      </c>
      <c r="K1703">
        <v>34776</v>
      </c>
      <c r="L1703">
        <f>Tabla_STOCKENALMACEN[[#This Row],[CANT_STOCK]]*Tabla_STOCKENALMACEN[[#This Row],[COSTO_UNIT]]</f>
        <v>9300</v>
      </c>
      <c r="M1703">
        <f>IFERROR(Tabla_STOCKENALMACEN[[#This Row],[CANT_STOCK]]/Tabla_STOCKENALMACEN[[#This Row],[VENTA_PROM12MESES_UN]],0)</f>
        <v>0.38509316770186336</v>
      </c>
      <c r="N1703">
        <f>IFERROR(12/Tabla_STOCKENALMACEN[[#This Row],[MESES DE INVENTARIO]],0)</f>
        <v>31.161290322580644</v>
      </c>
      <c r="O1703" s="3">
        <f>Tabla_STOCKENALMACEN[[#This Row],[STOCK_VALORIZADO]]/SUM(Tabla_STOCKENALMACEN[STOCK_VALORIZADO])</f>
        <v>3.5010670395892879E-4</v>
      </c>
      <c r="P1703" s="1" t="str">
        <f>VLOOKUP(Tabla_STOCKENALMACEN[[#This Row],[ID_PRODUCTO]],'ABC VENTAS'!$B$2:$F$564,5,FALSE)</f>
        <v>B</v>
      </c>
      <c r="Q1703" s="1" t="str">
        <f>VLOOKUP(Tabla_STOCKENALMACEN[[#This Row],[ID_PRODUCTO]],'ABC STOCK'!$B$3:$F$565,5,FALSE)</f>
        <v>B</v>
      </c>
      <c r="R17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04" spans="1:18" x14ac:dyDescent="0.25">
      <c r="A1704">
        <v>2</v>
      </c>
      <c r="B1704">
        <v>1284</v>
      </c>
      <c r="C1704">
        <v>6</v>
      </c>
      <c r="D1704">
        <v>7</v>
      </c>
      <c r="E1704">
        <v>202001</v>
      </c>
      <c r="F1704">
        <v>269</v>
      </c>
      <c r="G1704">
        <v>52</v>
      </c>
      <c r="H1704">
        <v>13988</v>
      </c>
      <c r="I1704">
        <v>19140.16</v>
      </c>
      <c r="J1704">
        <v>428</v>
      </c>
      <c r="K1704">
        <v>30045.599999999999</v>
      </c>
      <c r="L1704">
        <f>Tabla_STOCKENALMACEN[[#This Row],[CANT_STOCK]]*Tabla_STOCKENALMACEN[[#This Row],[COSTO_UNIT]]</f>
        <v>13988</v>
      </c>
      <c r="M1704">
        <f>IFERROR(Tabla_STOCKENALMACEN[[#This Row],[CANT_STOCK]]/Tabla_STOCKENALMACEN[[#This Row],[VENTA_PROM12MESES_UN]],0)</f>
        <v>0.62850467289719625</v>
      </c>
      <c r="N1704">
        <f>IFERROR(12/Tabla_STOCKENALMACEN[[#This Row],[MESES DE INVENTARIO]],0)</f>
        <v>19.092936802973977</v>
      </c>
      <c r="O1704" s="3">
        <f>Tabla_STOCKENALMACEN[[#This Row],[STOCK_VALORIZADO]]/SUM(Tabla_STOCKENALMACEN[STOCK_VALORIZADO])</f>
        <v>5.2659059945994583E-4</v>
      </c>
      <c r="P1704" s="1" t="str">
        <f>VLOOKUP(Tabla_STOCKENALMACEN[[#This Row],[ID_PRODUCTO]],'ABC VENTAS'!$B$2:$F$564,5,FALSE)</f>
        <v>B</v>
      </c>
      <c r="Q1704" s="1" t="str">
        <f>VLOOKUP(Tabla_STOCKENALMACEN[[#This Row],[ID_PRODUCTO]],'ABC STOCK'!$B$3:$F$565,5,FALSE)</f>
        <v>B</v>
      </c>
      <c r="R170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05" spans="1:18" x14ac:dyDescent="0.25">
      <c r="A1705">
        <v>3</v>
      </c>
      <c r="B1705">
        <v>1284</v>
      </c>
      <c r="C1705">
        <v>6</v>
      </c>
      <c r="D1705">
        <v>7</v>
      </c>
      <c r="E1705">
        <v>202001</v>
      </c>
      <c r="F1705">
        <v>443</v>
      </c>
      <c r="G1705">
        <v>53</v>
      </c>
      <c r="H1705">
        <v>23479</v>
      </c>
      <c r="I1705">
        <v>18313.09</v>
      </c>
      <c r="J1705">
        <v>317</v>
      </c>
      <c r="K1705">
        <v>21673.29</v>
      </c>
      <c r="L1705">
        <f>Tabla_STOCKENALMACEN[[#This Row],[CANT_STOCK]]*Tabla_STOCKENALMACEN[[#This Row],[COSTO_UNIT]]</f>
        <v>23479</v>
      </c>
      <c r="M1705">
        <f>IFERROR(Tabla_STOCKENALMACEN[[#This Row],[CANT_STOCK]]/Tabla_STOCKENALMACEN[[#This Row],[VENTA_PROM12MESES_UN]],0)</f>
        <v>1.3974763406940063</v>
      </c>
      <c r="N1705">
        <f>IFERROR(12/Tabla_STOCKENALMACEN[[#This Row],[MESES DE INVENTARIO]],0)</f>
        <v>8.5869074492099333</v>
      </c>
      <c r="O1705" s="3">
        <f>Tabla_STOCKENALMACEN[[#This Row],[STOCK_VALORIZADO]]/SUM(Tabla_STOCKENALMACEN[STOCK_VALORIZADO])</f>
        <v>8.8388766690878382E-4</v>
      </c>
      <c r="P1705" s="1" t="str">
        <f>VLOOKUP(Tabla_STOCKENALMACEN[[#This Row],[ID_PRODUCTO]],'ABC VENTAS'!$B$2:$F$564,5,FALSE)</f>
        <v>B</v>
      </c>
      <c r="Q1705" s="1" t="str">
        <f>VLOOKUP(Tabla_STOCKENALMACEN[[#This Row],[ID_PRODUCTO]],'ABC STOCK'!$B$3:$F$565,5,FALSE)</f>
        <v>B</v>
      </c>
      <c r="R170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06" spans="1:18" x14ac:dyDescent="0.25">
      <c r="A1706">
        <v>2</v>
      </c>
      <c r="B1706">
        <v>1285</v>
      </c>
      <c r="C1706">
        <v>6</v>
      </c>
      <c r="D1706">
        <v>7</v>
      </c>
      <c r="E1706">
        <v>202003</v>
      </c>
      <c r="F1706">
        <v>278</v>
      </c>
      <c r="G1706">
        <v>7.34</v>
      </c>
      <c r="H1706">
        <v>2040.52</v>
      </c>
      <c r="I1706">
        <v>556.04169999999999</v>
      </c>
      <c r="J1706">
        <v>69.5</v>
      </c>
      <c r="K1706">
        <v>806.00540000000001</v>
      </c>
      <c r="L1706">
        <f>Tabla_STOCKENALMACEN[[#This Row],[CANT_STOCK]]*Tabla_STOCKENALMACEN[[#This Row],[COSTO_UNIT]]</f>
        <v>2040.52</v>
      </c>
      <c r="M1706">
        <f>IFERROR(Tabla_STOCKENALMACEN[[#This Row],[CANT_STOCK]]/Tabla_STOCKENALMACEN[[#This Row],[VENTA_PROM12MESES_UN]],0)</f>
        <v>4</v>
      </c>
      <c r="N1706">
        <f>IFERROR(12/Tabla_STOCKENALMACEN[[#This Row],[MESES DE INVENTARIO]],0)</f>
        <v>3</v>
      </c>
      <c r="O1706" s="3">
        <f>Tabla_STOCKENALMACEN[[#This Row],[STOCK_VALORIZADO]]/SUM(Tabla_STOCKENALMACEN[STOCK_VALORIZADO])</f>
        <v>7.6817175436803587E-5</v>
      </c>
      <c r="P1706" s="1" t="str">
        <f>VLOOKUP(Tabla_STOCKENALMACEN[[#This Row],[ID_PRODUCTO]],'ABC VENTAS'!$B$2:$F$564,5,FALSE)</f>
        <v>C</v>
      </c>
      <c r="Q1706" s="1" t="str">
        <f>VLOOKUP(Tabla_STOCKENALMACEN[[#This Row],[ID_PRODUCTO]],'ABC STOCK'!$B$3:$F$565,5,FALSE)</f>
        <v>C</v>
      </c>
      <c r="R170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07" spans="1:18" x14ac:dyDescent="0.25">
      <c r="A1707">
        <v>1</v>
      </c>
      <c r="B1707">
        <v>1285</v>
      </c>
      <c r="C1707">
        <v>6</v>
      </c>
      <c r="D1707">
        <v>7</v>
      </c>
      <c r="E1707">
        <v>202003</v>
      </c>
      <c r="F1707">
        <v>198</v>
      </c>
      <c r="G1707">
        <v>4.78</v>
      </c>
      <c r="H1707">
        <v>946.44</v>
      </c>
      <c r="I1707">
        <v>283.07159999999999</v>
      </c>
      <c r="J1707">
        <v>65.8</v>
      </c>
      <c r="K1707">
        <v>553.56223999999997</v>
      </c>
      <c r="L1707">
        <f>Tabla_STOCKENALMACEN[[#This Row],[CANT_STOCK]]*Tabla_STOCKENALMACEN[[#This Row],[COSTO_UNIT]]</f>
        <v>946.44</v>
      </c>
      <c r="M1707">
        <f>IFERROR(Tabla_STOCKENALMACEN[[#This Row],[CANT_STOCK]]/Tabla_STOCKENALMACEN[[#This Row],[VENTA_PROM12MESES_UN]],0)</f>
        <v>3.0091185410334349</v>
      </c>
      <c r="N1707">
        <f>IFERROR(12/Tabla_STOCKENALMACEN[[#This Row],[MESES DE INVENTARIO]],0)</f>
        <v>3.9878787878787874</v>
      </c>
      <c r="O1707" s="3">
        <f>Tabla_STOCKENALMACEN[[#This Row],[STOCK_VALORIZADO]]/SUM(Tabla_STOCKENALMACEN[STOCK_VALORIZADO])</f>
        <v>3.5629568698375115E-5</v>
      </c>
      <c r="P1707" s="1" t="str">
        <f>VLOOKUP(Tabla_STOCKENALMACEN[[#This Row],[ID_PRODUCTO]],'ABC VENTAS'!$B$2:$F$564,5,FALSE)</f>
        <v>C</v>
      </c>
      <c r="Q1707" s="1" t="str">
        <f>VLOOKUP(Tabla_STOCKENALMACEN[[#This Row],[ID_PRODUCTO]],'ABC STOCK'!$B$3:$F$565,5,FALSE)</f>
        <v>C</v>
      </c>
      <c r="R170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08" spans="1:18" x14ac:dyDescent="0.25">
      <c r="A1708">
        <v>3</v>
      </c>
      <c r="B1708">
        <v>1285</v>
      </c>
      <c r="C1708">
        <v>6</v>
      </c>
      <c r="D1708">
        <v>7</v>
      </c>
      <c r="E1708">
        <v>201910</v>
      </c>
      <c r="F1708">
        <v>259</v>
      </c>
      <c r="G1708">
        <v>4.26</v>
      </c>
      <c r="H1708">
        <v>1103.3399999999999</v>
      </c>
      <c r="I1708">
        <v>189.40812</v>
      </c>
      <c r="J1708">
        <v>51.7</v>
      </c>
      <c r="K1708">
        <v>343.57751999999999</v>
      </c>
      <c r="L1708">
        <f>Tabla_STOCKENALMACEN[[#This Row],[CANT_STOCK]]*Tabla_STOCKENALMACEN[[#This Row],[COSTO_UNIT]]</f>
        <v>1103.3399999999999</v>
      </c>
      <c r="M1708">
        <f>IFERROR(Tabla_STOCKENALMACEN[[#This Row],[CANT_STOCK]]/Tabla_STOCKENALMACEN[[#This Row],[VENTA_PROM12MESES_UN]],0)</f>
        <v>5.0096711798839459</v>
      </c>
      <c r="N1708">
        <f>IFERROR(12/Tabla_STOCKENALMACEN[[#This Row],[MESES DE INVENTARIO]],0)</f>
        <v>2.3953667953667952</v>
      </c>
      <c r="O1708" s="3">
        <f>Tabla_STOCKENALMACEN[[#This Row],[STOCK_VALORIZADO]]/SUM(Tabla_STOCKENALMACEN[STOCK_VALORIZADO])</f>
        <v>4.1536207607101557E-5</v>
      </c>
      <c r="P1708" s="1" t="str">
        <f>VLOOKUP(Tabla_STOCKENALMACEN[[#This Row],[ID_PRODUCTO]],'ABC VENTAS'!$B$2:$F$564,5,FALSE)</f>
        <v>C</v>
      </c>
      <c r="Q1708" s="1" t="str">
        <f>VLOOKUP(Tabla_STOCKENALMACEN[[#This Row],[ID_PRODUCTO]],'ABC STOCK'!$B$3:$F$565,5,FALSE)</f>
        <v>C</v>
      </c>
      <c r="R170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09" spans="1:18" x14ac:dyDescent="0.25">
      <c r="A1709">
        <v>3</v>
      </c>
      <c r="B1709">
        <v>1285</v>
      </c>
      <c r="C1709">
        <v>6</v>
      </c>
      <c r="D1709">
        <v>7</v>
      </c>
      <c r="E1709">
        <v>202002</v>
      </c>
      <c r="F1709">
        <v>440</v>
      </c>
      <c r="G1709">
        <v>1.2</v>
      </c>
      <c r="H1709">
        <v>528</v>
      </c>
      <c r="I1709">
        <v>145.80000000000001</v>
      </c>
      <c r="J1709">
        <v>135</v>
      </c>
      <c r="K1709">
        <v>307.8</v>
      </c>
      <c r="L1709">
        <f>Tabla_STOCKENALMACEN[[#This Row],[CANT_STOCK]]*Tabla_STOCKENALMACEN[[#This Row],[COSTO_UNIT]]</f>
        <v>528</v>
      </c>
      <c r="M1709">
        <f>IFERROR(Tabla_STOCKENALMACEN[[#This Row],[CANT_STOCK]]/Tabla_STOCKENALMACEN[[#This Row],[VENTA_PROM12MESES_UN]],0)</f>
        <v>3.2592592592592591</v>
      </c>
      <c r="N1709">
        <f>IFERROR(12/Tabla_STOCKENALMACEN[[#This Row],[MESES DE INVENTARIO]],0)</f>
        <v>3.6818181818181821</v>
      </c>
      <c r="O1709" s="3">
        <f>Tabla_STOCKENALMACEN[[#This Row],[STOCK_VALORIZADO]]/SUM(Tabla_STOCKENALMACEN[STOCK_VALORIZADO])</f>
        <v>1.9877025773152085E-5</v>
      </c>
      <c r="P1709" s="1" t="str">
        <f>VLOOKUP(Tabla_STOCKENALMACEN[[#This Row],[ID_PRODUCTO]],'ABC VENTAS'!$B$2:$F$564,5,FALSE)</f>
        <v>C</v>
      </c>
      <c r="Q1709" s="1" t="str">
        <f>VLOOKUP(Tabla_STOCKENALMACEN[[#This Row],[ID_PRODUCTO]],'ABC STOCK'!$B$3:$F$565,5,FALSE)</f>
        <v>C</v>
      </c>
      <c r="R170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10" spans="1:18" x14ac:dyDescent="0.25">
      <c r="A1710">
        <v>2</v>
      </c>
      <c r="B1710">
        <v>1285</v>
      </c>
      <c r="C1710">
        <v>6</v>
      </c>
      <c r="D1710">
        <v>7</v>
      </c>
      <c r="E1710">
        <v>201903</v>
      </c>
      <c r="F1710">
        <v>606</v>
      </c>
      <c r="G1710">
        <v>5.87</v>
      </c>
      <c r="H1710">
        <v>3557.22</v>
      </c>
      <c r="I1710">
        <v>204.79256000000001</v>
      </c>
      <c r="J1710">
        <v>35.6</v>
      </c>
      <c r="K1710">
        <v>298.82996000000003</v>
      </c>
      <c r="L1710">
        <f>Tabla_STOCKENALMACEN[[#This Row],[CANT_STOCK]]*Tabla_STOCKENALMACEN[[#This Row],[COSTO_UNIT]]</f>
        <v>3557.2200000000003</v>
      </c>
      <c r="M1710">
        <f>IFERROR(Tabla_STOCKENALMACEN[[#This Row],[CANT_STOCK]]/Tabla_STOCKENALMACEN[[#This Row],[VENTA_PROM12MESES_UN]],0)</f>
        <v>17.022471910112358</v>
      </c>
      <c r="N1710">
        <f>IFERROR(12/Tabla_STOCKENALMACEN[[#This Row],[MESES DE INVENTARIO]],0)</f>
        <v>0.70495049504950502</v>
      </c>
      <c r="O1710" s="3">
        <f>Tabla_STOCKENALMACEN[[#This Row],[STOCK_VALORIZADO]]/SUM(Tabla_STOCKENALMACEN[STOCK_VALORIZADO])</f>
        <v>1.3391468488782587E-4</v>
      </c>
      <c r="P1710" s="1" t="str">
        <f>VLOOKUP(Tabla_STOCKENALMACEN[[#This Row],[ID_PRODUCTO]],'ABC VENTAS'!$B$2:$F$564,5,FALSE)</f>
        <v>C</v>
      </c>
      <c r="Q1710" s="1" t="str">
        <f>VLOOKUP(Tabla_STOCKENALMACEN[[#This Row],[ID_PRODUCTO]],'ABC STOCK'!$B$3:$F$565,5,FALSE)</f>
        <v>C</v>
      </c>
      <c r="R171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711" spans="1:18" x14ac:dyDescent="0.25">
      <c r="A1711">
        <v>2</v>
      </c>
      <c r="B1711">
        <v>1285</v>
      </c>
      <c r="C1711">
        <v>6</v>
      </c>
      <c r="D1711">
        <v>7</v>
      </c>
      <c r="E1711">
        <v>202002</v>
      </c>
      <c r="F1711">
        <v>0</v>
      </c>
      <c r="G1711">
        <v>1.39</v>
      </c>
      <c r="H1711">
        <v>0</v>
      </c>
      <c r="I1711">
        <v>75.06</v>
      </c>
      <c r="J1711">
        <v>60</v>
      </c>
      <c r="K1711">
        <v>118.428</v>
      </c>
      <c r="L1711">
        <f>Tabla_STOCKENALMACEN[[#This Row],[CANT_STOCK]]*Tabla_STOCKENALMACEN[[#This Row],[COSTO_UNIT]]</f>
        <v>0</v>
      </c>
      <c r="M1711">
        <f>IFERROR(Tabla_STOCKENALMACEN[[#This Row],[CANT_STOCK]]/Tabla_STOCKENALMACEN[[#This Row],[VENTA_PROM12MESES_UN]],0)</f>
        <v>0</v>
      </c>
      <c r="N1711">
        <f>IFERROR(12/Tabla_STOCKENALMACEN[[#This Row],[MESES DE INVENTARIO]],0)</f>
        <v>0</v>
      </c>
      <c r="O1711" s="3">
        <f>Tabla_STOCKENALMACEN[[#This Row],[STOCK_VALORIZADO]]/SUM(Tabla_STOCKENALMACEN[STOCK_VALORIZADO])</f>
        <v>0</v>
      </c>
      <c r="P1711" s="1" t="str">
        <f>VLOOKUP(Tabla_STOCKENALMACEN[[#This Row],[ID_PRODUCTO]],'ABC VENTAS'!$B$2:$F$564,5,FALSE)</f>
        <v>C</v>
      </c>
      <c r="Q1711" s="1" t="str">
        <f>VLOOKUP(Tabla_STOCKENALMACEN[[#This Row],[ID_PRODUCTO]],'ABC STOCK'!$B$3:$F$565,5,FALSE)</f>
        <v>C</v>
      </c>
      <c r="R171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12" spans="1:18" x14ac:dyDescent="0.25">
      <c r="A1712">
        <v>2</v>
      </c>
      <c r="B1712">
        <v>1286</v>
      </c>
      <c r="C1712">
        <v>6</v>
      </c>
      <c r="D1712">
        <v>7</v>
      </c>
      <c r="E1712">
        <v>201910</v>
      </c>
      <c r="F1712">
        <v>315</v>
      </c>
      <c r="G1712">
        <v>5.63</v>
      </c>
      <c r="H1712">
        <v>1773.45</v>
      </c>
      <c r="I1712">
        <v>788.65039999999999</v>
      </c>
      <c r="J1712">
        <v>136</v>
      </c>
      <c r="K1712">
        <v>1424.1648</v>
      </c>
      <c r="L1712">
        <f>Tabla_STOCKENALMACEN[[#This Row],[CANT_STOCK]]*Tabla_STOCKENALMACEN[[#This Row],[COSTO_UNIT]]</f>
        <v>1773.45</v>
      </c>
      <c r="M1712">
        <f>IFERROR(Tabla_STOCKENALMACEN[[#This Row],[CANT_STOCK]]/Tabla_STOCKENALMACEN[[#This Row],[VENTA_PROM12MESES_UN]],0)</f>
        <v>2.3161764705882355</v>
      </c>
      <c r="N1712">
        <f>IFERROR(12/Tabla_STOCKENALMACEN[[#This Row],[MESES DE INVENTARIO]],0)</f>
        <v>5.1809523809523803</v>
      </c>
      <c r="O1712" s="3">
        <f>Tabla_STOCKENALMACEN[[#This Row],[STOCK_VALORIZADO]]/SUM(Tabla_STOCKENALMACEN[STOCK_VALORIZADO])</f>
        <v>6.676308969203895E-5</v>
      </c>
      <c r="P1712" s="1" t="str">
        <f>VLOOKUP(Tabla_STOCKENALMACEN[[#This Row],[ID_PRODUCTO]],'ABC VENTAS'!$B$2:$F$564,5,FALSE)</f>
        <v>C</v>
      </c>
      <c r="Q1712" s="1" t="str">
        <f>VLOOKUP(Tabla_STOCKENALMACEN[[#This Row],[ID_PRODUCTO]],'ABC STOCK'!$B$3:$F$565,5,FALSE)</f>
        <v>C</v>
      </c>
      <c r="R171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13" spans="1:18" x14ac:dyDescent="0.25">
      <c r="A1713">
        <v>2</v>
      </c>
      <c r="B1713">
        <v>1286</v>
      </c>
      <c r="C1713">
        <v>6</v>
      </c>
      <c r="D1713">
        <v>7</v>
      </c>
      <c r="E1713">
        <v>201907</v>
      </c>
      <c r="F1713">
        <v>257</v>
      </c>
      <c r="G1713">
        <v>6.21</v>
      </c>
      <c r="H1713">
        <v>1595.97</v>
      </c>
      <c r="I1713">
        <v>546.24401999999998</v>
      </c>
      <c r="J1713">
        <v>85.4</v>
      </c>
      <c r="K1713">
        <v>795.50099999999998</v>
      </c>
      <c r="L1713">
        <f>Tabla_STOCKENALMACEN[[#This Row],[CANT_STOCK]]*Tabla_STOCKENALMACEN[[#This Row],[COSTO_UNIT]]</f>
        <v>1595.97</v>
      </c>
      <c r="M1713">
        <f>IFERROR(Tabla_STOCKENALMACEN[[#This Row],[CANT_STOCK]]/Tabla_STOCKENALMACEN[[#This Row],[VENTA_PROM12MESES_UN]],0)</f>
        <v>3.0093676814988291</v>
      </c>
      <c r="N1713">
        <f>IFERROR(12/Tabla_STOCKENALMACEN[[#This Row],[MESES DE INVENTARIO]],0)</f>
        <v>3.9875486381322958</v>
      </c>
      <c r="O1713" s="3">
        <f>Tabla_STOCKENALMACEN[[#This Row],[STOCK_VALORIZADO]]/SUM(Tabla_STOCKENALMACEN[STOCK_VALORIZADO])</f>
        <v>6.0081698528745334E-5</v>
      </c>
      <c r="P1713" s="1" t="str">
        <f>VLOOKUP(Tabla_STOCKENALMACEN[[#This Row],[ID_PRODUCTO]],'ABC VENTAS'!$B$2:$F$564,5,FALSE)</f>
        <v>C</v>
      </c>
      <c r="Q1713" s="1" t="str">
        <f>VLOOKUP(Tabla_STOCKENALMACEN[[#This Row],[ID_PRODUCTO]],'ABC STOCK'!$B$3:$F$565,5,FALSE)</f>
        <v>C</v>
      </c>
      <c r="R171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14" spans="1:18" x14ac:dyDescent="0.25">
      <c r="A1714">
        <v>3</v>
      </c>
      <c r="B1714">
        <v>1286</v>
      </c>
      <c r="C1714">
        <v>6</v>
      </c>
      <c r="D1714">
        <v>7</v>
      </c>
      <c r="E1714">
        <v>201901</v>
      </c>
      <c r="F1714">
        <v>158</v>
      </c>
      <c r="G1714">
        <v>2.77</v>
      </c>
      <c r="H1714">
        <v>437.66</v>
      </c>
      <c r="I1714">
        <v>247.36099999999999</v>
      </c>
      <c r="J1714">
        <v>95</v>
      </c>
      <c r="K1714">
        <v>468.40699999999998</v>
      </c>
      <c r="L1714">
        <f>Tabla_STOCKENALMACEN[[#This Row],[CANT_STOCK]]*Tabla_STOCKENALMACEN[[#This Row],[COSTO_UNIT]]</f>
        <v>437.66</v>
      </c>
      <c r="M1714">
        <f>IFERROR(Tabla_STOCKENALMACEN[[#This Row],[CANT_STOCK]]/Tabla_STOCKENALMACEN[[#This Row],[VENTA_PROM12MESES_UN]],0)</f>
        <v>1.6631578947368422</v>
      </c>
      <c r="N1714">
        <f>IFERROR(12/Tabla_STOCKENALMACEN[[#This Row],[MESES DE INVENTARIO]],0)</f>
        <v>7.2151898734177209</v>
      </c>
      <c r="O1714" s="3">
        <f>Tabla_STOCKENALMACEN[[#This Row],[STOCK_VALORIZADO]]/SUM(Tabla_STOCKENALMACEN[STOCK_VALORIZADO])</f>
        <v>1.6476096780071481E-5</v>
      </c>
      <c r="P1714" s="1" t="str">
        <f>VLOOKUP(Tabla_STOCKENALMACEN[[#This Row],[ID_PRODUCTO]],'ABC VENTAS'!$B$2:$F$564,5,FALSE)</f>
        <v>C</v>
      </c>
      <c r="Q1714" s="1" t="str">
        <f>VLOOKUP(Tabla_STOCKENALMACEN[[#This Row],[ID_PRODUCTO]],'ABC STOCK'!$B$3:$F$565,5,FALSE)</f>
        <v>C</v>
      </c>
      <c r="R171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15" spans="1:18" x14ac:dyDescent="0.25">
      <c r="A1715">
        <v>3</v>
      </c>
      <c r="B1715">
        <v>1286</v>
      </c>
      <c r="C1715">
        <v>6</v>
      </c>
      <c r="D1715">
        <v>7</v>
      </c>
      <c r="E1715">
        <v>201912</v>
      </c>
      <c r="F1715">
        <v>32</v>
      </c>
      <c r="G1715">
        <v>7.64</v>
      </c>
      <c r="H1715">
        <v>244.48</v>
      </c>
      <c r="I1715">
        <v>213.12544</v>
      </c>
      <c r="J1715">
        <v>31.7</v>
      </c>
      <c r="K1715">
        <v>360.86011999999999</v>
      </c>
      <c r="L1715">
        <f>Tabla_STOCKENALMACEN[[#This Row],[CANT_STOCK]]*Tabla_STOCKENALMACEN[[#This Row],[COSTO_UNIT]]</f>
        <v>244.48</v>
      </c>
      <c r="M1715">
        <f>IFERROR(Tabla_STOCKENALMACEN[[#This Row],[CANT_STOCK]]/Tabla_STOCKENALMACEN[[#This Row],[VENTA_PROM12MESES_UN]],0)</f>
        <v>1.0094637223974763</v>
      </c>
      <c r="N1715">
        <f>IFERROR(12/Tabla_STOCKENALMACEN[[#This Row],[MESES DE INVENTARIO]],0)</f>
        <v>11.887500000000001</v>
      </c>
      <c r="O1715" s="3">
        <f>Tabla_STOCKENALMACEN[[#This Row],[STOCK_VALORIZADO]]/SUM(Tabla_STOCKENALMACEN[STOCK_VALORIZADO])</f>
        <v>9.2036652670837529E-6</v>
      </c>
      <c r="P1715" s="1" t="str">
        <f>VLOOKUP(Tabla_STOCKENALMACEN[[#This Row],[ID_PRODUCTO]],'ABC VENTAS'!$B$2:$F$564,5,FALSE)</f>
        <v>C</v>
      </c>
      <c r="Q1715" s="1" t="str">
        <f>VLOOKUP(Tabla_STOCKENALMACEN[[#This Row],[ID_PRODUCTO]],'ABC STOCK'!$B$3:$F$565,5,FALSE)</f>
        <v>C</v>
      </c>
      <c r="R171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16" spans="1:18" x14ac:dyDescent="0.25">
      <c r="A1716">
        <v>3</v>
      </c>
      <c r="B1716">
        <v>1286</v>
      </c>
      <c r="C1716">
        <v>6</v>
      </c>
      <c r="D1716">
        <v>7</v>
      </c>
      <c r="E1716">
        <v>202001</v>
      </c>
      <c r="F1716">
        <v>317</v>
      </c>
      <c r="G1716">
        <v>2.1800000000000002</v>
      </c>
      <c r="H1716">
        <v>691.06</v>
      </c>
      <c r="I1716">
        <v>191.84</v>
      </c>
      <c r="J1716">
        <v>80</v>
      </c>
      <c r="K1716">
        <v>266.83199999999999</v>
      </c>
      <c r="L1716">
        <f>Tabla_STOCKENALMACEN[[#This Row],[CANT_STOCK]]*Tabla_STOCKENALMACEN[[#This Row],[COSTO_UNIT]]</f>
        <v>691.06000000000006</v>
      </c>
      <c r="M1716">
        <f>IFERROR(Tabla_STOCKENALMACEN[[#This Row],[CANT_STOCK]]/Tabla_STOCKENALMACEN[[#This Row],[VENTA_PROM12MESES_UN]],0)</f>
        <v>3.9624999999999999</v>
      </c>
      <c r="N1716">
        <f>IFERROR(12/Tabla_STOCKENALMACEN[[#This Row],[MESES DE INVENTARIO]],0)</f>
        <v>3.0283911671924293</v>
      </c>
      <c r="O1716" s="3">
        <f>Tabla_STOCKENALMACEN[[#This Row],[STOCK_VALORIZADO]]/SUM(Tabla_STOCKENALMACEN[STOCK_VALORIZADO])</f>
        <v>2.6015563315898638E-5</v>
      </c>
      <c r="P1716" s="1" t="str">
        <f>VLOOKUP(Tabla_STOCKENALMACEN[[#This Row],[ID_PRODUCTO]],'ABC VENTAS'!$B$2:$F$564,5,FALSE)</f>
        <v>C</v>
      </c>
      <c r="Q1716" s="1" t="str">
        <f>VLOOKUP(Tabla_STOCKENALMACEN[[#This Row],[ID_PRODUCTO]],'ABC STOCK'!$B$3:$F$565,5,FALSE)</f>
        <v>C</v>
      </c>
      <c r="R171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17" spans="1:18" x14ac:dyDescent="0.25">
      <c r="A1717">
        <v>2</v>
      </c>
      <c r="B1717">
        <v>1286</v>
      </c>
      <c r="C1717">
        <v>6</v>
      </c>
      <c r="D1717">
        <v>7</v>
      </c>
      <c r="E1717">
        <v>201907</v>
      </c>
      <c r="F1717">
        <v>404</v>
      </c>
      <c r="G1717">
        <v>2.34</v>
      </c>
      <c r="H1717">
        <v>945.36</v>
      </c>
      <c r="I1717">
        <v>153.387</v>
      </c>
      <c r="J1717">
        <v>69</v>
      </c>
      <c r="K1717">
        <v>242.19</v>
      </c>
      <c r="L1717">
        <f>Tabla_STOCKENALMACEN[[#This Row],[CANT_STOCK]]*Tabla_STOCKENALMACEN[[#This Row],[COSTO_UNIT]]</f>
        <v>945.3599999999999</v>
      </c>
      <c r="M1717">
        <f>IFERROR(Tabla_STOCKENALMACEN[[#This Row],[CANT_STOCK]]/Tabla_STOCKENALMACEN[[#This Row],[VENTA_PROM12MESES_UN]],0)</f>
        <v>5.8550724637681162</v>
      </c>
      <c r="N1717">
        <f>IFERROR(12/Tabla_STOCKENALMACEN[[#This Row],[MESES DE INVENTARIO]],0)</f>
        <v>2.0495049504950495</v>
      </c>
      <c r="O1717" s="3">
        <f>Tabla_STOCKENALMACEN[[#This Row],[STOCK_VALORIZADO]]/SUM(Tabla_STOCKENALMACEN[STOCK_VALORIZADO])</f>
        <v>3.5588911145657301E-5</v>
      </c>
      <c r="P1717" s="1" t="str">
        <f>VLOOKUP(Tabla_STOCKENALMACEN[[#This Row],[ID_PRODUCTO]],'ABC VENTAS'!$B$2:$F$564,5,FALSE)</f>
        <v>C</v>
      </c>
      <c r="Q1717" s="1" t="str">
        <f>VLOOKUP(Tabla_STOCKENALMACEN[[#This Row],[ID_PRODUCTO]],'ABC STOCK'!$B$3:$F$565,5,FALSE)</f>
        <v>C</v>
      </c>
      <c r="R171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18" spans="1:18" x14ac:dyDescent="0.25">
      <c r="A1718">
        <v>1</v>
      </c>
      <c r="B1718">
        <v>1287</v>
      </c>
      <c r="C1718">
        <v>6</v>
      </c>
      <c r="D1718">
        <v>7</v>
      </c>
      <c r="E1718">
        <v>201906</v>
      </c>
      <c r="F1718">
        <v>301</v>
      </c>
      <c r="G1718">
        <v>2.6</v>
      </c>
      <c r="H1718">
        <v>782.6</v>
      </c>
      <c r="I1718">
        <v>263.27600000000001</v>
      </c>
      <c r="J1718">
        <v>122</v>
      </c>
      <c r="K1718">
        <v>539.24</v>
      </c>
      <c r="L1718">
        <f>Tabla_STOCKENALMACEN[[#This Row],[CANT_STOCK]]*Tabla_STOCKENALMACEN[[#This Row],[COSTO_UNIT]]</f>
        <v>782.6</v>
      </c>
      <c r="M1718">
        <f>IFERROR(Tabla_STOCKENALMACEN[[#This Row],[CANT_STOCK]]/Tabla_STOCKENALMACEN[[#This Row],[VENTA_PROM12MESES_UN]],0)</f>
        <v>2.4672131147540983</v>
      </c>
      <c r="N1718">
        <f>IFERROR(12/Tabla_STOCKENALMACEN[[#This Row],[MESES DE INVENTARIO]],0)</f>
        <v>4.8637873754152823</v>
      </c>
      <c r="O1718" s="3">
        <f>Tabla_STOCKENALMACEN[[#This Row],[STOCK_VALORIZADO]]/SUM(Tabla_STOCKENALMACEN[STOCK_VALORIZADO])</f>
        <v>2.9461667367554588E-5</v>
      </c>
      <c r="P1718" s="1" t="str">
        <f>VLOOKUP(Tabla_STOCKENALMACEN[[#This Row],[ID_PRODUCTO]],'ABC VENTAS'!$B$2:$F$564,5,FALSE)</f>
        <v>C</v>
      </c>
      <c r="Q1718" s="1" t="str">
        <f>VLOOKUP(Tabla_STOCKENALMACEN[[#This Row],[ID_PRODUCTO]],'ABC STOCK'!$B$3:$F$565,5,FALSE)</f>
        <v>C</v>
      </c>
      <c r="R171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19" spans="1:18" x14ac:dyDescent="0.25">
      <c r="A1719">
        <v>3</v>
      </c>
      <c r="B1719">
        <v>1287</v>
      </c>
      <c r="C1719">
        <v>6</v>
      </c>
      <c r="D1719">
        <v>7</v>
      </c>
      <c r="E1719">
        <v>201910</v>
      </c>
      <c r="F1719">
        <v>414</v>
      </c>
      <c r="G1719">
        <v>2.7</v>
      </c>
      <c r="H1719">
        <v>1117.8</v>
      </c>
      <c r="I1719">
        <v>320.78699999999998</v>
      </c>
      <c r="J1719">
        <v>109</v>
      </c>
      <c r="K1719">
        <v>435.56400000000002</v>
      </c>
      <c r="L1719">
        <f>Tabla_STOCKENALMACEN[[#This Row],[CANT_STOCK]]*Tabla_STOCKENALMACEN[[#This Row],[COSTO_UNIT]]</f>
        <v>1117.8000000000002</v>
      </c>
      <c r="M1719">
        <f>IFERROR(Tabla_STOCKENALMACEN[[#This Row],[CANT_STOCK]]/Tabla_STOCKENALMACEN[[#This Row],[VENTA_PROM12MESES_UN]],0)</f>
        <v>3.7981651376146788</v>
      </c>
      <c r="N1719">
        <f>IFERROR(12/Tabla_STOCKENALMACEN[[#This Row],[MESES DE INVENTARIO]],0)</f>
        <v>3.1594202898550727</v>
      </c>
      <c r="O1719" s="3">
        <f>Tabla_STOCKENALMACEN[[#This Row],[STOCK_VALORIZADO]]/SUM(Tabla_STOCKENALMACEN[STOCK_VALORIZADO])</f>
        <v>4.2080567062934482E-5</v>
      </c>
      <c r="P1719" s="1" t="str">
        <f>VLOOKUP(Tabla_STOCKENALMACEN[[#This Row],[ID_PRODUCTO]],'ABC VENTAS'!$B$2:$F$564,5,FALSE)</f>
        <v>C</v>
      </c>
      <c r="Q1719" s="1" t="str">
        <f>VLOOKUP(Tabla_STOCKENALMACEN[[#This Row],[ID_PRODUCTO]],'ABC STOCK'!$B$3:$F$565,5,FALSE)</f>
        <v>C</v>
      </c>
      <c r="R171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20" spans="1:18" x14ac:dyDescent="0.25">
      <c r="A1720">
        <v>3</v>
      </c>
      <c r="B1720">
        <v>1287</v>
      </c>
      <c r="C1720">
        <v>6</v>
      </c>
      <c r="D1720">
        <v>7</v>
      </c>
      <c r="E1720">
        <v>202003</v>
      </c>
      <c r="F1720">
        <v>544</v>
      </c>
      <c r="G1720">
        <v>4.5999999999999996</v>
      </c>
      <c r="H1720">
        <v>2502.4</v>
      </c>
      <c r="I1720">
        <v>300.14999999999998</v>
      </c>
      <c r="J1720">
        <v>75</v>
      </c>
      <c r="K1720">
        <v>414</v>
      </c>
      <c r="L1720">
        <f>Tabla_STOCKENALMACEN[[#This Row],[CANT_STOCK]]*Tabla_STOCKENALMACEN[[#This Row],[COSTO_UNIT]]</f>
        <v>2502.3999999999996</v>
      </c>
      <c r="M1720">
        <f>IFERROR(Tabla_STOCKENALMACEN[[#This Row],[CANT_STOCK]]/Tabla_STOCKENALMACEN[[#This Row],[VENTA_PROM12MESES_UN]],0)</f>
        <v>7.253333333333333</v>
      </c>
      <c r="N1720">
        <f>IFERROR(12/Tabla_STOCKENALMACEN[[#This Row],[MESES DE INVENTARIO]],0)</f>
        <v>1.6544117647058825</v>
      </c>
      <c r="O1720" s="3">
        <f>Tabla_STOCKENALMACEN[[#This Row],[STOCK_VALORIZADO]]/SUM(Tabla_STOCKENALMACEN[STOCK_VALORIZADO])</f>
        <v>9.4205055482454118E-5</v>
      </c>
      <c r="P1720" s="1" t="str">
        <f>VLOOKUP(Tabla_STOCKENALMACEN[[#This Row],[ID_PRODUCTO]],'ABC VENTAS'!$B$2:$F$564,5,FALSE)</f>
        <v>C</v>
      </c>
      <c r="Q1720" s="1" t="str">
        <f>VLOOKUP(Tabla_STOCKENALMACEN[[#This Row],[ID_PRODUCTO]],'ABC STOCK'!$B$3:$F$565,5,FALSE)</f>
        <v>C</v>
      </c>
      <c r="R172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721" spans="1:18" x14ac:dyDescent="0.25">
      <c r="A1721">
        <v>1</v>
      </c>
      <c r="B1721">
        <v>1287</v>
      </c>
      <c r="C1721">
        <v>6</v>
      </c>
      <c r="D1721">
        <v>7</v>
      </c>
      <c r="E1721">
        <v>201901</v>
      </c>
      <c r="F1721">
        <v>496</v>
      </c>
      <c r="G1721">
        <v>6.05</v>
      </c>
      <c r="H1721">
        <v>3000.8</v>
      </c>
      <c r="I1721">
        <v>182.0445</v>
      </c>
      <c r="J1721">
        <v>35.4</v>
      </c>
      <c r="K1721">
        <v>323.39670000000001</v>
      </c>
      <c r="L1721">
        <f>Tabla_STOCKENALMACEN[[#This Row],[CANT_STOCK]]*Tabla_STOCKENALMACEN[[#This Row],[COSTO_UNIT]]</f>
        <v>3000.7999999999997</v>
      </c>
      <c r="M1721">
        <f>IFERROR(Tabla_STOCKENALMACEN[[#This Row],[CANT_STOCK]]/Tabla_STOCKENALMACEN[[#This Row],[VENTA_PROM12MESES_UN]],0)</f>
        <v>14.011299435028249</v>
      </c>
      <c r="N1721">
        <f>IFERROR(12/Tabla_STOCKENALMACEN[[#This Row],[MESES DE INVENTARIO]],0)</f>
        <v>0.8564516129032258</v>
      </c>
      <c r="O1721" s="3">
        <f>Tabla_STOCKENALMACEN[[#This Row],[STOCK_VALORIZADO]]/SUM(Tabla_STOCKENALMACEN[STOCK_VALORIZADO])</f>
        <v>1.1296776314408101E-4</v>
      </c>
      <c r="P1721" s="1" t="str">
        <f>VLOOKUP(Tabla_STOCKENALMACEN[[#This Row],[ID_PRODUCTO]],'ABC VENTAS'!$B$2:$F$564,5,FALSE)</f>
        <v>C</v>
      </c>
      <c r="Q1721" s="1" t="str">
        <f>VLOOKUP(Tabla_STOCKENALMACEN[[#This Row],[ID_PRODUCTO]],'ABC STOCK'!$B$3:$F$565,5,FALSE)</f>
        <v>C</v>
      </c>
      <c r="R172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722" spans="1:18" x14ac:dyDescent="0.25">
      <c r="A1722">
        <v>3</v>
      </c>
      <c r="B1722">
        <v>1287</v>
      </c>
      <c r="C1722">
        <v>6</v>
      </c>
      <c r="D1722">
        <v>7</v>
      </c>
      <c r="E1722">
        <v>201904</v>
      </c>
      <c r="F1722">
        <v>136</v>
      </c>
      <c r="G1722">
        <v>2.87</v>
      </c>
      <c r="H1722">
        <v>390.32</v>
      </c>
      <c r="I1722">
        <v>219.0384</v>
      </c>
      <c r="J1722">
        <v>72</v>
      </c>
      <c r="K1722">
        <v>247.96799999999999</v>
      </c>
      <c r="L1722">
        <f>Tabla_STOCKENALMACEN[[#This Row],[CANT_STOCK]]*Tabla_STOCKENALMACEN[[#This Row],[COSTO_UNIT]]</f>
        <v>390.32</v>
      </c>
      <c r="M1722">
        <f>IFERROR(Tabla_STOCKENALMACEN[[#This Row],[CANT_STOCK]]/Tabla_STOCKENALMACEN[[#This Row],[VENTA_PROM12MESES_UN]],0)</f>
        <v>1.8888888888888888</v>
      </c>
      <c r="N1722">
        <f>IFERROR(12/Tabla_STOCKENALMACEN[[#This Row],[MESES DE INVENTARIO]],0)</f>
        <v>6.3529411764705888</v>
      </c>
      <c r="O1722" s="3">
        <f>Tabla_STOCKENALMACEN[[#This Row],[STOCK_VALORIZADO]]/SUM(Tabla_STOCKENALMACEN[STOCK_VALORIZADO])</f>
        <v>1.4693940719274095E-5</v>
      </c>
      <c r="P1722" s="1" t="str">
        <f>VLOOKUP(Tabla_STOCKENALMACEN[[#This Row],[ID_PRODUCTO]],'ABC VENTAS'!$B$2:$F$564,5,FALSE)</f>
        <v>C</v>
      </c>
      <c r="Q1722" s="1" t="str">
        <f>VLOOKUP(Tabla_STOCKENALMACEN[[#This Row],[ID_PRODUCTO]],'ABC STOCK'!$B$3:$F$565,5,FALSE)</f>
        <v>C</v>
      </c>
      <c r="R172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23" spans="1:18" x14ac:dyDescent="0.25">
      <c r="A1723">
        <v>2</v>
      </c>
      <c r="B1723">
        <v>1287</v>
      </c>
      <c r="C1723">
        <v>6</v>
      </c>
      <c r="D1723">
        <v>7</v>
      </c>
      <c r="E1723">
        <v>202001</v>
      </c>
      <c r="F1723">
        <v>176</v>
      </c>
      <c r="G1723">
        <v>2.74</v>
      </c>
      <c r="H1723">
        <v>482.24</v>
      </c>
      <c r="I1723">
        <v>168.30449999999999</v>
      </c>
      <c r="J1723">
        <v>58.5</v>
      </c>
      <c r="K1723">
        <v>232.4205</v>
      </c>
      <c r="L1723">
        <f>Tabla_STOCKENALMACEN[[#This Row],[CANT_STOCK]]*Tabla_STOCKENALMACEN[[#This Row],[COSTO_UNIT]]</f>
        <v>482.24</v>
      </c>
      <c r="M1723">
        <f>IFERROR(Tabla_STOCKENALMACEN[[#This Row],[CANT_STOCK]]/Tabla_STOCKENALMACEN[[#This Row],[VENTA_PROM12MESES_UN]],0)</f>
        <v>3.0085470085470085</v>
      </c>
      <c r="N1723">
        <f>IFERROR(12/Tabla_STOCKENALMACEN[[#This Row],[MESES DE INVENTARIO]],0)</f>
        <v>3.9886363636363638</v>
      </c>
      <c r="O1723" s="3">
        <f>Tabla_STOCKENALMACEN[[#This Row],[STOCK_VALORIZADO]]/SUM(Tabla_STOCKENALMACEN[STOCK_VALORIZADO])</f>
        <v>1.8154350206145573E-5</v>
      </c>
      <c r="P1723" s="1" t="str">
        <f>VLOOKUP(Tabla_STOCKENALMACEN[[#This Row],[ID_PRODUCTO]],'ABC VENTAS'!$B$2:$F$564,5,FALSE)</f>
        <v>C</v>
      </c>
      <c r="Q1723" s="1" t="str">
        <f>VLOOKUP(Tabla_STOCKENALMACEN[[#This Row],[ID_PRODUCTO]],'ABC STOCK'!$B$3:$F$565,5,FALSE)</f>
        <v>C</v>
      </c>
      <c r="R172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24" spans="1:18" x14ac:dyDescent="0.25">
      <c r="A1724">
        <v>1</v>
      </c>
      <c r="B1724">
        <v>1288</v>
      </c>
      <c r="C1724">
        <v>6</v>
      </c>
      <c r="D1724">
        <v>7</v>
      </c>
      <c r="E1724">
        <v>201909</v>
      </c>
      <c r="F1724">
        <v>81</v>
      </c>
      <c r="G1724">
        <v>5.38</v>
      </c>
      <c r="H1724">
        <v>435.78</v>
      </c>
      <c r="I1724">
        <v>786.9864</v>
      </c>
      <c r="J1724">
        <v>138</v>
      </c>
      <c r="K1724">
        <v>1388.3628000000001</v>
      </c>
      <c r="L1724">
        <f>Tabla_STOCKENALMACEN[[#This Row],[CANT_STOCK]]*Tabla_STOCKENALMACEN[[#This Row],[COSTO_UNIT]]</f>
        <v>435.78</v>
      </c>
      <c r="M1724">
        <f>IFERROR(Tabla_STOCKENALMACEN[[#This Row],[CANT_STOCK]]/Tabla_STOCKENALMACEN[[#This Row],[VENTA_PROM12MESES_UN]],0)</f>
        <v>0.58695652173913049</v>
      </c>
      <c r="N1724">
        <f>IFERROR(12/Tabla_STOCKENALMACEN[[#This Row],[MESES DE INVENTARIO]],0)</f>
        <v>20.444444444444443</v>
      </c>
      <c r="O1724" s="3">
        <f>Tabla_STOCKENALMACEN[[#This Row],[STOCK_VALORIZADO]]/SUM(Tabla_STOCKENALMACEN[STOCK_VALORIZADO])</f>
        <v>1.6405322521636771E-5</v>
      </c>
      <c r="P1724" s="1" t="str">
        <f>VLOOKUP(Tabla_STOCKENALMACEN[[#This Row],[ID_PRODUCTO]],'ABC VENTAS'!$B$2:$F$564,5,FALSE)</f>
        <v>C</v>
      </c>
      <c r="Q1724" s="1" t="str">
        <f>VLOOKUP(Tabla_STOCKENALMACEN[[#This Row],[ID_PRODUCTO]],'ABC STOCK'!$B$3:$F$565,5,FALSE)</f>
        <v>C</v>
      </c>
      <c r="R172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25" spans="1:18" x14ac:dyDescent="0.25">
      <c r="A1725">
        <v>1</v>
      </c>
      <c r="B1725">
        <v>1288</v>
      </c>
      <c r="C1725">
        <v>6</v>
      </c>
      <c r="D1725">
        <v>7</v>
      </c>
      <c r="E1725">
        <v>201912</v>
      </c>
      <c r="F1725">
        <v>1065</v>
      </c>
      <c r="G1725">
        <v>4.3499999999999996</v>
      </c>
      <c r="H1725">
        <v>4632.75</v>
      </c>
      <c r="I1725">
        <v>387.39359999999999</v>
      </c>
      <c r="J1725">
        <v>96.8</v>
      </c>
      <c r="K1725">
        <v>724.25760000000002</v>
      </c>
      <c r="L1725">
        <f>Tabla_STOCKENALMACEN[[#This Row],[CANT_STOCK]]*Tabla_STOCKENALMACEN[[#This Row],[COSTO_UNIT]]</f>
        <v>4632.75</v>
      </c>
      <c r="M1725">
        <f>IFERROR(Tabla_STOCKENALMACEN[[#This Row],[CANT_STOCK]]/Tabla_STOCKENALMACEN[[#This Row],[VENTA_PROM12MESES_UN]],0)</f>
        <v>11.00206611570248</v>
      </c>
      <c r="N1725">
        <f>IFERROR(12/Tabla_STOCKENALMACEN[[#This Row],[MESES DE INVENTARIO]],0)</f>
        <v>1.0907042253521126</v>
      </c>
      <c r="O1725" s="3">
        <f>Tabla_STOCKENALMACEN[[#This Row],[STOCK_VALORIZADO]]/SUM(Tabla_STOCKENALMACEN[STOCK_VALORIZADO])</f>
        <v>1.7440396051244381E-4</v>
      </c>
      <c r="P1725" s="1" t="str">
        <f>VLOOKUP(Tabla_STOCKENALMACEN[[#This Row],[ID_PRODUCTO]],'ABC VENTAS'!$B$2:$F$564,5,FALSE)</f>
        <v>C</v>
      </c>
      <c r="Q1725" s="1" t="str">
        <f>VLOOKUP(Tabla_STOCKENALMACEN[[#This Row],[ID_PRODUCTO]],'ABC STOCK'!$B$3:$F$565,5,FALSE)</f>
        <v>C</v>
      </c>
      <c r="R172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726" spans="1:18" x14ac:dyDescent="0.25">
      <c r="A1726">
        <v>2</v>
      </c>
      <c r="B1726">
        <v>1288</v>
      </c>
      <c r="C1726">
        <v>6</v>
      </c>
      <c r="D1726">
        <v>7</v>
      </c>
      <c r="E1726">
        <v>202003</v>
      </c>
      <c r="F1726">
        <v>292</v>
      </c>
      <c r="G1726">
        <v>5.95</v>
      </c>
      <c r="H1726">
        <v>1737.4</v>
      </c>
      <c r="I1726">
        <v>307.13900000000001</v>
      </c>
      <c r="J1726">
        <v>58</v>
      </c>
      <c r="K1726">
        <v>624.63099999999997</v>
      </c>
      <c r="L1726">
        <f>Tabla_STOCKENALMACEN[[#This Row],[CANT_STOCK]]*Tabla_STOCKENALMACEN[[#This Row],[COSTO_UNIT]]</f>
        <v>1737.4</v>
      </c>
      <c r="M1726">
        <f>IFERROR(Tabla_STOCKENALMACEN[[#This Row],[CANT_STOCK]]/Tabla_STOCKENALMACEN[[#This Row],[VENTA_PROM12MESES_UN]],0)</f>
        <v>5.0344827586206895</v>
      </c>
      <c r="N1726">
        <f>IFERROR(12/Tabla_STOCKENALMACEN[[#This Row],[MESES DE INVENTARIO]],0)</f>
        <v>2.3835616438356166</v>
      </c>
      <c r="O1726" s="3">
        <f>Tabla_STOCKENALMACEN[[#This Row],[STOCK_VALORIZADO]]/SUM(Tabla_STOCKENALMACEN[STOCK_VALORIZADO])</f>
        <v>6.540595564067128E-5</v>
      </c>
      <c r="P1726" s="1" t="str">
        <f>VLOOKUP(Tabla_STOCKENALMACEN[[#This Row],[ID_PRODUCTO]],'ABC VENTAS'!$B$2:$F$564,5,FALSE)</f>
        <v>C</v>
      </c>
      <c r="Q1726" s="1" t="str">
        <f>VLOOKUP(Tabla_STOCKENALMACEN[[#This Row],[ID_PRODUCTO]],'ABC STOCK'!$B$3:$F$565,5,FALSE)</f>
        <v>C</v>
      </c>
      <c r="R172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27" spans="1:18" x14ac:dyDescent="0.25">
      <c r="A1727">
        <v>3</v>
      </c>
      <c r="B1727">
        <v>1288</v>
      </c>
      <c r="C1727">
        <v>6</v>
      </c>
      <c r="D1727">
        <v>7</v>
      </c>
      <c r="E1727">
        <v>201912</v>
      </c>
      <c r="F1727">
        <v>327</v>
      </c>
      <c r="G1727">
        <v>2.2599999999999998</v>
      </c>
      <c r="H1727">
        <v>739.02</v>
      </c>
      <c r="I1727">
        <v>336.12979999999999</v>
      </c>
      <c r="J1727">
        <v>139</v>
      </c>
      <c r="K1727">
        <v>493.19979999999998</v>
      </c>
      <c r="L1727">
        <f>Tabla_STOCKENALMACEN[[#This Row],[CANT_STOCK]]*Tabla_STOCKENALMACEN[[#This Row],[COSTO_UNIT]]</f>
        <v>739.02</v>
      </c>
      <c r="M1727">
        <f>IFERROR(Tabla_STOCKENALMACEN[[#This Row],[CANT_STOCK]]/Tabla_STOCKENALMACEN[[#This Row],[VENTA_PROM12MESES_UN]],0)</f>
        <v>2.3525179856115108</v>
      </c>
      <c r="N1727">
        <f>IFERROR(12/Tabla_STOCKENALMACEN[[#This Row],[MESES DE INVENTARIO]],0)</f>
        <v>5.1009174311926602</v>
      </c>
      <c r="O1727" s="3">
        <f>Tabla_STOCKENALMACEN[[#This Row],[STOCK_VALORIZADO]]/SUM(Tabla_STOCKENALMACEN[STOCK_VALORIZADO])</f>
        <v>2.7821059823626616E-5</v>
      </c>
      <c r="P1727" s="1" t="str">
        <f>VLOOKUP(Tabla_STOCKENALMACEN[[#This Row],[ID_PRODUCTO]],'ABC VENTAS'!$B$2:$F$564,5,FALSE)</f>
        <v>C</v>
      </c>
      <c r="Q1727" s="1" t="str">
        <f>VLOOKUP(Tabla_STOCKENALMACEN[[#This Row],[ID_PRODUCTO]],'ABC STOCK'!$B$3:$F$565,5,FALSE)</f>
        <v>C</v>
      </c>
      <c r="R172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28" spans="1:18" x14ac:dyDescent="0.25">
      <c r="A1728">
        <v>1</v>
      </c>
      <c r="B1728">
        <v>1288</v>
      </c>
      <c r="C1728">
        <v>6</v>
      </c>
      <c r="D1728">
        <v>7</v>
      </c>
      <c r="E1728">
        <v>201905</v>
      </c>
      <c r="F1728">
        <v>27</v>
      </c>
      <c r="G1728">
        <v>3.04</v>
      </c>
      <c r="H1728">
        <v>82.08</v>
      </c>
      <c r="I1728">
        <v>306.67520000000002</v>
      </c>
      <c r="J1728">
        <v>104</v>
      </c>
      <c r="K1728">
        <v>486.88639999999998</v>
      </c>
      <c r="L1728">
        <f>Tabla_STOCKENALMACEN[[#This Row],[CANT_STOCK]]*Tabla_STOCKENALMACEN[[#This Row],[COSTO_UNIT]]</f>
        <v>82.08</v>
      </c>
      <c r="M1728">
        <f>IFERROR(Tabla_STOCKENALMACEN[[#This Row],[CANT_STOCK]]/Tabla_STOCKENALMACEN[[#This Row],[VENTA_PROM12MESES_UN]],0)</f>
        <v>0.25961538461538464</v>
      </c>
      <c r="N1728">
        <f>IFERROR(12/Tabla_STOCKENALMACEN[[#This Row],[MESES DE INVENTARIO]],0)</f>
        <v>46.222222222222221</v>
      </c>
      <c r="O1728" s="3">
        <f>Tabla_STOCKENALMACEN[[#This Row],[STOCK_VALORIZADO]]/SUM(Tabla_STOCKENALMACEN[STOCK_VALORIZADO])</f>
        <v>3.0899740065536423E-6</v>
      </c>
      <c r="P1728" s="1" t="str">
        <f>VLOOKUP(Tabla_STOCKENALMACEN[[#This Row],[ID_PRODUCTO]],'ABC VENTAS'!$B$2:$F$564,5,FALSE)</f>
        <v>C</v>
      </c>
      <c r="Q1728" s="1" t="str">
        <f>VLOOKUP(Tabla_STOCKENALMACEN[[#This Row],[ID_PRODUCTO]],'ABC STOCK'!$B$3:$F$565,5,FALSE)</f>
        <v>C</v>
      </c>
      <c r="R172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29" spans="1:18" x14ac:dyDescent="0.25">
      <c r="A1729">
        <v>1</v>
      </c>
      <c r="B1729">
        <v>1288</v>
      </c>
      <c r="C1729">
        <v>6</v>
      </c>
      <c r="D1729">
        <v>7</v>
      </c>
      <c r="E1729">
        <v>201911</v>
      </c>
      <c r="F1729">
        <v>95</v>
      </c>
      <c r="G1729">
        <v>3.35</v>
      </c>
      <c r="H1729">
        <v>318.25</v>
      </c>
      <c r="I1729">
        <v>171.35249999999999</v>
      </c>
      <c r="J1729">
        <v>55</v>
      </c>
      <c r="K1729">
        <v>230.3125</v>
      </c>
      <c r="L1729">
        <f>Tabla_STOCKENALMACEN[[#This Row],[CANT_STOCK]]*Tabla_STOCKENALMACEN[[#This Row],[COSTO_UNIT]]</f>
        <v>318.25</v>
      </c>
      <c r="M1729">
        <f>IFERROR(Tabla_STOCKENALMACEN[[#This Row],[CANT_STOCK]]/Tabla_STOCKENALMACEN[[#This Row],[VENTA_PROM12MESES_UN]],0)</f>
        <v>1.7272727272727273</v>
      </c>
      <c r="N1729">
        <f>IFERROR(12/Tabla_STOCKENALMACEN[[#This Row],[MESES DE INVENTARIO]],0)</f>
        <v>6.9473684210526319</v>
      </c>
      <c r="O1729" s="3">
        <f>Tabla_STOCKENALMACEN[[#This Row],[STOCK_VALORIZADO]]/SUM(Tabla_STOCKENALMACEN[STOCK_VALORIZADO])</f>
        <v>1.1980801993003128E-5</v>
      </c>
      <c r="P1729" s="1" t="str">
        <f>VLOOKUP(Tabla_STOCKENALMACEN[[#This Row],[ID_PRODUCTO]],'ABC VENTAS'!$B$2:$F$564,5,FALSE)</f>
        <v>C</v>
      </c>
      <c r="Q1729" s="1" t="str">
        <f>VLOOKUP(Tabla_STOCKENALMACEN[[#This Row],[ID_PRODUCTO]],'ABC STOCK'!$B$3:$F$565,5,FALSE)</f>
        <v>C</v>
      </c>
      <c r="R172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30" spans="1:18" x14ac:dyDescent="0.25">
      <c r="A1730">
        <v>2</v>
      </c>
      <c r="B1730">
        <v>1289</v>
      </c>
      <c r="C1730">
        <v>6</v>
      </c>
      <c r="D1730">
        <v>7</v>
      </c>
      <c r="E1730">
        <v>202001</v>
      </c>
      <c r="F1730">
        <v>934</v>
      </c>
      <c r="G1730">
        <v>7.62</v>
      </c>
      <c r="H1730">
        <v>7117.08</v>
      </c>
      <c r="I1730">
        <v>452.34606000000002</v>
      </c>
      <c r="J1730">
        <v>66.7</v>
      </c>
      <c r="K1730">
        <v>894.52704000000006</v>
      </c>
      <c r="L1730">
        <f>Tabla_STOCKENALMACEN[[#This Row],[CANT_STOCK]]*Tabla_STOCKENALMACEN[[#This Row],[COSTO_UNIT]]</f>
        <v>7117.08</v>
      </c>
      <c r="M1730">
        <f>IFERROR(Tabla_STOCKENALMACEN[[#This Row],[CANT_STOCK]]/Tabla_STOCKENALMACEN[[#This Row],[VENTA_PROM12MESES_UN]],0)</f>
        <v>14.002998500749625</v>
      </c>
      <c r="N1730">
        <f>IFERROR(12/Tabla_STOCKENALMACEN[[#This Row],[MESES DE INVENTARIO]],0)</f>
        <v>0.85695931477516063</v>
      </c>
      <c r="O1730" s="3">
        <f>Tabla_STOCKENALMACEN[[#This Row],[STOCK_VALORIZADO]]/SUM(Tabla_STOCKENALMACEN[STOCK_VALORIZADO])</f>
        <v>2.6792875490451749E-4</v>
      </c>
      <c r="P1730" s="1" t="str">
        <f>VLOOKUP(Tabla_STOCKENALMACEN[[#This Row],[ID_PRODUCTO]],'ABC VENTAS'!$B$2:$F$564,5,FALSE)</f>
        <v>C</v>
      </c>
      <c r="Q1730" s="1" t="str">
        <f>VLOOKUP(Tabla_STOCKENALMACEN[[#This Row],[ID_PRODUCTO]],'ABC STOCK'!$B$3:$F$565,5,FALSE)</f>
        <v>C</v>
      </c>
      <c r="R173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731" spans="1:18" x14ac:dyDescent="0.25">
      <c r="A1731">
        <v>1</v>
      </c>
      <c r="B1731">
        <v>1289</v>
      </c>
      <c r="C1731">
        <v>6</v>
      </c>
      <c r="D1731">
        <v>7</v>
      </c>
      <c r="E1731">
        <v>201903</v>
      </c>
      <c r="F1731">
        <v>61</v>
      </c>
      <c r="G1731">
        <v>6.47</v>
      </c>
      <c r="H1731">
        <v>394.67</v>
      </c>
      <c r="I1731">
        <v>534.55139999999994</v>
      </c>
      <c r="J1731">
        <v>102</v>
      </c>
      <c r="K1731">
        <v>791.928</v>
      </c>
      <c r="L1731">
        <f>Tabla_STOCKENALMACEN[[#This Row],[CANT_STOCK]]*Tabla_STOCKENALMACEN[[#This Row],[COSTO_UNIT]]</f>
        <v>394.66999999999996</v>
      </c>
      <c r="M1731">
        <f>IFERROR(Tabla_STOCKENALMACEN[[#This Row],[CANT_STOCK]]/Tabla_STOCKENALMACEN[[#This Row],[VENTA_PROM12MESES_UN]],0)</f>
        <v>0.59803921568627449</v>
      </c>
      <c r="N1731">
        <f>IFERROR(12/Tabla_STOCKENALMACEN[[#This Row],[MESES DE INVENTARIO]],0)</f>
        <v>20.065573770491802</v>
      </c>
      <c r="O1731" s="3">
        <f>Tabla_STOCKENALMACEN[[#This Row],[STOCK_VALORIZADO]]/SUM(Tabla_STOCKENALMACEN[STOCK_VALORIZADO])</f>
        <v>1.4857700306609722E-5</v>
      </c>
      <c r="P1731" s="1" t="str">
        <f>VLOOKUP(Tabla_STOCKENALMACEN[[#This Row],[ID_PRODUCTO]],'ABC VENTAS'!$B$2:$F$564,5,FALSE)</f>
        <v>C</v>
      </c>
      <c r="Q1731" s="1" t="str">
        <f>VLOOKUP(Tabla_STOCKENALMACEN[[#This Row],[ID_PRODUCTO]],'ABC STOCK'!$B$3:$F$565,5,FALSE)</f>
        <v>C</v>
      </c>
      <c r="R173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32" spans="1:18" x14ac:dyDescent="0.25">
      <c r="A1732">
        <v>3</v>
      </c>
      <c r="B1732">
        <v>1289</v>
      </c>
      <c r="C1732">
        <v>6</v>
      </c>
      <c r="D1732">
        <v>7</v>
      </c>
      <c r="E1732">
        <v>201904</v>
      </c>
      <c r="F1732">
        <v>241</v>
      </c>
      <c r="G1732">
        <v>6.98</v>
      </c>
      <c r="H1732">
        <v>1682.18</v>
      </c>
      <c r="I1732">
        <v>407.59012000000001</v>
      </c>
      <c r="J1732">
        <v>60.2</v>
      </c>
      <c r="K1732">
        <v>756.3528</v>
      </c>
      <c r="L1732">
        <f>Tabla_STOCKENALMACEN[[#This Row],[CANT_STOCK]]*Tabla_STOCKENALMACEN[[#This Row],[COSTO_UNIT]]</f>
        <v>1682.18</v>
      </c>
      <c r="M1732">
        <f>IFERROR(Tabla_STOCKENALMACEN[[#This Row],[CANT_STOCK]]/Tabla_STOCKENALMACEN[[#This Row],[VENTA_PROM12MESES_UN]],0)</f>
        <v>4.0033222591362128</v>
      </c>
      <c r="N1732">
        <f>IFERROR(12/Tabla_STOCKENALMACEN[[#This Row],[MESES DE INVENTARIO]],0)</f>
        <v>2.9975103734439834</v>
      </c>
      <c r="O1732" s="3">
        <f>Tabla_STOCKENALMACEN[[#This Row],[STOCK_VALORIZADO]]/SUM(Tabla_STOCKENALMACEN[STOCK_VALORIZADO])</f>
        <v>6.3327150028562462E-5</v>
      </c>
      <c r="P1732" s="1" t="str">
        <f>VLOOKUP(Tabla_STOCKENALMACEN[[#This Row],[ID_PRODUCTO]],'ABC VENTAS'!$B$2:$F$564,5,FALSE)</f>
        <v>C</v>
      </c>
      <c r="Q1732" s="1" t="str">
        <f>VLOOKUP(Tabla_STOCKENALMACEN[[#This Row],[ID_PRODUCTO]],'ABC STOCK'!$B$3:$F$565,5,FALSE)</f>
        <v>C</v>
      </c>
      <c r="R173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33" spans="1:18" x14ac:dyDescent="0.25">
      <c r="A1733">
        <v>3</v>
      </c>
      <c r="B1733">
        <v>1289</v>
      </c>
      <c r="C1733">
        <v>6</v>
      </c>
      <c r="D1733">
        <v>7</v>
      </c>
      <c r="E1733">
        <v>201911</v>
      </c>
      <c r="F1733">
        <v>8</v>
      </c>
      <c r="G1733">
        <v>2.42</v>
      </c>
      <c r="H1733">
        <v>19.36</v>
      </c>
      <c r="I1733">
        <v>282.70440000000002</v>
      </c>
      <c r="J1733">
        <v>118</v>
      </c>
      <c r="K1733">
        <v>451.1848</v>
      </c>
      <c r="L1733">
        <f>Tabla_STOCKENALMACEN[[#This Row],[CANT_STOCK]]*Tabla_STOCKENALMACEN[[#This Row],[COSTO_UNIT]]</f>
        <v>19.36</v>
      </c>
      <c r="M1733">
        <f>IFERROR(Tabla_STOCKENALMACEN[[#This Row],[CANT_STOCK]]/Tabla_STOCKENALMACEN[[#This Row],[VENTA_PROM12MESES_UN]],0)</f>
        <v>6.7796610169491525E-2</v>
      </c>
      <c r="N1733">
        <f>IFERROR(12/Tabla_STOCKENALMACEN[[#This Row],[MESES DE INVENTARIO]],0)</f>
        <v>177</v>
      </c>
      <c r="O1733" s="3">
        <f>Tabla_STOCKENALMACEN[[#This Row],[STOCK_VALORIZADO]]/SUM(Tabla_STOCKENALMACEN[STOCK_VALORIZADO])</f>
        <v>7.288242783489098E-7</v>
      </c>
      <c r="P1733" s="1" t="str">
        <f>VLOOKUP(Tabla_STOCKENALMACEN[[#This Row],[ID_PRODUCTO]],'ABC VENTAS'!$B$2:$F$564,5,FALSE)</f>
        <v>C</v>
      </c>
      <c r="Q1733" s="1" t="str">
        <f>VLOOKUP(Tabla_STOCKENALMACEN[[#This Row],[ID_PRODUCTO]],'ABC STOCK'!$B$3:$F$565,5,FALSE)</f>
        <v>C</v>
      </c>
      <c r="R173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34" spans="1:18" x14ac:dyDescent="0.25">
      <c r="A1734">
        <v>1</v>
      </c>
      <c r="B1734">
        <v>1289</v>
      </c>
      <c r="C1734">
        <v>6</v>
      </c>
      <c r="D1734">
        <v>7</v>
      </c>
      <c r="E1734">
        <v>201908</v>
      </c>
      <c r="F1734">
        <v>944</v>
      </c>
      <c r="G1734">
        <v>5.28</v>
      </c>
      <c r="H1734">
        <v>4984.32</v>
      </c>
      <c r="I1734">
        <v>257.30495999999999</v>
      </c>
      <c r="J1734">
        <v>52.4</v>
      </c>
      <c r="K1734">
        <v>409.47456</v>
      </c>
      <c r="L1734">
        <f>Tabla_STOCKENALMACEN[[#This Row],[CANT_STOCK]]*Tabla_STOCKENALMACEN[[#This Row],[COSTO_UNIT]]</f>
        <v>4984.3200000000006</v>
      </c>
      <c r="M1734">
        <f>IFERROR(Tabla_STOCKENALMACEN[[#This Row],[CANT_STOCK]]/Tabla_STOCKENALMACEN[[#This Row],[VENTA_PROM12MESES_UN]],0)</f>
        <v>18.015267175572518</v>
      </c>
      <c r="N1734">
        <f>IFERROR(12/Tabla_STOCKENALMACEN[[#This Row],[MESES DE INVENTARIO]],0)</f>
        <v>0.66610169491525428</v>
      </c>
      <c r="O1734" s="3">
        <f>Tabla_STOCKENALMACEN[[#This Row],[STOCK_VALORIZADO]]/SUM(Tabla_STOCKENALMACEN[STOCK_VALORIZADO])</f>
        <v>1.8763912329855572E-4</v>
      </c>
      <c r="P1734" s="1" t="str">
        <f>VLOOKUP(Tabla_STOCKENALMACEN[[#This Row],[ID_PRODUCTO]],'ABC VENTAS'!$B$2:$F$564,5,FALSE)</f>
        <v>C</v>
      </c>
      <c r="Q1734" s="1" t="str">
        <f>VLOOKUP(Tabla_STOCKENALMACEN[[#This Row],[ID_PRODUCTO]],'ABC STOCK'!$B$3:$F$565,5,FALSE)</f>
        <v>C</v>
      </c>
      <c r="R173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735" spans="1:18" x14ac:dyDescent="0.25">
      <c r="A1735">
        <v>3</v>
      </c>
      <c r="B1735">
        <v>1289</v>
      </c>
      <c r="C1735">
        <v>6</v>
      </c>
      <c r="D1735">
        <v>7</v>
      </c>
      <c r="E1735">
        <v>201912</v>
      </c>
      <c r="F1735">
        <v>583</v>
      </c>
      <c r="G1735">
        <v>3.38</v>
      </c>
      <c r="H1735">
        <v>1970.54</v>
      </c>
      <c r="I1735">
        <v>191.6798</v>
      </c>
      <c r="J1735">
        <v>53</v>
      </c>
      <c r="K1735">
        <v>277.66699999999997</v>
      </c>
      <c r="L1735">
        <f>Tabla_STOCKENALMACEN[[#This Row],[CANT_STOCK]]*Tabla_STOCKENALMACEN[[#This Row],[COSTO_UNIT]]</f>
        <v>1970.54</v>
      </c>
      <c r="M1735">
        <f>IFERROR(Tabla_STOCKENALMACEN[[#This Row],[CANT_STOCK]]/Tabla_STOCKENALMACEN[[#This Row],[VENTA_PROM12MESES_UN]],0)</f>
        <v>11</v>
      </c>
      <c r="N1735">
        <f>IFERROR(12/Tabla_STOCKENALMACEN[[#This Row],[MESES DE INVENTARIO]],0)</f>
        <v>1.0909090909090908</v>
      </c>
      <c r="O1735" s="3">
        <f>Tabla_STOCKENALMACEN[[#This Row],[STOCK_VALORIZADO]]/SUM(Tabla_STOCKENALMACEN[STOCK_VALORIZADO])</f>
        <v>7.4182716604218011E-5</v>
      </c>
      <c r="P1735" s="1" t="str">
        <f>VLOOKUP(Tabla_STOCKENALMACEN[[#This Row],[ID_PRODUCTO]],'ABC VENTAS'!$B$2:$F$564,5,FALSE)</f>
        <v>C</v>
      </c>
      <c r="Q1735" s="1" t="str">
        <f>VLOOKUP(Tabla_STOCKENALMACEN[[#This Row],[ID_PRODUCTO]],'ABC STOCK'!$B$3:$F$565,5,FALSE)</f>
        <v>C</v>
      </c>
      <c r="R173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736" spans="1:18" x14ac:dyDescent="0.25">
      <c r="A1736">
        <v>2</v>
      </c>
      <c r="B1736">
        <v>1290</v>
      </c>
      <c r="C1736">
        <v>6</v>
      </c>
      <c r="D1736">
        <v>7</v>
      </c>
      <c r="E1736">
        <v>201904</v>
      </c>
      <c r="F1736">
        <v>150</v>
      </c>
      <c r="G1736">
        <v>5.59</v>
      </c>
      <c r="H1736">
        <v>838.5</v>
      </c>
      <c r="I1736">
        <v>387.82301999999999</v>
      </c>
      <c r="J1736">
        <v>74.599999999999994</v>
      </c>
      <c r="K1736">
        <v>583.81960000000004</v>
      </c>
      <c r="L1736">
        <f>Tabla_STOCKENALMACEN[[#This Row],[CANT_STOCK]]*Tabla_STOCKENALMACEN[[#This Row],[COSTO_UNIT]]</f>
        <v>838.5</v>
      </c>
      <c r="M1736">
        <f>IFERROR(Tabla_STOCKENALMACEN[[#This Row],[CANT_STOCK]]/Tabla_STOCKENALMACEN[[#This Row],[VENTA_PROM12MESES_UN]],0)</f>
        <v>2.0107238605898123</v>
      </c>
      <c r="N1736">
        <f>IFERROR(12/Tabla_STOCKENALMACEN[[#This Row],[MESES DE INVENTARIO]],0)</f>
        <v>5.968</v>
      </c>
      <c r="O1736" s="3">
        <f>Tabla_STOCKENALMACEN[[#This Row],[STOCK_VALORIZADO]]/SUM(Tabla_STOCKENALMACEN[STOCK_VALORIZADO])</f>
        <v>3.1566072179522771E-5</v>
      </c>
      <c r="P1736" s="1" t="str">
        <f>VLOOKUP(Tabla_STOCKENALMACEN[[#This Row],[ID_PRODUCTO]],'ABC VENTAS'!$B$2:$F$564,5,FALSE)</f>
        <v>C</v>
      </c>
      <c r="Q1736" s="1" t="str">
        <f>VLOOKUP(Tabla_STOCKENALMACEN[[#This Row],[ID_PRODUCTO]],'ABC STOCK'!$B$3:$F$565,5,FALSE)</f>
        <v>C</v>
      </c>
      <c r="R173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37" spans="1:18" x14ac:dyDescent="0.25">
      <c r="A1737">
        <v>3</v>
      </c>
      <c r="B1737">
        <v>1290</v>
      </c>
      <c r="C1737">
        <v>6</v>
      </c>
      <c r="D1737">
        <v>7</v>
      </c>
      <c r="E1737">
        <v>201911</v>
      </c>
      <c r="F1737">
        <v>643</v>
      </c>
      <c r="G1737">
        <v>5.38</v>
      </c>
      <c r="H1737">
        <v>3459.34</v>
      </c>
      <c r="I1737">
        <v>359.77136000000002</v>
      </c>
      <c r="J1737">
        <v>64.3</v>
      </c>
      <c r="K1737">
        <v>532.73835999999994</v>
      </c>
      <c r="L1737">
        <f>Tabla_STOCKENALMACEN[[#This Row],[CANT_STOCK]]*Tabla_STOCKENALMACEN[[#This Row],[COSTO_UNIT]]</f>
        <v>3459.34</v>
      </c>
      <c r="M1737">
        <f>IFERROR(Tabla_STOCKENALMACEN[[#This Row],[CANT_STOCK]]/Tabla_STOCKENALMACEN[[#This Row],[VENTA_PROM12MESES_UN]],0)</f>
        <v>10</v>
      </c>
      <c r="N1737">
        <f>IFERROR(12/Tabla_STOCKENALMACEN[[#This Row],[MESES DE INVENTARIO]],0)</f>
        <v>1.2</v>
      </c>
      <c r="O1737" s="3">
        <f>Tabla_STOCKENALMACEN[[#This Row],[STOCK_VALORIZADO]]/SUM(Tabla_STOCKENALMACEN[STOCK_VALORIZADO])</f>
        <v>1.3022990594336353E-4</v>
      </c>
      <c r="P1737" s="1" t="str">
        <f>VLOOKUP(Tabla_STOCKENALMACEN[[#This Row],[ID_PRODUCTO]],'ABC VENTAS'!$B$2:$F$564,5,FALSE)</f>
        <v>C</v>
      </c>
      <c r="Q1737" s="1" t="str">
        <f>VLOOKUP(Tabla_STOCKENALMACEN[[#This Row],[ID_PRODUCTO]],'ABC STOCK'!$B$3:$F$565,5,FALSE)</f>
        <v>C</v>
      </c>
      <c r="R173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738" spans="1:18" x14ac:dyDescent="0.25">
      <c r="A1738">
        <v>1</v>
      </c>
      <c r="B1738">
        <v>1290</v>
      </c>
      <c r="C1738">
        <v>6</v>
      </c>
      <c r="D1738">
        <v>7</v>
      </c>
      <c r="E1738">
        <v>202003</v>
      </c>
      <c r="F1738">
        <v>85</v>
      </c>
      <c r="G1738">
        <v>2.48</v>
      </c>
      <c r="H1738">
        <v>210.8</v>
      </c>
      <c r="I1738">
        <v>364.93200000000002</v>
      </c>
      <c r="J1738">
        <v>135</v>
      </c>
      <c r="K1738">
        <v>485.46</v>
      </c>
      <c r="L1738">
        <f>Tabla_STOCKENALMACEN[[#This Row],[CANT_STOCK]]*Tabla_STOCKENALMACEN[[#This Row],[COSTO_UNIT]]</f>
        <v>210.8</v>
      </c>
      <c r="M1738">
        <f>IFERROR(Tabla_STOCKENALMACEN[[#This Row],[CANT_STOCK]]/Tabla_STOCKENALMACEN[[#This Row],[VENTA_PROM12MESES_UN]],0)</f>
        <v>0.62962962962962965</v>
      </c>
      <c r="N1738">
        <f>IFERROR(12/Tabla_STOCKENALMACEN[[#This Row],[MESES DE INVENTARIO]],0)</f>
        <v>19.058823529411764</v>
      </c>
      <c r="O1738" s="3">
        <f>Tabla_STOCKENALMACEN[[#This Row],[STOCK_VALORIZADO]]/SUM(Tabla_STOCKENALMACEN[STOCK_VALORIZADO])</f>
        <v>7.9357519564023856E-6</v>
      </c>
      <c r="P1738" s="1" t="str">
        <f>VLOOKUP(Tabla_STOCKENALMACEN[[#This Row],[ID_PRODUCTO]],'ABC VENTAS'!$B$2:$F$564,5,FALSE)</f>
        <v>C</v>
      </c>
      <c r="Q1738" s="1" t="str">
        <f>VLOOKUP(Tabla_STOCKENALMACEN[[#This Row],[ID_PRODUCTO]],'ABC STOCK'!$B$3:$F$565,5,FALSE)</f>
        <v>C</v>
      </c>
      <c r="R173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39" spans="1:18" x14ac:dyDescent="0.25">
      <c r="A1739">
        <v>1</v>
      </c>
      <c r="B1739">
        <v>1290</v>
      </c>
      <c r="C1739">
        <v>6</v>
      </c>
      <c r="D1739">
        <v>7</v>
      </c>
      <c r="E1739">
        <v>202002</v>
      </c>
      <c r="F1739">
        <v>0</v>
      </c>
      <c r="G1739">
        <v>1.74</v>
      </c>
      <c r="H1739">
        <v>0</v>
      </c>
      <c r="I1739">
        <v>237.82320000000001</v>
      </c>
      <c r="J1739">
        <v>134</v>
      </c>
      <c r="K1739">
        <v>317.0976</v>
      </c>
      <c r="L1739">
        <f>Tabla_STOCKENALMACEN[[#This Row],[CANT_STOCK]]*Tabla_STOCKENALMACEN[[#This Row],[COSTO_UNIT]]</f>
        <v>0</v>
      </c>
      <c r="M1739">
        <f>IFERROR(Tabla_STOCKENALMACEN[[#This Row],[CANT_STOCK]]/Tabla_STOCKENALMACEN[[#This Row],[VENTA_PROM12MESES_UN]],0)</f>
        <v>0</v>
      </c>
      <c r="N1739">
        <f>IFERROR(12/Tabla_STOCKENALMACEN[[#This Row],[MESES DE INVENTARIO]],0)</f>
        <v>0</v>
      </c>
      <c r="O1739" s="3">
        <f>Tabla_STOCKENALMACEN[[#This Row],[STOCK_VALORIZADO]]/SUM(Tabla_STOCKENALMACEN[STOCK_VALORIZADO])</f>
        <v>0</v>
      </c>
      <c r="P1739" s="1" t="str">
        <f>VLOOKUP(Tabla_STOCKENALMACEN[[#This Row],[ID_PRODUCTO]],'ABC VENTAS'!$B$2:$F$564,5,FALSE)</f>
        <v>C</v>
      </c>
      <c r="Q1739" s="1" t="str">
        <f>VLOOKUP(Tabla_STOCKENALMACEN[[#This Row],[ID_PRODUCTO]],'ABC STOCK'!$B$3:$F$565,5,FALSE)</f>
        <v>C</v>
      </c>
      <c r="R173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40" spans="1:18" x14ac:dyDescent="0.25">
      <c r="A1740">
        <v>2</v>
      </c>
      <c r="B1740">
        <v>1290</v>
      </c>
      <c r="C1740">
        <v>6</v>
      </c>
      <c r="D1740">
        <v>7</v>
      </c>
      <c r="E1740">
        <v>201908</v>
      </c>
      <c r="F1740">
        <v>402</v>
      </c>
      <c r="G1740">
        <v>2.37</v>
      </c>
      <c r="H1740">
        <v>952.74</v>
      </c>
      <c r="I1740">
        <v>192.2544</v>
      </c>
      <c r="J1740">
        <v>78</v>
      </c>
      <c r="K1740">
        <v>251.40960000000001</v>
      </c>
      <c r="L1740">
        <f>Tabla_STOCKENALMACEN[[#This Row],[CANT_STOCK]]*Tabla_STOCKENALMACEN[[#This Row],[COSTO_UNIT]]</f>
        <v>952.74</v>
      </c>
      <c r="M1740">
        <f>IFERROR(Tabla_STOCKENALMACEN[[#This Row],[CANT_STOCK]]/Tabla_STOCKENALMACEN[[#This Row],[VENTA_PROM12MESES_UN]],0)</f>
        <v>5.1538461538461542</v>
      </c>
      <c r="N1740">
        <f>IFERROR(12/Tabla_STOCKENALMACEN[[#This Row],[MESES DE INVENTARIO]],0)</f>
        <v>2.3283582089552239</v>
      </c>
      <c r="O1740" s="3">
        <f>Tabla_STOCKENALMACEN[[#This Row],[STOCK_VALORIZADO]]/SUM(Tabla_STOCKENALMACEN[STOCK_VALORIZADO])</f>
        <v>3.586673775589568E-5</v>
      </c>
      <c r="P1740" s="1" t="str">
        <f>VLOOKUP(Tabla_STOCKENALMACEN[[#This Row],[ID_PRODUCTO]],'ABC VENTAS'!$B$2:$F$564,5,FALSE)</f>
        <v>C</v>
      </c>
      <c r="Q1740" s="1" t="str">
        <f>VLOOKUP(Tabla_STOCKENALMACEN[[#This Row],[ID_PRODUCTO]],'ABC STOCK'!$B$3:$F$565,5,FALSE)</f>
        <v>C</v>
      </c>
      <c r="R174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41" spans="1:18" x14ac:dyDescent="0.25">
      <c r="A1741">
        <v>1</v>
      </c>
      <c r="B1741">
        <v>1290</v>
      </c>
      <c r="C1741">
        <v>6</v>
      </c>
      <c r="D1741">
        <v>7</v>
      </c>
      <c r="E1741">
        <v>202003</v>
      </c>
      <c r="F1741">
        <v>439</v>
      </c>
      <c r="G1741">
        <v>33.9</v>
      </c>
      <c r="H1741">
        <v>14882.1</v>
      </c>
      <c r="I1741">
        <v>0</v>
      </c>
      <c r="J1741">
        <v>0</v>
      </c>
      <c r="K1741">
        <v>0</v>
      </c>
      <c r="L1741">
        <f>Tabla_STOCKENALMACEN[[#This Row],[CANT_STOCK]]*Tabla_STOCKENALMACEN[[#This Row],[COSTO_UNIT]]</f>
        <v>14882.099999999999</v>
      </c>
      <c r="M1741">
        <f>IFERROR(Tabla_STOCKENALMACEN[[#This Row],[CANT_STOCK]]/Tabla_STOCKENALMACEN[[#This Row],[VENTA_PROM12MESES_UN]],0)</f>
        <v>0</v>
      </c>
      <c r="N1741">
        <f>IFERROR(12/Tabla_STOCKENALMACEN[[#This Row],[MESES DE INVENTARIO]],0)</f>
        <v>0</v>
      </c>
      <c r="O1741" s="3">
        <f>Tabla_STOCKENALMACEN[[#This Row],[STOCK_VALORIZADO]]/SUM(Tabla_STOCKENALMACEN[STOCK_VALORIZADO])</f>
        <v>5.6024978268679284E-4</v>
      </c>
      <c r="P1741" s="1" t="str">
        <f>VLOOKUP(Tabla_STOCKENALMACEN[[#This Row],[ID_PRODUCTO]],'ABC VENTAS'!$B$2:$F$564,5,FALSE)</f>
        <v>C</v>
      </c>
      <c r="Q1741" s="1" t="str">
        <f>VLOOKUP(Tabla_STOCKENALMACEN[[#This Row],[ID_PRODUCTO]],'ABC STOCK'!$B$3:$F$565,5,FALSE)</f>
        <v>C</v>
      </c>
      <c r="R1741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742" spans="1:18" x14ac:dyDescent="0.25">
      <c r="A1742">
        <v>1</v>
      </c>
      <c r="B1742">
        <v>1291</v>
      </c>
      <c r="C1742">
        <v>6</v>
      </c>
      <c r="D1742">
        <v>7</v>
      </c>
      <c r="E1742">
        <v>202002</v>
      </c>
      <c r="F1742">
        <v>189</v>
      </c>
      <c r="G1742">
        <v>4.2</v>
      </c>
      <c r="H1742">
        <v>793.8</v>
      </c>
      <c r="I1742">
        <v>521.76599999999996</v>
      </c>
      <c r="J1742">
        <v>123</v>
      </c>
      <c r="K1742">
        <v>862.72199999999998</v>
      </c>
      <c r="L1742">
        <f>Tabla_STOCKENALMACEN[[#This Row],[CANT_STOCK]]*Tabla_STOCKENALMACEN[[#This Row],[COSTO_UNIT]]</f>
        <v>793.80000000000007</v>
      </c>
      <c r="M1742">
        <f>IFERROR(Tabla_STOCKENALMACEN[[#This Row],[CANT_STOCK]]/Tabla_STOCKENALMACEN[[#This Row],[VENTA_PROM12MESES_UN]],0)</f>
        <v>1.5365853658536586</v>
      </c>
      <c r="N1742">
        <f>IFERROR(12/Tabla_STOCKENALMACEN[[#This Row],[MESES DE INVENTARIO]],0)</f>
        <v>7.8095238095238093</v>
      </c>
      <c r="O1742" s="3">
        <f>Tabla_STOCKENALMACEN[[#This Row],[STOCK_VALORIZADO]]/SUM(Tabla_STOCKENALMACEN[STOCK_VALORIZADO])</f>
        <v>2.9883301247591151E-5</v>
      </c>
      <c r="P1742" s="1" t="str">
        <f>VLOOKUP(Tabla_STOCKENALMACEN[[#This Row],[ID_PRODUCTO]],'ABC VENTAS'!$B$2:$F$564,5,FALSE)</f>
        <v>C</v>
      </c>
      <c r="Q1742" s="1" t="str">
        <f>VLOOKUP(Tabla_STOCKENALMACEN[[#This Row],[ID_PRODUCTO]],'ABC STOCK'!$B$3:$F$565,5,FALSE)</f>
        <v>C</v>
      </c>
      <c r="R174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43" spans="1:18" x14ac:dyDescent="0.25">
      <c r="A1743">
        <v>1</v>
      </c>
      <c r="B1743">
        <v>1291</v>
      </c>
      <c r="C1743">
        <v>6</v>
      </c>
      <c r="D1743">
        <v>7</v>
      </c>
      <c r="E1743">
        <v>202001</v>
      </c>
      <c r="F1743">
        <v>687</v>
      </c>
      <c r="G1743">
        <v>4.82</v>
      </c>
      <c r="H1743">
        <v>3311.34</v>
      </c>
      <c r="I1743">
        <v>222.5394</v>
      </c>
      <c r="J1743">
        <v>57</v>
      </c>
      <c r="K1743">
        <v>513.76379999999995</v>
      </c>
      <c r="L1743">
        <f>Tabla_STOCKENALMACEN[[#This Row],[CANT_STOCK]]*Tabla_STOCKENALMACEN[[#This Row],[COSTO_UNIT]]</f>
        <v>3311.34</v>
      </c>
      <c r="M1743">
        <f>IFERROR(Tabla_STOCKENALMACEN[[#This Row],[CANT_STOCK]]/Tabla_STOCKENALMACEN[[#This Row],[VENTA_PROM12MESES_UN]],0)</f>
        <v>12.052631578947368</v>
      </c>
      <c r="N1743">
        <f>IFERROR(12/Tabla_STOCKENALMACEN[[#This Row],[MESES DE INVENTARIO]],0)</f>
        <v>0.99563318777292575</v>
      </c>
      <c r="O1743" s="3">
        <f>Tabla_STOCKENALMACEN[[#This Row],[STOCK_VALORIZADO]]/SUM(Tabla_STOCKENALMACEN[STOCK_VALORIZADO])</f>
        <v>1.2465831538573756E-4</v>
      </c>
      <c r="P1743" s="1" t="str">
        <f>VLOOKUP(Tabla_STOCKENALMACEN[[#This Row],[ID_PRODUCTO]],'ABC VENTAS'!$B$2:$F$564,5,FALSE)</f>
        <v>C</v>
      </c>
      <c r="Q1743" s="1" t="str">
        <f>VLOOKUP(Tabla_STOCKENALMACEN[[#This Row],[ID_PRODUCTO]],'ABC STOCK'!$B$3:$F$565,5,FALSE)</f>
        <v>C</v>
      </c>
      <c r="R174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744" spans="1:18" x14ac:dyDescent="0.25">
      <c r="A1744">
        <v>1</v>
      </c>
      <c r="B1744">
        <v>1291</v>
      </c>
      <c r="C1744">
        <v>6</v>
      </c>
      <c r="D1744">
        <v>7</v>
      </c>
      <c r="E1744">
        <v>202001</v>
      </c>
      <c r="F1744">
        <v>1269</v>
      </c>
      <c r="G1744">
        <v>2.04</v>
      </c>
      <c r="H1744">
        <v>2588.7600000000002</v>
      </c>
      <c r="I1744">
        <v>276.09359999999998</v>
      </c>
      <c r="J1744">
        <v>134</v>
      </c>
      <c r="K1744">
        <v>453.77760000000001</v>
      </c>
      <c r="L1744">
        <f>Tabla_STOCKENALMACEN[[#This Row],[CANT_STOCK]]*Tabla_STOCKENALMACEN[[#This Row],[COSTO_UNIT]]</f>
        <v>2588.7600000000002</v>
      </c>
      <c r="M1744">
        <f>IFERROR(Tabla_STOCKENALMACEN[[#This Row],[CANT_STOCK]]/Tabla_STOCKENALMACEN[[#This Row],[VENTA_PROM12MESES_UN]],0)</f>
        <v>9.4701492537313428</v>
      </c>
      <c r="N1744">
        <f>IFERROR(12/Tabla_STOCKENALMACEN[[#This Row],[MESES DE INVENTARIO]],0)</f>
        <v>1.2671394799054374</v>
      </c>
      <c r="O1744" s="3">
        <f>Tabla_STOCKENALMACEN[[#This Row],[STOCK_VALORIZADO]]/SUM(Tabla_STOCKENALMACEN[STOCK_VALORIZADO])</f>
        <v>9.7456153864593182E-5</v>
      </c>
      <c r="P1744" s="1" t="str">
        <f>VLOOKUP(Tabla_STOCKENALMACEN[[#This Row],[ID_PRODUCTO]],'ABC VENTAS'!$B$2:$F$564,5,FALSE)</f>
        <v>C</v>
      </c>
      <c r="Q1744" s="1" t="str">
        <f>VLOOKUP(Tabla_STOCKENALMACEN[[#This Row],[ID_PRODUCTO]],'ABC STOCK'!$B$3:$F$565,5,FALSE)</f>
        <v>C</v>
      </c>
      <c r="R174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745" spans="1:18" x14ac:dyDescent="0.25">
      <c r="A1745">
        <v>1</v>
      </c>
      <c r="B1745">
        <v>1291</v>
      </c>
      <c r="C1745">
        <v>6</v>
      </c>
      <c r="D1745">
        <v>7</v>
      </c>
      <c r="E1745">
        <v>202003</v>
      </c>
      <c r="F1745">
        <v>398</v>
      </c>
      <c r="G1745">
        <v>2.89</v>
      </c>
      <c r="H1745">
        <v>1150.22</v>
      </c>
      <c r="I1745">
        <v>273.17725000000002</v>
      </c>
      <c r="J1745">
        <v>99.5</v>
      </c>
      <c r="K1745">
        <v>385.32369999999997</v>
      </c>
      <c r="L1745">
        <f>Tabla_STOCKENALMACEN[[#This Row],[CANT_STOCK]]*Tabla_STOCKENALMACEN[[#This Row],[COSTO_UNIT]]</f>
        <v>1150.22</v>
      </c>
      <c r="M1745">
        <f>IFERROR(Tabla_STOCKENALMACEN[[#This Row],[CANT_STOCK]]/Tabla_STOCKENALMACEN[[#This Row],[VENTA_PROM12MESES_UN]],0)</f>
        <v>4</v>
      </c>
      <c r="N1745">
        <f>IFERROR(12/Tabla_STOCKENALMACEN[[#This Row],[MESES DE INVENTARIO]],0)</f>
        <v>3</v>
      </c>
      <c r="O1745" s="3">
        <f>Tabla_STOCKENALMACEN[[#This Row],[STOCK_VALORIZADO]]/SUM(Tabla_STOCKENALMACEN[STOCK_VALORIZADO])</f>
        <v>4.3301046562111728E-5</v>
      </c>
      <c r="P1745" s="1" t="str">
        <f>VLOOKUP(Tabla_STOCKENALMACEN[[#This Row],[ID_PRODUCTO]],'ABC VENTAS'!$B$2:$F$564,5,FALSE)</f>
        <v>C</v>
      </c>
      <c r="Q1745" s="1" t="str">
        <f>VLOOKUP(Tabla_STOCKENALMACEN[[#This Row],[ID_PRODUCTO]],'ABC STOCK'!$B$3:$F$565,5,FALSE)</f>
        <v>C</v>
      </c>
      <c r="R174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46" spans="1:18" x14ac:dyDescent="0.25">
      <c r="A1746">
        <v>3</v>
      </c>
      <c r="B1746">
        <v>1291</v>
      </c>
      <c r="C1746">
        <v>6</v>
      </c>
      <c r="D1746">
        <v>7</v>
      </c>
      <c r="E1746">
        <v>201905</v>
      </c>
      <c r="F1746">
        <v>330</v>
      </c>
      <c r="G1746">
        <v>4.32</v>
      </c>
      <c r="H1746">
        <v>1425.6</v>
      </c>
      <c r="I1746">
        <v>230.59728000000001</v>
      </c>
      <c r="J1746">
        <v>65.900000000000006</v>
      </c>
      <c r="K1746">
        <v>341.62560000000002</v>
      </c>
      <c r="L1746">
        <f>Tabla_STOCKENALMACEN[[#This Row],[CANT_STOCK]]*Tabla_STOCKENALMACEN[[#This Row],[COSTO_UNIT]]</f>
        <v>1425.6000000000001</v>
      </c>
      <c r="M1746">
        <f>IFERROR(Tabla_STOCKENALMACEN[[#This Row],[CANT_STOCK]]/Tabla_STOCKENALMACEN[[#This Row],[VENTA_PROM12MESES_UN]],0)</f>
        <v>5.0075872534142638</v>
      </c>
      <c r="N1746">
        <f>IFERROR(12/Tabla_STOCKENALMACEN[[#This Row],[MESES DE INVENTARIO]],0)</f>
        <v>2.3963636363636365</v>
      </c>
      <c r="O1746" s="3">
        <f>Tabla_STOCKENALMACEN[[#This Row],[STOCK_VALORIZADO]]/SUM(Tabla_STOCKENALMACEN[STOCK_VALORIZADO])</f>
        <v>5.3667969587510635E-5</v>
      </c>
      <c r="P1746" s="1" t="str">
        <f>VLOOKUP(Tabla_STOCKENALMACEN[[#This Row],[ID_PRODUCTO]],'ABC VENTAS'!$B$2:$F$564,5,FALSE)</f>
        <v>C</v>
      </c>
      <c r="Q1746" s="1" t="str">
        <f>VLOOKUP(Tabla_STOCKENALMACEN[[#This Row],[ID_PRODUCTO]],'ABC STOCK'!$B$3:$F$565,5,FALSE)</f>
        <v>C</v>
      </c>
      <c r="R174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47" spans="1:18" x14ac:dyDescent="0.25">
      <c r="A1747">
        <v>2</v>
      </c>
      <c r="B1747">
        <v>1291</v>
      </c>
      <c r="C1747">
        <v>6</v>
      </c>
      <c r="D1747">
        <v>7</v>
      </c>
      <c r="E1747">
        <v>202001</v>
      </c>
      <c r="F1747">
        <v>0</v>
      </c>
      <c r="G1747">
        <v>6.7</v>
      </c>
      <c r="H1747">
        <v>0</v>
      </c>
      <c r="I1747">
        <v>150.97110000000001</v>
      </c>
      <c r="J1747">
        <v>25.9</v>
      </c>
      <c r="K1747">
        <v>270.70679999999999</v>
      </c>
      <c r="L1747">
        <f>Tabla_STOCKENALMACEN[[#This Row],[CANT_STOCK]]*Tabla_STOCKENALMACEN[[#This Row],[COSTO_UNIT]]</f>
        <v>0</v>
      </c>
      <c r="M1747">
        <f>IFERROR(Tabla_STOCKENALMACEN[[#This Row],[CANT_STOCK]]/Tabla_STOCKENALMACEN[[#This Row],[VENTA_PROM12MESES_UN]],0)</f>
        <v>0</v>
      </c>
      <c r="N1747">
        <f>IFERROR(12/Tabla_STOCKENALMACEN[[#This Row],[MESES DE INVENTARIO]],0)</f>
        <v>0</v>
      </c>
      <c r="O1747" s="3">
        <f>Tabla_STOCKENALMACEN[[#This Row],[STOCK_VALORIZADO]]/SUM(Tabla_STOCKENALMACEN[STOCK_VALORIZADO])</f>
        <v>0</v>
      </c>
      <c r="P1747" s="1" t="str">
        <f>VLOOKUP(Tabla_STOCKENALMACEN[[#This Row],[ID_PRODUCTO]],'ABC VENTAS'!$B$2:$F$564,5,FALSE)</f>
        <v>C</v>
      </c>
      <c r="Q1747" s="1" t="str">
        <f>VLOOKUP(Tabla_STOCKENALMACEN[[#This Row],[ID_PRODUCTO]],'ABC STOCK'!$B$3:$F$565,5,FALSE)</f>
        <v>C</v>
      </c>
      <c r="R174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48" spans="1:18" x14ac:dyDescent="0.25">
      <c r="A1748">
        <v>1</v>
      </c>
      <c r="B1748">
        <v>1292</v>
      </c>
      <c r="C1748">
        <v>6</v>
      </c>
      <c r="D1748">
        <v>7</v>
      </c>
      <c r="E1748">
        <v>202002</v>
      </c>
      <c r="F1748">
        <v>521</v>
      </c>
      <c r="G1748">
        <v>7.53</v>
      </c>
      <c r="H1748">
        <v>3923.13</v>
      </c>
      <c r="I1748">
        <v>561.45186000000001</v>
      </c>
      <c r="J1748">
        <v>86.7</v>
      </c>
      <c r="K1748">
        <v>900.93438000000003</v>
      </c>
      <c r="L1748">
        <f>Tabla_STOCKENALMACEN[[#This Row],[CANT_STOCK]]*Tabla_STOCKENALMACEN[[#This Row],[COSTO_UNIT]]</f>
        <v>3923.13</v>
      </c>
      <c r="M1748">
        <f>IFERROR(Tabla_STOCKENALMACEN[[#This Row],[CANT_STOCK]]/Tabla_STOCKENALMACEN[[#This Row],[VENTA_PROM12MESES_UN]],0)</f>
        <v>6.0092272202998842</v>
      </c>
      <c r="N1748">
        <f>IFERROR(12/Tabla_STOCKENALMACEN[[#This Row],[MESES DE INVENTARIO]],0)</f>
        <v>1.9969289827255279</v>
      </c>
      <c r="O1748" s="3">
        <f>Tabla_STOCKENALMACEN[[#This Row],[STOCK_VALORIZADO]]/SUM(Tabla_STOCKENALMACEN[STOCK_VALORIZADO])</f>
        <v>1.4768968962391315E-4</v>
      </c>
      <c r="P1748" s="1" t="str">
        <f>VLOOKUP(Tabla_STOCKENALMACEN[[#This Row],[ID_PRODUCTO]],'ABC VENTAS'!$B$2:$F$564,5,FALSE)</f>
        <v>C</v>
      </c>
      <c r="Q1748" s="1" t="str">
        <f>VLOOKUP(Tabla_STOCKENALMACEN[[#This Row],[ID_PRODUCTO]],'ABC STOCK'!$B$3:$F$565,5,FALSE)</f>
        <v>C</v>
      </c>
      <c r="R174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749" spans="1:18" x14ac:dyDescent="0.25">
      <c r="A1749">
        <v>2</v>
      </c>
      <c r="B1749">
        <v>1292</v>
      </c>
      <c r="C1749">
        <v>6</v>
      </c>
      <c r="D1749">
        <v>7</v>
      </c>
      <c r="E1749">
        <v>201907</v>
      </c>
      <c r="F1749">
        <v>43</v>
      </c>
      <c r="G1749">
        <v>7.2</v>
      </c>
      <c r="H1749">
        <v>309.60000000000002</v>
      </c>
      <c r="I1749">
        <v>528.98400000000004</v>
      </c>
      <c r="J1749">
        <v>79</v>
      </c>
      <c r="K1749">
        <v>739.44</v>
      </c>
      <c r="L1749">
        <f>Tabla_STOCKENALMACEN[[#This Row],[CANT_STOCK]]*Tabla_STOCKENALMACEN[[#This Row],[COSTO_UNIT]]</f>
        <v>309.60000000000002</v>
      </c>
      <c r="M1749">
        <f>IFERROR(Tabla_STOCKENALMACEN[[#This Row],[CANT_STOCK]]/Tabla_STOCKENALMACEN[[#This Row],[VENTA_PROM12MESES_UN]],0)</f>
        <v>0.54430379746835444</v>
      </c>
      <c r="N1749">
        <f>IFERROR(12/Tabla_STOCKENALMACEN[[#This Row],[MESES DE INVENTARIO]],0)</f>
        <v>22.046511627906977</v>
      </c>
      <c r="O1749" s="3">
        <f>Tabla_STOCKENALMACEN[[#This Row],[STOCK_VALORIZADO]]/SUM(Tabla_STOCKENALMACEN[STOCK_VALORIZADO])</f>
        <v>1.1655165112439179E-5</v>
      </c>
      <c r="P1749" s="1" t="str">
        <f>VLOOKUP(Tabla_STOCKENALMACEN[[#This Row],[ID_PRODUCTO]],'ABC VENTAS'!$B$2:$F$564,5,FALSE)</f>
        <v>C</v>
      </c>
      <c r="Q1749" s="1" t="str">
        <f>VLOOKUP(Tabla_STOCKENALMACEN[[#This Row],[ID_PRODUCTO]],'ABC STOCK'!$B$3:$F$565,5,FALSE)</f>
        <v>C</v>
      </c>
      <c r="R174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50" spans="1:18" x14ac:dyDescent="0.25">
      <c r="A1750">
        <v>2</v>
      </c>
      <c r="B1750">
        <v>1292</v>
      </c>
      <c r="C1750">
        <v>6</v>
      </c>
      <c r="D1750">
        <v>7</v>
      </c>
      <c r="E1750">
        <v>201903</v>
      </c>
      <c r="F1750">
        <v>996</v>
      </c>
      <c r="G1750">
        <v>2.88</v>
      </c>
      <c r="H1750">
        <v>2868.48</v>
      </c>
      <c r="I1750">
        <v>234.57599999999999</v>
      </c>
      <c r="J1750">
        <v>90.5</v>
      </c>
      <c r="K1750">
        <v>419.63040000000001</v>
      </c>
      <c r="L1750">
        <f>Tabla_STOCKENALMACEN[[#This Row],[CANT_STOCK]]*Tabla_STOCKENALMACEN[[#This Row],[COSTO_UNIT]]</f>
        <v>2868.48</v>
      </c>
      <c r="M1750">
        <f>IFERROR(Tabla_STOCKENALMACEN[[#This Row],[CANT_STOCK]]/Tabla_STOCKENALMACEN[[#This Row],[VENTA_PROM12MESES_UN]],0)</f>
        <v>11.005524861878452</v>
      </c>
      <c r="N1750">
        <f>IFERROR(12/Tabla_STOCKENALMACEN[[#This Row],[MESES DE INVENTARIO]],0)</f>
        <v>1.0903614457831325</v>
      </c>
      <c r="O1750" s="3">
        <f>Tabla_STOCKENALMACEN[[#This Row],[STOCK_VALORIZADO]]/SUM(Tabla_STOCKENALMACEN[STOCK_VALORIZADO])</f>
        <v>1.0798646001850624E-4</v>
      </c>
      <c r="P1750" s="1" t="str">
        <f>VLOOKUP(Tabla_STOCKENALMACEN[[#This Row],[ID_PRODUCTO]],'ABC VENTAS'!$B$2:$F$564,5,FALSE)</f>
        <v>C</v>
      </c>
      <c r="Q1750" s="1" t="str">
        <f>VLOOKUP(Tabla_STOCKENALMACEN[[#This Row],[ID_PRODUCTO]],'ABC STOCK'!$B$3:$F$565,5,FALSE)</f>
        <v>C</v>
      </c>
      <c r="R175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751" spans="1:18" x14ac:dyDescent="0.25">
      <c r="A1751">
        <v>1</v>
      </c>
      <c r="B1751">
        <v>1292</v>
      </c>
      <c r="C1751">
        <v>6</v>
      </c>
      <c r="D1751">
        <v>7</v>
      </c>
      <c r="E1751">
        <v>201906</v>
      </c>
      <c r="F1751">
        <v>213</v>
      </c>
      <c r="G1751">
        <v>7.82</v>
      </c>
      <c r="H1751">
        <v>1665.66</v>
      </c>
      <c r="I1751">
        <v>154.90638000000001</v>
      </c>
      <c r="J1751">
        <v>21.3</v>
      </c>
      <c r="K1751">
        <v>274.83390000000003</v>
      </c>
      <c r="L1751">
        <f>Tabla_STOCKENALMACEN[[#This Row],[CANT_STOCK]]*Tabla_STOCKENALMACEN[[#This Row],[COSTO_UNIT]]</f>
        <v>1665.66</v>
      </c>
      <c r="M1751">
        <f>IFERROR(Tabla_STOCKENALMACEN[[#This Row],[CANT_STOCK]]/Tabla_STOCKENALMACEN[[#This Row],[VENTA_PROM12MESES_UN]],0)</f>
        <v>10</v>
      </c>
      <c r="N1751">
        <f>IFERROR(12/Tabla_STOCKENALMACEN[[#This Row],[MESES DE INVENTARIO]],0)</f>
        <v>1.2</v>
      </c>
      <c r="O1751" s="3">
        <f>Tabla_STOCKENALMACEN[[#This Row],[STOCK_VALORIZADO]]/SUM(Tabla_STOCKENALMACEN[STOCK_VALORIZADO])</f>
        <v>6.2705240055508529E-5</v>
      </c>
      <c r="P1751" s="1" t="str">
        <f>VLOOKUP(Tabla_STOCKENALMACEN[[#This Row],[ID_PRODUCTO]],'ABC VENTAS'!$B$2:$F$564,5,FALSE)</f>
        <v>C</v>
      </c>
      <c r="Q1751" s="1" t="str">
        <f>VLOOKUP(Tabla_STOCKENALMACEN[[#This Row],[ID_PRODUCTO]],'ABC STOCK'!$B$3:$F$565,5,FALSE)</f>
        <v>C</v>
      </c>
      <c r="R175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752" spans="1:18" x14ac:dyDescent="0.25">
      <c r="A1752">
        <v>2</v>
      </c>
      <c r="B1752">
        <v>1292</v>
      </c>
      <c r="C1752">
        <v>6</v>
      </c>
      <c r="D1752">
        <v>7</v>
      </c>
      <c r="E1752">
        <v>202003</v>
      </c>
      <c r="F1752">
        <v>130</v>
      </c>
      <c r="G1752">
        <v>7.14</v>
      </c>
      <c r="H1752">
        <v>928.2</v>
      </c>
      <c r="I1752">
        <v>169.6464</v>
      </c>
      <c r="J1752">
        <v>21.6</v>
      </c>
      <c r="K1752">
        <v>185.06880000000001</v>
      </c>
      <c r="L1752">
        <f>Tabla_STOCKENALMACEN[[#This Row],[CANT_STOCK]]*Tabla_STOCKENALMACEN[[#This Row],[COSTO_UNIT]]</f>
        <v>928.19999999999993</v>
      </c>
      <c r="M1752">
        <f>IFERROR(Tabla_STOCKENALMACEN[[#This Row],[CANT_STOCK]]/Tabla_STOCKENALMACEN[[#This Row],[VENTA_PROM12MESES_UN]],0)</f>
        <v>6.0185185185185182</v>
      </c>
      <c r="N1752">
        <f>IFERROR(12/Tabla_STOCKENALMACEN[[#This Row],[MESES DE INVENTARIO]],0)</f>
        <v>1.993846153846154</v>
      </c>
      <c r="O1752" s="3">
        <f>Tabla_STOCKENALMACEN[[#This Row],[STOCK_VALORIZADO]]/SUM(Tabla_STOCKENALMACEN[STOCK_VALORIZADO])</f>
        <v>3.4942907808029858E-5</v>
      </c>
      <c r="P1752" s="1" t="str">
        <f>VLOOKUP(Tabla_STOCKENALMACEN[[#This Row],[ID_PRODUCTO]],'ABC VENTAS'!$B$2:$F$564,5,FALSE)</f>
        <v>C</v>
      </c>
      <c r="Q1752" s="1" t="str">
        <f>VLOOKUP(Tabla_STOCKENALMACEN[[#This Row],[ID_PRODUCTO]],'ABC STOCK'!$B$3:$F$565,5,FALSE)</f>
        <v>C</v>
      </c>
      <c r="R175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753" spans="1:18" x14ac:dyDescent="0.25">
      <c r="A1753">
        <v>2</v>
      </c>
      <c r="B1753">
        <v>1292</v>
      </c>
      <c r="C1753">
        <v>6</v>
      </c>
      <c r="D1753">
        <v>7</v>
      </c>
      <c r="E1753">
        <v>201905</v>
      </c>
      <c r="F1753">
        <v>249</v>
      </c>
      <c r="G1753">
        <v>2.17</v>
      </c>
      <c r="H1753">
        <v>540.33000000000004</v>
      </c>
      <c r="I1753">
        <v>100.688</v>
      </c>
      <c r="J1753">
        <v>58</v>
      </c>
      <c r="K1753">
        <v>161.10079999999999</v>
      </c>
      <c r="L1753">
        <f>Tabla_STOCKENALMACEN[[#This Row],[CANT_STOCK]]*Tabla_STOCKENALMACEN[[#This Row],[COSTO_UNIT]]</f>
        <v>540.32999999999993</v>
      </c>
      <c r="M1753">
        <f>IFERROR(Tabla_STOCKENALMACEN[[#This Row],[CANT_STOCK]]/Tabla_STOCKENALMACEN[[#This Row],[VENTA_PROM12MESES_UN]],0)</f>
        <v>4.2931034482758621</v>
      </c>
      <c r="N1753">
        <f>IFERROR(12/Tabla_STOCKENALMACEN[[#This Row],[MESES DE INVENTARIO]],0)</f>
        <v>2.7951807228915664</v>
      </c>
      <c r="O1753" s="3">
        <f>Tabla_STOCKENALMACEN[[#This Row],[STOCK_VALORIZADO]]/SUM(Tabla_STOCKENALMACEN[STOCK_VALORIZADO])</f>
        <v>2.0341199500013759E-5</v>
      </c>
      <c r="P1753" s="1" t="str">
        <f>VLOOKUP(Tabla_STOCKENALMACEN[[#This Row],[ID_PRODUCTO]],'ABC VENTAS'!$B$2:$F$564,5,FALSE)</f>
        <v>C</v>
      </c>
      <c r="Q1753" s="1" t="str">
        <f>VLOOKUP(Tabla_STOCKENALMACEN[[#This Row],[ID_PRODUCTO]],'ABC STOCK'!$B$3:$F$565,5,FALSE)</f>
        <v>C</v>
      </c>
      <c r="R175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54" spans="1:18" x14ac:dyDescent="0.25">
      <c r="A1754">
        <v>1</v>
      </c>
      <c r="B1754">
        <v>1293</v>
      </c>
      <c r="C1754">
        <v>6</v>
      </c>
      <c r="D1754">
        <v>7</v>
      </c>
      <c r="E1754">
        <v>201902</v>
      </c>
      <c r="F1754">
        <v>224</v>
      </c>
      <c r="G1754">
        <v>4.53</v>
      </c>
      <c r="H1754">
        <v>1014.72</v>
      </c>
      <c r="I1754">
        <v>550.62149999999997</v>
      </c>
      <c r="J1754">
        <v>143</v>
      </c>
      <c r="K1754">
        <v>939.29549999999995</v>
      </c>
      <c r="L1754">
        <f>Tabla_STOCKENALMACEN[[#This Row],[CANT_STOCK]]*Tabla_STOCKENALMACEN[[#This Row],[COSTO_UNIT]]</f>
        <v>1014.72</v>
      </c>
      <c r="M1754">
        <f>IFERROR(Tabla_STOCKENALMACEN[[#This Row],[CANT_STOCK]]/Tabla_STOCKENALMACEN[[#This Row],[VENTA_PROM12MESES_UN]],0)</f>
        <v>1.5664335664335665</v>
      </c>
      <c r="N1754">
        <f>IFERROR(12/Tabla_STOCKENALMACEN[[#This Row],[MESES DE INVENTARIO]],0)</f>
        <v>7.6607142857142856</v>
      </c>
      <c r="O1754" s="3">
        <f>Tabla_STOCKENALMACEN[[#This Row],[STOCK_VALORIZADO]]/SUM(Tabla_STOCKENALMACEN[STOCK_VALORIZADO])</f>
        <v>3.8200029531312285E-5</v>
      </c>
      <c r="P1754" s="1" t="str">
        <f>VLOOKUP(Tabla_STOCKENALMACEN[[#This Row],[ID_PRODUCTO]],'ABC VENTAS'!$B$2:$F$564,5,FALSE)</f>
        <v>C</v>
      </c>
      <c r="Q1754" s="1" t="str">
        <f>VLOOKUP(Tabla_STOCKENALMACEN[[#This Row],[ID_PRODUCTO]],'ABC STOCK'!$B$3:$F$565,5,FALSE)</f>
        <v>C</v>
      </c>
      <c r="R175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55" spans="1:18" x14ac:dyDescent="0.25">
      <c r="A1755">
        <v>2</v>
      </c>
      <c r="B1755">
        <v>1293</v>
      </c>
      <c r="C1755">
        <v>6</v>
      </c>
      <c r="D1755">
        <v>7</v>
      </c>
      <c r="E1755">
        <v>201903</v>
      </c>
      <c r="F1755">
        <v>250</v>
      </c>
      <c r="G1755">
        <v>6.26</v>
      </c>
      <c r="H1755">
        <v>1565</v>
      </c>
      <c r="I1755">
        <v>541.66528000000005</v>
      </c>
      <c r="J1755">
        <v>83.2</v>
      </c>
      <c r="K1755">
        <v>874.99775999999997</v>
      </c>
      <c r="L1755">
        <f>Tabla_STOCKENALMACEN[[#This Row],[CANT_STOCK]]*Tabla_STOCKENALMACEN[[#This Row],[COSTO_UNIT]]</f>
        <v>1565</v>
      </c>
      <c r="M1755">
        <f>IFERROR(Tabla_STOCKENALMACEN[[#This Row],[CANT_STOCK]]/Tabla_STOCKENALMACEN[[#This Row],[VENTA_PROM12MESES_UN]],0)</f>
        <v>3.0048076923076921</v>
      </c>
      <c r="N1755">
        <f>IFERROR(12/Tabla_STOCKENALMACEN[[#This Row],[MESES DE INVENTARIO]],0)</f>
        <v>3.9936000000000003</v>
      </c>
      <c r="O1755" s="3">
        <f>Tabla_STOCKENALMACEN[[#This Row],[STOCK_VALORIZADO]]/SUM(Tabla_STOCKENALMACEN[STOCK_VALORIZADO])</f>
        <v>5.891580555867995E-5</v>
      </c>
      <c r="P1755" s="1" t="str">
        <f>VLOOKUP(Tabla_STOCKENALMACEN[[#This Row],[ID_PRODUCTO]],'ABC VENTAS'!$B$2:$F$564,5,FALSE)</f>
        <v>C</v>
      </c>
      <c r="Q1755" s="1" t="str">
        <f>VLOOKUP(Tabla_STOCKENALMACEN[[#This Row],[ID_PRODUCTO]],'ABC STOCK'!$B$3:$F$565,5,FALSE)</f>
        <v>C</v>
      </c>
      <c r="R175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56" spans="1:18" x14ac:dyDescent="0.25">
      <c r="A1756">
        <v>3</v>
      </c>
      <c r="B1756">
        <v>1293</v>
      </c>
      <c r="C1756">
        <v>6</v>
      </c>
      <c r="D1756">
        <v>7</v>
      </c>
      <c r="E1756">
        <v>202003</v>
      </c>
      <c r="F1756">
        <v>1400</v>
      </c>
      <c r="G1756">
        <v>5.13</v>
      </c>
      <c r="H1756">
        <v>7182</v>
      </c>
      <c r="I1756">
        <v>0</v>
      </c>
      <c r="J1756">
        <v>0</v>
      </c>
      <c r="K1756">
        <v>0</v>
      </c>
      <c r="L1756">
        <f>Tabla_STOCKENALMACEN[[#This Row],[CANT_STOCK]]*Tabla_STOCKENALMACEN[[#This Row],[COSTO_UNIT]]</f>
        <v>7182</v>
      </c>
      <c r="M1756">
        <f>IFERROR(Tabla_STOCKENALMACEN[[#This Row],[CANT_STOCK]]/Tabla_STOCKENALMACEN[[#This Row],[VENTA_PROM12MESES_UN]],0)</f>
        <v>0</v>
      </c>
      <c r="N1756">
        <f>IFERROR(12/Tabla_STOCKENALMACEN[[#This Row],[MESES DE INVENTARIO]],0)</f>
        <v>0</v>
      </c>
      <c r="O1756" s="3">
        <f>Tabla_STOCKENALMACEN[[#This Row],[STOCK_VALORIZADO]]/SUM(Tabla_STOCKENALMACEN[STOCK_VALORIZADO])</f>
        <v>2.7037272557344373E-4</v>
      </c>
      <c r="P1756" s="1" t="str">
        <f>VLOOKUP(Tabla_STOCKENALMACEN[[#This Row],[ID_PRODUCTO]],'ABC VENTAS'!$B$2:$F$564,5,FALSE)</f>
        <v>C</v>
      </c>
      <c r="Q1756" s="1" t="str">
        <f>VLOOKUP(Tabla_STOCKENALMACEN[[#This Row],[ID_PRODUCTO]],'ABC STOCK'!$B$3:$F$565,5,FALSE)</f>
        <v>C</v>
      </c>
      <c r="R1756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757" spans="1:18" x14ac:dyDescent="0.25">
      <c r="A1757">
        <v>3</v>
      </c>
      <c r="B1757">
        <v>1293</v>
      </c>
      <c r="C1757">
        <v>6</v>
      </c>
      <c r="D1757">
        <v>7</v>
      </c>
      <c r="E1757">
        <v>202003</v>
      </c>
      <c r="F1757">
        <v>11</v>
      </c>
      <c r="G1757">
        <v>3.17</v>
      </c>
      <c r="H1757">
        <v>34.869999999999997</v>
      </c>
      <c r="I1757">
        <v>350.53859999999997</v>
      </c>
      <c r="J1757">
        <v>114</v>
      </c>
      <c r="K1757">
        <v>607.11839999999995</v>
      </c>
      <c r="L1757">
        <f>Tabla_STOCKENALMACEN[[#This Row],[CANT_STOCK]]*Tabla_STOCKENALMACEN[[#This Row],[COSTO_UNIT]]</f>
        <v>34.869999999999997</v>
      </c>
      <c r="M1757">
        <f>IFERROR(Tabla_STOCKENALMACEN[[#This Row],[CANT_STOCK]]/Tabla_STOCKENALMACEN[[#This Row],[VENTA_PROM12MESES_UN]],0)</f>
        <v>9.6491228070175433E-2</v>
      </c>
      <c r="N1757">
        <f>IFERROR(12/Tabla_STOCKENALMACEN[[#This Row],[MESES DE INVENTARIO]],0)</f>
        <v>124.36363636363637</v>
      </c>
      <c r="O1757" s="3">
        <f>Tabla_STOCKENALMACEN[[#This Row],[STOCK_VALORIZADO]]/SUM(Tabla_STOCKENALMACEN[STOCK_VALORIZADO])</f>
        <v>1.3127119104352523E-6</v>
      </c>
      <c r="P1757" s="1" t="str">
        <f>VLOOKUP(Tabla_STOCKENALMACEN[[#This Row],[ID_PRODUCTO]],'ABC VENTAS'!$B$2:$F$564,5,FALSE)</f>
        <v>C</v>
      </c>
      <c r="Q1757" s="1" t="str">
        <f>VLOOKUP(Tabla_STOCKENALMACEN[[#This Row],[ID_PRODUCTO]],'ABC STOCK'!$B$3:$F$565,5,FALSE)</f>
        <v>C</v>
      </c>
      <c r="R175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58" spans="1:18" x14ac:dyDescent="0.25">
      <c r="A1758">
        <v>1</v>
      </c>
      <c r="B1758">
        <v>1293</v>
      </c>
      <c r="C1758">
        <v>6</v>
      </c>
      <c r="D1758">
        <v>7</v>
      </c>
      <c r="E1758">
        <v>201907</v>
      </c>
      <c r="F1758">
        <v>246</v>
      </c>
      <c r="G1758">
        <v>2.16</v>
      </c>
      <c r="H1758">
        <v>531.36</v>
      </c>
      <c r="I1758">
        <v>218.7</v>
      </c>
      <c r="J1758">
        <v>125</v>
      </c>
      <c r="K1758">
        <v>429.3</v>
      </c>
      <c r="L1758">
        <f>Tabla_STOCKENALMACEN[[#This Row],[CANT_STOCK]]*Tabla_STOCKENALMACEN[[#This Row],[COSTO_UNIT]]</f>
        <v>531.36</v>
      </c>
      <c r="M1758">
        <f>IFERROR(Tabla_STOCKENALMACEN[[#This Row],[CANT_STOCK]]/Tabla_STOCKENALMACEN[[#This Row],[VENTA_PROM12MESES_UN]],0)</f>
        <v>1.968</v>
      </c>
      <c r="N1758">
        <f>IFERROR(12/Tabla_STOCKENALMACEN[[#This Row],[MESES DE INVENTARIO]],0)</f>
        <v>6.0975609756097562</v>
      </c>
      <c r="O1758" s="3">
        <f>Tabla_STOCKENALMACEN[[#This Row],[STOCK_VALORIZADO]]/SUM(Tabla_STOCKENALMACEN[STOCK_VALORIZADO])</f>
        <v>2.0003515937163054E-5</v>
      </c>
      <c r="P1758" s="1" t="str">
        <f>VLOOKUP(Tabla_STOCKENALMACEN[[#This Row],[ID_PRODUCTO]],'ABC VENTAS'!$B$2:$F$564,5,FALSE)</f>
        <v>C</v>
      </c>
      <c r="Q1758" s="1" t="str">
        <f>VLOOKUP(Tabla_STOCKENALMACEN[[#This Row],[ID_PRODUCTO]],'ABC STOCK'!$B$3:$F$565,5,FALSE)</f>
        <v>C</v>
      </c>
      <c r="R17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59" spans="1:18" x14ac:dyDescent="0.25">
      <c r="A1759">
        <v>3</v>
      </c>
      <c r="B1759">
        <v>1293</v>
      </c>
      <c r="C1759">
        <v>6</v>
      </c>
      <c r="D1759">
        <v>7</v>
      </c>
      <c r="E1759">
        <v>202001</v>
      </c>
      <c r="F1759">
        <v>436</v>
      </c>
      <c r="G1759">
        <v>2.7</v>
      </c>
      <c r="H1759">
        <v>1177.2</v>
      </c>
      <c r="I1759">
        <v>246.92850000000001</v>
      </c>
      <c r="J1759">
        <v>87.1</v>
      </c>
      <c r="K1759">
        <v>284.5557</v>
      </c>
      <c r="L1759">
        <f>Tabla_STOCKENALMACEN[[#This Row],[CANT_STOCK]]*Tabla_STOCKENALMACEN[[#This Row],[COSTO_UNIT]]</f>
        <v>1177.2</v>
      </c>
      <c r="M1759">
        <f>IFERROR(Tabla_STOCKENALMACEN[[#This Row],[CANT_STOCK]]/Tabla_STOCKENALMACEN[[#This Row],[VENTA_PROM12MESES_UN]],0)</f>
        <v>5.0057405281285883</v>
      </c>
      <c r="N1759">
        <f>IFERROR(12/Tabla_STOCKENALMACEN[[#This Row],[MESES DE INVENTARIO]],0)</f>
        <v>2.3972477064220183</v>
      </c>
      <c r="O1759" s="3">
        <f>Tabla_STOCKENALMACEN[[#This Row],[STOCK_VALORIZADO]]/SUM(Tabla_STOCKENALMACEN[STOCK_VALORIZADO])</f>
        <v>4.4316732462414086E-5</v>
      </c>
      <c r="P1759" s="1" t="str">
        <f>VLOOKUP(Tabla_STOCKENALMACEN[[#This Row],[ID_PRODUCTO]],'ABC VENTAS'!$B$2:$F$564,5,FALSE)</f>
        <v>C</v>
      </c>
      <c r="Q1759" s="1" t="str">
        <f>VLOOKUP(Tabla_STOCKENALMACEN[[#This Row],[ID_PRODUCTO]],'ABC STOCK'!$B$3:$F$565,5,FALSE)</f>
        <v>C</v>
      </c>
      <c r="R175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60" spans="1:18" x14ac:dyDescent="0.25">
      <c r="A1760">
        <v>2</v>
      </c>
      <c r="B1760">
        <v>1294</v>
      </c>
      <c r="C1760">
        <v>6</v>
      </c>
      <c r="D1760">
        <v>7</v>
      </c>
      <c r="E1760">
        <v>202003</v>
      </c>
      <c r="F1760">
        <v>302</v>
      </c>
      <c r="G1760">
        <v>7.11</v>
      </c>
      <c r="H1760">
        <v>2147.2199999999998</v>
      </c>
      <c r="I1760">
        <v>555.43320000000006</v>
      </c>
      <c r="J1760">
        <v>84</v>
      </c>
      <c r="K1760">
        <v>1086.9767999999999</v>
      </c>
      <c r="L1760">
        <f>Tabla_STOCKENALMACEN[[#This Row],[CANT_STOCK]]*Tabla_STOCKENALMACEN[[#This Row],[COSTO_UNIT]]</f>
        <v>2147.2200000000003</v>
      </c>
      <c r="M1760">
        <f>IFERROR(Tabla_STOCKENALMACEN[[#This Row],[CANT_STOCK]]/Tabla_STOCKENALMACEN[[#This Row],[VENTA_PROM12MESES_UN]],0)</f>
        <v>3.5952380952380953</v>
      </c>
      <c r="N1760">
        <f>IFERROR(12/Tabla_STOCKENALMACEN[[#This Row],[MESES DE INVENTARIO]],0)</f>
        <v>3.3377483443708607</v>
      </c>
      <c r="O1760" s="3">
        <f>Tabla_STOCKENALMACEN[[#This Row],[STOCK_VALORIZADO]]/SUM(Tabla_STOCKENALMACEN[STOCK_VALORIZADO])</f>
        <v>8.0833991061794754E-5</v>
      </c>
      <c r="P1760" s="1" t="str">
        <f>VLOOKUP(Tabla_STOCKENALMACEN[[#This Row],[ID_PRODUCTO]],'ABC VENTAS'!$B$2:$F$564,5,FALSE)</f>
        <v>C</v>
      </c>
      <c r="Q1760" s="1" t="str">
        <f>VLOOKUP(Tabla_STOCKENALMACEN[[#This Row],[ID_PRODUCTO]],'ABC STOCK'!$B$3:$F$565,5,FALSE)</f>
        <v>C</v>
      </c>
      <c r="R176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61" spans="1:18" x14ac:dyDescent="0.25">
      <c r="A1761">
        <v>3</v>
      </c>
      <c r="B1761">
        <v>1294</v>
      </c>
      <c r="C1761">
        <v>6</v>
      </c>
      <c r="D1761">
        <v>7</v>
      </c>
      <c r="E1761">
        <v>201907</v>
      </c>
      <c r="F1761">
        <v>1092</v>
      </c>
      <c r="G1761">
        <v>5.62</v>
      </c>
      <c r="H1761">
        <v>6137.04</v>
      </c>
      <c r="I1761">
        <v>473.8784</v>
      </c>
      <c r="J1761">
        <v>99.2</v>
      </c>
      <c r="K1761">
        <v>780.50559999999996</v>
      </c>
      <c r="L1761">
        <f>Tabla_STOCKENALMACEN[[#This Row],[CANT_STOCK]]*Tabla_STOCKENALMACEN[[#This Row],[COSTO_UNIT]]</f>
        <v>6137.04</v>
      </c>
      <c r="M1761">
        <f>IFERROR(Tabla_STOCKENALMACEN[[#This Row],[CANT_STOCK]]/Tabla_STOCKENALMACEN[[#This Row],[VENTA_PROM12MESES_UN]],0)</f>
        <v>11.008064516129032</v>
      </c>
      <c r="N1761">
        <f>IFERROR(12/Tabla_STOCKENALMACEN[[#This Row],[MESES DE INVENTARIO]],0)</f>
        <v>1.0901098901098902</v>
      </c>
      <c r="O1761" s="3">
        <f>Tabla_STOCKENALMACEN[[#This Row],[STOCK_VALORIZADO]]/SUM(Tabla_STOCKENALMACEN[STOCK_VALORIZADO])</f>
        <v>2.3103428456603271E-4</v>
      </c>
      <c r="P1761" s="1" t="str">
        <f>VLOOKUP(Tabla_STOCKENALMACEN[[#This Row],[ID_PRODUCTO]],'ABC VENTAS'!$B$2:$F$564,5,FALSE)</f>
        <v>C</v>
      </c>
      <c r="Q1761" s="1" t="str">
        <f>VLOOKUP(Tabla_STOCKENALMACEN[[#This Row],[ID_PRODUCTO]],'ABC STOCK'!$B$3:$F$565,5,FALSE)</f>
        <v>C</v>
      </c>
      <c r="R176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762" spans="1:18" x14ac:dyDescent="0.25">
      <c r="A1762">
        <v>1</v>
      </c>
      <c r="B1762">
        <v>1294</v>
      </c>
      <c r="C1762">
        <v>6</v>
      </c>
      <c r="D1762">
        <v>7</v>
      </c>
      <c r="E1762">
        <v>201901</v>
      </c>
      <c r="F1762">
        <v>833</v>
      </c>
      <c r="G1762">
        <v>3.15</v>
      </c>
      <c r="H1762">
        <v>2623.95</v>
      </c>
      <c r="I1762">
        <v>297.99</v>
      </c>
      <c r="J1762">
        <v>110</v>
      </c>
      <c r="K1762">
        <v>519.75</v>
      </c>
      <c r="L1762">
        <f>Tabla_STOCKENALMACEN[[#This Row],[CANT_STOCK]]*Tabla_STOCKENALMACEN[[#This Row],[COSTO_UNIT]]</f>
        <v>2623.95</v>
      </c>
      <c r="M1762">
        <f>IFERROR(Tabla_STOCKENALMACEN[[#This Row],[CANT_STOCK]]/Tabla_STOCKENALMACEN[[#This Row],[VENTA_PROM12MESES_UN]],0)</f>
        <v>7.5727272727272723</v>
      </c>
      <c r="N1762">
        <f>IFERROR(12/Tabla_STOCKENALMACEN[[#This Row],[MESES DE INVENTARIO]],0)</f>
        <v>1.5846338535414166</v>
      </c>
      <c r="O1762" s="3">
        <f>Tabla_STOCKENALMACEN[[#This Row],[STOCK_VALORIZADO]]/SUM(Tabla_STOCKENALMACEN[STOCK_VALORIZADO])</f>
        <v>9.8780912457315176E-5</v>
      </c>
      <c r="P1762" s="1" t="str">
        <f>VLOOKUP(Tabla_STOCKENALMACEN[[#This Row],[ID_PRODUCTO]],'ABC VENTAS'!$B$2:$F$564,5,FALSE)</f>
        <v>C</v>
      </c>
      <c r="Q1762" s="1" t="str">
        <f>VLOOKUP(Tabla_STOCKENALMACEN[[#This Row],[ID_PRODUCTO]],'ABC STOCK'!$B$3:$F$565,5,FALSE)</f>
        <v>C</v>
      </c>
      <c r="R176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763" spans="1:18" x14ac:dyDescent="0.25">
      <c r="A1763">
        <v>2</v>
      </c>
      <c r="B1763">
        <v>1294</v>
      </c>
      <c r="C1763">
        <v>6</v>
      </c>
      <c r="D1763">
        <v>7</v>
      </c>
      <c r="E1763">
        <v>201901</v>
      </c>
      <c r="F1763">
        <v>411</v>
      </c>
      <c r="G1763">
        <v>6.49</v>
      </c>
      <c r="H1763">
        <v>2667.39</v>
      </c>
      <c r="I1763">
        <v>357.49516</v>
      </c>
      <c r="J1763">
        <v>58.6</v>
      </c>
      <c r="K1763">
        <v>460.17993999999999</v>
      </c>
      <c r="L1763">
        <f>Tabla_STOCKENALMACEN[[#This Row],[CANT_STOCK]]*Tabla_STOCKENALMACEN[[#This Row],[COSTO_UNIT]]</f>
        <v>2667.39</v>
      </c>
      <c r="M1763">
        <f>IFERROR(Tabla_STOCKENALMACEN[[#This Row],[CANT_STOCK]]/Tabla_STOCKENALMACEN[[#This Row],[VENTA_PROM12MESES_UN]],0)</f>
        <v>7.013651877133106</v>
      </c>
      <c r="N1763">
        <f>IFERROR(12/Tabla_STOCKENALMACEN[[#This Row],[MESES DE INVENTARIO]],0)</f>
        <v>1.710948905109489</v>
      </c>
      <c r="O1763" s="3">
        <f>Tabla_STOCKENALMACEN[[#This Row],[STOCK_VALORIZADO]]/SUM(Tabla_STOCKENALMACEN[STOCK_VALORIZADO])</f>
        <v>1.0041624957774269E-4</v>
      </c>
      <c r="P1763" s="1" t="str">
        <f>VLOOKUP(Tabla_STOCKENALMACEN[[#This Row],[ID_PRODUCTO]],'ABC VENTAS'!$B$2:$F$564,5,FALSE)</f>
        <v>C</v>
      </c>
      <c r="Q1763" s="1" t="str">
        <f>VLOOKUP(Tabla_STOCKENALMACEN[[#This Row],[ID_PRODUCTO]],'ABC STOCK'!$B$3:$F$565,5,FALSE)</f>
        <v>C</v>
      </c>
      <c r="R176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764" spans="1:18" x14ac:dyDescent="0.25">
      <c r="A1764">
        <v>2</v>
      </c>
      <c r="B1764">
        <v>1294</v>
      </c>
      <c r="C1764">
        <v>6</v>
      </c>
      <c r="D1764">
        <v>7</v>
      </c>
      <c r="E1764">
        <v>201910</v>
      </c>
      <c r="F1764">
        <v>340</v>
      </c>
      <c r="G1764">
        <v>3.97</v>
      </c>
      <c r="H1764">
        <v>1349.8</v>
      </c>
      <c r="I1764">
        <v>210.0924</v>
      </c>
      <c r="J1764">
        <v>54</v>
      </c>
      <c r="K1764">
        <v>340.86419999999998</v>
      </c>
      <c r="L1764">
        <f>Tabla_STOCKENALMACEN[[#This Row],[CANT_STOCK]]*Tabla_STOCKENALMACEN[[#This Row],[COSTO_UNIT]]</f>
        <v>1349.8</v>
      </c>
      <c r="M1764">
        <f>IFERROR(Tabla_STOCKENALMACEN[[#This Row],[CANT_STOCK]]/Tabla_STOCKENALMACEN[[#This Row],[VENTA_PROM12MESES_UN]],0)</f>
        <v>6.2962962962962967</v>
      </c>
      <c r="N1764">
        <f>IFERROR(12/Tabla_STOCKENALMACEN[[#This Row],[MESES DE INVENTARIO]],0)</f>
        <v>1.9058823529411764</v>
      </c>
      <c r="O1764" s="3">
        <f>Tabla_STOCKENALMACEN[[#This Row],[STOCK_VALORIZADO]]/SUM(Tabla_STOCKENALMACEN[STOCK_VALORIZADO])</f>
        <v>5.0814411720834629E-5</v>
      </c>
      <c r="P1764" s="1" t="str">
        <f>VLOOKUP(Tabla_STOCKENALMACEN[[#This Row],[ID_PRODUCTO]],'ABC VENTAS'!$B$2:$F$564,5,FALSE)</f>
        <v>C</v>
      </c>
      <c r="Q1764" s="1" t="str">
        <f>VLOOKUP(Tabla_STOCKENALMACEN[[#This Row],[ID_PRODUCTO]],'ABC STOCK'!$B$3:$F$565,5,FALSE)</f>
        <v>C</v>
      </c>
      <c r="R176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765" spans="1:18" x14ac:dyDescent="0.25">
      <c r="A1765">
        <v>3</v>
      </c>
      <c r="B1765">
        <v>1294</v>
      </c>
      <c r="C1765">
        <v>6</v>
      </c>
      <c r="D1765">
        <v>7</v>
      </c>
      <c r="E1765">
        <v>202003</v>
      </c>
      <c r="F1765">
        <v>1048</v>
      </c>
      <c r="G1765">
        <v>1.71</v>
      </c>
      <c r="H1765">
        <v>1792.08</v>
      </c>
      <c r="I1765">
        <v>135.11735999999999</v>
      </c>
      <c r="J1765">
        <v>95.2</v>
      </c>
      <c r="K1765">
        <v>286.51391999999998</v>
      </c>
      <c r="L1765">
        <f>Tabla_STOCKENALMACEN[[#This Row],[CANT_STOCK]]*Tabla_STOCKENALMACEN[[#This Row],[COSTO_UNIT]]</f>
        <v>1792.08</v>
      </c>
      <c r="M1765">
        <f>IFERROR(Tabla_STOCKENALMACEN[[#This Row],[CANT_STOCK]]/Tabla_STOCKENALMACEN[[#This Row],[VENTA_PROM12MESES_UN]],0)</f>
        <v>11.008403361344538</v>
      </c>
      <c r="N1765">
        <f>IFERROR(12/Tabla_STOCKENALMACEN[[#This Row],[MESES DE INVENTARIO]],0)</f>
        <v>1.0900763358778627</v>
      </c>
      <c r="O1765" s="3">
        <f>Tabla_STOCKENALMACEN[[#This Row],[STOCK_VALORIZADO]]/SUM(Tabla_STOCKENALMACEN[STOCK_VALORIZADO])</f>
        <v>6.7464432476421188E-5</v>
      </c>
      <c r="P1765" s="1" t="str">
        <f>VLOOKUP(Tabla_STOCKENALMACEN[[#This Row],[ID_PRODUCTO]],'ABC VENTAS'!$B$2:$F$564,5,FALSE)</f>
        <v>C</v>
      </c>
      <c r="Q1765" s="1" t="str">
        <f>VLOOKUP(Tabla_STOCKENALMACEN[[#This Row],[ID_PRODUCTO]],'ABC STOCK'!$B$3:$F$565,5,FALSE)</f>
        <v>C</v>
      </c>
      <c r="R176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766" spans="1:18" x14ac:dyDescent="0.25">
      <c r="A1766">
        <v>2</v>
      </c>
      <c r="B1766">
        <v>1295</v>
      </c>
      <c r="C1766">
        <v>6</v>
      </c>
      <c r="D1766">
        <v>7</v>
      </c>
      <c r="E1766">
        <v>202003</v>
      </c>
      <c r="F1766">
        <v>79</v>
      </c>
      <c r="G1766">
        <v>7.57</v>
      </c>
      <c r="H1766">
        <v>598.03</v>
      </c>
      <c r="I1766">
        <v>887.05259999999998</v>
      </c>
      <c r="J1766">
        <v>126</v>
      </c>
      <c r="K1766">
        <v>1268.5806</v>
      </c>
      <c r="L1766">
        <f>Tabla_STOCKENALMACEN[[#This Row],[CANT_STOCK]]*Tabla_STOCKENALMACEN[[#This Row],[COSTO_UNIT]]</f>
        <v>598.03</v>
      </c>
      <c r="M1766">
        <f>IFERROR(Tabla_STOCKENALMACEN[[#This Row],[CANT_STOCK]]/Tabla_STOCKENALMACEN[[#This Row],[VENTA_PROM12MESES_UN]],0)</f>
        <v>0.62698412698412698</v>
      </c>
      <c r="N1766">
        <f>IFERROR(12/Tabla_STOCKENALMACEN[[#This Row],[MESES DE INVENTARIO]],0)</f>
        <v>19.139240506329113</v>
      </c>
      <c r="O1766" s="3">
        <f>Tabla_STOCKENALMACEN[[#This Row],[STOCK_VALORIZADO]]/SUM(Tabla_STOCKENALMACEN[STOCK_VALORIZADO])</f>
        <v>2.2513366899844964E-5</v>
      </c>
      <c r="P1766" s="1" t="str">
        <f>VLOOKUP(Tabla_STOCKENALMACEN[[#This Row],[ID_PRODUCTO]],'ABC VENTAS'!$B$2:$F$564,5,FALSE)</f>
        <v>C</v>
      </c>
      <c r="Q1766" s="1" t="str">
        <f>VLOOKUP(Tabla_STOCKENALMACEN[[#This Row],[ID_PRODUCTO]],'ABC STOCK'!$B$3:$F$565,5,FALSE)</f>
        <v>C</v>
      </c>
      <c r="R176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67" spans="1:18" x14ac:dyDescent="0.25">
      <c r="A1767">
        <v>2</v>
      </c>
      <c r="B1767">
        <v>1295</v>
      </c>
      <c r="C1767">
        <v>6</v>
      </c>
      <c r="D1767">
        <v>7</v>
      </c>
      <c r="E1767">
        <v>201911</v>
      </c>
      <c r="F1767">
        <v>713</v>
      </c>
      <c r="G1767">
        <v>6.44</v>
      </c>
      <c r="H1767">
        <v>4591.72</v>
      </c>
      <c r="I1767">
        <v>350.54208</v>
      </c>
      <c r="J1767">
        <v>64.8</v>
      </c>
      <c r="K1767">
        <v>717.77664000000004</v>
      </c>
      <c r="L1767">
        <f>Tabla_STOCKENALMACEN[[#This Row],[CANT_STOCK]]*Tabla_STOCKENALMACEN[[#This Row],[COSTO_UNIT]]</f>
        <v>4591.72</v>
      </c>
      <c r="M1767">
        <f>IFERROR(Tabla_STOCKENALMACEN[[#This Row],[CANT_STOCK]]/Tabla_STOCKENALMACEN[[#This Row],[VENTA_PROM12MESES_UN]],0)</f>
        <v>11.003086419753087</v>
      </c>
      <c r="N1767">
        <f>IFERROR(12/Tabla_STOCKENALMACEN[[#This Row],[MESES DE INVENTARIO]],0)</f>
        <v>1.0906030855539972</v>
      </c>
      <c r="O1767" s="3">
        <f>Tabla_STOCKENALMACEN[[#This Row],[STOCK_VALORIZADO]]/SUM(Tabla_STOCKENALMACEN[STOCK_VALORIZADO])</f>
        <v>1.7285934996798846E-4</v>
      </c>
      <c r="P1767" s="1" t="str">
        <f>VLOOKUP(Tabla_STOCKENALMACEN[[#This Row],[ID_PRODUCTO]],'ABC VENTAS'!$B$2:$F$564,5,FALSE)</f>
        <v>C</v>
      </c>
      <c r="Q1767" s="1" t="str">
        <f>VLOOKUP(Tabla_STOCKENALMACEN[[#This Row],[ID_PRODUCTO]],'ABC STOCK'!$B$3:$F$565,5,FALSE)</f>
        <v>C</v>
      </c>
      <c r="R176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768" spans="1:18" x14ac:dyDescent="0.25">
      <c r="A1768">
        <v>2</v>
      </c>
      <c r="B1768">
        <v>1295</v>
      </c>
      <c r="C1768">
        <v>6</v>
      </c>
      <c r="D1768">
        <v>7</v>
      </c>
      <c r="E1768">
        <v>202002</v>
      </c>
      <c r="F1768">
        <v>1050</v>
      </c>
      <c r="G1768">
        <v>3.37</v>
      </c>
      <c r="H1768">
        <v>3538.5</v>
      </c>
      <c r="I1768">
        <v>217.56720000000001</v>
      </c>
      <c r="J1768">
        <v>80.7</v>
      </c>
      <c r="K1768">
        <v>437.85399000000001</v>
      </c>
      <c r="L1768">
        <f>Tabla_STOCKENALMACEN[[#This Row],[CANT_STOCK]]*Tabla_STOCKENALMACEN[[#This Row],[COSTO_UNIT]]</f>
        <v>3538.5</v>
      </c>
      <c r="M1768">
        <f>IFERROR(Tabla_STOCKENALMACEN[[#This Row],[CANT_STOCK]]/Tabla_STOCKENALMACEN[[#This Row],[VENTA_PROM12MESES_UN]],0)</f>
        <v>13.011152416356877</v>
      </c>
      <c r="N1768">
        <f>IFERROR(12/Tabla_STOCKENALMACEN[[#This Row],[MESES DE INVENTARIO]],0)</f>
        <v>0.92228571428571426</v>
      </c>
      <c r="O1768" s="3">
        <f>Tabla_STOCKENALMACEN[[#This Row],[STOCK_VALORIZADO]]/SUM(Tabla_STOCKENALMACEN[STOCK_VALORIZADO])</f>
        <v>1.3320995397405049E-4</v>
      </c>
      <c r="P1768" s="1" t="str">
        <f>VLOOKUP(Tabla_STOCKENALMACEN[[#This Row],[ID_PRODUCTO]],'ABC VENTAS'!$B$2:$F$564,5,FALSE)</f>
        <v>C</v>
      </c>
      <c r="Q1768" s="1" t="str">
        <f>VLOOKUP(Tabla_STOCKENALMACEN[[#This Row],[ID_PRODUCTO]],'ABC STOCK'!$B$3:$F$565,5,FALSE)</f>
        <v>C</v>
      </c>
      <c r="R176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769" spans="1:18" x14ac:dyDescent="0.25">
      <c r="A1769">
        <v>1</v>
      </c>
      <c r="B1769">
        <v>1295</v>
      </c>
      <c r="C1769">
        <v>6</v>
      </c>
      <c r="D1769">
        <v>7</v>
      </c>
      <c r="E1769">
        <v>201901</v>
      </c>
      <c r="F1769">
        <v>168</v>
      </c>
      <c r="G1769">
        <v>3.3</v>
      </c>
      <c r="H1769">
        <v>554.4</v>
      </c>
      <c r="I1769">
        <v>176.45760000000001</v>
      </c>
      <c r="J1769">
        <v>55.7</v>
      </c>
      <c r="K1769">
        <v>275.71499999999997</v>
      </c>
      <c r="L1769">
        <f>Tabla_STOCKENALMACEN[[#This Row],[CANT_STOCK]]*Tabla_STOCKENALMACEN[[#This Row],[COSTO_UNIT]]</f>
        <v>554.4</v>
      </c>
      <c r="M1769">
        <f>IFERROR(Tabla_STOCKENALMACEN[[#This Row],[CANT_STOCK]]/Tabla_STOCKENALMACEN[[#This Row],[VENTA_PROM12MESES_UN]],0)</f>
        <v>3.0161579892280068</v>
      </c>
      <c r="N1769">
        <f>IFERROR(12/Tabla_STOCKENALMACEN[[#This Row],[MESES DE INVENTARIO]],0)</f>
        <v>3.9785714285714291</v>
      </c>
      <c r="O1769" s="3">
        <f>Tabla_STOCKENALMACEN[[#This Row],[STOCK_VALORIZADO]]/SUM(Tabla_STOCKENALMACEN[STOCK_VALORIZADO])</f>
        <v>2.0870877061809689E-5</v>
      </c>
      <c r="P1769" s="1" t="str">
        <f>VLOOKUP(Tabla_STOCKENALMACEN[[#This Row],[ID_PRODUCTO]],'ABC VENTAS'!$B$2:$F$564,5,FALSE)</f>
        <v>C</v>
      </c>
      <c r="Q1769" s="1" t="str">
        <f>VLOOKUP(Tabla_STOCKENALMACEN[[#This Row],[ID_PRODUCTO]],'ABC STOCK'!$B$3:$F$565,5,FALSE)</f>
        <v>C</v>
      </c>
      <c r="R176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70" spans="1:18" x14ac:dyDescent="0.25">
      <c r="A1770">
        <v>3</v>
      </c>
      <c r="B1770">
        <v>1295</v>
      </c>
      <c r="C1770">
        <v>6</v>
      </c>
      <c r="D1770">
        <v>7</v>
      </c>
      <c r="E1770">
        <v>201905</v>
      </c>
      <c r="F1770">
        <v>271</v>
      </c>
      <c r="G1770">
        <v>2.93</v>
      </c>
      <c r="H1770">
        <v>794.03</v>
      </c>
      <c r="I1770">
        <v>166.131</v>
      </c>
      <c r="J1770">
        <v>63</v>
      </c>
      <c r="K1770">
        <v>275.03910000000002</v>
      </c>
      <c r="L1770">
        <f>Tabla_STOCKENALMACEN[[#This Row],[CANT_STOCK]]*Tabla_STOCKENALMACEN[[#This Row],[COSTO_UNIT]]</f>
        <v>794.03000000000009</v>
      </c>
      <c r="M1770">
        <f>IFERROR(Tabla_STOCKENALMACEN[[#This Row],[CANT_STOCK]]/Tabla_STOCKENALMACEN[[#This Row],[VENTA_PROM12MESES_UN]],0)</f>
        <v>4.3015873015873014</v>
      </c>
      <c r="N1770">
        <f>IFERROR(12/Tabla_STOCKENALMACEN[[#This Row],[MESES DE INVENTARIO]],0)</f>
        <v>2.7896678966789668</v>
      </c>
      <c r="O1770" s="3">
        <f>Tabla_STOCKENALMACEN[[#This Row],[STOCK_VALORIZADO]]/SUM(Tabla_STOCKENALMACEN[STOCK_VALORIZADO])</f>
        <v>2.9891959800484759E-5</v>
      </c>
      <c r="P1770" s="1" t="str">
        <f>VLOOKUP(Tabla_STOCKENALMACEN[[#This Row],[ID_PRODUCTO]],'ABC VENTAS'!$B$2:$F$564,5,FALSE)</f>
        <v>C</v>
      </c>
      <c r="Q1770" s="1" t="str">
        <f>VLOOKUP(Tabla_STOCKENALMACEN[[#This Row],[ID_PRODUCTO]],'ABC STOCK'!$B$3:$F$565,5,FALSE)</f>
        <v>C</v>
      </c>
      <c r="R177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71" spans="1:18" x14ac:dyDescent="0.25">
      <c r="A1771">
        <v>3</v>
      </c>
      <c r="B1771">
        <v>1295</v>
      </c>
      <c r="C1771">
        <v>6</v>
      </c>
      <c r="D1771">
        <v>7</v>
      </c>
      <c r="E1771">
        <v>202003</v>
      </c>
      <c r="F1771">
        <v>47</v>
      </c>
      <c r="G1771">
        <v>2.41</v>
      </c>
      <c r="H1771">
        <v>113.27</v>
      </c>
      <c r="I1771">
        <v>123.633</v>
      </c>
      <c r="J1771">
        <v>57</v>
      </c>
      <c r="K1771">
        <v>256.88189999999997</v>
      </c>
      <c r="L1771">
        <f>Tabla_STOCKENALMACEN[[#This Row],[CANT_STOCK]]*Tabla_STOCKENALMACEN[[#This Row],[COSTO_UNIT]]</f>
        <v>113.27000000000001</v>
      </c>
      <c r="M1771">
        <f>IFERROR(Tabla_STOCKENALMACEN[[#This Row],[CANT_STOCK]]/Tabla_STOCKENALMACEN[[#This Row],[VENTA_PROM12MESES_UN]],0)</f>
        <v>0.82456140350877194</v>
      </c>
      <c r="N1771">
        <f>IFERROR(12/Tabla_STOCKENALMACEN[[#This Row],[MESES DE INVENTARIO]],0)</f>
        <v>14.553191489361701</v>
      </c>
      <c r="O1771" s="3">
        <f>Tabla_STOCKENALMACEN[[#This Row],[STOCK_VALORIZADO]]/SUM(Tabla_STOCKENALMACEN[STOCK_VALORIZADO])</f>
        <v>4.2641490706911686E-6</v>
      </c>
      <c r="P1771" s="1" t="str">
        <f>VLOOKUP(Tabla_STOCKENALMACEN[[#This Row],[ID_PRODUCTO]],'ABC VENTAS'!$B$2:$F$564,5,FALSE)</f>
        <v>C</v>
      </c>
      <c r="Q1771" s="1" t="str">
        <f>VLOOKUP(Tabla_STOCKENALMACEN[[#This Row],[ID_PRODUCTO]],'ABC STOCK'!$B$3:$F$565,5,FALSE)</f>
        <v>C</v>
      </c>
      <c r="R177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72" spans="1:18" x14ac:dyDescent="0.25">
      <c r="A1772">
        <v>3</v>
      </c>
      <c r="B1772">
        <v>1296</v>
      </c>
      <c r="C1772">
        <v>6</v>
      </c>
      <c r="D1772">
        <v>7</v>
      </c>
      <c r="E1772">
        <v>201903</v>
      </c>
      <c r="F1772">
        <v>266</v>
      </c>
      <c r="G1772">
        <v>79</v>
      </c>
      <c r="H1772">
        <v>21014</v>
      </c>
      <c r="I1772">
        <v>60138.75</v>
      </c>
      <c r="J1772">
        <v>875</v>
      </c>
      <c r="K1772">
        <v>99540</v>
      </c>
      <c r="L1772">
        <f>Tabla_STOCKENALMACEN[[#This Row],[CANT_STOCK]]*Tabla_STOCKENALMACEN[[#This Row],[COSTO_UNIT]]</f>
        <v>21014</v>
      </c>
      <c r="M1772">
        <f>IFERROR(Tabla_STOCKENALMACEN[[#This Row],[CANT_STOCK]]/Tabla_STOCKENALMACEN[[#This Row],[VENTA_PROM12MESES_UN]],0)</f>
        <v>0.30399999999999999</v>
      </c>
      <c r="N1772">
        <f>IFERROR(12/Tabla_STOCKENALMACEN[[#This Row],[MESES DE INVENTARIO]],0)</f>
        <v>39.473684210526315</v>
      </c>
      <c r="O1772" s="3">
        <f>Tabla_STOCKENALMACEN[[#This Row],[STOCK_VALORIZADO]]/SUM(Tabla_STOCKENALMACEN[STOCK_VALORIZADO])</f>
        <v>7.9109056741859458E-4</v>
      </c>
      <c r="P1772" s="1" t="str">
        <f>VLOOKUP(Tabla_STOCKENALMACEN[[#This Row],[ID_PRODUCTO]],'ABC VENTAS'!$B$2:$F$564,5,FALSE)</f>
        <v>B</v>
      </c>
      <c r="Q1772" s="1" t="str">
        <f>VLOOKUP(Tabla_STOCKENALMACEN[[#This Row],[ID_PRODUCTO]],'ABC STOCK'!$B$3:$F$565,5,FALSE)</f>
        <v>B</v>
      </c>
      <c r="R177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73" spans="1:18" x14ac:dyDescent="0.25">
      <c r="A1773">
        <v>3</v>
      </c>
      <c r="B1773">
        <v>1296</v>
      </c>
      <c r="C1773">
        <v>6</v>
      </c>
      <c r="D1773">
        <v>7</v>
      </c>
      <c r="E1773">
        <v>201908</v>
      </c>
      <c r="F1773">
        <v>449</v>
      </c>
      <c r="G1773">
        <v>56</v>
      </c>
      <c r="H1773">
        <v>25144</v>
      </c>
      <c r="I1773">
        <v>23340.799999999999</v>
      </c>
      <c r="J1773">
        <v>521</v>
      </c>
      <c r="K1773">
        <v>54850.879999999997</v>
      </c>
      <c r="L1773">
        <f>Tabla_STOCKENALMACEN[[#This Row],[CANT_STOCK]]*Tabla_STOCKENALMACEN[[#This Row],[COSTO_UNIT]]</f>
        <v>25144</v>
      </c>
      <c r="M1773">
        <f>IFERROR(Tabla_STOCKENALMACEN[[#This Row],[CANT_STOCK]]/Tabla_STOCKENALMACEN[[#This Row],[VENTA_PROM12MESES_UN]],0)</f>
        <v>0.86180422264875245</v>
      </c>
      <c r="N1773">
        <f>IFERROR(12/Tabla_STOCKENALMACEN[[#This Row],[MESES DE INVENTARIO]],0)</f>
        <v>13.924276169265033</v>
      </c>
      <c r="O1773" s="3">
        <f>Tabla_STOCKENALMACEN[[#This Row],[STOCK_VALORIZADO]]/SUM(Tabla_STOCKENALMACEN[STOCK_VALORIZADO])</f>
        <v>9.4656806068207585E-4</v>
      </c>
      <c r="P1773" s="1" t="str">
        <f>VLOOKUP(Tabla_STOCKENALMACEN[[#This Row],[ID_PRODUCTO]],'ABC VENTAS'!$B$2:$F$564,5,FALSE)</f>
        <v>B</v>
      </c>
      <c r="Q1773" s="1" t="str">
        <f>VLOOKUP(Tabla_STOCKENALMACEN[[#This Row],[ID_PRODUCTO]],'ABC STOCK'!$B$3:$F$565,5,FALSE)</f>
        <v>B</v>
      </c>
      <c r="R177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74" spans="1:18" x14ac:dyDescent="0.25">
      <c r="A1774">
        <v>3</v>
      </c>
      <c r="B1774">
        <v>1296</v>
      </c>
      <c r="C1774">
        <v>6</v>
      </c>
      <c r="D1774">
        <v>7</v>
      </c>
      <c r="E1774">
        <v>201911</v>
      </c>
      <c r="F1774">
        <v>0</v>
      </c>
      <c r="G1774">
        <v>36</v>
      </c>
      <c r="H1774">
        <v>0</v>
      </c>
      <c r="I1774">
        <v>37144.800000000003</v>
      </c>
      <c r="J1774">
        <v>938</v>
      </c>
      <c r="K1774">
        <v>47950.559999999998</v>
      </c>
      <c r="L1774">
        <f>Tabla_STOCKENALMACEN[[#This Row],[CANT_STOCK]]*Tabla_STOCKENALMACEN[[#This Row],[COSTO_UNIT]]</f>
        <v>0</v>
      </c>
      <c r="M1774">
        <f>IFERROR(Tabla_STOCKENALMACEN[[#This Row],[CANT_STOCK]]/Tabla_STOCKENALMACEN[[#This Row],[VENTA_PROM12MESES_UN]],0)</f>
        <v>0</v>
      </c>
      <c r="N1774">
        <f>IFERROR(12/Tabla_STOCKENALMACEN[[#This Row],[MESES DE INVENTARIO]],0)</f>
        <v>0</v>
      </c>
      <c r="O1774" s="3">
        <f>Tabla_STOCKENALMACEN[[#This Row],[STOCK_VALORIZADO]]/SUM(Tabla_STOCKENALMACEN[STOCK_VALORIZADO])</f>
        <v>0</v>
      </c>
      <c r="P1774" s="1" t="str">
        <f>VLOOKUP(Tabla_STOCKENALMACEN[[#This Row],[ID_PRODUCTO]],'ABC VENTAS'!$B$2:$F$564,5,FALSE)</f>
        <v>B</v>
      </c>
      <c r="Q1774" s="1" t="str">
        <f>VLOOKUP(Tabla_STOCKENALMACEN[[#This Row],[ID_PRODUCTO]],'ABC STOCK'!$B$3:$F$565,5,FALSE)</f>
        <v>B</v>
      </c>
      <c r="R177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75" spans="1:18" x14ac:dyDescent="0.25">
      <c r="A1775">
        <v>2</v>
      </c>
      <c r="B1775">
        <v>1296</v>
      </c>
      <c r="C1775">
        <v>6</v>
      </c>
      <c r="D1775">
        <v>7</v>
      </c>
      <c r="E1775">
        <v>202002</v>
      </c>
      <c r="F1775">
        <v>1295</v>
      </c>
      <c r="G1775">
        <v>58</v>
      </c>
      <c r="H1775">
        <v>75110</v>
      </c>
      <c r="I1775">
        <v>21535.4</v>
      </c>
      <c r="J1775">
        <v>395</v>
      </c>
      <c r="K1775">
        <v>37801.5</v>
      </c>
      <c r="L1775">
        <f>Tabla_STOCKENALMACEN[[#This Row],[CANT_STOCK]]*Tabla_STOCKENALMACEN[[#This Row],[COSTO_UNIT]]</f>
        <v>75110</v>
      </c>
      <c r="M1775">
        <f>IFERROR(Tabla_STOCKENALMACEN[[#This Row],[CANT_STOCK]]/Tabla_STOCKENALMACEN[[#This Row],[VENTA_PROM12MESES_UN]],0)</f>
        <v>3.278481012658228</v>
      </c>
      <c r="N1775">
        <f>IFERROR(12/Tabla_STOCKENALMACEN[[#This Row],[MESES DE INVENTARIO]],0)</f>
        <v>3.66023166023166</v>
      </c>
      <c r="O1775" s="3">
        <f>Tabla_STOCKENALMACEN[[#This Row],[STOCK_VALORIZADO]]/SUM(Tabla_STOCKENALMACEN[STOCK_VALORIZADO])</f>
        <v>2.8275822079951766E-3</v>
      </c>
      <c r="P1775" s="1" t="str">
        <f>VLOOKUP(Tabla_STOCKENALMACEN[[#This Row],[ID_PRODUCTO]],'ABC VENTAS'!$B$2:$F$564,5,FALSE)</f>
        <v>B</v>
      </c>
      <c r="Q1775" s="1" t="str">
        <f>VLOOKUP(Tabla_STOCKENALMACEN[[#This Row],[ID_PRODUCTO]],'ABC STOCK'!$B$3:$F$565,5,FALSE)</f>
        <v>B</v>
      </c>
      <c r="R177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76" spans="1:18" x14ac:dyDescent="0.25">
      <c r="A1776">
        <v>3</v>
      </c>
      <c r="B1776">
        <v>1296</v>
      </c>
      <c r="C1776">
        <v>6</v>
      </c>
      <c r="D1776">
        <v>7</v>
      </c>
      <c r="E1776">
        <v>202002</v>
      </c>
      <c r="F1776">
        <v>532</v>
      </c>
      <c r="G1776">
        <v>36</v>
      </c>
      <c r="H1776">
        <v>19152</v>
      </c>
      <c r="I1776">
        <v>17971.2</v>
      </c>
      <c r="J1776">
        <v>520</v>
      </c>
      <c r="K1776">
        <v>34819.199999999997</v>
      </c>
      <c r="L1776">
        <f>Tabla_STOCKENALMACEN[[#This Row],[CANT_STOCK]]*Tabla_STOCKENALMACEN[[#This Row],[COSTO_UNIT]]</f>
        <v>19152</v>
      </c>
      <c r="M1776">
        <f>IFERROR(Tabla_STOCKENALMACEN[[#This Row],[CANT_STOCK]]/Tabla_STOCKENALMACEN[[#This Row],[VENTA_PROM12MESES_UN]],0)</f>
        <v>1.023076923076923</v>
      </c>
      <c r="N1776">
        <f>IFERROR(12/Tabla_STOCKENALMACEN[[#This Row],[MESES DE INVENTARIO]],0)</f>
        <v>11.729323308270677</v>
      </c>
      <c r="O1776" s="3">
        <f>Tabla_STOCKENALMACEN[[#This Row],[STOCK_VALORIZADO]]/SUM(Tabla_STOCKENALMACEN[STOCK_VALORIZADO])</f>
        <v>7.2099393486251657E-4</v>
      </c>
      <c r="P1776" s="1" t="str">
        <f>VLOOKUP(Tabla_STOCKENALMACEN[[#This Row],[ID_PRODUCTO]],'ABC VENTAS'!$B$2:$F$564,5,FALSE)</f>
        <v>B</v>
      </c>
      <c r="Q1776" s="1" t="str">
        <f>VLOOKUP(Tabla_STOCKENALMACEN[[#This Row],[ID_PRODUCTO]],'ABC STOCK'!$B$3:$F$565,5,FALSE)</f>
        <v>B</v>
      </c>
      <c r="R177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77" spans="1:18" x14ac:dyDescent="0.25">
      <c r="A1777">
        <v>1</v>
      </c>
      <c r="B1777">
        <v>1296</v>
      </c>
      <c r="C1777">
        <v>6</v>
      </c>
      <c r="D1777">
        <v>7</v>
      </c>
      <c r="E1777">
        <v>202002</v>
      </c>
      <c r="F1777">
        <v>276</v>
      </c>
      <c r="G1777">
        <v>63</v>
      </c>
      <c r="H1777">
        <v>17388</v>
      </c>
      <c r="I1777">
        <v>19992.419999999998</v>
      </c>
      <c r="J1777">
        <v>369</v>
      </c>
      <c r="K1777">
        <v>34638.03</v>
      </c>
      <c r="L1777">
        <f>Tabla_STOCKENALMACEN[[#This Row],[CANT_STOCK]]*Tabla_STOCKENALMACEN[[#This Row],[COSTO_UNIT]]</f>
        <v>17388</v>
      </c>
      <c r="M1777">
        <f>IFERROR(Tabla_STOCKENALMACEN[[#This Row],[CANT_STOCK]]/Tabla_STOCKENALMACEN[[#This Row],[VENTA_PROM12MESES_UN]],0)</f>
        <v>0.74796747967479671</v>
      </c>
      <c r="N1777">
        <f>IFERROR(12/Tabla_STOCKENALMACEN[[#This Row],[MESES DE INVENTARIO]],0)</f>
        <v>16.043478260869566</v>
      </c>
      <c r="O1777" s="3">
        <f>Tabla_STOCKENALMACEN[[#This Row],[STOCK_VALORIZADO]]/SUM(Tabla_STOCKENALMACEN[STOCK_VALORIZADO])</f>
        <v>6.5458659875675845E-4</v>
      </c>
      <c r="P1777" s="1" t="str">
        <f>VLOOKUP(Tabla_STOCKENALMACEN[[#This Row],[ID_PRODUCTO]],'ABC VENTAS'!$B$2:$F$564,5,FALSE)</f>
        <v>B</v>
      </c>
      <c r="Q1777" s="1" t="str">
        <f>VLOOKUP(Tabla_STOCKENALMACEN[[#This Row],[ID_PRODUCTO]],'ABC STOCK'!$B$3:$F$565,5,FALSE)</f>
        <v>B</v>
      </c>
      <c r="R177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78" spans="1:18" x14ac:dyDescent="0.25">
      <c r="A1778">
        <v>1</v>
      </c>
      <c r="B1778">
        <v>1297</v>
      </c>
      <c r="C1778">
        <v>6</v>
      </c>
      <c r="D1778">
        <v>7</v>
      </c>
      <c r="E1778">
        <v>202003</v>
      </c>
      <c r="F1778">
        <v>772</v>
      </c>
      <c r="G1778">
        <v>5.7</v>
      </c>
      <c r="H1778">
        <v>4400.3999999999996</v>
      </c>
      <c r="I1778">
        <v>431.53559999999999</v>
      </c>
      <c r="J1778">
        <v>70.099999999999994</v>
      </c>
      <c r="K1778">
        <v>527.43240000000003</v>
      </c>
      <c r="L1778">
        <f>Tabla_STOCKENALMACEN[[#This Row],[CANT_STOCK]]*Tabla_STOCKENALMACEN[[#This Row],[COSTO_UNIT]]</f>
        <v>4400.4000000000005</v>
      </c>
      <c r="M1778">
        <f>IFERROR(Tabla_STOCKENALMACEN[[#This Row],[CANT_STOCK]]/Tabla_STOCKENALMACEN[[#This Row],[VENTA_PROM12MESES_UN]],0)</f>
        <v>11.01283880171184</v>
      </c>
      <c r="N1778">
        <f>IFERROR(12/Tabla_STOCKENALMACEN[[#This Row],[MESES DE INVENTARIO]],0)</f>
        <v>1.0896373056994819</v>
      </c>
      <c r="O1778" s="3">
        <f>Tabla_STOCKENALMACEN[[#This Row],[STOCK_VALORIZADO]]/SUM(Tabla_STOCKENALMACEN[STOCK_VALORIZADO])</f>
        <v>1.6565693979579251E-4</v>
      </c>
      <c r="P1778" s="1" t="str">
        <f>VLOOKUP(Tabla_STOCKENALMACEN[[#This Row],[ID_PRODUCTO]],'ABC VENTAS'!$B$2:$F$564,5,FALSE)</f>
        <v>C</v>
      </c>
      <c r="Q1778" s="1" t="str">
        <f>VLOOKUP(Tabla_STOCKENALMACEN[[#This Row],[ID_PRODUCTO]],'ABC STOCK'!$B$3:$F$565,5,FALSE)</f>
        <v>C</v>
      </c>
      <c r="R177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779" spans="1:18" x14ac:dyDescent="0.25">
      <c r="A1779">
        <v>2</v>
      </c>
      <c r="B1779">
        <v>1297</v>
      </c>
      <c r="C1779">
        <v>6</v>
      </c>
      <c r="D1779">
        <v>7</v>
      </c>
      <c r="E1779">
        <v>201910</v>
      </c>
      <c r="F1779">
        <v>899</v>
      </c>
      <c r="G1779">
        <v>2.5299999999999998</v>
      </c>
      <c r="H1779">
        <v>2274.4699999999998</v>
      </c>
      <c r="I1779">
        <v>270.7353</v>
      </c>
      <c r="J1779">
        <v>123</v>
      </c>
      <c r="K1779">
        <v>466.78500000000003</v>
      </c>
      <c r="L1779">
        <f>Tabla_STOCKENALMACEN[[#This Row],[CANT_STOCK]]*Tabla_STOCKENALMACEN[[#This Row],[COSTO_UNIT]]</f>
        <v>2274.4699999999998</v>
      </c>
      <c r="M1779">
        <f>IFERROR(Tabla_STOCKENALMACEN[[#This Row],[CANT_STOCK]]/Tabla_STOCKENALMACEN[[#This Row],[VENTA_PROM12MESES_UN]],0)</f>
        <v>7.308943089430894</v>
      </c>
      <c r="N1779">
        <f>IFERROR(12/Tabla_STOCKENALMACEN[[#This Row],[MESES DE INVENTARIO]],0)</f>
        <v>1.6418242491657398</v>
      </c>
      <c r="O1779" s="3">
        <f>Tabla_STOCKENALMACEN[[#This Row],[STOCK_VALORIZADO]]/SUM(Tabla_STOCKENALMACEN[STOCK_VALORIZADO])</f>
        <v>8.562442956488867E-5</v>
      </c>
      <c r="P1779" s="1" t="str">
        <f>VLOOKUP(Tabla_STOCKENALMACEN[[#This Row],[ID_PRODUCTO]],'ABC VENTAS'!$B$2:$F$564,5,FALSE)</f>
        <v>C</v>
      </c>
      <c r="Q1779" s="1" t="str">
        <f>VLOOKUP(Tabla_STOCKENALMACEN[[#This Row],[ID_PRODUCTO]],'ABC STOCK'!$B$3:$F$565,5,FALSE)</f>
        <v>C</v>
      </c>
      <c r="R177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780" spans="1:18" x14ac:dyDescent="0.25">
      <c r="A1780">
        <v>3</v>
      </c>
      <c r="B1780">
        <v>1297</v>
      </c>
      <c r="C1780">
        <v>6</v>
      </c>
      <c r="D1780">
        <v>7</v>
      </c>
      <c r="E1780">
        <v>202002</v>
      </c>
      <c r="F1780">
        <v>90</v>
      </c>
      <c r="G1780">
        <v>3.47</v>
      </c>
      <c r="H1780">
        <v>312.3</v>
      </c>
      <c r="I1780">
        <v>223.1557</v>
      </c>
      <c r="J1780">
        <v>59</v>
      </c>
      <c r="K1780">
        <v>329.61529999999999</v>
      </c>
      <c r="L1780">
        <f>Tabla_STOCKENALMACEN[[#This Row],[CANT_STOCK]]*Tabla_STOCKENALMACEN[[#This Row],[COSTO_UNIT]]</f>
        <v>312.3</v>
      </c>
      <c r="M1780">
        <f>IFERROR(Tabla_STOCKENALMACEN[[#This Row],[CANT_STOCK]]/Tabla_STOCKENALMACEN[[#This Row],[VENTA_PROM12MESES_UN]],0)</f>
        <v>1.5254237288135593</v>
      </c>
      <c r="N1780">
        <f>IFERROR(12/Tabla_STOCKENALMACEN[[#This Row],[MESES DE INVENTARIO]],0)</f>
        <v>7.8666666666666671</v>
      </c>
      <c r="O1780" s="3">
        <f>Tabla_STOCKENALMACEN[[#This Row],[STOCK_VALORIZADO]]/SUM(Tabla_STOCKENALMACEN[STOCK_VALORIZADO])</f>
        <v>1.1756808994233707E-5</v>
      </c>
      <c r="P1780" s="1" t="str">
        <f>VLOOKUP(Tabla_STOCKENALMACEN[[#This Row],[ID_PRODUCTO]],'ABC VENTAS'!$B$2:$F$564,5,FALSE)</f>
        <v>C</v>
      </c>
      <c r="Q1780" s="1" t="str">
        <f>VLOOKUP(Tabla_STOCKENALMACEN[[#This Row],[ID_PRODUCTO]],'ABC STOCK'!$B$3:$F$565,5,FALSE)</f>
        <v>C</v>
      </c>
      <c r="R178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81" spans="1:18" x14ac:dyDescent="0.25">
      <c r="A1781">
        <v>3</v>
      </c>
      <c r="B1781">
        <v>1297</v>
      </c>
      <c r="C1781">
        <v>6</v>
      </c>
      <c r="D1781">
        <v>7</v>
      </c>
      <c r="E1781">
        <v>201911</v>
      </c>
      <c r="F1781">
        <v>1088</v>
      </c>
      <c r="G1781">
        <v>2.16</v>
      </c>
      <c r="H1781">
        <v>2350.08</v>
      </c>
      <c r="I1781">
        <v>140.97888</v>
      </c>
      <c r="J1781">
        <v>77.7</v>
      </c>
      <c r="K1781">
        <v>281.95776000000001</v>
      </c>
      <c r="L1781">
        <f>Tabla_STOCKENALMACEN[[#This Row],[CANT_STOCK]]*Tabla_STOCKENALMACEN[[#This Row],[COSTO_UNIT]]</f>
        <v>2350.08</v>
      </c>
      <c r="M1781">
        <f>IFERROR(Tabla_STOCKENALMACEN[[#This Row],[CANT_STOCK]]/Tabla_STOCKENALMACEN[[#This Row],[VENTA_PROM12MESES_UN]],0)</f>
        <v>14.002574002574002</v>
      </c>
      <c r="N1781">
        <f>IFERROR(12/Tabla_STOCKENALMACEN[[#This Row],[MESES DE INVENTARIO]],0)</f>
        <v>0.85698529411764712</v>
      </c>
      <c r="O1781" s="3">
        <f>Tabla_STOCKENALMACEN[[#This Row],[STOCK_VALORIZADO]]/SUM(Tabla_STOCKENALMACEN[STOCK_VALORIZADO])</f>
        <v>8.8470834713956915E-5</v>
      </c>
      <c r="P1781" s="1" t="str">
        <f>VLOOKUP(Tabla_STOCKENALMACEN[[#This Row],[ID_PRODUCTO]],'ABC VENTAS'!$B$2:$F$564,5,FALSE)</f>
        <v>C</v>
      </c>
      <c r="Q1781" s="1" t="str">
        <f>VLOOKUP(Tabla_STOCKENALMACEN[[#This Row],[ID_PRODUCTO]],'ABC STOCK'!$B$3:$F$565,5,FALSE)</f>
        <v>C</v>
      </c>
      <c r="R178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782" spans="1:18" x14ac:dyDescent="0.25">
      <c r="A1782">
        <v>1</v>
      </c>
      <c r="B1782">
        <v>1297</v>
      </c>
      <c r="C1782">
        <v>6</v>
      </c>
      <c r="D1782">
        <v>7</v>
      </c>
      <c r="E1782">
        <v>202001</v>
      </c>
      <c r="F1782">
        <v>556</v>
      </c>
      <c r="G1782">
        <v>5.0199999999999996</v>
      </c>
      <c r="H1782">
        <v>2791.12</v>
      </c>
      <c r="I1782">
        <v>144.45552000000001</v>
      </c>
      <c r="J1782">
        <v>32.700000000000003</v>
      </c>
      <c r="K1782">
        <v>252.79715999999999</v>
      </c>
      <c r="L1782">
        <f>Tabla_STOCKENALMACEN[[#This Row],[CANT_STOCK]]*Tabla_STOCKENALMACEN[[#This Row],[COSTO_UNIT]]</f>
        <v>2791.12</v>
      </c>
      <c r="M1782">
        <f>IFERROR(Tabla_STOCKENALMACEN[[#This Row],[CANT_STOCK]]/Tabla_STOCKENALMACEN[[#This Row],[VENTA_PROM12MESES_UN]],0)</f>
        <v>17.003058103975533</v>
      </c>
      <c r="N1782">
        <f>IFERROR(12/Tabla_STOCKENALMACEN[[#This Row],[MESES DE INVENTARIO]],0)</f>
        <v>0.70575539568345336</v>
      </c>
      <c r="O1782" s="3">
        <f>Tabla_STOCKENALMACEN[[#This Row],[STOCK_VALORIZADO]]/SUM(Tabla_STOCKENALMACEN[STOCK_VALORIZADO])</f>
        <v>1.0507417457568228E-4</v>
      </c>
      <c r="P1782" s="1" t="str">
        <f>VLOOKUP(Tabla_STOCKENALMACEN[[#This Row],[ID_PRODUCTO]],'ABC VENTAS'!$B$2:$F$564,5,FALSE)</f>
        <v>C</v>
      </c>
      <c r="Q1782" s="1" t="str">
        <f>VLOOKUP(Tabla_STOCKENALMACEN[[#This Row],[ID_PRODUCTO]],'ABC STOCK'!$B$3:$F$565,5,FALSE)</f>
        <v>C</v>
      </c>
      <c r="R178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783" spans="1:18" x14ac:dyDescent="0.25">
      <c r="A1783">
        <v>3</v>
      </c>
      <c r="B1783">
        <v>1297</v>
      </c>
      <c r="C1783">
        <v>6</v>
      </c>
      <c r="D1783">
        <v>7</v>
      </c>
      <c r="E1783">
        <v>201901</v>
      </c>
      <c r="F1783">
        <v>859</v>
      </c>
      <c r="G1783">
        <v>1.54</v>
      </c>
      <c r="H1783">
        <v>1322.86</v>
      </c>
      <c r="I1783">
        <v>124.6014</v>
      </c>
      <c r="J1783">
        <v>87</v>
      </c>
      <c r="K1783">
        <v>179.53319999999999</v>
      </c>
      <c r="L1783">
        <f>Tabla_STOCKENALMACEN[[#This Row],[CANT_STOCK]]*Tabla_STOCKENALMACEN[[#This Row],[COSTO_UNIT]]</f>
        <v>1322.8600000000001</v>
      </c>
      <c r="M1783">
        <f>IFERROR(Tabla_STOCKENALMACEN[[#This Row],[CANT_STOCK]]/Tabla_STOCKENALMACEN[[#This Row],[VENTA_PROM12MESES_UN]],0)</f>
        <v>9.8735632183908049</v>
      </c>
      <c r="N1783">
        <f>IFERROR(12/Tabla_STOCKENALMACEN[[#This Row],[MESES DE INVENTARIO]],0)</f>
        <v>1.2153667054714785</v>
      </c>
      <c r="O1783" s="3">
        <f>Tabla_STOCKENALMACEN[[#This Row],[STOCK_VALORIZADO]]/SUM(Tabla_STOCKENALMACEN[STOCK_VALORIZADO])</f>
        <v>4.9800231655818129E-5</v>
      </c>
      <c r="P1783" s="1" t="str">
        <f>VLOOKUP(Tabla_STOCKENALMACEN[[#This Row],[ID_PRODUCTO]],'ABC VENTAS'!$B$2:$F$564,5,FALSE)</f>
        <v>C</v>
      </c>
      <c r="Q1783" s="1" t="str">
        <f>VLOOKUP(Tabla_STOCKENALMACEN[[#This Row],[ID_PRODUCTO]],'ABC STOCK'!$B$3:$F$565,5,FALSE)</f>
        <v>C</v>
      </c>
      <c r="R178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784" spans="1:18" x14ac:dyDescent="0.25">
      <c r="A1784">
        <v>2</v>
      </c>
      <c r="B1784">
        <v>1298</v>
      </c>
      <c r="C1784">
        <v>6</v>
      </c>
      <c r="D1784">
        <v>7</v>
      </c>
      <c r="E1784">
        <v>202003</v>
      </c>
      <c r="F1784">
        <v>1266</v>
      </c>
      <c r="G1784">
        <v>7.22</v>
      </c>
      <c r="H1784">
        <v>9140.52</v>
      </c>
      <c r="I1784">
        <v>517.96280000000002</v>
      </c>
      <c r="J1784">
        <v>84.4</v>
      </c>
      <c r="K1784">
        <v>1023.73824</v>
      </c>
      <c r="L1784">
        <f>Tabla_STOCKENALMACEN[[#This Row],[CANT_STOCK]]*Tabla_STOCKENALMACEN[[#This Row],[COSTO_UNIT]]</f>
        <v>9140.52</v>
      </c>
      <c r="M1784">
        <f>IFERROR(Tabla_STOCKENALMACEN[[#This Row],[CANT_STOCK]]/Tabla_STOCKENALMACEN[[#This Row],[VENTA_PROM12MESES_UN]],0)</f>
        <v>14.999999999999998</v>
      </c>
      <c r="N1784">
        <f>IFERROR(12/Tabla_STOCKENALMACEN[[#This Row],[MESES DE INVENTARIO]],0)</f>
        <v>0.8</v>
      </c>
      <c r="O1784" s="3">
        <f>Tabla_STOCKENALMACEN[[#This Row],[STOCK_VALORIZADO]]/SUM(Tabla_STOCKENALMACEN[STOCK_VALORIZADO])</f>
        <v>3.4410293867426537E-4</v>
      </c>
      <c r="P1784" s="1" t="str">
        <f>VLOOKUP(Tabla_STOCKENALMACEN[[#This Row],[ID_PRODUCTO]],'ABC VENTAS'!$B$2:$F$564,5,FALSE)</f>
        <v>C</v>
      </c>
      <c r="Q1784" s="1" t="str">
        <f>VLOOKUP(Tabla_STOCKENALMACEN[[#This Row],[ID_PRODUCTO]],'ABC STOCK'!$B$3:$F$565,5,FALSE)</f>
        <v>C</v>
      </c>
      <c r="R178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785" spans="1:18" x14ac:dyDescent="0.25">
      <c r="A1785">
        <v>1</v>
      </c>
      <c r="B1785">
        <v>1298</v>
      </c>
      <c r="C1785">
        <v>6</v>
      </c>
      <c r="D1785">
        <v>7</v>
      </c>
      <c r="E1785">
        <v>202001</v>
      </c>
      <c r="F1785">
        <v>0</v>
      </c>
      <c r="G1785">
        <v>4.9000000000000004</v>
      </c>
      <c r="H1785">
        <v>0</v>
      </c>
      <c r="I1785">
        <v>0</v>
      </c>
      <c r="J1785">
        <v>0</v>
      </c>
      <c r="K1785">
        <v>0</v>
      </c>
      <c r="L1785">
        <f>Tabla_STOCKENALMACEN[[#This Row],[CANT_STOCK]]*Tabla_STOCKENALMACEN[[#This Row],[COSTO_UNIT]]</f>
        <v>0</v>
      </c>
      <c r="M1785">
        <f>IFERROR(Tabla_STOCKENALMACEN[[#This Row],[CANT_STOCK]]/Tabla_STOCKENALMACEN[[#This Row],[VENTA_PROM12MESES_UN]],0)</f>
        <v>0</v>
      </c>
      <c r="N1785">
        <f>IFERROR(12/Tabla_STOCKENALMACEN[[#This Row],[MESES DE INVENTARIO]],0)</f>
        <v>0</v>
      </c>
      <c r="O1785" s="3">
        <f>Tabla_STOCKENALMACEN[[#This Row],[STOCK_VALORIZADO]]/SUM(Tabla_STOCKENALMACEN[STOCK_VALORIZADO])</f>
        <v>0</v>
      </c>
      <c r="P1785" s="1" t="str">
        <f>VLOOKUP(Tabla_STOCKENALMACEN[[#This Row],[ID_PRODUCTO]],'ABC VENTAS'!$B$2:$F$564,5,FALSE)</f>
        <v>C</v>
      </c>
      <c r="Q1785" s="1" t="str">
        <f>VLOOKUP(Tabla_STOCKENALMACEN[[#This Row],[ID_PRODUCTO]],'ABC STOCK'!$B$3:$F$565,5,FALSE)</f>
        <v>C</v>
      </c>
      <c r="R178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86" spans="1:18" x14ac:dyDescent="0.25">
      <c r="A1786">
        <v>1</v>
      </c>
      <c r="B1786">
        <v>1298</v>
      </c>
      <c r="C1786">
        <v>6</v>
      </c>
      <c r="D1786">
        <v>7</v>
      </c>
      <c r="E1786">
        <v>202003</v>
      </c>
      <c r="F1786">
        <v>382</v>
      </c>
      <c r="G1786">
        <v>6.89</v>
      </c>
      <c r="H1786">
        <v>2631.98</v>
      </c>
      <c r="I1786">
        <v>364.23984999999999</v>
      </c>
      <c r="J1786">
        <v>54.5</v>
      </c>
      <c r="K1786">
        <v>660.88879999999995</v>
      </c>
      <c r="L1786">
        <f>Tabla_STOCKENALMACEN[[#This Row],[CANT_STOCK]]*Tabla_STOCKENALMACEN[[#This Row],[COSTO_UNIT]]</f>
        <v>2631.98</v>
      </c>
      <c r="M1786">
        <f>IFERROR(Tabla_STOCKENALMACEN[[#This Row],[CANT_STOCK]]/Tabla_STOCKENALMACEN[[#This Row],[VENTA_PROM12MESES_UN]],0)</f>
        <v>7.0091743119266052</v>
      </c>
      <c r="N1786">
        <f>IFERROR(12/Tabla_STOCKENALMACEN[[#This Row],[MESES DE INVENTARIO]],0)</f>
        <v>1.712041884816754</v>
      </c>
      <c r="O1786" s="3">
        <f>Tabla_STOCKENALMACEN[[#This Row],[STOCK_VALORIZADO]]/SUM(Tabla_STOCKENALMACEN[STOCK_VALORIZADO])</f>
        <v>9.9083208890948538E-5</v>
      </c>
      <c r="P1786" s="1" t="str">
        <f>VLOOKUP(Tabla_STOCKENALMACEN[[#This Row],[ID_PRODUCTO]],'ABC VENTAS'!$B$2:$F$564,5,FALSE)</f>
        <v>C</v>
      </c>
      <c r="Q1786" s="1" t="str">
        <f>VLOOKUP(Tabla_STOCKENALMACEN[[#This Row],[ID_PRODUCTO]],'ABC STOCK'!$B$3:$F$565,5,FALSE)</f>
        <v>C</v>
      </c>
      <c r="R178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787" spans="1:18" x14ac:dyDescent="0.25">
      <c r="A1787">
        <v>2</v>
      </c>
      <c r="B1787">
        <v>1298</v>
      </c>
      <c r="C1787">
        <v>6</v>
      </c>
      <c r="D1787">
        <v>7</v>
      </c>
      <c r="E1787">
        <v>202002</v>
      </c>
      <c r="F1787">
        <v>866</v>
      </c>
      <c r="G1787">
        <v>4.09</v>
      </c>
      <c r="H1787">
        <v>3541.94</v>
      </c>
      <c r="I1787">
        <v>194.76170999999999</v>
      </c>
      <c r="J1787">
        <v>48.1</v>
      </c>
      <c r="K1787">
        <v>371.81781000000001</v>
      </c>
      <c r="L1787">
        <f>Tabla_STOCKENALMACEN[[#This Row],[CANT_STOCK]]*Tabla_STOCKENALMACEN[[#This Row],[COSTO_UNIT]]</f>
        <v>3541.94</v>
      </c>
      <c r="M1787">
        <f>IFERROR(Tabla_STOCKENALMACEN[[#This Row],[CANT_STOCK]]/Tabla_STOCKENALMACEN[[#This Row],[VENTA_PROM12MESES_UN]],0)</f>
        <v>18.004158004158004</v>
      </c>
      <c r="N1787">
        <f>IFERROR(12/Tabla_STOCKENALMACEN[[#This Row],[MESES DE INVENTARIO]],0)</f>
        <v>0.66651270207852198</v>
      </c>
      <c r="O1787" s="3">
        <f>Tabla_STOCKENALMACEN[[#This Row],[STOCK_VALORIZADO]]/SUM(Tabla_STOCKENALMACEN[STOCK_VALORIZADO])</f>
        <v>1.3333945580863314E-4</v>
      </c>
      <c r="P1787" s="1" t="str">
        <f>VLOOKUP(Tabla_STOCKENALMACEN[[#This Row],[ID_PRODUCTO]],'ABC VENTAS'!$B$2:$F$564,5,FALSE)</f>
        <v>C</v>
      </c>
      <c r="Q1787" s="1" t="str">
        <f>VLOOKUP(Tabla_STOCKENALMACEN[[#This Row],[ID_PRODUCTO]],'ABC STOCK'!$B$3:$F$565,5,FALSE)</f>
        <v>C</v>
      </c>
      <c r="R178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788" spans="1:18" x14ac:dyDescent="0.25">
      <c r="A1788">
        <v>1</v>
      </c>
      <c r="B1788">
        <v>1298</v>
      </c>
      <c r="C1788">
        <v>6</v>
      </c>
      <c r="D1788">
        <v>7</v>
      </c>
      <c r="E1788">
        <v>202003</v>
      </c>
      <c r="F1788">
        <v>174</v>
      </c>
      <c r="G1788">
        <v>1.68</v>
      </c>
      <c r="H1788">
        <v>292.32</v>
      </c>
      <c r="I1788">
        <v>179.67599999999999</v>
      </c>
      <c r="J1788">
        <v>115</v>
      </c>
      <c r="K1788">
        <v>303.32400000000001</v>
      </c>
      <c r="L1788">
        <f>Tabla_STOCKENALMACEN[[#This Row],[CANT_STOCK]]*Tabla_STOCKENALMACEN[[#This Row],[COSTO_UNIT]]</f>
        <v>292.32</v>
      </c>
      <c r="M1788">
        <f>IFERROR(Tabla_STOCKENALMACEN[[#This Row],[CANT_STOCK]]/Tabla_STOCKENALMACEN[[#This Row],[VENTA_PROM12MESES_UN]],0)</f>
        <v>1.5130434782608695</v>
      </c>
      <c r="N1788">
        <f>IFERROR(12/Tabla_STOCKENALMACEN[[#This Row],[MESES DE INVENTARIO]],0)</f>
        <v>7.931034482758621</v>
      </c>
      <c r="O1788" s="3">
        <f>Tabla_STOCKENALMACEN[[#This Row],[STOCK_VALORIZADO]]/SUM(Tabla_STOCKENALMACEN[STOCK_VALORIZADO])</f>
        <v>1.1004644268954199E-5</v>
      </c>
      <c r="P1788" s="1" t="str">
        <f>VLOOKUP(Tabla_STOCKENALMACEN[[#This Row],[ID_PRODUCTO]],'ABC VENTAS'!$B$2:$F$564,5,FALSE)</f>
        <v>C</v>
      </c>
      <c r="Q1788" s="1" t="str">
        <f>VLOOKUP(Tabla_STOCKENALMACEN[[#This Row],[ID_PRODUCTO]],'ABC STOCK'!$B$3:$F$565,5,FALSE)</f>
        <v>C</v>
      </c>
      <c r="R178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89" spans="1:18" x14ac:dyDescent="0.25">
      <c r="A1789">
        <v>3</v>
      </c>
      <c r="B1789">
        <v>1298</v>
      </c>
      <c r="C1789">
        <v>6</v>
      </c>
      <c r="D1789">
        <v>7</v>
      </c>
      <c r="E1789">
        <v>201904</v>
      </c>
      <c r="F1789">
        <v>273</v>
      </c>
      <c r="G1789">
        <v>29.8</v>
      </c>
      <c r="H1789">
        <v>8135.4</v>
      </c>
      <c r="I1789">
        <v>0</v>
      </c>
      <c r="J1789">
        <v>0</v>
      </c>
      <c r="K1789">
        <v>0</v>
      </c>
      <c r="L1789">
        <f>Tabla_STOCKENALMACEN[[#This Row],[CANT_STOCK]]*Tabla_STOCKENALMACEN[[#This Row],[COSTO_UNIT]]</f>
        <v>8135.4000000000005</v>
      </c>
      <c r="M1789">
        <f>IFERROR(Tabla_STOCKENALMACEN[[#This Row],[CANT_STOCK]]/Tabla_STOCKENALMACEN[[#This Row],[VENTA_PROM12MESES_UN]],0)</f>
        <v>0</v>
      </c>
      <c r="N1789">
        <f>IFERROR(12/Tabla_STOCKENALMACEN[[#This Row],[MESES DE INVENTARIO]],0)</f>
        <v>0</v>
      </c>
      <c r="O1789" s="3">
        <f>Tabla_STOCKENALMACEN[[#This Row],[STOCK_VALORIZADO]]/SUM(Tabla_STOCKENALMACEN[STOCK_VALORIZADO])</f>
        <v>3.0626430961155584E-4</v>
      </c>
      <c r="P1789" s="1" t="str">
        <f>VLOOKUP(Tabla_STOCKENALMACEN[[#This Row],[ID_PRODUCTO]],'ABC VENTAS'!$B$2:$F$564,5,FALSE)</f>
        <v>C</v>
      </c>
      <c r="Q1789" s="1" t="str">
        <f>VLOOKUP(Tabla_STOCKENALMACEN[[#This Row],[ID_PRODUCTO]],'ABC STOCK'!$B$3:$F$565,5,FALSE)</f>
        <v>C</v>
      </c>
      <c r="R1789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790" spans="1:18" x14ac:dyDescent="0.25">
      <c r="A1790">
        <v>1</v>
      </c>
      <c r="B1790">
        <v>1299</v>
      </c>
      <c r="C1790">
        <v>6</v>
      </c>
      <c r="D1790">
        <v>7</v>
      </c>
      <c r="E1790">
        <v>202002</v>
      </c>
      <c r="F1790">
        <v>447</v>
      </c>
      <c r="G1790">
        <v>6.33</v>
      </c>
      <c r="H1790">
        <v>2829.51</v>
      </c>
      <c r="I1790">
        <v>616.14320999999995</v>
      </c>
      <c r="J1790">
        <v>89.3</v>
      </c>
      <c r="K1790">
        <v>989.22074999999995</v>
      </c>
      <c r="L1790">
        <f>Tabla_STOCKENALMACEN[[#This Row],[CANT_STOCK]]*Tabla_STOCKENALMACEN[[#This Row],[COSTO_UNIT]]</f>
        <v>2829.51</v>
      </c>
      <c r="M1790">
        <f>IFERROR(Tabla_STOCKENALMACEN[[#This Row],[CANT_STOCK]]/Tabla_STOCKENALMACEN[[#This Row],[VENTA_PROM12MESES_UN]],0)</f>
        <v>5.0055991041433376</v>
      </c>
      <c r="N1790">
        <f>IFERROR(12/Tabla_STOCKENALMACEN[[#This Row],[MESES DE INVENTARIO]],0)</f>
        <v>2.3973154362416103</v>
      </c>
      <c r="O1790" s="3">
        <f>Tabla_STOCKENALMACEN[[#This Row],[STOCK_VALORIZADO]]/SUM(Tabla_STOCKENALMACEN[STOCK_VALORIZADO])</f>
        <v>1.065193999912719E-4</v>
      </c>
      <c r="P1790" s="1" t="str">
        <f>VLOOKUP(Tabla_STOCKENALMACEN[[#This Row],[ID_PRODUCTO]],'ABC VENTAS'!$B$2:$F$564,5,FALSE)</f>
        <v>C</v>
      </c>
      <c r="Q1790" s="1" t="str">
        <f>VLOOKUP(Tabla_STOCKENALMACEN[[#This Row],[ID_PRODUCTO]],'ABC STOCK'!$B$3:$F$565,5,FALSE)</f>
        <v>C</v>
      </c>
      <c r="R179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91" spans="1:18" x14ac:dyDescent="0.25">
      <c r="A1791">
        <v>1</v>
      </c>
      <c r="B1791">
        <v>1299</v>
      </c>
      <c r="C1791">
        <v>6</v>
      </c>
      <c r="D1791">
        <v>7</v>
      </c>
      <c r="E1791">
        <v>202002</v>
      </c>
      <c r="F1791">
        <v>23</v>
      </c>
      <c r="G1791">
        <v>7.76</v>
      </c>
      <c r="H1791">
        <v>178.48</v>
      </c>
      <c r="I1791">
        <v>648.11519999999996</v>
      </c>
      <c r="J1791">
        <v>87</v>
      </c>
      <c r="K1791">
        <v>951.91920000000005</v>
      </c>
      <c r="L1791">
        <f>Tabla_STOCKENALMACEN[[#This Row],[CANT_STOCK]]*Tabla_STOCKENALMACEN[[#This Row],[COSTO_UNIT]]</f>
        <v>178.48</v>
      </c>
      <c r="M1791">
        <f>IFERROR(Tabla_STOCKENALMACEN[[#This Row],[CANT_STOCK]]/Tabla_STOCKENALMACEN[[#This Row],[VENTA_PROM12MESES_UN]],0)</f>
        <v>0.26436781609195403</v>
      </c>
      <c r="N1791">
        <f>IFERROR(12/Tabla_STOCKENALMACEN[[#This Row],[MESES DE INVENTARIO]],0)</f>
        <v>45.391304347826086</v>
      </c>
      <c r="O1791" s="3">
        <f>Tabla_STOCKENALMACEN[[#This Row],[STOCK_VALORIZADO]]/SUM(Tabla_STOCKENALMACEN[STOCK_VALORIZADO])</f>
        <v>6.7190370454397422E-6</v>
      </c>
      <c r="P1791" s="1" t="str">
        <f>VLOOKUP(Tabla_STOCKENALMACEN[[#This Row],[ID_PRODUCTO]],'ABC VENTAS'!$B$2:$F$564,5,FALSE)</f>
        <v>C</v>
      </c>
      <c r="Q1791" s="1" t="str">
        <f>VLOOKUP(Tabla_STOCKENALMACEN[[#This Row],[ID_PRODUCTO]],'ABC STOCK'!$B$3:$F$565,5,FALSE)</f>
        <v>C</v>
      </c>
      <c r="R179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92" spans="1:18" x14ac:dyDescent="0.25">
      <c r="A1792">
        <v>1</v>
      </c>
      <c r="B1792">
        <v>1299</v>
      </c>
      <c r="C1792">
        <v>6</v>
      </c>
      <c r="D1792">
        <v>7</v>
      </c>
      <c r="E1792">
        <v>201902</v>
      </c>
      <c r="F1792">
        <v>252</v>
      </c>
      <c r="G1792">
        <v>4.57</v>
      </c>
      <c r="H1792">
        <v>1151.6400000000001</v>
      </c>
      <c r="I1792">
        <v>329.49700000000001</v>
      </c>
      <c r="J1792">
        <v>70</v>
      </c>
      <c r="K1792">
        <v>582.21799999999996</v>
      </c>
      <c r="L1792">
        <f>Tabla_STOCKENALMACEN[[#This Row],[CANT_STOCK]]*Tabla_STOCKENALMACEN[[#This Row],[COSTO_UNIT]]</f>
        <v>1151.6400000000001</v>
      </c>
      <c r="M1792">
        <f>IFERROR(Tabla_STOCKENALMACEN[[#This Row],[CANT_STOCK]]/Tabla_STOCKENALMACEN[[#This Row],[VENTA_PROM12MESES_UN]],0)</f>
        <v>3.6</v>
      </c>
      <c r="N1792">
        <f>IFERROR(12/Tabla_STOCKENALMACEN[[#This Row],[MESES DE INVENTARIO]],0)</f>
        <v>3.333333333333333</v>
      </c>
      <c r="O1792" s="3">
        <f>Tabla_STOCKENALMACEN[[#This Row],[STOCK_VALORIZADO]]/SUM(Tabla_STOCKENALMACEN[STOCK_VALORIZADO])</f>
        <v>4.3354503714759226E-5</v>
      </c>
      <c r="P1792" s="1" t="str">
        <f>VLOOKUP(Tabla_STOCKENALMACEN[[#This Row],[ID_PRODUCTO]],'ABC VENTAS'!$B$2:$F$564,5,FALSE)</f>
        <v>C</v>
      </c>
      <c r="Q1792" s="1" t="str">
        <f>VLOOKUP(Tabla_STOCKENALMACEN[[#This Row],[ID_PRODUCTO]],'ABC STOCK'!$B$3:$F$565,5,FALSE)</f>
        <v>C</v>
      </c>
      <c r="R179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93" spans="1:18" x14ac:dyDescent="0.25">
      <c r="A1793">
        <v>2</v>
      </c>
      <c r="B1793">
        <v>1299</v>
      </c>
      <c r="C1793">
        <v>6</v>
      </c>
      <c r="D1793">
        <v>7</v>
      </c>
      <c r="E1793">
        <v>202003</v>
      </c>
      <c r="F1793">
        <v>128</v>
      </c>
      <c r="G1793">
        <v>5.43</v>
      </c>
      <c r="H1793">
        <v>695.04</v>
      </c>
      <c r="I1793">
        <v>233.08275</v>
      </c>
      <c r="J1793">
        <v>42.5</v>
      </c>
      <c r="K1793">
        <v>394.62524999999999</v>
      </c>
      <c r="L1793">
        <f>Tabla_STOCKENALMACEN[[#This Row],[CANT_STOCK]]*Tabla_STOCKENALMACEN[[#This Row],[COSTO_UNIT]]</f>
        <v>695.04</v>
      </c>
      <c r="M1793">
        <f>IFERROR(Tabla_STOCKENALMACEN[[#This Row],[CANT_STOCK]]/Tabla_STOCKENALMACEN[[#This Row],[VENTA_PROM12MESES_UN]],0)</f>
        <v>3.0117647058823529</v>
      </c>
      <c r="N1793">
        <f>IFERROR(12/Tabla_STOCKENALMACEN[[#This Row],[MESES DE INVENTARIO]],0)</f>
        <v>3.984375</v>
      </c>
      <c r="O1793" s="3">
        <f>Tabla_STOCKENALMACEN[[#This Row],[STOCK_VALORIZADO]]/SUM(Tabla_STOCKENALMACEN[STOCK_VALORIZADO])</f>
        <v>2.6165393926840198E-5</v>
      </c>
      <c r="P1793" s="1" t="str">
        <f>VLOOKUP(Tabla_STOCKENALMACEN[[#This Row],[ID_PRODUCTO]],'ABC VENTAS'!$B$2:$F$564,5,FALSE)</f>
        <v>C</v>
      </c>
      <c r="Q1793" s="1" t="str">
        <f>VLOOKUP(Tabla_STOCKENALMACEN[[#This Row],[ID_PRODUCTO]],'ABC STOCK'!$B$3:$F$565,5,FALSE)</f>
        <v>C</v>
      </c>
      <c r="R179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794" spans="1:18" x14ac:dyDescent="0.25">
      <c r="A1794">
        <v>2</v>
      </c>
      <c r="B1794">
        <v>1299</v>
      </c>
      <c r="C1794">
        <v>6</v>
      </c>
      <c r="D1794">
        <v>7</v>
      </c>
      <c r="E1794">
        <v>201903</v>
      </c>
      <c r="F1794">
        <v>0</v>
      </c>
      <c r="G1794">
        <v>5.77</v>
      </c>
      <c r="H1794">
        <v>0</v>
      </c>
      <c r="I1794">
        <v>174.79638</v>
      </c>
      <c r="J1794">
        <v>37.4</v>
      </c>
      <c r="K1794">
        <v>369.01458000000002</v>
      </c>
      <c r="L1794">
        <f>Tabla_STOCKENALMACEN[[#This Row],[CANT_STOCK]]*Tabla_STOCKENALMACEN[[#This Row],[COSTO_UNIT]]</f>
        <v>0</v>
      </c>
      <c r="M1794">
        <f>IFERROR(Tabla_STOCKENALMACEN[[#This Row],[CANT_STOCK]]/Tabla_STOCKENALMACEN[[#This Row],[VENTA_PROM12MESES_UN]],0)</f>
        <v>0</v>
      </c>
      <c r="N1794">
        <f>IFERROR(12/Tabla_STOCKENALMACEN[[#This Row],[MESES DE INVENTARIO]],0)</f>
        <v>0</v>
      </c>
      <c r="O1794" s="3">
        <f>Tabla_STOCKENALMACEN[[#This Row],[STOCK_VALORIZADO]]/SUM(Tabla_STOCKENALMACEN[STOCK_VALORIZADO])</f>
        <v>0</v>
      </c>
      <c r="P1794" s="1" t="str">
        <f>VLOOKUP(Tabla_STOCKENALMACEN[[#This Row],[ID_PRODUCTO]],'ABC VENTAS'!$B$2:$F$564,5,FALSE)</f>
        <v>C</v>
      </c>
      <c r="Q1794" s="1" t="str">
        <f>VLOOKUP(Tabla_STOCKENALMACEN[[#This Row],[ID_PRODUCTO]],'ABC STOCK'!$B$3:$F$565,5,FALSE)</f>
        <v>C</v>
      </c>
      <c r="R179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95" spans="1:18" x14ac:dyDescent="0.25">
      <c r="A1795">
        <v>1</v>
      </c>
      <c r="B1795">
        <v>1299</v>
      </c>
      <c r="C1795">
        <v>6</v>
      </c>
      <c r="D1795">
        <v>7</v>
      </c>
      <c r="E1795">
        <v>201910</v>
      </c>
      <c r="F1795">
        <v>173</v>
      </c>
      <c r="G1795">
        <v>1.42</v>
      </c>
      <c r="H1795">
        <v>245.66</v>
      </c>
      <c r="I1795">
        <v>182.83920000000001</v>
      </c>
      <c r="J1795">
        <v>148</v>
      </c>
      <c r="K1795">
        <v>361.47519999999997</v>
      </c>
      <c r="L1795">
        <f>Tabla_STOCKENALMACEN[[#This Row],[CANT_STOCK]]*Tabla_STOCKENALMACEN[[#This Row],[COSTO_UNIT]]</f>
        <v>245.66</v>
      </c>
      <c r="M1795">
        <f>IFERROR(Tabla_STOCKENALMACEN[[#This Row],[CANT_STOCK]]/Tabla_STOCKENALMACEN[[#This Row],[VENTA_PROM12MESES_UN]],0)</f>
        <v>1.1689189189189189</v>
      </c>
      <c r="N1795">
        <f>IFERROR(12/Tabla_STOCKENALMACEN[[#This Row],[MESES DE INVENTARIO]],0)</f>
        <v>10.265895953757227</v>
      </c>
      <c r="O1795" s="3">
        <f>Tabla_STOCKENALMACEN[[#This Row],[STOCK_VALORIZADO]]/SUM(Tabla_STOCKENALMACEN[STOCK_VALORIZADO])</f>
        <v>9.2480874080161771E-6</v>
      </c>
      <c r="P1795" s="1" t="str">
        <f>VLOOKUP(Tabla_STOCKENALMACEN[[#This Row],[ID_PRODUCTO]],'ABC VENTAS'!$B$2:$F$564,5,FALSE)</f>
        <v>C</v>
      </c>
      <c r="Q1795" s="1" t="str">
        <f>VLOOKUP(Tabla_STOCKENALMACEN[[#This Row],[ID_PRODUCTO]],'ABC STOCK'!$B$3:$F$565,5,FALSE)</f>
        <v>C</v>
      </c>
      <c r="R179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96" spans="1:18" x14ac:dyDescent="0.25">
      <c r="A1796">
        <v>3</v>
      </c>
      <c r="B1796">
        <v>1300</v>
      </c>
      <c r="C1796">
        <v>6</v>
      </c>
      <c r="D1796">
        <v>7</v>
      </c>
      <c r="E1796">
        <v>202001</v>
      </c>
      <c r="F1796">
        <v>223</v>
      </c>
      <c r="G1796">
        <v>8</v>
      </c>
      <c r="H1796">
        <v>1784</v>
      </c>
      <c r="I1796">
        <v>637.44000000000005</v>
      </c>
      <c r="J1796">
        <v>83</v>
      </c>
      <c r="K1796">
        <v>1082.32</v>
      </c>
      <c r="L1796">
        <f>Tabla_STOCKENALMACEN[[#This Row],[CANT_STOCK]]*Tabla_STOCKENALMACEN[[#This Row],[COSTO_UNIT]]</f>
        <v>1784</v>
      </c>
      <c r="M1796">
        <f>IFERROR(Tabla_STOCKENALMACEN[[#This Row],[CANT_STOCK]]/Tabla_STOCKENALMACEN[[#This Row],[VENTA_PROM12MESES_UN]],0)</f>
        <v>2.6867469879518073</v>
      </c>
      <c r="N1796">
        <f>IFERROR(12/Tabla_STOCKENALMACEN[[#This Row],[MESES DE INVENTARIO]],0)</f>
        <v>4.4663677130044839</v>
      </c>
      <c r="O1796" s="3">
        <f>Tabla_STOCKENALMACEN[[#This Row],[STOCK_VALORIZADO]]/SUM(Tabla_STOCKENALMACEN[STOCK_VALORIZADO])</f>
        <v>6.7160253748680529E-5</v>
      </c>
      <c r="P1796" s="1" t="str">
        <f>VLOOKUP(Tabla_STOCKENALMACEN[[#This Row],[ID_PRODUCTO]],'ABC VENTAS'!$B$2:$F$564,5,FALSE)</f>
        <v>C</v>
      </c>
      <c r="Q1796" s="1" t="str">
        <f>VLOOKUP(Tabla_STOCKENALMACEN[[#This Row],[ID_PRODUCTO]],'ABC STOCK'!$B$3:$F$565,5,FALSE)</f>
        <v>C</v>
      </c>
      <c r="R179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797" spans="1:18" x14ac:dyDescent="0.25">
      <c r="A1797">
        <v>1</v>
      </c>
      <c r="B1797">
        <v>1300</v>
      </c>
      <c r="C1797">
        <v>6</v>
      </c>
      <c r="D1797">
        <v>7</v>
      </c>
      <c r="E1797">
        <v>201903</v>
      </c>
      <c r="F1797">
        <v>573</v>
      </c>
      <c r="G1797">
        <v>4.1900000000000004</v>
      </c>
      <c r="H1797">
        <v>2400.87</v>
      </c>
      <c r="I1797">
        <v>0</v>
      </c>
      <c r="J1797">
        <v>0</v>
      </c>
      <c r="K1797">
        <v>0</v>
      </c>
      <c r="L1797">
        <f>Tabla_STOCKENALMACEN[[#This Row],[CANT_STOCK]]*Tabla_STOCKENALMACEN[[#This Row],[COSTO_UNIT]]</f>
        <v>2400.8700000000003</v>
      </c>
      <c r="M1797">
        <f>IFERROR(Tabla_STOCKENALMACEN[[#This Row],[CANT_STOCK]]/Tabla_STOCKENALMACEN[[#This Row],[VENTA_PROM12MESES_UN]],0)</f>
        <v>0</v>
      </c>
      <c r="N1797">
        <f>IFERROR(12/Tabla_STOCKENALMACEN[[#This Row],[MESES DE INVENTARIO]],0)</f>
        <v>0</v>
      </c>
      <c r="O1797" s="3">
        <f>Tabla_STOCKENALMACEN[[#This Row],[STOCK_VALORIZADO]]/SUM(Tabla_STOCKENALMACEN[STOCK_VALORIZADO])</f>
        <v>9.0382869068158437E-5</v>
      </c>
      <c r="P1797" s="1" t="str">
        <f>VLOOKUP(Tabla_STOCKENALMACEN[[#This Row],[ID_PRODUCTO]],'ABC VENTAS'!$B$2:$F$564,5,FALSE)</f>
        <v>C</v>
      </c>
      <c r="Q1797" s="1" t="str">
        <f>VLOOKUP(Tabla_STOCKENALMACEN[[#This Row],[ID_PRODUCTO]],'ABC STOCK'!$B$3:$F$565,5,FALSE)</f>
        <v>C</v>
      </c>
      <c r="R1797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798" spans="1:18" x14ac:dyDescent="0.25">
      <c r="A1798">
        <v>1</v>
      </c>
      <c r="B1798">
        <v>1300</v>
      </c>
      <c r="C1798">
        <v>6</v>
      </c>
      <c r="D1798">
        <v>7</v>
      </c>
      <c r="E1798">
        <v>202002</v>
      </c>
      <c r="F1798">
        <v>1259</v>
      </c>
      <c r="G1798">
        <v>4.97</v>
      </c>
      <c r="H1798">
        <v>6257.23</v>
      </c>
      <c r="I1798">
        <v>326.55882000000003</v>
      </c>
      <c r="J1798">
        <v>69.900000000000006</v>
      </c>
      <c r="K1798">
        <v>639.22152000000006</v>
      </c>
      <c r="L1798">
        <f>Tabla_STOCKENALMACEN[[#This Row],[CANT_STOCK]]*Tabla_STOCKENALMACEN[[#This Row],[COSTO_UNIT]]</f>
        <v>6257.23</v>
      </c>
      <c r="M1798">
        <f>IFERROR(Tabla_STOCKENALMACEN[[#This Row],[CANT_STOCK]]/Tabla_STOCKENALMACEN[[#This Row],[VENTA_PROM12MESES_UN]],0)</f>
        <v>18.011444921316166</v>
      </c>
      <c r="N1798">
        <f>IFERROR(12/Tabla_STOCKENALMACEN[[#This Row],[MESES DE INVENTARIO]],0)</f>
        <v>0.66624305003971407</v>
      </c>
      <c r="O1798" s="3">
        <f>Tabla_STOCKENALMACEN[[#This Row],[STOCK_VALORIZADO]]/SUM(Tabla_STOCKENALMACEN[STOCK_VALORIZADO])</f>
        <v>2.3555894314117505E-4</v>
      </c>
      <c r="P1798" s="1" t="str">
        <f>VLOOKUP(Tabla_STOCKENALMACEN[[#This Row],[ID_PRODUCTO]],'ABC VENTAS'!$B$2:$F$564,5,FALSE)</f>
        <v>C</v>
      </c>
      <c r="Q1798" s="1" t="str">
        <f>VLOOKUP(Tabla_STOCKENALMACEN[[#This Row],[ID_PRODUCTO]],'ABC STOCK'!$B$3:$F$565,5,FALSE)</f>
        <v>C</v>
      </c>
      <c r="R179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799" spans="1:18" x14ac:dyDescent="0.25">
      <c r="A1799">
        <v>1</v>
      </c>
      <c r="B1799">
        <v>1300</v>
      </c>
      <c r="C1799">
        <v>6</v>
      </c>
      <c r="D1799">
        <v>7</v>
      </c>
      <c r="E1799">
        <v>201911</v>
      </c>
      <c r="F1799">
        <v>13</v>
      </c>
      <c r="G1799">
        <v>5.83</v>
      </c>
      <c r="H1799">
        <v>75.790000000000006</v>
      </c>
      <c r="I1799">
        <v>390.3768</v>
      </c>
      <c r="J1799">
        <v>62</v>
      </c>
      <c r="K1799">
        <v>592.7944</v>
      </c>
      <c r="L1799">
        <f>Tabla_STOCKENALMACEN[[#This Row],[CANT_STOCK]]*Tabla_STOCKENALMACEN[[#This Row],[COSTO_UNIT]]</f>
        <v>75.790000000000006</v>
      </c>
      <c r="M1799">
        <f>IFERROR(Tabla_STOCKENALMACEN[[#This Row],[CANT_STOCK]]/Tabla_STOCKENALMACEN[[#This Row],[VENTA_PROM12MESES_UN]],0)</f>
        <v>0.20967741935483872</v>
      </c>
      <c r="N1799">
        <f>IFERROR(12/Tabla_STOCKENALMACEN[[#This Row],[MESES DE INVENTARIO]],0)</f>
        <v>57.230769230769226</v>
      </c>
      <c r="O1799" s="3">
        <f>Tabla_STOCKENALMACEN[[#This Row],[STOCK_VALORIZADO]]/SUM(Tabla_STOCKENALMACEN[STOCK_VALORIZADO])</f>
        <v>2.8531814078545394E-6</v>
      </c>
      <c r="P1799" s="1" t="str">
        <f>VLOOKUP(Tabla_STOCKENALMACEN[[#This Row],[ID_PRODUCTO]],'ABC VENTAS'!$B$2:$F$564,5,FALSE)</f>
        <v>C</v>
      </c>
      <c r="Q1799" s="1" t="str">
        <f>VLOOKUP(Tabla_STOCKENALMACEN[[#This Row],[ID_PRODUCTO]],'ABC STOCK'!$B$3:$F$565,5,FALSE)</f>
        <v>C</v>
      </c>
      <c r="R179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00" spans="1:18" x14ac:dyDescent="0.25">
      <c r="A1800">
        <v>1</v>
      </c>
      <c r="B1800">
        <v>1300</v>
      </c>
      <c r="C1800">
        <v>6</v>
      </c>
      <c r="D1800">
        <v>7</v>
      </c>
      <c r="E1800">
        <v>201904</v>
      </c>
      <c r="F1800">
        <v>170</v>
      </c>
      <c r="G1800">
        <v>2.06</v>
      </c>
      <c r="H1800">
        <v>350.2</v>
      </c>
      <c r="I1800">
        <v>305.53919999999999</v>
      </c>
      <c r="J1800">
        <v>144</v>
      </c>
      <c r="K1800">
        <v>545.81759999999997</v>
      </c>
      <c r="L1800">
        <f>Tabla_STOCKENALMACEN[[#This Row],[CANT_STOCK]]*Tabla_STOCKENALMACEN[[#This Row],[COSTO_UNIT]]</f>
        <v>350.2</v>
      </c>
      <c r="M1800">
        <f>IFERROR(Tabla_STOCKENALMACEN[[#This Row],[CANT_STOCK]]/Tabla_STOCKENALMACEN[[#This Row],[VENTA_PROM12MESES_UN]],0)</f>
        <v>1.1805555555555556</v>
      </c>
      <c r="N1800">
        <f>IFERROR(12/Tabla_STOCKENALMACEN[[#This Row],[MESES DE INVENTARIO]],0)</f>
        <v>10.164705882352941</v>
      </c>
      <c r="O1800" s="3">
        <f>Tabla_STOCKENALMACEN[[#This Row],[STOCK_VALORIZADO]]/SUM(Tabla_STOCKENALMACEN[STOCK_VALORIZADO])</f>
        <v>1.3183587927571704E-5</v>
      </c>
      <c r="P1800" s="1" t="str">
        <f>VLOOKUP(Tabla_STOCKENALMACEN[[#This Row],[ID_PRODUCTO]],'ABC VENTAS'!$B$2:$F$564,5,FALSE)</f>
        <v>C</v>
      </c>
      <c r="Q1800" s="1" t="str">
        <f>VLOOKUP(Tabla_STOCKENALMACEN[[#This Row],[ID_PRODUCTO]],'ABC STOCK'!$B$3:$F$565,5,FALSE)</f>
        <v>C</v>
      </c>
      <c r="R18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01" spans="1:18" x14ac:dyDescent="0.25">
      <c r="A1801">
        <v>2</v>
      </c>
      <c r="B1801">
        <v>1300</v>
      </c>
      <c r="C1801">
        <v>6</v>
      </c>
      <c r="D1801">
        <v>7</v>
      </c>
      <c r="E1801">
        <v>201903</v>
      </c>
      <c r="F1801">
        <v>201</v>
      </c>
      <c r="G1801">
        <v>6.61</v>
      </c>
      <c r="H1801">
        <v>1328.61</v>
      </c>
      <c r="I1801">
        <v>427.66039000000001</v>
      </c>
      <c r="J1801">
        <v>66.7</v>
      </c>
      <c r="K1801">
        <v>542.29101000000003</v>
      </c>
      <c r="L1801">
        <f>Tabla_STOCKENALMACEN[[#This Row],[CANT_STOCK]]*Tabla_STOCKENALMACEN[[#This Row],[COSTO_UNIT]]</f>
        <v>1328.6100000000001</v>
      </c>
      <c r="M1801">
        <f>IFERROR(Tabla_STOCKENALMACEN[[#This Row],[CANT_STOCK]]/Tabla_STOCKENALMACEN[[#This Row],[VENTA_PROM12MESES_UN]],0)</f>
        <v>3.0134932533733134</v>
      </c>
      <c r="N1801">
        <f>IFERROR(12/Tabla_STOCKENALMACEN[[#This Row],[MESES DE INVENTARIO]],0)</f>
        <v>3.982089552238806</v>
      </c>
      <c r="O1801" s="3">
        <f>Tabla_STOCKENALMACEN[[#This Row],[STOCK_VALORIZADO]]/SUM(Tabla_STOCKENALMACEN[STOCK_VALORIZADO])</f>
        <v>5.0016695478158323E-5</v>
      </c>
      <c r="P1801" s="1" t="str">
        <f>VLOOKUP(Tabla_STOCKENALMACEN[[#This Row],[ID_PRODUCTO]],'ABC VENTAS'!$B$2:$F$564,5,FALSE)</f>
        <v>C</v>
      </c>
      <c r="Q1801" s="1" t="str">
        <f>VLOOKUP(Tabla_STOCKENALMACEN[[#This Row],[ID_PRODUCTO]],'ABC STOCK'!$B$3:$F$565,5,FALSE)</f>
        <v>C</v>
      </c>
      <c r="R180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802" spans="1:18" x14ac:dyDescent="0.25">
      <c r="A1802">
        <v>1</v>
      </c>
      <c r="B1802">
        <v>1301</v>
      </c>
      <c r="C1802">
        <v>6</v>
      </c>
      <c r="D1802">
        <v>7</v>
      </c>
      <c r="E1802">
        <v>202002</v>
      </c>
      <c r="F1802">
        <v>25</v>
      </c>
      <c r="G1802">
        <v>5.39</v>
      </c>
      <c r="H1802">
        <v>134.75</v>
      </c>
      <c r="I1802">
        <v>357.35700000000003</v>
      </c>
      <c r="J1802">
        <v>78</v>
      </c>
      <c r="K1802">
        <v>798.798</v>
      </c>
      <c r="L1802">
        <f>Tabla_STOCKENALMACEN[[#This Row],[CANT_STOCK]]*Tabla_STOCKENALMACEN[[#This Row],[COSTO_UNIT]]</f>
        <v>134.75</v>
      </c>
      <c r="M1802">
        <f>IFERROR(Tabla_STOCKENALMACEN[[#This Row],[CANT_STOCK]]/Tabla_STOCKENALMACEN[[#This Row],[VENTA_PROM12MESES_UN]],0)</f>
        <v>0.32051282051282054</v>
      </c>
      <c r="N1802">
        <f>IFERROR(12/Tabla_STOCKENALMACEN[[#This Row],[MESES DE INVENTARIO]],0)</f>
        <v>37.44</v>
      </c>
      <c r="O1802" s="3">
        <f>Tabla_STOCKENALMACEN[[#This Row],[STOCK_VALORIZADO]]/SUM(Tabla_STOCKENALMACEN[STOCK_VALORIZADO])</f>
        <v>5.0727826191898553E-6</v>
      </c>
      <c r="P1802" s="1" t="str">
        <f>VLOOKUP(Tabla_STOCKENALMACEN[[#This Row],[ID_PRODUCTO]],'ABC VENTAS'!$B$2:$F$564,5,FALSE)</f>
        <v>C</v>
      </c>
      <c r="Q1802" s="1" t="str">
        <f>VLOOKUP(Tabla_STOCKENALMACEN[[#This Row],[ID_PRODUCTO]],'ABC STOCK'!$B$3:$F$565,5,FALSE)</f>
        <v>C</v>
      </c>
      <c r="R180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03" spans="1:18" x14ac:dyDescent="0.25">
      <c r="A1803">
        <v>1</v>
      </c>
      <c r="B1803">
        <v>1301</v>
      </c>
      <c r="C1803">
        <v>6</v>
      </c>
      <c r="D1803">
        <v>7</v>
      </c>
      <c r="E1803">
        <v>202001</v>
      </c>
      <c r="F1803">
        <v>57</v>
      </c>
      <c r="G1803">
        <v>7.15</v>
      </c>
      <c r="H1803">
        <v>407.55</v>
      </c>
      <c r="I1803">
        <v>381.08069999999998</v>
      </c>
      <c r="J1803">
        <v>56.7</v>
      </c>
      <c r="K1803">
        <v>758.10735</v>
      </c>
      <c r="L1803">
        <f>Tabla_STOCKENALMACEN[[#This Row],[CANT_STOCK]]*Tabla_STOCKENALMACEN[[#This Row],[COSTO_UNIT]]</f>
        <v>407.55</v>
      </c>
      <c r="M1803">
        <f>IFERROR(Tabla_STOCKENALMACEN[[#This Row],[CANT_STOCK]]/Tabla_STOCKENALMACEN[[#This Row],[VENTA_PROM12MESES_UN]],0)</f>
        <v>1.0052910052910053</v>
      </c>
      <c r="N1803">
        <f>IFERROR(12/Tabla_STOCKENALMACEN[[#This Row],[MESES DE INVENTARIO]],0)</f>
        <v>11.936842105263157</v>
      </c>
      <c r="O1803" s="3">
        <f>Tabla_STOCKENALMACEN[[#This Row],[STOCK_VALORIZADO]]/SUM(Tabla_STOCKENALMACEN[STOCK_VALORIZADO])</f>
        <v>1.5342579268651766E-5</v>
      </c>
      <c r="P1803" s="1" t="str">
        <f>VLOOKUP(Tabla_STOCKENALMACEN[[#This Row],[ID_PRODUCTO]],'ABC VENTAS'!$B$2:$F$564,5,FALSE)</f>
        <v>C</v>
      </c>
      <c r="Q1803" s="1" t="str">
        <f>VLOOKUP(Tabla_STOCKENALMACEN[[#This Row],[ID_PRODUCTO]],'ABC STOCK'!$B$3:$F$565,5,FALSE)</f>
        <v>C</v>
      </c>
      <c r="R18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04" spans="1:18" x14ac:dyDescent="0.25">
      <c r="A1804">
        <v>1</v>
      </c>
      <c r="B1804">
        <v>1301</v>
      </c>
      <c r="C1804">
        <v>6</v>
      </c>
      <c r="D1804">
        <v>7</v>
      </c>
      <c r="E1804">
        <v>201906</v>
      </c>
      <c r="F1804">
        <v>469</v>
      </c>
      <c r="G1804">
        <v>7.65</v>
      </c>
      <c r="H1804">
        <v>3587.85</v>
      </c>
      <c r="I1804">
        <v>306.33659999999998</v>
      </c>
      <c r="J1804">
        <v>42.6</v>
      </c>
      <c r="K1804">
        <v>596.37869999999998</v>
      </c>
      <c r="L1804">
        <f>Tabla_STOCKENALMACEN[[#This Row],[CANT_STOCK]]*Tabla_STOCKENALMACEN[[#This Row],[COSTO_UNIT]]</f>
        <v>3587.8500000000004</v>
      </c>
      <c r="M1804">
        <f>IFERROR(Tabla_STOCKENALMACEN[[#This Row],[CANT_STOCK]]/Tabla_STOCKENALMACEN[[#This Row],[VENTA_PROM12MESES_UN]],0)</f>
        <v>11.009389671361502</v>
      </c>
      <c r="N1804">
        <f>IFERROR(12/Tabla_STOCKENALMACEN[[#This Row],[MESES DE INVENTARIO]],0)</f>
        <v>1.0899786780383796</v>
      </c>
      <c r="O1804" s="3">
        <f>Tabla_STOCKENALMACEN[[#This Row],[STOCK_VALORIZADO]]/SUM(Tabla_STOCKENALMACEN[STOCK_VALORIZADO])</f>
        <v>1.350677782579616E-4</v>
      </c>
      <c r="P1804" s="1" t="str">
        <f>VLOOKUP(Tabla_STOCKENALMACEN[[#This Row],[ID_PRODUCTO]],'ABC VENTAS'!$B$2:$F$564,5,FALSE)</f>
        <v>C</v>
      </c>
      <c r="Q1804" s="1" t="str">
        <f>VLOOKUP(Tabla_STOCKENALMACEN[[#This Row],[ID_PRODUCTO]],'ABC STOCK'!$B$3:$F$565,5,FALSE)</f>
        <v>C</v>
      </c>
      <c r="R180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805" spans="1:18" x14ac:dyDescent="0.25">
      <c r="A1805">
        <v>3</v>
      </c>
      <c r="B1805">
        <v>1301</v>
      </c>
      <c r="C1805">
        <v>6</v>
      </c>
      <c r="D1805">
        <v>7</v>
      </c>
      <c r="E1805">
        <v>202002</v>
      </c>
      <c r="F1805">
        <v>76</v>
      </c>
      <c r="G1805">
        <v>4.3600000000000003</v>
      </c>
      <c r="H1805">
        <v>331.36</v>
      </c>
      <c r="I1805">
        <v>280.78399999999999</v>
      </c>
      <c r="J1805">
        <v>70</v>
      </c>
      <c r="K1805">
        <v>476.11200000000002</v>
      </c>
      <c r="L1805">
        <f>Tabla_STOCKENALMACEN[[#This Row],[CANT_STOCK]]*Tabla_STOCKENALMACEN[[#This Row],[COSTO_UNIT]]</f>
        <v>331.36</v>
      </c>
      <c r="M1805">
        <f>IFERROR(Tabla_STOCKENALMACEN[[#This Row],[CANT_STOCK]]/Tabla_STOCKENALMACEN[[#This Row],[VENTA_PROM12MESES_UN]],0)</f>
        <v>1.0857142857142856</v>
      </c>
      <c r="N1805">
        <f>IFERROR(12/Tabla_STOCKENALMACEN[[#This Row],[MESES DE INVENTARIO]],0)</f>
        <v>11.05263157894737</v>
      </c>
      <c r="O1805" s="3">
        <f>Tabla_STOCKENALMACEN[[#This Row],[STOCK_VALORIZADO]]/SUM(Tabla_STOCKENALMACEN[STOCK_VALORIZADO])</f>
        <v>1.2474339507938779E-5</v>
      </c>
      <c r="P1805" s="1" t="str">
        <f>VLOOKUP(Tabla_STOCKENALMACEN[[#This Row],[ID_PRODUCTO]],'ABC VENTAS'!$B$2:$F$564,5,FALSE)</f>
        <v>C</v>
      </c>
      <c r="Q1805" s="1" t="str">
        <f>VLOOKUP(Tabla_STOCKENALMACEN[[#This Row],[ID_PRODUCTO]],'ABC STOCK'!$B$3:$F$565,5,FALSE)</f>
        <v>C</v>
      </c>
      <c r="R180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06" spans="1:18" x14ac:dyDescent="0.25">
      <c r="A1806">
        <v>2</v>
      </c>
      <c r="B1806">
        <v>1301</v>
      </c>
      <c r="C1806">
        <v>6</v>
      </c>
      <c r="D1806">
        <v>7</v>
      </c>
      <c r="E1806">
        <v>201911</v>
      </c>
      <c r="F1806">
        <v>0</v>
      </c>
      <c r="G1806">
        <v>3.77</v>
      </c>
      <c r="H1806">
        <v>0</v>
      </c>
      <c r="I1806">
        <v>242.55049</v>
      </c>
      <c r="J1806">
        <v>63.7</v>
      </c>
      <c r="K1806">
        <v>353.01902999999999</v>
      </c>
      <c r="L1806">
        <f>Tabla_STOCKENALMACEN[[#This Row],[CANT_STOCK]]*Tabla_STOCKENALMACEN[[#This Row],[COSTO_UNIT]]</f>
        <v>0</v>
      </c>
      <c r="M1806">
        <f>IFERROR(Tabla_STOCKENALMACEN[[#This Row],[CANT_STOCK]]/Tabla_STOCKENALMACEN[[#This Row],[VENTA_PROM12MESES_UN]],0)</f>
        <v>0</v>
      </c>
      <c r="N1806">
        <f>IFERROR(12/Tabla_STOCKENALMACEN[[#This Row],[MESES DE INVENTARIO]],0)</f>
        <v>0</v>
      </c>
      <c r="O1806" s="3">
        <f>Tabla_STOCKENALMACEN[[#This Row],[STOCK_VALORIZADO]]/SUM(Tabla_STOCKENALMACEN[STOCK_VALORIZADO])</f>
        <v>0</v>
      </c>
      <c r="P1806" s="1" t="str">
        <f>VLOOKUP(Tabla_STOCKENALMACEN[[#This Row],[ID_PRODUCTO]],'ABC VENTAS'!$B$2:$F$564,5,FALSE)</f>
        <v>C</v>
      </c>
      <c r="Q1806" s="1" t="str">
        <f>VLOOKUP(Tabla_STOCKENALMACEN[[#This Row],[ID_PRODUCTO]],'ABC STOCK'!$B$3:$F$565,5,FALSE)</f>
        <v>C</v>
      </c>
      <c r="R180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07" spans="1:18" x14ac:dyDescent="0.25">
      <c r="A1807">
        <v>3</v>
      </c>
      <c r="B1807">
        <v>1301</v>
      </c>
      <c r="C1807">
        <v>6</v>
      </c>
      <c r="D1807">
        <v>7</v>
      </c>
      <c r="E1807">
        <v>202001</v>
      </c>
      <c r="F1807">
        <v>165</v>
      </c>
      <c r="G1807">
        <v>1.35</v>
      </c>
      <c r="H1807">
        <v>222.75</v>
      </c>
      <c r="I1807">
        <v>140.0625</v>
      </c>
      <c r="J1807">
        <v>125</v>
      </c>
      <c r="K1807">
        <v>293.625</v>
      </c>
      <c r="L1807">
        <f>Tabla_STOCKENALMACEN[[#This Row],[CANT_STOCK]]*Tabla_STOCKENALMACEN[[#This Row],[COSTO_UNIT]]</f>
        <v>222.75000000000003</v>
      </c>
      <c r="M1807">
        <f>IFERROR(Tabla_STOCKENALMACEN[[#This Row],[CANT_STOCK]]/Tabla_STOCKENALMACEN[[#This Row],[VENTA_PROM12MESES_UN]],0)</f>
        <v>1.32</v>
      </c>
      <c r="N1807">
        <f>IFERROR(12/Tabla_STOCKENALMACEN[[#This Row],[MESES DE INVENTARIO]],0)</f>
        <v>9.0909090909090899</v>
      </c>
      <c r="O1807" s="3">
        <f>Tabla_STOCKENALMACEN[[#This Row],[STOCK_VALORIZADO]]/SUM(Tabla_STOCKENALMACEN[STOCK_VALORIZADO])</f>
        <v>8.3856202480485379E-6</v>
      </c>
      <c r="P1807" s="1" t="str">
        <f>VLOOKUP(Tabla_STOCKENALMACEN[[#This Row],[ID_PRODUCTO]],'ABC VENTAS'!$B$2:$F$564,5,FALSE)</f>
        <v>C</v>
      </c>
      <c r="Q1807" s="1" t="str">
        <f>VLOOKUP(Tabla_STOCKENALMACEN[[#This Row],[ID_PRODUCTO]],'ABC STOCK'!$B$3:$F$565,5,FALSE)</f>
        <v>C</v>
      </c>
      <c r="R180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08" spans="1:18" x14ac:dyDescent="0.25">
      <c r="A1808">
        <v>2</v>
      </c>
      <c r="B1808">
        <v>1302</v>
      </c>
      <c r="C1808">
        <v>6</v>
      </c>
      <c r="D1808">
        <v>7</v>
      </c>
      <c r="E1808">
        <v>202002</v>
      </c>
      <c r="F1808">
        <v>16</v>
      </c>
      <c r="G1808">
        <v>7.19</v>
      </c>
      <c r="H1808">
        <v>115.04</v>
      </c>
      <c r="I1808">
        <v>831.30780000000004</v>
      </c>
      <c r="J1808">
        <v>141</v>
      </c>
      <c r="K1808">
        <v>1480.1333999999999</v>
      </c>
      <c r="L1808">
        <f>Tabla_STOCKENALMACEN[[#This Row],[CANT_STOCK]]*Tabla_STOCKENALMACEN[[#This Row],[COSTO_UNIT]]</f>
        <v>115.04</v>
      </c>
      <c r="M1808">
        <f>IFERROR(Tabla_STOCKENALMACEN[[#This Row],[CANT_STOCK]]/Tabla_STOCKENALMACEN[[#This Row],[VENTA_PROM12MESES_UN]],0)</f>
        <v>0.11347517730496454</v>
      </c>
      <c r="N1808">
        <f>IFERROR(12/Tabla_STOCKENALMACEN[[#This Row],[MESES DE INVENTARIO]],0)</f>
        <v>105.75</v>
      </c>
      <c r="O1808" s="3">
        <f>Tabla_STOCKENALMACEN[[#This Row],[STOCK_VALORIZADO]]/SUM(Tabla_STOCKENALMACEN[STOCK_VALORIZADO])</f>
        <v>4.3307822820898033E-6</v>
      </c>
      <c r="P1808" s="1" t="str">
        <f>VLOOKUP(Tabla_STOCKENALMACEN[[#This Row],[ID_PRODUCTO]],'ABC VENTAS'!$B$2:$F$564,5,FALSE)</f>
        <v>C</v>
      </c>
      <c r="Q1808" s="1" t="str">
        <f>VLOOKUP(Tabla_STOCKENALMACEN[[#This Row],[ID_PRODUCTO]],'ABC STOCK'!$B$3:$F$565,5,FALSE)</f>
        <v>C</v>
      </c>
      <c r="R180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09" spans="1:18" x14ac:dyDescent="0.25">
      <c r="A1809">
        <v>3</v>
      </c>
      <c r="B1809">
        <v>1302</v>
      </c>
      <c r="C1809">
        <v>6</v>
      </c>
      <c r="D1809">
        <v>7</v>
      </c>
      <c r="E1809">
        <v>202003</v>
      </c>
      <c r="F1809">
        <v>306</v>
      </c>
      <c r="G1809">
        <v>5.65</v>
      </c>
      <c r="H1809">
        <v>1728.9</v>
      </c>
      <c r="I1809">
        <v>805.01199999999994</v>
      </c>
      <c r="J1809">
        <v>137</v>
      </c>
      <c r="K1809">
        <v>1075.9295</v>
      </c>
      <c r="L1809">
        <f>Tabla_STOCKENALMACEN[[#This Row],[CANT_STOCK]]*Tabla_STOCKENALMACEN[[#This Row],[COSTO_UNIT]]</f>
        <v>1728.9</v>
      </c>
      <c r="M1809">
        <f>IFERROR(Tabla_STOCKENALMACEN[[#This Row],[CANT_STOCK]]/Tabla_STOCKENALMACEN[[#This Row],[VENTA_PROM12MESES_UN]],0)</f>
        <v>2.2335766423357666</v>
      </c>
      <c r="N1809">
        <f>IFERROR(12/Tabla_STOCKENALMACEN[[#This Row],[MESES DE INVENTARIO]],0)</f>
        <v>5.3725490196078427</v>
      </c>
      <c r="O1809" s="3">
        <f>Tabla_STOCKENALMACEN[[#This Row],[STOCK_VALORIZADO]]/SUM(Tabla_STOCKENALMACEN[STOCK_VALORIZADO])</f>
        <v>6.508596564242925E-5</v>
      </c>
      <c r="P1809" s="1" t="str">
        <f>VLOOKUP(Tabla_STOCKENALMACEN[[#This Row],[ID_PRODUCTO]],'ABC VENTAS'!$B$2:$F$564,5,FALSE)</f>
        <v>C</v>
      </c>
      <c r="Q1809" s="1" t="str">
        <f>VLOOKUP(Tabla_STOCKENALMACEN[[#This Row],[ID_PRODUCTO]],'ABC STOCK'!$B$3:$F$565,5,FALSE)</f>
        <v>C</v>
      </c>
      <c r="R180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10" spans="1:18" x14ac:dyDescent="0.25">
      <c r="A1810">
        <v>1</v>
      </c>
      <c r="B1810">
        <v>1302</v>
      </c>
      <c r="C1810">
        <v>6</v>
      </c>
      <c r="D1810">
        <v>7</v>
      </c>
      <c r="E1810">
        <v>201907</v>
      </c>
      <c r="F1810">
        <v>234</v>
      </c>
      <c r="G1810">
        <v>6.93</v>
      </c>
      <c r="H1810">
        <v>1621.62</v>
      </c>
      <c r="I1810">
        <v>0</v>
      </c>
      <c r="J1810">
        <v>0</v>
      </c>
      <c r="K1810">
        <v>0</v>
      </c>
      <c r="L1810">
        <f>Tabla_STOCKENALMACEN[[#This Row],[CANT_STOCK]]*Tabla_STOCKENALMACEN[[#This Row],[COSTO_UNIT]]</f>
        <v>1621.62</v>
      </c>
      <c r="M1810">
        <f>IFERROR(Tabla_STOCKENALMACEN[[#This Row],[CANT_STOCK]]/Tabla_STOCKENALMACEN[[#This Row],[VENTA_PROM12MESES_UN]],0)</f>
        <v>0</v>
      </c>
      <c r="N1810">
        <f>IFERROR(12/Tabla_STOCKENALMACEN[[#This Row],[MESES DE INVENTARIO]],0)</f>
        <v>0</v>
      </c>
      <c r="O1810" s="3">
        <f>Tabla_STOCKENALMACEN[[#This Row],[STOCK_VALORIZADO]]/SUM(Tabla_STOCKENALMACEN[STOCK_VALORIZADO])</f>
        <v>6.1047315405793334E-5</v>
      </c>
      <c r="P1810" s="1" t="str">
        <f>VLOOKUP(Tabla_STOCKENALMACEN[[#This Row],[ID_PRODUCTO]],'ABC VENTAS'!$B$2:$F$564,5,FALSE)</f>
        <v>C</v>
      </c>
      <c r="Q1810" s="1" t="str">
        <f>VLOOKUP(Tabla_STOCKENALMACEN[[#This Row],[ID_PRODUCTO]],'ABC STOCK'!$B$3:$F$565,5,FALSE)</f>
        <v>C</v>
      </c>
      <c r="R1810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811" spans="1:18" x14ac:dyDescent="0.25">
      <c r="A1811">
        <v>3</v>
      </c>
      <c r="B1811">
        <v>1302</v>
      </c>
      <c r="C1811">
        <v>6</v>
      </c>
      <c r="D1811">
        <v>7</v>
      </c>
      <c r="E1811">
        <v>201903</v>
      </c>
      <c r="F1811">
        <v>144</v>
      </c>
      <c r="G1811">
        <v>7.1</v>
      </c>
      <c r="H1811">
        <v>1022.4</v>
      </c>
      <c r="I1811">
        <v>473.43509999999998</v>
      </c>
      <c r="J1811">
        <v>71.7</v>
      </c>
      <c r="K1811">
        <v>692.33519999999999</v>
      </c>
      <c r="L1811">
        <f>Tabla_STOCKENALMACEN[[#This Row],[CANT_STOCK]]*Tabla_STOCKENALMACEN[[#This Row],[COSTO_UNIT]]</f>
        <v>1022.4</v>
      </c>
      <c r="M1811">
        <f>IFERROR(Tabla_STOCKENALMACEN[[#This Row],[CANT_STOCK]]/Tabla_STOCKENALMACEN[[#This Row],[VENTA_PROM12MESES_UN]],0)</f>
        <v>2.00836820083682</v>
      </c>
      <c r="N1811">
        <f>IFERROR(12/Tabla_STOCKENALMACEN[[#This Row],[MESES DE INVENTARIO]],0)</f>
        <v>5.9750000000000005</v>
      </c>
      <c r="O1811" s="3">
        <f>Tabla_STOCKENALMACEN[[#This Row],[STOCK_VALORIZADO]]/SUM(Tabla_STOCKENALMACEN[STOCK_VALORIZADO])</f>
        <v>3.848914990619449E-5</v>
      </c>
      <c r="P1811" s="1" t="str">
        <f>VLOOKUP(Tabla_STOCKENALMACEN[[#This Row],[ID_PRODUCTO]],'ABC VENTAS'!$B$2:$F$564,5,FALSE)</f>
        <v>C</v>
      </c>
      <c r="Q1811" s="1" t="str">
        <f>VLOOKUP(Tabla_STOCKENALMACEN[[#This Row],[ID_PRODUCTO]],'ABC STOCK'!$B$3:$F$565,5,FALSE)</f>
        <v>C</v>
      </c>
      <c r="R181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12" spans="1:18" x14ac:dyDescent="0.25">
      <c r="A1812">
        <v>3</v>
      </c>
      <c r="B1812">
        <v>1302</v>
      </c>
      <c r="C1812">
        <v>6</v>
      </c>
      <c r="D1812">
        <v>7</v>
      </c>
      <c r="E1812">
        <v>201901</v>
      </c>
      <c r="F1812">
        <v>298</v>
      </c>
      <c r="G1812">
        <v>3.62</v>
      </c>
      <c r="H1812">
        <v>1078.76</v>
      </c>
      <c r="I1812">
        <v>462.63600000000002</v>
      </c>
      <c r="J1812">
        <v>142</v>
      </c>
      <c r="K1812">
        <v>632.26919999999996</v>
      </c>
      <c r="L1812">
        <f>Tabla_STOCKENALMACEN[[#This Row],[CANT_STOCK]]*Tabla_STOCKENALMACEN[[#This Row],[COSTO_UNIT]]</f>
        <v>1078.76</v>
      </c>
      <c r="M1812">
        <f>IFERROR(Tabla_STOCKENALMACEN[[#This Row],[CANT_STOCK]]/Tabla_STOCKENALMACEN[[#This Row],[VENTA_PROM12MESES_UN]],0)</f>
        <v>2.0985915492957745</v>
      </c>
      <c r="N1812">
        <f>IFERROR(12/Tabla_STOCKENALMACEN[[#This Row],[MESES DE INVENTARIO]],0)</f>
        <v>5.7181208053691277</v>
      </c>
      <c r="O1812" s="3">
        <f>Tabla_STOCKENALMACEN[[#This Row],[STOCK_VALORIZADO]]/SUM(Tabla_STOCKENALMACEN[STOCK_VALORIZADO])</f>
        <v>4.0610871823949892E-5</v>
      </c>
      <c r="P1812" s="1" t="str">
        <f>VLOOKUP(Tabla_STOCKENALMACEN[[#This Row],[ID_PRODUCTO]],'ABC VENTAS'!$B$2:$F$564,5,FALSE)</f>
        <v>C</v>
      </c>
      <c r="Q1812" s="1" t="str">
        <f>VLOOKUP(Tabla_STOCKENALMACEN[[#This Row],[ID_PRODUCTO]],'ABC STOCK'!$B$3:$F$565,5,FALSE)</f>
        <v>C</v>
      </c>
      <c r="R181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13" spans="1:18" x14ac:dyDescent="0.25">
      <c r="A1813">
        <v>1</v>
      </c>
      <c r="B1813">
        <v>1302</v>
      </c>
      <c r="C1813">
        <v>6</v>
      </c>
      <c r="D1813">
        <v>7</v>
      </c>
      <c r="E1813">
        <v>201902</v>
      </c>
      <c r="F1813">
        <v>307</v>
      </c>
      <c r="G1813">
        <v>2.0699999999999998</v>
      </c>
      <c r="H1813">
        <v>635.49</v>
      </c>
      <c r="I1813">
        <v>251.71199999999999</v>
      </c>
      <c r="J1813">
        <v>128</v>
      </c>
      <c r="K1813">
        <v>453.08159999999998</v>
      </c>
      <c r="L1813">
        <f>Tabla_STOCKENALMACEN[[#This Row],[CANT_STOCK]]*Tabla_STOCKENALMACEN[[#This Row],[COSTO_UNIT]]</f>
        <v>635.4899999999999</v>
      </c>
      <c r="M1813">
        <f>IFERROR(Tabla_STOCKENALMACEN[[#This Row],[CANT_STOCK]]/Tabla_STOCKENALMACEN[[#This Row],[VENTA_PROM12MESES_UN]],0)</f>
        <v>2.3984375</v>
      </c>
      <c r="N1813">
        <f>IFERROR(12/Tabla_STOCKENALMACEN[[#This Row],[MESES DE INVENTARIO]],0)</f>
        <v>5.0032573289902276</v>
      </c>
      <c r="O1813" s="3">
        <f>Tabla_STOCKENALMACEN[[#This Row],[STOCK_VALORIZADO]]/SUM(Tabla_STOCKENALMACEN[STOCK_VALORIZADO])</f>
        <v>2.392358164503867E-5</v>
      </c>
      <c r="P1813" s="1" t="str">
        <f>VLOOKUP(Tabla_STOCKENALMACEN[[#This Row],[ID_PRODUCTO]],'ABC VENTAS'!$B$2:$F$564,5,FALSE)</f>
        <v>C</v>
      </c>
      <c r="Q1813" s="1" t="str">
        <f>VLOOKUP(Tabla_STOCKENALMACEN[[#This Row],[ID_PRODUCTO]],'ABC STOCK'!$B$3:$F$565,5,FALSE)</f>
        <v>C</v>
      </c>
      <c r="R181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14" spans="1:18" x14ac:dyDescent="0.25">
      <c r="A1814">
        <v>1</v>
      </c>
      <c r="B1814">
        <v>1303</v>
      </c>
      <c r="C1814">
        <v>6</v>
      </c>
      <c r="D1814">
        <v>7</v>
      </c>
      <c r="E1814">
        <v>202001</v>
      </c>
      <c r="F1814">
        <v>939</v>
      </c>
      <c r="G1814">
        <v>55</v>
      </c>
      <c r="H1814">
        <v>51645</v>
      </c>
      <c r="I1814">
        <v>32683.200000000001</v>
      </c>
      <c r="J1814">
        <v>619</v>
      </c>
      <c r="K1814">
        <v>63664.15</v>
      </c>
      <c r="L1814">
        <f>Tabla_STOCKENALMACEN[[#This Row],[CANT_STOCK]]*Tabla_STOCKENALMACEN[[#This Row],[COSTO_UNIT]]</f>
        <v>51645</v>
      </c>
      <c r="M1814">
        <f>IFERROR(Tabla_STOCKENALMACEN[[#This Row],[CANT_STOCK]]/Tabla_STOCKENALMACEN[[#This Row],[VENTA_PROM12MESES_UN]],0)</f>
        <v>1.5169628432956381</v>
      </c>
      <c r="N1814">
        <f>IFERROR(12/Tabla_STOCKENALMACEN[[#This Row],[MESES DE INVENTARIO]],0)</f>
        <v>7.9105431309904155</v>
      </c>
      <c r="O1814" s="3">
        <f>Tabla_STOCKENALMACEN[[#This Row],[STOCK_VALORIZADO]]/SUM(Tabla_STOCKENALMACEN[STOCK_VALORIZADO])</f>
        <v>1.9442215834364384E-3</v>
      </c>
      <c r="P1814" s="1" t="str">
        <f>VLOOKUP(Tabla_STOCKENALMACEN[[#This Row],[ID_PRODUCTO]],'ABC VENTAS'!$B$2:$F$564,5,FALSE)</f>
        <v>C</v>
      </c>
      <c r="Q1814" s="1" t="str">
        <f>VLOOKUP(Tabla_STOCKENALMACEN[[#This Row],[ID_PRODUCTO]],'ABC STOCK'!$B$3:$F$565,5,FALSE)</f>
        <v>A</v>
      </c>
      <c r="R181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15" spans="1:18" x14ac:dyDescent="0.25">
      <c r="A1815">
        <v>3</v>
      </c>
      <c r="B1815">
        <v>1303</v>
      </c>
      <c r="C1815">
        <v>6</v>
      </c>
      <c r="D1815">
        <v>7</v>
      </c>
      <c r="E1815">
        <v>201910</v>
      </c>
      <c r="F1815">
        <v>865</v>
      </c>
      <c r="G1815">
        <v>40</v>
      </c>
      <c r="H1815">
        <v>34600</v>
      </c>
      <c r="I1815">
        <v>32982.400000000001</v>
      </c>
      <c r="J1815">
        <v>937</v>
      </c>
      <c r="K1815">
        <v>61842</v>
      </c>
      <c r="L1815">
        <f>Tabla_STOCKENALMACEN[[#This Row],[CANT_STOCK]]*Tabla_STOCKENALMACEN[[#This Row],[COSTO_UNIT]]</f>
        <v>34600</v>
      </c>
      <c r="M1815">
        <f>IFERROR(Tabla_STOCKENALMACEN[[#This Row],[CANT_STOCK]]/Tabla_STOCKENALMACEN[[#This Row],[VENTA_PROM12MESES_UN]],0)</f>
        <v>0.9231590181430096</v>
      </c>
      <c r="N1815">
        <f>IFERROR(12/Tabla_STOCKENALMACEN[[#This Row],[MESES DE INVENTARIO]],0)</f>
        <v>12.998843930635838</v>
      </c>
      <c r="O1815" s="3">
        <f>Tabla_STOCKENALMACEN[[#This Row],[STOCK_VALORIZADO]]/SUM(Tabla_STOCKENALMACEN[STOCK_VALORIZADO])</f>
        <v>1.3025475222557996E-3</v>
      </c>
      <c r="P1815" s="1" t="str">
        <f>VLOOKUP(Tabla_STOCKENALMACEN[[#This Row],[ID_PRODUCTO]],'ABC VENTAS'!$B$2:$F$564,5,FALSE)</f>
        <v>C</v>
      </c>
      <c r="Q1815" s="1" t="str">
        <f>VLOOKUP(Tabla_STOCKENALMACEN[[#This Row],[ID_PRODUCTO]],'ABC STOCK'!$B$3:$F$565,5,FALSE)</f>
        <v>A</v>
      </c>
      <c r="R181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16" spans="1:18" x14ac:dyDescent="0.25">
      <c r="A1816">
        <v>2</v>
      </c>
      <c r="B1816">
        <v>1303</v>
      </c>
      <c r="C1816">
        <v>6</v>
      </c>
      <c r="D1816">
        <v>7</v>
      </c>
      <c r="E1816">
        <v>201901</v>
      </c>
      <c r="F1816">
        <v>670</v>
      </c>
      <c r="G1816">
        <v>58</v>
      </c>
      <c r="H1816">
        <v>38860</v>
      </c>
      <c r="I1816">
        <v>35364.92</v>
      </c>
      <c r="J1816">
        <v>709</v>
      </c>
      <c r="K1816">
        <v>50580.06</v>
      </c>
      <c r="L1816">
        <f>Tabla_STOCKENALMACEN[[#This Row],[CANT_STOCK]]*Tabla_STOCKENALMACEN[[#This Row],[COSTO_UNIT]]</f>
        <v>38860</v>
      </c>
      <c r="M1816">
        <f>IFERROR(Tabla_STOCKENALMACEN[[#This Row],[CANT_STOCK]]/Tabla_STOCKENALMACEN[[#This Row],[VENTA_PROM12MESES_UN]],0)</f>
        <v>0.94499294781382226</v>
      </c>
      <c r="N1816">
        <f>IFERROR(12/Tabla_STOCKENALMACEN[[#This Row],[MESES DE INVENTARIO]],0)</f>
        <v>12.698507462686567</v>
      </c>
      <c r="O1816" s="3">
        <f>Tabla_STOCKENALMACEN[[#This Row],[STOCK_VALORIZADO]]/SUM(Tabla_STOCKENALMACEN[STOCK_VALORIZADO])</f>
        <v>1.4629189801982766E-3</v>
      </c>
      <c r="P1816" s="1" t="str">
        <f>VLOOKUP(Tabla_STOCKENALMACEN[[#This Row],[ID_PRODUCTO]],'ABC VENTAS'!$B$2:$F$564,5,FALSE)</f>
        <v>C</v>
      </c>
      <c r="Q1816" s="1" t="str">
        <f>VLOOKUP(Tabla_STOCKENALMACEN[[#This Row],[ID_PRODUCTO]],'ABC STOCK'!$B$3:$F$565,5,FALSE)</f>
        <v>A</v>
      </c>
      <c r="R181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17" spans="1:18" x14ac:dyDescent="0.25">
      <c r="A1817">
        <v>1</v>
      </c>
      <c r="B1817">
        <v>1303</v>
      </c>
      <c r="C1817">
        <v>6</v>
      </c>
      <c r="D1817">
        <v>7</v>
      </c>
      <c r="E1817">
        <v>201905</v>
      </c>
      <c r="F1817">
        <v>1453</v>
      </c>
      <c r="G1817">
        <v>64</v>
      </c>
      <c r="H1817">
        <v>92992</v>
      </c>
      <c r="I1817">
        <v>20889.599999999999</v>
      </c>
      <c r="J1817">
        <v>384</v>
      </c>
      <c r="K1817">
        <v>41041.919999999998</v>
      </c>
      <c r="L1817">
        <f>Tabla_STOCKENALMACEN[[#This Row],[CANT_STOCK]]*Tabla_STOCKENALMACEN[[#This Row],[COSTO_UNIT]]</f>
        <v>92992</v>
      </c>
      <c r="M1817">
        <f>IFERROR(Tabla_STOCKENALMACEN[[#This Row],[CANT_STOCK]]/Tabla_STOCKENALMACEN[[#This Row],[VENTA_PROM12MESES_UN]],0)</f>
        <v>3.7838541666666665</v>
      </c>
      <c r="N1817">
        <f>IFERROR(12/Tabla_STOCKENALMACEN[[#This Row],[MESES DE INVENTARIO]],0)</f>
        <v>3.1713695801789403</v>
      </c>
      <c r="O1817" s="3">
        <f>Tabla_STOCKENALMACEN[[#This Row],[STOCK_VALORIZADO]]/SUM(Tabla_STOCKENALMACEN[STOCK_VALORIZADO])</f>
        <v>3.5007658725321189E-3</v>
      </c>
      <c r="P1817" s="1" t="str">
        <f>VLOOKUP(Tabla_STOCKENALMACEN[[#This Row],[ID_PRODUCTO]],'ABC VENTAS'!$B$2:$F$564,5,FALSE)</f>
        <v>C</v>
      </c>
      <c r="Q1817" s="1" t="str">
        <f>VLOOKUP(Tabla_STOCKENALMACEN[[#This Row],[ID_PRODUCTO]],'ABC STOCK'!$B$3:$F$565,5,FALSE)</f>
        <v>A</v>
      </c>
      <c r="R181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818" spans="1:18" x14ac:dyDescent="0.25">
      <c r="A1818">
        <v>1</v>
      </c>
      <c r="B1818">
        <v>1303</v>
      </c>
      <c r="C1818">
        <v>6</v>
      </c>
      <c r="D1818">
        <v>7</v>
      </c>
      <c r="E1818">
        <v>202002</v>
      </c>
      <c r="F1818">
        <v>393</v>
      </c>
      <c r="G1818">
        <v>56</v>
      </c>
      <c r="H1818">
        <v>22008</v>
      </c>
      <c r="I1818">
        <v>29645.279999999999</v>
      </c>
      <c r="J1818">
        <v>519</v>
      </c>
      <c r="K1818">
        <v>35458.080000000002</v>
      </c>
      <c r="L1818">
        <f>Tabla_STOCKENALMACEN[[#This Row],[CANT_STOCK]]*Tabla_STOCKENALMACEN[[#This Row],[COSTO_UNIT]]</f>
        <v>22008</v>
      </c>
      <c r="M1818">
        <f>IFERROR(Tabla_STOCKENALMACEN[[#This Row],[CANT_STOCK]]/Tabla_STOCKENALMACEN[[#This Row],[VENTA_PROM12MESES_UN]],0)</f>
        <v>0.75722543352601157</v>
      </c>
      <c r="N1818">
        <f>IFERROR(12/Tabla_STOCKENALMACEN[[#This Row],[MESES DE INVENTARIO]],0)</f>
        <v>15.847328244274809</v>
      </c>
      <c r="O1818" s="3">
        <f>Tabla_STOCKENALMACEN[[#This Row],[STOCK_VALORIZADO]]/SUM(Tabla_STOCKENALMACEN[STOCK_VALORIZADO])</f>
        <v>8.2851057427183925E-4</v>
      </c>
      <c r="P1818" s="1" t="str">
        <f>VLOOKUP(Tabla_STOCKENALMACEN[[#This Row],[ID_PRODUCTO]],'ABC VENTAS'!$B$2:$F$564,5,FALSE)</f>
        <v>C</v>
      </c>
      <c r="Q1818" s="1" t="str">
        <f>VLOOKUP(Tabla_STOCKENALMACEN[[#This Row],[ID_PRODUCTO]],'ABC STOCK'!$B$3:$F$565,5,FALSE)</f>
        <v>A</v>
      </c>
      <c r="R181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19" spans="1:18" x14ac:dyDescent="0.25">
      <c r="A1819">
        <v>2</v>
      </c>
      <c r="B1819">
        <v>1303</v>
      </c>
      <c r="C1819">
        <v>6</v>
      </c>
      <c r="D1819">
        <v>7</v>
      </c>
      <c r="E1819">
        <v>202002</v>
      </c>
      <c r="F1819">
        <v>914</v>
      </c>
      <c r="G1819">
        <v>46</v>
      </c>
      <c r="H1819">
        <v>42044</v>
      </c>
      <c r="I1819">
        <v>14232.4</v>
      </c>
      <c r="J1819">
        <v>364</v>
      </c>
      <c r="K1819">
        <v>28129.919999999998</v>
      </c>
      <c r="L1819">
        <f>Tabla_STOCKENALMACEN[[#This Row],[CANT_STOCK]]*Tabla_STOCKENALMACEN[[#This Row],[COSTO_UNIT]]</f>
        <v>42044</v>
      </c>
      <c r="M1819">
        <f>IFERROR(Tabla_STOCKENALMACEN[[#This Row],[CANT_STOCK]]/Tabla_STOCKENALMACEN[[#This Row],[VENTA_PROM12MESES_UN]],0)</f>
        <v>2.5109890109890109</v>
      </c>
      <c r="N1819">
        <f>IFERROR(12/Tabla_STOCKENALMACEN[[#This Row],[MESES DE INVENTARIO]],0)</f>
        <v>4.7789934354485775</v>
      </c>
      <c r="O1819" s="3">
        <f>Tabla_STOCKENALMACEN[[#This Row],[STOCK_VALORIZADO]]/SUM(Tabla_STOCKENALMACEN[STOCK_VALORIZADO])</f>
        <v>1.5827834689515271E-3</v>
      </c>
      <c r="P1819" s="1" t="str">
        <f>VLOOKUP(Tabla_STOCKENALMACEN[[#This Row],[ID_PRODUCTO]],'ABC VENTAS'!$B$2:$F$564,5,FALSE)</f>
        <v>C</v>
      </c>
      <c r="Q1819" s="1" t="str">
        <f>VLOOKUP(Tabla_STOCKENALMACEN[[#This Row],[ID_PRODUCTO]],'ABC STOCK'!$B$3:$F$565,5,FALSE)</f>
        <v>A</v>
      </c>
      <c r="R181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20" spans="1:18" x14ac:dyDescent="0.25">
      <c r="A1820">
        <v>2</v>
      </c>
      <c r="B1820">
        <v>1304</v>
      </c>
      <c r="C1820">
        <v>6</v>
      </c>
      <c r="D1820">
        <v>7</v>
      </c>
      <c r="E1820">
        <v>201905</v>
      </c>
      <c r="F1820">
        <v>406</v>
      </c>
      <c r="G1820">
        <v>3.22</v>
      </c>
      <c r="H1820">
        <v>1307.32</v>
      </c>
      <c r="I1820">
        <v>339.06599999999997</v>
      </c>
      <c r="J1820">
        <v>130</v>
      </c>
      <c r="K1820">
        <v>690.69</v>
      </c>
      <c r="L1820">
        <f>Tabla_STOCKENALMACEN[[#This Row],[CANT_STOCK]]*Tabla_STOCKENALMACEN[[#This Row],[COSTO_UNIT]]</f>
        <v>1307.3200000000002</v>
      </c>
      <c r="M1820">
        <f>IFERROR(Tabla_STOCKENALMACEN[[#This Row],[CANT_STOCK]]/Tabla_STOCKENALMACEN[[#This Row],[VENTA_PROM12MESES_UN]],0)</f>
        <v>3.1230769230769231</v>
      </c>
      <c r="N1820">
        <f>IFERROR(12/Tabla_STOCKENALMACEN[[#This Row],[MESES DE INVENTARIO]],0)</f>
        <v>3.8423645320197046</v>
      </c>
      <c r="O1820" s="3">
        <f>Tabla_STOCKENALMACEN[[#This Row],[STOCK_VALORIZADO]]/SUM(Tabla_STOCKENALMACEN[STOCK_VALORIZADO])</f>
        <v>4.9215214647267404E-5</v>
      </c>
      <c r="P1820" s="1" t="str">
        <f>VLOOKUP(Tabla_STOCKENALMACEN[[#This Row],[ID_PRODUCTO]],'ABC VENTAS'!$B$2:$F$564,5,FALSE)</f>
        <v>C</v>
      </c>
      <c r="Q1820" s="1" t="str">
        <f>VLOOKUP(Tabla_STOCKENALMACEN[[#This Row],[ID_PRODUCTO]],'ABC STOCK'!$B$3:$F$565,5,FALSE)</f>
        <v>C</v>
      </c>
      <c r="R182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821" spans="1:18" x14ac:dyDescent="0.25">
      <c r="A1821">
        <v>2</v>
      </c>
      <c r="B1821">
        <v>1304</v>
      </c>
      <c r="C1821">
        <v>6</v>
      </c>
      <c r="D1821">
        <v>7</v>
      </c>
      <c r="E1821">
        <v>202002</v>
      </c>
      <c r="F1821">
        <v>303</v>
      </c>
      <c r="G1821">
        <v>2.93</v>
      </c>
      <c r="H1821">
        <v>887.79</v>
      </c>
      <c r="I1821">
        <v>360.27280000000002</v>
      </c>
      <c r="J1821">
        <v>116</v>
      </c>
      <c r="K1821">
        <v>489.42720000000003</v>
      </c>
      <c r="L1821">
        <f>Tabla_STOCKENALMACEN[[#This Row],[CANT_STOCK]]*Tabla_STOCKENALMACEN[[#This Row],[COSTO_UNIT]]</f>
        <v>887.79000000000008</v>
      </c>
      <c r="M1821">
        <f>IFERROR(Tabla_STOCKENALMACEN[[#This Row],[CANT_STOCK]]/Tabla_STOCKENALMACEN[[#This Row],[VENTA_PROM12MESES_UN]],0)</f>
        <v>2.6120689655172415</v>
      </c>
      <c r="N1821">
        <f>IFERROR(12/Tabla_STOCKENALMACEN[[#This Row],[MESES DE INVENTARIO]],0)</f>
        <v>4.5940594059405937</v>
      </c>
      <c r="O1821" s="3">
        <f>Tabla_STOCKENALMACEN[[#This Row],[STOCK_VALORIZADO]]/SUM(Tabla_STOCKENALMACEN[STOCK_VALORIZADO])</f>
        <v>3.34216377105051E-5</v>
      </c>
      <c r="P1821" s="1" t="str">
        <f>VLOOKUP(Tabla_STOCKENALMACEN[[#This Row],[ID_PRODUCTO]],'ABC VENTAS'!$B$2:$F$564,5,FALSE)</f>
        <v>C</v>
      </c>
      <c r="Q1821" s="1" t="str">
        <f>VLOOKUP(Tabla_STOCKENALMACEN[[#This Row],[ID_PRODUCTO]],'ABC STOCK'!$B$3:$F$565,5,FALSE)</f>
        <v>C</v>
      </c>
      <c r="R182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22" spans="1:18" x14ac:dyDescent="0.25">
      <c r="A1822">
        <v>3</v>
      </c>
      <c r="B1822">
        <v>1304</v>
      </c>
      <c r="C1822">
        <v>6</v>
      </c>
      <c r="D1822">
        <v>7</v>
      </c>
      <c r="E1822">
        <v>202001</v>
      </c>
      <c r="F1822">
        <v>0</v>
      </c>
      <c r="G1822">
        <v>3.52</v>
      </c>
      <c r="H1822">
        <v>0</v>
      </c>
      <c r="I1822">
        <v>229.44767999999999</v>
      </c>
      <c r="J1822">
        <v>67.2</v>
      </c>
      <c r="K1822">
        <v>432.87551999999999</v>
      </c>
      <c r="L1822">
        <f>Tabla_STOCKENALMACEN[[#This Row],[CANT_STOCK]]*Tabla_STOCKENALMACEN[[#This Row],[COSTO_UNIT]]</f>
        <v>0</v>
      </c>
      <c r="M1822">
        <f>IFERROR(Tabla_STOCKENALMACEN[[#This Row],[CANT_STOCK]]/Tabla_STOCKENALMACEN[[#This Row],[VENTA_PROM12MESES_UN]],0)</f>
        <v>0</v>
      </c>
      <c r="N1822">
        <f>IFERROR(12/Tabla_STOCKENALMACEN[[#This Row],[MESES DE INVENTARIO]],0)</f>
        <v>0</v>
      </c>
      <c r="O1822" s="3">
        <f>Tabla_STOCKENALMACEN[[#This Row],[STOCK_VALORIZADO]]/SUM(Tabla_STOCKENALMACEN[STOCK_VALORIZADO])</f>
        <v>0</v>
      </c>
      <c r="P1822" s="1" t="str">
        <f>VLOOKUP(Tabla_STOCKENALMACEN[[#This Row],[ID_PRODUCTO]],'ABC VENTAS'!$B$2:$F$564,5,FALSE)</f>
        <v>C</v>
      </c>
      <c r="Q1822" s="1" t="str">
        <f>VLOOKUP(Tabla_STOCKENALMACEN[[#This Row],[ID_PRODUCTO]],'ABC STOCK'!$B$3:$F$565,5,FALSE)</f>
        <v>C</v>
      </c>
      <c r="R182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23" spans="1:18" x14ac:dyDescent="0.25">
      <c r="A1823">
        <v>2</v>
      </c>
      <c r="B1823">
        <v>1304</v>
      </c>
      <c r="C1823">
        <v>6</v>
      </c>
      <c r="D1823">
        <v>7</v>
      </c>
      <c r="E1823">
        <v>202001</v>
      </c>
      <c r="F1823">
        <v>566</v>
      </c>
      <c r="G1823">
        <v>2.13</v>
      </c>
      <c r="H1823">
        <v>1205.58</v>
      </c>
      <c r="I1823">
        <v>244.99260000000001</v>
      </c>
      <c r="J1823">
        <v>142</v>
      </c>
      <c r="K1823">
        <v>414.37020000000001</v>
      </c>
      <c r="L1823">
        <f>Tabla_STOCKENALMACEN[[#This Row],[CANT_STOCK]]*Tabla_STOCKENALMACEN[[#This Row],[COSTO_UNIT]]</f>
        <v>1205.58</v>
      </c>
      <c r="M1823">
        <f>IFERROR(Tabla_STOCKENALMACEN[[#This Row],[CANT_STOCK]]/Tabla_STOCKENALMACEN[[#This Row],[VENTA_PROM12MESES_UN]],0)</f>
        <v>3.9859154929577465</v>
      </c>
      <c r="N1823">
        <f>IFERROR(12/Tabla_STOCKENALMACEN[[#This Row],[MESES DE INVENTARIO]],0)</f>
        <v>3.010600706713781</v>
      </c>
      <c r="O1823" s="3">
        <f>Tabla_STOCKENALMACEN[[#This Row],[STOCK_VALORIZADO]]/SUM(Tabla_STOCKENALMACEN[STOCK_VALORIZADO])</f>
        <v>4.5385122597721004E-5</v>
      </c>
      <c r="P1823" s="1" t="str">
        <f>VLOOKUP(Tabla_STOCKENALMACEN[[#This Row],[ID_PRODUCTO]],'ABC VENTAS'!$B$2:$F$564,5,FALSE)</f>
        <v>C</v>
      </c>
      <c r="Q1823" s="1" t="str">
        <f>VLOOKUP(Tabla_STOCKENALMACEN[[#This Row],[ID_PRODUCTO]],'ABC STOCK'!$B$3:$F$565,5,FALSE)</f>
        <v>C</v>
      </c>
      <c r="R182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824" spans="1:18" x14ac:dyDescent="0.25">
      <c r="A1824">
        <v>3</v>
      </c>
      <c r="B1824">
        <v>1304</v>
      </c>
      <c r="C1824">
        <v>6</v>
      </c>
      <c r="D1824">
        <v>7</v>
      </c>
      <c r="E1824">
        <v>201907</v>
      </c>
      <c r="F1824">
        <v>879</v>
      </c>
      <c r="G1824">
        <v>4.72</v>
      </c>
      <c r="H1824">
        <v>4148.88</v>
      </c>
      <c r="I1824">
        <v>277.26695999999998</v>
      </c>
      <c r="J1824">
        <v>54.9</v>
      </c>
      <c r="K1824">
        <v>321.31871999999998</v>
      </c>
      <c r="L1824">
        <f>Tabla_STOCKENALMACEN[[#This Row],[CANT_STOCK]]*Tabla_STOCKENALMACEN[[#This Row],[COSTO_UNIT]]</f>
        <v>4148.88</v>
      </c>
      <c r="M1824">
        <f>IFERROR(Tabla_STOCKENALMACEN[[#This Row],[CANT_STOCK]]/Tabla_STOCKENALMACEN[[#This Row],[VENTA_PROM12MESES_UN]],0)</f>
        <v>16.010928961748633</v>
      </c>
      <c r="N1824">
        <f>IFERROR(12/Tabla_STOCKENALMACEN[[#This Row],[MESES DE INVENTARIO]],0)</f>
        <v>0.74948805460750856</v>
      </c>
      <c r="O1824" s="3">
        <f>Tabla_STOCKENALMACEN[[#This Row],[STOCK_VALORIZADO]]/SUM(Tabla_STOCKENALMACEN[STOCK_VALORIZADO])</f>
        <v>1.5618824751840007E-4</v>
      </c>
      <c r="P1824" s="1" t="str">
        <f>VLOOKUP(Tabla_STOCKENALMACEN[[#This Row],[ID_PRODUCTO]],'ABC VENTAS'!$B$2:$F$564,5,FALSE)</f>
        <v>C</v>
      </c>
      <c r="Q1824" s="1" t="str">
        <f>VLOOKUP(Tabla_STOCKENALMACEN[[#This Row],[ID_PRODUCTO]],'ABC STOCK'!$B$3:$F$565,5,FALSE)</f>
        <v>C</v>
      </c>
      <c r="R182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825" spans="1:18" x14ac:dyDescent="0.25">
      <c r="A1825">
        <v>1</v>
      </c>
      <c r="B1825">
        <v>1304</v>
      </c>
      <c r="C1825">
        <v>6</v>
      </c>
      <c r="D1825">
        <v>7</v>
      </c>
      <c r="E1825">
        <v>202003</v>
      </c>
      <c r="F1825">
        <v>66</v>
      </c>
      <c r="G1825">
        <v>2.58</v>
      </c>
      <c r="H1825">
        <v>170.28</v>
      </c>
      <c r="I1825">
        <v>171.57</v>
      </c>
      <c r="J1825">
        <v>70</v>
      </c>
      <c r="K1825">
        <v>278.12400000000002</v>
      </c>
      <c r="L1825">
        <f>Tabla_STOCKENALMACEN[[#This Row],[CANT_STOCK]]*Tabla_STOCKENALMACEN[[#This Row],[COSTO_UNIT]]</f>
        <v>170.28</v>
      </c>
      <c r="M1825">
        <f>IFERROR(Tabla_STOCKENALMACEN[[#This Row],[CANT_STOCK]]/Tabla_STOCKENALMACEN[[#This Row],[VENTA_PROM12MESES_UN]],0)</f>
        <v>0.94285714285714284</v>
      </c>
      <c r="N1825">
        <f>IFERROR(12/Tabla_STOCKENALMACEN[[#This Row],[MESES DE INVENTARIO]],0)</f>
        <v>12.727272727272728</v>
      </c>
      <c r="O1825" s="3">
        <f>Tabla_STOCKENALMACEN[[#This Row],[STOCK_VALORIZADO]]/SUM(Tabla_STOCKENALMACEN[STOCK_VALORIZADO])</f>
        <v>6.4103408118415478E-6</v>
      </c>
      <c r="P1825" s="1" t="str">
        <f>VLOOKUP(Tabla_STOCKENALMACEN[[#This Row],[ID_PRODUCTO]],'ABC VENTAS'!$B$2:$F$564,5,FALSE)</f>
        <v>C</v>
      </c>
      <c r="Q1825" s="1" t="str">
        <f>VLOOKUP(Tabla_STOCKENALMACEN[[#This Row],[ID_PRODUCTO]],'ABC STOCK'!$B$3:$F$565,5,FALSE)</f>
        <v>C</v>
      </c>
      <c r="R182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26" spans="1:18" x14ac:dyDescent="0.25">
      <c r="A1826">
        <v>3</v>
      </c>
      <c r="B1826">
        <v>1305</v>
      </c>
      <c r="C1826">
        <v>6</v>
      </c>
      <c r="D1826">
        <v>7</v>
      </c>
      <c r="E1826">
        <v>202001</v>
      </c>
      <c r="F1826">
        <v>325</v>
      </c>
      <c r="G1826">
        <v>4.03</v>
      </c>
      <c r="H1826">
        <v>1309.75</v>
      </c>
      <c r="I1826">
        <v>507.61880000000002</v>
      </c>
      <c r="J1826">
        <v>134</v>
      </c>
      <c r="K1826">
        <v>912.63379999999995</v>
      </c>
      <c r="L1826">
        <f>Tabla_STOCKENALMACEN[[#This Row],[CANT_STOCK]]*Tabla_STOCKENALMACEN[[#This Row],[COSTO_UNIT]]</f>
        <v>1309.75</v>
      </c>
      <c r="M1826">
        <f>IFERROR(Tabla_STOCKENALMACEN[[#This Row],[CANT_STOCK]]/Tabla_STOCKENALMACEN[[#This Row],[VENTA_PROM12MESES_UN]],0)</f>
        <v>2.4253731343283582</v>
      </c>
      <c r="N1826">
        <f>IFERROR(12/Tabla_STOCKENALMACEN[[#This Row],[MESES DE INVENTARIO]],0)</f>
        <v>4.9476923076923081</v>
      </c>
      <c r="O1826" s="3">
        <f>Tabla_STOCKENALMACEN[[#This Row],[STOCK_VALORIZADO]]/SUM(Tabla_STOCKENALMACEN[STOCK_VALORIZADO])</f>
        <v>4.9306694140882474E-5</v>
      </c>
      <c r="P1826" s="1" t="str">
        <f>VLOOKUP(Tabla_STOCKENALMACEN[[#This Row],[ID_PRODUCTO]],'ABC VENTAS'!$B$2:$F$564,5,FALSE)</f>
        <v>C</v>
      </c>
      <c r="Q1826" s="1" t="str">
        <f>VLOOKUP(Tabla_STOCKENALMACEN[[#This Row],[ID_PRODUCTO]],'ABC STOCK'!$B$3:$F$565,5,FALSE)</f>
        <v>C</v>
      </c>
      <c r="R182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27" spans="1:18" x14ac:dyDescent="0.25">
      <c r="A1827">
        <v>1</v>
      </c>
      <c r="B1827">
        <v>1305</v>
      </c>
      <c r="C1827">
        <v>6</v>
      </c>
      <c r="D1827">
        <v>7</v>
      </c>
      <c r="E1827">
        <v>202001</v>
      </c>
      <c r="F1827">
        <v>0</v>
      </c>
      <c r="G1827">
        <v>7.71</v>
      </c>
      <c r="H1827">
        <v>0</v>
      </c>
      <c r="I1827">
        <v>469.84739999999999</v>
      </c>
      <c r="J1827">
        <v>55.4</v>
      </c>
      <c r="K1827">
        <v>610.80161999999996</v>
      </c>
      <c r="L1827">
        <f>Tabla_STOCKENALMACEN[[#This Row],[CANT_STOCK]]*Tabla_STOCKENALMACEN[[#This Row],[COSTO_UNIT]]</f>
        <v>0</v>
      </c>
      <c r="M1827">
        <f>IFERROR(Tabla_STOCKENALMACEN[[#This Row],[CANT_STOCK]]/Tabla_STOCKENALMACEN[[#This Row],[VENTA_PROM12MESES_UN]],0)</f>
        <v>0</v>
      </c>
      <c r="N1827">
        <f>IFERROR(12/Tabla_STOCKENALMACEN[[#This Row],[MESES DE INVENTARIO]],0)</f>
        <v>0</v>
      </c>
      <c r="O1827" s="3">
        <f>Tabla_STOCKENALMACEN[[#This Row],[STOCK_VALORIZADO]]/SUM(Tabla_STOCKENALMACEN[STOCK_VALORIZADO])</f>
        <v>0</v>
      </c>
      <c r="P1827" s="1" t="str">
        <f>VLOOKUP(Tabla_STOCKENALMACEN[[#This Row],[ID_PRODUCTO]],'ABC VENTAS'!$B$2:$F$564,5,FALSE)</f>
        <v>C</v>
      </c>
      <c r="Q1827" s="1" t="str">
        <f>VLOOKUP(Tabla_STOCKENALMACEN[[#This Row],[ID_PRODUCTO]],'ABC STOCK'!$B$3:$F$565,5,FALSE)</f>
        <v>C</v>
      </c>
      <c r="R182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28" spans="1:18" x14ac:dyDescent="0.25">
      <c r="A1828">
        <v>3</v>
      </c>
      <c r="B1828">
        <v>1305</v>
      </c>
      <c r="C1828">
        <v>6</v>
      </c>
      <c r="D1828">
        <v>7</v>
      </c>
      <c r="E1828">
        <v>202002</v>
      </c>
      <c r="F1828">
        <v>90</v>
      </c>
      <c r="G1828">
        <v>6.27</v>
      </c>
      <c r="H1828">
        <v>564.29999999999995</v>
      </c>
      <c r="I1828">
        <v>335.94659999999999</v>
      </c>
      <c r="J1828">
        <v>57</v>
      </c>
      <c r="K1828">
        <v>557.52840000000003</v>
      </c>
      <c r="L1828">
        <f>Tabla_STOCKENALMACEN[[#This Row],[CANT_STOCK]]*Tabla_STOCKENALMACEN[[#This Row],[COSTO_UNIT]]</f>
        <v>564.29999999999995</v>
      </c>
      <c r="M1828">
        <f>IFERROR(Tabla_STOCKENALMACEN[[#This Row],[CANT_STOCK]]/Tabla_STOCKENALMACEN[[#This Row],[VENTA_PROM12MESES_UN]],0)</f>
        <v>1.5789473684210527</v>
      </c>
      <c r="N1828">
        <f>IFERROR(12/Tabla_STOCKENALMACEN[[#This Row],[MESES DE INVENTARIO]],0)</f>
        <v>7.6</v>
      </c>
      <c r="O1828" s="3">
        <f>Tabla_STOCKENALMACEN[[#This Row],[STOCK_VALORIZADO]]/SUM(Tabla_STOCKENALMACEN[STOCK_VALORIZADO])</f>
        <v>2.1243571295056289E-5</v>
      </c>
      <c r="P1828" s="1" t="str">
        <f>VLOOKUP(Tabla_STOCKENALMACEN[[#This Row],[ID_PRODUCTO]],'ABC VENTAS'!$B$2:$F$564,5,FALSE)</f>
        <v>C</v>
      </c>
      <c r="Q1828" s="1" t="str">
        <f>VLOOKUP(Tabla_STOCKENALMACEN[[#This Row],[ID_PRODUCTO]],'ABC STOCK'!$B$3:$F$565,5,FALSE)</f>
        <v>C</v>
      </c>
      <c r="R182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29" spans="1:18" x14ac:dyDescent="0.25">
      <c r="A1829">
        <v>2</v>
      </c>
      <c r="B1829">
        <v>1305</v>
      </c>
      <c r="C1829">
        <v>6</v>
      </c>
      <c r="D1829">
        <v>7</v>
      </c>
      <c r="E1829">
        <v>201907</v>
      </c>
      <c r="F1829">
        <v>41</v>
      </c>
      <c r="G1829">
        <v>6.78</v>
      </c>
      <c r="H1829">
        <v>277.98</v>
      </c>
      <c r="I1829">
        <v>232.36416</v>
      </c>
      <c r="J1829">
        <v>40.799999999999997</v>
      </c>
      <c r="K1829">
        <v>365.14368000000002</v>
      </c>
      <c r="L1829">
        <f>Tabla_STOCKENALMACEN[[#This Row],[CANT_STOCK]]*Tabla_STOCKENALMACEN[[#This Row],[COSTO_UNIT]]</f>
        <v>277.98</v>
      </c>
      <c r="M1829">
        <f>IFERROR(Tabla_STOCKENALMACEN[[#This Row],[CANT_STOCK]]/Tabla_STOCKENALMACEN[[#This Row],[VENTA_PROM12MESES_UN]],0)</f>
        <v>1.0049019607843137</v>
      </c>
      <c r="N1829">
        <f>IFERROR(12/Tabla_STOCKENALMACEN[[#This Row],[MESES DE INVENTARIO]],0)</f>
        <v>11.941463414634146</v>
      </c>
      <c r="O1829" s="3">
        <f>Tabla_STOCKENALMACEN[[#This Row],[STOCK_VALORIZADO]]/SUM(Tabla_STOCKENALMACEN[STOCK_VALORIZADO])</f>
        <v>1.0464802318978821E-5</v>
      </c>
      <c r="P1829" s="1" t="str">
        <f>VLOOKUP(Tabla_STOCKENALMACEN[[#This Row],[ID_PRODUCTO]],'ABC VENTAS'!$B$2:$F$564,5,FALSE)</f>
        <v>C</v>
      </c>
      <c r="Q1829" s="1" t="str">
        <f>VLOOKUP(Tabla_STOCKENALMACEN[[#This Row],[ID_PRODUCTO]],'ABC STOCK'!$B$3:$F$565,5,FALSE)</f>
        <v>C</v>
      </c>
      <c r="R182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30" spans="1:18" x14ac:dyDescent="0.25">
      <c r="A1830">
        <v>1</v>
      </c>
      <c r="B1830">
        <v>1305</v>
      </c>
      <c r="C1830">
        <v>6</v>
      </c>
      <c r="D1830">
        <v>7</v>
      </c>
      <c r="E1830">
        <v>201904</v>
      </c>
      <c r="F1830">
        <v>295</v>
      </c>
      <c r="G1830">
        <v>4.2300000000000004</v>
      </c>
      <c r="H1830">
        <v>1247.8499999999999</v>
      </c>
      <c r="I1830">
        <v>166.15440000000001</v>
      </c>
      <c r="J1830">
        <v>49.1</v>
      </c>
      <c r="K1830">
        <v>294.92406</v>
      </c>
      <c r="L1830">
        <f>Tabla_STOCKENALMACEN[[#This Row],[CANT_STOCK]]*Tabla_STOCKENALMACEN[[#This Row],[COSTO_UNIT]]</f>
        <v>1247.8500000000001</v>
      </c>
      <c r="M1830">
        <f>IFERROR(Tabla_STOCKENALMACEN[[#This Row],[CANT_STOCK]]/Tabla_STOCKENALMACEN[[#This Row],[VENTA_PROM12MESES_UN]],0)</f>
        <v>6.0081466395112013</v>
      </c>
      <c r="N1830">
        <f>IFERROR(12/Tabla_STOCKENALMACEN[[#This Row],[MESES DE INVENTARIO]],0)</f>
        <v>1.9972881355932204</v>
      </c>
      <c r="O1830" s="3">
        <f>Tabla_STOCKENALMACEN[[#This Row],[STOCK_VALORIZADO]]/SUM(Tabla_STOCKENALMACEN[STOCK_VALORIZADO])</f>
        <v>4.6976414036037564E-5</v>
      </c>
      <c r="P1830" s="1" t="str">
        <f>VLOOKUP(Tabla_STOCKENALMACEN[[#This Row],[ID_PRODUCTO]],'ABC VENTAS'!$B$2:$F$564,5,FALSE)</f>
        <v>C</v>
      </c>
      <c r="Q1830" s="1" t="str">
        <f>VLOOKUP(Tabla_STOCKENALMACEN[[#This Row],[ID_PRODUCTO]],'ABC STOCK'!$B$3:$F$565,5,FALSE)</f>
        <v>C</v>
      </c>
      <c r="R183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831" spans="1:18" x14ac:dyDescent="0.25">
      <c r="A1831">
        <v>1</v>
      </c>
      <c r="B1831">
        <v>1305</v>
      </c>
      <c r="C1831">
        <v>6</v>
      </c>
      <c r="D1831">
        <v>7</v>
      </c>
      <c r="E1831">
        <v>202002</v>
      </c>
      <c r="F1831">
        <v>106</v>
      </c>
      <c r="G1831">
        <v>1.74</v>
      </c>
      <c r="H1831">
        <v>184.44</v>
      </c>
      <c r="I1831">
        <v>97.527000000000001</v>
      </c>
      <c r="J1831">
        <v>59</v>
      </c>
      <c r="K1831">
        <v>184.78800000000001</v>
      </c>
      <c r="L1831">
        <f>Tabla_STOCKENALMACEN[[#This Row],[CANT_STOCK]]*Tabla_STOCKENALMACEN[[#This Row],[COSTO_UNIT]]</f>
        <v>184.44</v>
      </c>
      <c r="M1831">
        <f>IFERROR(Tabla_STOCKENALMACEN[[#This Row],[CANT_STOCK]]/Tabla_STOCKENALMACEN[[#This Row],[VENTA_PROM12MESES_UN]],0)</f>
        <v>1.7966101694915255</v>
      </c>
      <c r="N1831">
        <f>IFERROR(12/Tabla_STOCKENALMACEN[[#This Row],[MESES DE INVENTARIO]],0)</f>
        <v>6.6792452830188678</v>
      </c>
      <c r="O1831" s="3">
        <f>Tabla_STOCKENALMACEN[[#This Row],[STOCK_VALORIZADO]]/SUM(Tabla_STOCKENALMACEN[STOCK_VALORIZADO])</f>
        <v>6.943406503030626E-6</v>
      </c>
      <c r="P1831" s="1" t="str">
        <f>VLOOKUP(Tabla_STOCKENALMACEN[[#This Row],[ID_PRODUCTO]],'ABC VENTAS'!$B$2:$F$564,5,FALSE)</f>
        <v>C</v>
      </c>
      <c r="Q1831" s="1" t="str">
        <f>VLOOKUP(Tabla_STOCKENALMACEN[[#This Row],[ID_PRODUCTO]],'ABC STOCK'!$B$3:$F$565,5,FALSE)</f>
        <v>C</v>
      </c>
      <c r="R183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32" spans="1:18" x14ac:dyDescent="0.25">
      <c r="A1832">
        <v>1</v>
      </c>
      <c r="B1832">
        <v>1306</v>
      </c>
      <c r="C1832">
        <v>6</v>
      </c>
      <c r="D1832">
        <v>7</v>
      </c>
      <c r="E1832">
        <v>201908</v>
      </c>
      <c r="F1832">
        <v>0</v>
      </c>
      <c r="G1832">
        <v>7.06</v>
      </c>
      <c r="H1832">
        <v>0</v>
      </c>
      <c r="I1832">
        <v>521.87519999999995</v>
      </c>
      <c r="J1832">
        <v>77</v>
      </c>
      <c r="K1832">
        <v>771.94039999999995</v>
      </c>
      <c r="L1832">
        <f>Tabla_STOCKENALMACEN[[#This Row],[CANT_STOCK]]*Tabla_STOCKENALMACEN[[#This Row],[COSTO_UNIT]]</f>
        <v>0</v>
      </c>
      <c r="M1832">
        <f>IFERROR(Tabla_STOCKENALMACEN[[#This Row],[CANT_STOCK]]/Tabla_STOCKENALMACEN[[#This Row],[VENTA_PROM12MESES_UN]],0)</f>
        <v>0</v>
      </c>
      <c r="N1832">
        <f>IFERROR(12/Tabla_STOCKENALMACEN[[#This Row],[MESES DE INVENTARIO]],0)</f>
        <v>0</v>
      </c>
      <c r="O1832" s="3">
        <f>Tabla_STOCKENALMACEN[[#This Row],[STOCK_VALORIZADO]]/SUM(Tabla_STOCKENALMACEN[STOCK_VALORIZADO])</f>
        <v>0</v>
      </c>
      <c r="P1832" s="1" t="str">
        <f>VLOOKUP(Tabla_STOCKENALMACEN[[#This Row],[ID_PRODUCTO]],'ABC VENTAS'!$B$2:$F$564,5,FALSE)</f>
        <v>C</v>
      </c>
      <c r="Q1832" s="1" t="str">
        <f>VLOOKUP(Tabla_STOCKENALMACEN[[#This Row],[ID_PRODUCTO]],'ABC STOCK'!$B$3:$F$565,5,FALSE)</f>
        <v>C</v>
      </c>
      <c r="R183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33" spans="1:18" x14ac:dyDescent="0.25">
      <c r="A1833">
        <v>3</v>
      </c>
      <c r="B1833">
        <v>1306</v>
      </c>
      <c r="C1833">
        <v>6</v>
      </c>
      <c r="D1833">
        <v>7</v>
      </c>
      <c r="E1833">
        <v>201901</v>
      </c>
      <c r="F1833">
        <v>75</v>
      </c>
      <c r="G1833">
        <v>5.35</v>
      </c>
      <c r="H1833">
        <v>401.25</v>
      </c>
      <c r="I1833">
        <v>518.41499999999996</v>
      </c>
      <c r="J1833">
        <v>95</v>
      </c>
      <c r="K1833">
        <v>742.04499999999996</v>
      </c>
      <c r="L1833">
        <f>Tabla_STOCKENALMACEN[[#This Row],[CANT_STOCK]]*Tabla_STOCKENALMACEN[[#This Row],[COSTO_UNIT]]</f>
        <v>401.25</v>
      </c>
      <c r="M1833">
        <f>IFERROR(Tabla_STOCKENALMACEN[[#This Row],[CANT_STOCK]]/Tabla_STOCKENALMACEN[[#This Row],[VENTA_PROM12MESES_UN]],0)</f>
        <v>0.78947368421052633</v>
      </c>
      <c r="N1833">
        <f>IFERROR(12/Tabla_STOCKENALMACEN[[#This Row],[MESES DE INVENTARIO]],0)</f>
        <v>15.2</v>
      </c>
      <c r="O1833" s="3">
        <f>Tabla_STOCKENALMACEN[[#This Row],[STOCK_VALORIZADO]]/SUM(Tabla_STOCKENALMACEN[STOCK_VALORIZADO])</f>
        <v>1.5105410211131202E-5</v>
      </c>
      <c r="P1833" s="1" t="str">
        <f>VLOOKUP(Tabla_STOCKENALMACEN[[#This Row],[ID_PRODUCTO]],'ABC VENTAS'!$B$2:$F$564,5,FALSE)</f>
        <v>C</v>
      </c>
      <c r="Q1833" s="1" t="str">
        <f>VLOOKUP(Tabla_STOCKENALMACEN[[#This Row],[ID_PRODUCTO]],'ABC STOCK'!$B$3:$F$565,5,FALSE)</f>
        <v>C</v>
      </c>
      <c r="R183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34" spans="1:18" x14ac:dyDescent="0.25">
      <c r="A1834">
        <v>1</v>
      </c>
      <c r="B1834">
        <v>1306</v>
      </c>
      <c r="C1834">
        <v>6</v>
      </c>
      <c r="D1834">
        <v>7</v>
      </c>
      <c r="E1834">
        <v>202003</v>
      </c>
      <c r="F1834">
        <v>189</v>
      </c>
      <c r="G1834">
        <v>2.77</v>
      </c>
      <c r="H1834">
        <v>523.53</v>
      </c>
      <c r="I1834">
        <v>253.62119999999999</v>
      </c>
      <c r="J1834">
        <v>109</v>
      </c>
      <c r="K1834">
        <v>570.64769999999999</v>
      </c>
      <c r="L1834">
        <f>Tabla_STOCKENALMACEN[[#This Row],[CANT_STOCK]]*Tabla_STOCKENALMACEN[[#This Row],[COSTO_UNIT]]</f>
        <v>523.53</v>
      </c>
      <c r="M1834">
        <f>IFERROR(Tabla_STOCKENALMACEN[[#This Row],[CANT_STOCK]]/Tabla_STOCKENALMACEN[[#This Row],[VENTA_PROM12MESES_UN]],0)</f>
        <v>1.7339449541284404</v>
      </c>
      <c r="N1834">
        <f>IFERROR(12/Tabla_STOCKENALMACEN[[#This Row],[MESES DE INVENTARIO]],0)</f>
        <v>6.92063492063492</v>
      </c>
      <c r="O1834" s="3">
        <f>Tabla_STOCKENALMACEN[[#This Row],[STOCK_VALORIZADO]]/SUM(Tabla_STOCKENALMACEN[STOCK_VALORIZADO])</f>
        <v>1.9708748679958922E-5</v>
      </c>
      <c r="P1834" s="1" t="str">
        <f>VLOOKUP(Tabla_STOCKENALMACEN[[#This Row],[ID_PRODUCTO]],'ABC VENTAS'!$B$2:$F$564,5,FALSE)</f>
        <v>C</v>
      </c>
      <c r="Q1834" s="1" t="str">
        <f>VLOOKUP(Tabla_STOCKENALMACEN[[#This Row],[ID_PRODUCTO]],'ABC STOCK'!$B$3:$F$565,5,FALSE)</f>
        <v>C</v>
      </c>
      <c r="R183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35" spans="1:18" x14ac:dyDescent="0.25">
      <c r="A1835">
        <v>3</v>
      </c>
      <c r="B1835">
        <v>1306</v>
      </c>
      <c r="C1835">
        <v>6</v>
      </c>
      <c r="D1835">
        <v>7</v>
      </c>
      <c r="E1835">
        <v>202003</v>
      </c>
      <c r="F1835">
        <v>413</v>
      </c>
      <c r="G1835">
        <v>4.83</v>
      </c>
      <c r="H1835">
        <v>1994.79</v>
      </c>
      <c r="I1835">
        <v>315.68880000000001</v>
      </c>
      <c r="J1835">
        <v>68.8</v>
      </c>
      <c r="K1835">
        <v>441.96431999999999</v>
      </c>
      <c r="L1835">
        <f>Tabla_STOCKENALMACEN[[#This Row],[CANT_STOCK]]*Tabla_STOCKENALMACEN[[#This Row],[COSTO_UNIT]]</f>
        <v>1994.79</v>
      </c>
      <c r="M1835">
        <f>IFERROR(Tabla_STOCKENALMACEN[[#This Row],[CANT_STOCK]]/Tabla_STOCKENALMACEN[[#This Row],[VENTA_PROM12MESES_UN]],0)</f>
        <v>6.0029069767441863</v>
      </c>
      <c r="N1835">
        <f>IFERROR(12/Tabla_STOCKENALMACEN[[#This Row],[MESES DE INVENTARIO]],0)</f>
        <v>1.9990314769975785</v>
      </c>
      <c r="O1835" s="3">
        <f>Tabla_STOCKENALMACEN[[#This Row],[STOCK_VALORIZADO]]/SUM(Tabla_STOCKENALMACEN[STOCK_VALORIZADO])</f>
        <v>7.5095629246261459E-5</v>
      </c>
      <c r="P1835" s="1" t="str">
        <f>VLOOKUP(Tabla_STOCKENALMACEN[[#This Row],[ID_PRODUCTO]],'ABC VENTAS'!$B$2:$F$564,5,FALSE)</f>
        <v>C</v>
      </c>
      <c r="Q1835" s="1" t="str">
        <f>VLOOKUP(Tabla_STOCKENALMACEN[[#This Row],[ID_PRODUCTO]],'ABC STOCK'!$B$3:$F$565,5,FALSE)</f>
        <v>C</v>
      </c>
      <c r="R183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836" spans="1:18" x14ac:dyDescent="0.25">
      <c r="A1836">
        <v>2</v>
      </c>
      <c r="B1836">
        <v>1306</v>
      </c>
      <c r="C1836">
        <v>6</v>
      </c>
      <c r="D1836">
        <v>7</v>
      </c>
      <c r="E1836">
        <v>202002</v>
      </c>
      <c r="F1836">
        <v>824</v>
      </c>
      <c r="G1836">
        <v>3.28</v>
      </c>
      <c r="H1836">
        <v>2702.72</v>
      </c>
      <c r="I1836">
        <v>211.27791999999999</v>
      </c>
      <c r="J1836">
        <v>74.900000000000006</v>
      </c>
      <c r="K1836">
        <v>321.83031999999997</v>
      </c>
      <c r="L1836">
        <f>Tabla_STOCKENALMACEN[[#This Row],[CANT_STOCK]]*Tabla_STOCKENALMACEN[[#This Row],[COSTO_UNIT]]</f>
        <v>2702.72</v>
      </c>
      <c r="M1836">
        <f>IFERROR(Tabla_STOCKENALMACEN[[#This Row],[CANT_STOCK]]/Tabla_STOCKENALMACEN[[#This Row],[VENTA_PROM12MESES_UN]],0)</f>
        <v>11.001335113484645</v>
      </c>
      <c r="N1836">
        <f>IFERROR(12/Tabla_STOCKENALMACEN[[#This Row],[MESES DE INVENTARIO]],0)</f>
        <v>1.0907766990291263</v>
      </c>
      <c r="O1836" s="3">
        <f>Tabla_STOCKENALMACEN[[#This Row],[STOCK_VALORIZADO]]/SUM(Tabla_STOCKENALMACEN[STOCK_VALORIZADO])</f>
        <v>1.0174627859396516E-4</v>
      </c>
      <c r="P1836" s="1" t="str">
        <f>VLOOKUP(Tabla_STOCKENALMACEN[[#This Row],[ID_PRODUCTO]],'ABC VENTAS'!$B$2:$F$564,5,FALSE)</f>
        <v>C</v>
      </c>
      <c r="Q1836" s="1" t="str">
        <f>VLOOKUP(Tabla_STOCKENALMACEN[[#This Row],[ID_PRODUCTO]],'ABC STOCK'!$B$3:$F$565,5,FALSE)</f>
        <v>C</v>
      </c>
      <c r="R183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837" spans="1:18" x14ac:dyDescent="0.25">
      <c r="A1837">
        <v>3</v>
      </c>
      <c r="B1837">
        <v>1306</v>
      </c>
      <c r="C1837">
        <v>6</v>
      </c>
      <c r="D1837">
        <v>7</v>
      </c>
      <c r="E1837">
        <v>201902</v>
      </c>
      <c r="F1837">
        <v>331</v>
      </c>
      <c r="G1837">
        <v>47.2</v>
      </c>
      <c r="H1837">
        <v>15623.2</v>
      </c>
      <c r="I1837">
        <v>0</v>
      </c>
      <c r="J1837">
        <v>0</v>
      </c>
      <c r="K1837">
        <v>0</v>
      </c>
      <c r="L1837">
        <f>Tabla_STOCKENALMACEN[[#This Row],[CANT_STOCK]]*Tabla_STOCKENALMACEN[[#This Row],[COSTO_UNIT]]</f>
        <v>15623.2</v>
      </c>
      <c r="M1837">
        <f>IFERROR(Tabla_STOCKENALMACEN[[#This Row],[CANT_STOCK]]/Tabla_STOCKENALMACEN[[#This Row],[VENTA_PROM12MESES_UN]],0)</f>
        <v>0</v>
      </c>
      <c r="N1837">
        <f>IFERROR(12/Tabla_STOCKENALMACEN[[#This Row],[MESES DE INVENTARIO]],0)</f>
        <v>0</v>
      </c>
      <c r="O1837" s="3">
        <f>Tabla_STOCKENALMACEN[[#This Row],[STOCK_VALORIZADO]]/SUM(Tabla_STOCKENALMACEN[STOCK_VALORIZADO])</f>
        <v>5.8814914594528347E-4</v>
      </c>
      <c r="P1837" s="1" t="str">
        <f>VLOOKUP(Tabla_STOCKENALMACEN[[#This Row],[ID_PRODUCTO]],'ABC VENTAS'!$B$2:$F$564,5,FALSE)</f>
        <v>C</v>
      </c>
      <c r="Q1837" s="1" t="str">
        <f>VLOOKUP(Tabla_STOCKENALMACEN[[#This Row],[ID_PRODUCTO]],'ABC STOCK'!$B$3:$F$565,5,FALSE)</f>
        <v>C</v>
      </c>
      <c r="R1837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838" spans="1:18" x14ac:dyDescent="0.25">
      <c r="A1838">
        <v>1</v>
      </c>
      <c r="B1838">
        <v>1307</v>
      </c>
      <c r="C1838">
        <v>6</v>
      </c>
      <c r="D1838">
        <v>7</v>
      </c>
      <c r="E1838">
        <v>201908</v>
      </c>
      <c r="F1838">
        <v>446</v>
      </c>
      <c r="G1838">
        <v>6.26</v>
      </c>
      <c r="H1838">
        <v>2791.96</v>
      </c>
      <c r="I1838">
        <v>409.30383999999998</v>
      </c>
      <c r="J1838">
        <v>74.3</v>
      </c>
      <c r="K1838">
        <v>767.44470000000001</v>
      </c>
      <c r="L1838">
        <f>Tabla_STOCKENALMACEN[[#This Row],[CANT_STOCK]]*Tabla_STOCKENALMACEN[[#This Row],[COSTO_UNIT]]</f>
        <v>2791.96</v>
      </c>
      <c r="M1838">
        <f>IFERROR(Tabla_STOCKENALMACEN[[#This Row],[CANT_STOCK]]/Tabla_STOCKENALMACEN[[#This Row],[VENTA_PROM12MESES_UN]],0)</f>
        <v>6.0026917900403767</v>
      </c>
      <c r="N1838">
        <f>IFERROR(12/Tabla_STOCKENALMACEN[[#This Row],[MESES DE INVENTARIO]],0)</f>
        <v>1.999103139013453</v>
      </c>
      <c r="O1838" s="3">
        <f>Tabla_STOCKENALMACEN[[#This Row],[STOCK_VALORIZADO]]/SUM(Tabla_STOCKENALMACEN[STOCK_VALORIZADO])</f>
        <v>1.0510579711668504E-4</v>
      </c>
      <c r="P1838" s="1" t="str">
        <f>VLOOKUP(Tabla_STOCKENALMACEN[[#This Row],[ID_PRODUCTO]],'ABC VENTAS'!$B$2:$F$564,5,FALSE)</f>
        <v>C</v>
      </c>
      <c r="Q1838" s="1" t="str">
        <f>VLOOKUP(Tabla_STOCKENALMACEN[[#This Row],[ID_PRODUCTO]],'ABC STOCK'!$B$3:$F$565,5,FALSE)</f>
        <v>C</v>
      </c>
      <c r="R183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839" spans="1:18" x14ac:dyDescent="0.25">
      <c r="A1839">
        <v>3</v>
      </c>
      <c r="B1839">
        <v>1307</v>
      </c>
      <c r="C1839">
        <v>6</v>
      </c>
      <c r="D1839">
        <v>7</v>
      </c>
      <c r="E1839">
        <v>201908</v>
      </c>
      <c r="F1839">
        <v>534</v>
      </c>
      <c r="G1839">
        <v>7.03</v>
      </c>
      <c r="H1839">
        <v>3754.02</v>
      </c>
      <c r="I1839">
        <v>319.0917</v>
      </c>
      <c r="J1839">
        <v>53.4</v>
      </c>
      <c r="K1839">
        <v>608.15124000000003</v>
      </c>
      <c r="L1839">
        <f>Tabla_STOCKENALMACEN[[#This Row],[CANT_STOCK]]*Tabla_STOCKENALMACEN[[#This Row],[COSTO_UNIT]]</f>
        <v>3754.02</v>
      </c>
      <c r="M1839">
        <f>IFERROR(Tabla_STOCKENALMACEN[[#This Row],[CANT_STOCK]]/Tabla_STOCKENALMACEN[[#This Row],[VENTA_PROM12MESES_UN]],0)</f>
        <v>10</v>
      </c>
      <c r="N1839">
        <f>IFERROR(12/Tabla_STOCKENALMACEN[[#This Row],[MESES DE INVENTARIO]],0)</f>
        <v>1.2</v>
      </c>
      <c r="O1839" s="3">
        <f>Tabla_STOCKENALMACEN[[#This Row],[STOCK_VALORIZADO]]/SUM(Tabla_STOCKENALMACEN[STOCK_VALORIZADO])</f>
        <v>1.4132339449418258E-4</v>
      </c>
      <c r="P1839" s="1" t="str">
        <f>VLOOKUP(Tabla_STOCKENALMACEN[[#This Row],[ID_PRODUCTO]],'ABC VENTAS'!$B$2:$F$564,5,FALSE)</f>
        <v>C</v>
      </c>
      <c r="Q1839" s="1" t="str">
        <f>VLOOKUP(Tabla_STOCKENALMACEN[[#This Row],[ID_PRODUCTO]],'ABC STOCK'!$B$3:$F$565,5,FALSE)</f>
        <v>C</v>
      </c>
      <c r="R183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840" spans="1:18" x14ac:dyDescent="0.25">
      <c r="A1840">
        <v>3</v>
      </c>
      <c r="B1840">
        <v>1307</v>
      </c>
      <c r="C1840">
        <v>6</v>
      </c>
      <c r="D1840">
        <v>7</v>
      </c>
      <c r="E1840">
        <v>201912</v>
      </c>
      <c r="F1840">
        <v>833</v>
      </c>
      <c r="G1840">
        <v>7.08</v>
      </c>
      <c r="H1840">
        <v>5897.64</v>
      </c>
      <c r="I1840">
        <v>322.21080000000001</v>
      </c>
      <c r="J1840">
        <v>55.5</v>
      </c>
      <c r="K1840">
        <v>542.25720000000001</v>
      </c>
      <c r="L1840">
        <f>Tabla_STOCKENALMACEN[[#This Row],[CANT_STOCK]]*Tabla_STOCKENALMACEN[[#This Row],[COSTO_UNIT]]</f>
        <v>5897.64</v>
      </c>
      <c r="M1840">
        <f>IFERROR(Tabla_STOCKENALMACEN[[#This Row],[CANT_STOCK]]/Tabla_STOCKENALMACEN[[#This Row],[VENTA_PROM12MESES_UN]],0)</f>
        <v>15.009009009009009</v>
      </c>
      <c r="N1840">
        <f>IFERROR(12/Tabla_STOCKENALMACEN[[#This Row],[MESES DE INVENTARIO]],0)</f>
        <v>0.79951980792316923</v>
      </c>
      <c r="O1840" s="3">
        <f>Tabla_STOCKENALMACEN[[#This Row],[STOCK_VALORIZADO]]/SUM(Tabla_STOCKENALMACEN[STOCK_VALORIZADO])</f>
        <v>2.2202186038025129E-4</v>
      </c>
      <c r="P1840" s="1" t="str">
        <f>VLOOKUP(Tabla_STOCKENALMACEN[[#This Row],[ID_PRODUCTO]],'ABC VENTAS'!$B$2:$F$564,5,FALSE)</f>
        <v>C</v>
      </c>
      <c r="Q1840" s="1" t="str">
        <f>VLOOKUP(Tabla_STOCKENALMACEN[[#This Row],[ID_PRODUCTO]],'ABC STOCK'!$B$3:$F$565,5,FALSE)</f>
        <v>C</v>
      </c>
      <c r="R184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841" spans="1:18" x14ac:dyDescent="0.25">
      <c r="A1841">
        <v>1</v>
      </c>
      <c r="B1841">
        <v>1307</v>
      </c>
      <c r="C1841">
        <v>6</v>
      </c>
      <c r="D1841">
        <v>7</v>
      </c>
      <c r="E1841">
        <v>201904</v>
      </c>
      <c r="F1841">
        <v>102</v>
      </c>
      <c r="G1841">
        <v>2.2000000000000002</v>
      </c>
      <c r="H1841">
        <v>224.4</v>
      </c>
      <c r="I1841">
        <v>297</v>
      </c>
      <c r="J1841">
        <v>135</v>
      </c>
      <c r="K1841">
        <v>392.04</v>
      </c>
      <c r="L1841">
        <f>Tabla_STOCKENALMACEN[[#This Row],[CANT_STOCK]]*Tabla_STOCKENALMACEN[[#This Row],[COSTO_UNIT]]</f>
        <v>224.4</v>
      </c>
      <c r="M1841">
        <f>IFERROR(Tabla_STOCKENALMACEN[[#This Row],[CANT_STOCK]]/Tabla_STOCKENALMACEN[[#This Row],[VENTA_PROM12MESES_UN]],0)</f>
        <v>0.75555555555555554</v>
      </c>
      <c r="N1841">
        <f>IFERROR(12/Tabla_STOCKENALMACEN[[#This Row],[MESES DE INVENTARIO]],0)</f>
        <v>15.882352941176471</v>
      </c>
      <c r="O1841" s="3">
        <f>Tabla_STOCKENALMACEN[[#This Row],[STOCK_VALORIZADO]]/SUM(Tabla_STOCKENALMACEN[STOCK_VALORIZADO])</f>
        <v>8.4477359535896373E-6</v>
      </c>
      <c r="P1841" s="1" t="str">
        <f>VLOOKUP(Tabla_STOCKENALMACEN[[#This Row],[ID_PRODUCTO]],'ABC VENTAS'!$B$2:$F$564,5,FALSE)</f>
        <v>C</v>
      </c>
      <c r="Q1841" s="1" t="str">
        <f>VLOOKUP(Tabla_STOCKENALMACEN[[#This Row],[ID_PRODUCTO]],'ABC STOCK'!$B$3:$F$565,5,FALSE)</f>
        <v>C</v>
      </c>
      <c r="R184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42" spans="1:18" x14ac:dyDescent="0.25">
      <c r="A1842">
        <v>2</v>
      </c>
      <c r="B1842">
        <v>1307</v>
      </c>
      <c r="C1842">
        <v>6</v>
      </c>
      <c r="D1842">
        <v>7</v>
      </c>
      <c r="E1842">
        <v>201910</v>
      </c>
      <c r="F1842">
        <v>410</v>
      </c>
      <c r="G1842">
        <v>6.22</v>
      </c>
      <c r="H1842">
        <v>2550.1999999999998</v>
      </c>
      <c r="I1842">
        <v>178.2963</v>
      </c>
      <c r="J1842">
        <v>31.5</v>
      </c>
      <c r="K1842">
        <v>340.91820000000001</v>
      </c>
      <c r="L1842">
        <f>Tabla_STOCKENALMACEN[[#This Row],[CANT_STOCK]]*Tabla_STOCKENALMACEN[[#This Row],[COSTO_UNIT]]</f>
        <v>2550.1999999999998</v>
      </c>
      <c r="M1842">
        <f>IFERROR(Tabla_STOCKENALMACEN[[#This Row],[CANT_STOCK]]/Tabla_STOCKENALMACEN[[#This Row],[VENTA_PROM12MESES_UN]],0)</f>
        <v>13.015873015873016</v>
      </c>
      <c r="N1842">
        <f>IFERROR(12/Tabla_STOCKENALMACEN[[#This Row],[MESES DE INVENTARIO]],0)</f>
        <v>0.92195121951219516</v>
      </c>
      <c r="O1842" s="3">
        <f>Tabla_STOCKENALMACEN[[#This Row],[STOCK_VALORIZADO]]/SUM(Tabla_STOCKENALMACEN[STOCK_VALORIZADO])</f>
        <v>9.6004528649038727E-5</v>
      </c>
      <c r="P1842" s="1" t="str">
        <f>VLOOKUP(Tabla_STOCKENALMACEN[[#This Row],[ID_PRODUCTO]],'ABC VENTAS'!$B$2:$F$564,5,FALSE)</f>
        <v>C</v>
      </c>
      <c r="Q1842" s="1" t="str">
        <f>VLOOKUP(Tabla_STOCKENALMACEN[[#This Row],[ID_PRODUCTO]],'ABC STOCK'!$B$3:$F$565,5,FALSE)</f>
        <v>C</v>
      </c>
      <c r="R184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843" spans="1:18" x14ac:dyDescent="0.25">
      <c r="A1843">
        <v>3</v>
      </c>
      <c r="B1843">
        <v>1307</v>
      </c>
      <c r="C1843">
        <v>6</v>
      </c>
      <c r="D1843">
        <v>7</v>
      </c>
      <c r="E1843">
        <v>202001</v>
      </c>
      <c r="F1843">
        <v>472</v>
      </c>
      <c r="G1843">
        <v>37.1</v>
      </c>
      <c r="H1843">
        <v>17511.2</v>
      </c>
      <c r="I1843">
        <v>0</v>
      </c>
      <c r="J1843">
        <v>0</v>
      </c>
      <c r="K1843">
        <v>0</v>
      </c>
      <c r="L1843">
        <f>Tabla_STOCKENALMACEN[[#This Row],[CANT_STOCK]]*Tabla_STOCKENALMACEN[[#This Row],[COSTO_UNIT]]</f>
        <v>17511.2</v>
      </c>
      <c r="M1843">
        <f>IFERROR(Tabla_STOCKENALMACEN[[#This Row],[CANT_STOCK]]/Tabla_STOCKENALMACEN[[#This Row],[VENTA_PROM12MESES_UN]],0)</f>
        <v>0</v>
      </c>
      <c r="N1843">
        <f>IFERROR(12/Tabla_STOCKENALMACEN[[#This Row],[MESES DE INVENTARIO]],0)</f>
        <v>0</v>
      </c>
      <c r="O1843" s="3">
        <f>Tabla_STOCKENALMACEN[[#This Row],[STOCK_VALORIZADO]]/SUM(Tabla_STOCKENALMACEN[STOCK_VALORIZADO])</f>
        <v>6.5922457143716064E-4</v>
      </c>
      <c r="P1843" s="1" t="str">
        <f>VLOOKUP(Tabla_STOCKENALMACEN[[#This Row],[ID_PRODUCTO]],'ABC VENTAS'!$B$2:$F$564,5,FALSE)</f>
        <v>C</v>
      </c>
      <c r="Q1843" s="1" t="str">
        <f>VLOOKUP(Tabla_STOCKENALMACEN[[#This Row],[ID_PRODUCTO]],'ABC STOCK'!$B$3:$F$565,5,FALSE)</f>
        <v>C</v>
      </c>
      <c r="R1843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844" spans="1:18" x14ac:dyDescent="0.25">
      <c r="A1844">
        <v>3</v>
      </c>
      <c r="B1844">
        <v>1308</v>
      </c>
      <c r="C1844">
        <v>6</v>
      </c>
      <c r="D1844">
        <v>7</v>
      </c>
      <c r="E1844">
        <v>202001</v>
      </c>
      <c r="F1844">
        <v>19</v>
      </c>
      <c r="G1844">
        <v>7.43</v>
      </c>
      <c r="H1844">
        <v>141.16999999999999</v>
      </c>
      <c r="I1844">
        <v>0</v>
      </c>
      <c r="J1844">
        <v>0</v>
      </c>
      <c r="K1844">
        <v>0</v>
      </c>
      <c r="L1844">
        <f>Tabla_STOCKENALMACEN[[#This Row],[CANT_STOCK]]*Tabla_STOCKENALMACEN[[#This Row],[COSTO_UNIT]]</f>
        <v>141.16999999999999</v>
      </c>
      <c r="M1844">
        <f>IFERROR(Tabla_STOCKENALMACEN[[#This Row],[CANT_STOCK]]/Tabla_STOCKENALMACEN[[#This Row],[VENTA_PROM12MESES_UN]],0)</f>
        <v>0</v>
      </c>
      <c r="N1844">
        <f>IFERROR(12/Tabla_STOCKENALMACEN[[#This Row],[MESES DE INVENTARIO]],0)</f>
        <v>0</v>
      </c>
      <c r="O1844" s="3">
        <f>Tabla_STOCKENALMACEN[[#This Row],[STOCK_VALORIZADO]]/SUM(Tabla_STOCKENALMACEN[STOCK_VALORIZADO])</f>
        <v>5.3144691825679541E-6</v>
      </c>
      <c r="P1844" s="1" t="str">
        <f>VLOOKUP(Tabla_STOCKENALMACEN[[#This Row],[ID_PRODUCTO]],'ABC VENTAS'!$B$2:$F$564,5,FALSE)</f>
        <v>C</v>
      </c>
      <c r="Q1844" s="1" t="str">
        <f>VLOOKUP(Tabla_STOCKENALMACEN[[#This Row],[ID_PRODUCTO]],'ABC STOCK'!$B$3:$F$565,5,FALSE)</f>
        <v>C</v>
      </c>
      <c r="R1844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845" spans="1:18" x14ac:dyDescent="0.25">
      <c r="A1845">
        <v>3</v>
      </c>
      <c r="B1845">
        <v>1308</v>
      </c>
      <c r="C1845">
        <v>6</v>
      </c>
      <c r="D1845">
        <v>7</v>
      </c>
      <c r="E1845">
        <v>202001</v>
      </c>
      <c r="F1845">
        <v>579</v>
      </c>
      <c r="G1845">
        <v>6.29</v>
      </c>
      <c r="H1845">
        <v>3641.91</v>
      </c>
      <c r="I1845">
        <v>504.57751000000002</v>
      </c>
      <c r="J1845">
        <v>82.7</v>
      </c>
      <c r="K1845">
        <v>785.47632999999996</v>
      </c>
      <c r="L1845">
        <f>Tabla_STOCKENALMACEN[[#This Row],[CANT_STOCK]]*Tabla_STOCKENALMACEN[[#This Row],[COSTO_UNIT]]</f>
        <v>3641.91</v>
      </c>
      <c r="M1845">
        <f>IFERROR(Tabla_STOCKENALMACEN[[#This Row],[CANT_STOCK]]/Tabla_STOCKENALMACEN[[#This Row],[VENTA_PROM12MESES_UN]],0)</f>
        <v>7.0012091898428048</v>
      </c>
      <c r="N1845">
        <f>IFERROR(12/Tabla_STOCKENALMACEN[[#This Row],[MESES DE INVENTARIO]],0)</f>
        <v>1.7139896373056995</v>
      </c>
      <c r="O1845" s="3">
        <f>Tabla_STOCKENALMACEN[[#This Row],[STOCK_VALORIZADO]]/SUM(Tabla_STOCKENALMACEN[STOCK_VALORIZADO])</f>
        <v>1.371029146467809E-4</v>
      </c>
      <c r="P1845" s="1" t="str">
        <f>VLOOKUP(Tabla_STOCKENALMACEN[[#This Row],[ID_PRODUCTO]],'ABC VENTAS'!$B$2:$F$564,5,FALSE)</f>
        <v>C</v>
      </c>
      <c r="Q1845" s="1" t="str">
        <f>VLOOKUP(Tabla_STOCKENALMACEN[[#This Row],[ID_PRODUCTO]],'ABC STOCK'!$B$3:$F$565,5,FALSE)</f>
        <v>C</v>
      </c>
      <c r="R184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846" spans="1:18" x14ac:dyDescent="0.25">
      <c r="A1846">
        <v>1</v>
      </c>
      <c r="B1846">
        <v>1308</v>
      </c>
      <c r="C1846">
        <v>6</v>
      </c>
      <c r="D1846">
        <v>7</v>
      </c>
      <c r="E1846">
        <v>201902</v>
      </c>
      <c r="F1846">
        <v>201</v>
      </c>
      <c r="G1846">
        <v>3.27</v>
      </c>
      <c r="H1846">
        <v>657.27</v>
      </c>
      <c r="I1846">
        <v>349.23599999999999</v>
      </c>
      <c r="J1846">
        <v>120</v>
      </c>
      <c r="K1846">
        <v>725.94</v>
      </c>
      <c r="L1846">
        <f>Tabla_STOCKENALMACEN[[#This Row],[CANT_STOCK]]*Tabla_STOCKENALMACEN[[#This Row],[COSTO_UNIT]]</f>
        <v>657.27</v>
      </c>
      <c r="M1846">
        <f>IFERROR(Tabla_STOCKENALMACEN[[#This Row],[CANT_STOCK]]/Tabla_STOCKENALMACEN[[#This Row],[VENTA_PROM12MESES_UN]],0)</f>
        <v>1.675</v>
      </c>
      <c r="N1846">
        <f>IFERROR(12/Tabla_STOCKENALMACEN[[#This Row],[MESES DE INVENTARIO]],0)</f>
        <v>7.1641791044776122</v>
      </c>
      <c r="O1846" s="3">
        <f>Tabla_STOCKENALMACEN[[#This Row],[STOCK_VALORIZADO]]/SUM(Tabla_STOCKENALMACEN[STOCK_VALORIZADO])</f>
        <v>2.4743508958181196E-5</v>
      </c>
      <c r="P1846" s="1" t="str">
        <f>VLOOKUP(Tabla_STOCKENALMACEN[[#This Row],[ID_PRODUCTO]],'ABC VENTAS'!$B$2:$F$564,5,FALSE)</f>
        <v>C</v>
      </c>
      <c r="Q1846" s="1" t="str">
        <f>VLOOKUP(Tabla_STOCKENALMACEN[[#This Row],[ID_PRODUCTO]],'ABC STOCK'!$B$3:$F$565,5,FALSE)</f>
        <v>C</v>
      </c>
      <c r="R184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47" spans="1:18" x14ac:dyDescent="0.25">
      <c r="A1847">
        <v>2</v>
      </c>
      <c r="B1847">
        <v>1308</v>
      </c>
      <c r="C1847">
        <v>6</v>
      </c>
      <c r="D1847">
        <v>7</v>
      </c>
      <c r="E1847">
        <v>201912</v>
      </c>
      <c r="F1847">
        <v>1479</v>
      </c>
      <c r="G1847">
        <v>4.0199999999999996</v>
      </c>
      <c r="H1847">
        <v>5945.58</v>
      </c>
      <c r="I1847">
        <v>360.23219999999998</v>
      </c>
      <c r="J1847">
        <v>87</v>
      </c>
      <c r="K1847">
        <v>612.04499999999996</v>
      </c>
      <c r="L1847">
        <f>Tabla_STOCKENALMACEN[[#This Row],[CANT_STOCK]]*Tabla_STOCKENALMACEN[[#This Row],[COSTO_UNIT]]</f>
        <v>5945.579999999999</v>
      </c>
      <c r="M1847">
        <f>IFERROR(Tabla_STOCKENALMACEN[[#This Row],[CANT_STOCK]]/Tabla_STOCKENALMACEN[[#This Row],[VENTA_PROM12MESES_UN]],0)</f>
        <v>17</v>
      </c>
      <c r="N1847">
        <f>IFERROR(12/Tabla_STOCKENALMACEN[[#This Row],[MESES DE INVENTARIO]],0)</f>
        <v>0.70588235294117652</v>
      </c>
      <c r="O1847" s="3">
        <f>Tabla_STOCKENALMACEN[[#This Row],[STOCK_VALORIZADO]]/SUM(Tabla_STOCKENALMACEN[STOCK_VALORIZADO])</f>
        <v>2.2382660397033628E-4</v>
      </c>
      <c r="P1847" s="1" t="str">
        <f>VLOOKUP(Tabla_STOCKENALMACEN[[#This Row],[ID_PRODUCTO]],'ABC VENTAS'!$B$2:$F$564,5,FALSE)</f>
        <v>C</v>
      </c>
      <c r="Q1847" s="1" t="str">
        <f>VLOOKUP(Tabla_STOCKENALMACEN[[#This Row],[ID_PRODUCTO]],'ABC STOCK'!$B$3:$F$565,5,FALSE)</f>
        <v>C</v>
      </c>
      <c r="R184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848" spans="1:18" x14ac:dyDescent="0.25">
      <c r="A1848">
        <v>3</v>
      </c>
      <c r="B1848">
        <v>1308</v>
      </c>
      <c r="C1848">
        <v>6</v>
      </c>
      <c r="D1848">
        <v>7</v>
      </c>
      <c r="E1848">
        <v>201903</v>
      </c>
      <c r="F1848">
        <v>163</v>
      </c>
      <c r="G1848">
        <v>6.71</v>
      </c>
      <c r="H1848">
        <v>1093.73</v>
      </c>
      <c r="I1848">
        <v>217.9408</v>
      </c>
      <c r="J1848">
        <v>40.6</v>
      </c>
      <c r="K1848">
        <v>422.26029999999997</v>
      </c>
      <c r="L1848">
        <f>Tabla_STOCKENALMACEN[[#This Row],[CANT_STOCK]]*Tabla_STOCKENALMACEN[[#This Row],[COSTO_UNIT]]</f>
        <v>1093.73</v>
      </c>
      <c r="M1848">
        <f>IFERROR(Tabla_STOCKENALMACEN[[#This Row],[CANT_STOCK]]/Tabla_STOCKENALMACEN[[#This Row],[VENTA_PROM12MESES_UN]],0)</f>
        <v>4.0147783251231521</v>
      </c>
      <c r="N1848">
        <f>IFERROR(12/Tabla_STOCKENALMACEN[[#This Row],[MESES DE INVENTARIO]],0)</f>
        <v>2.9889570552147244</v>
      </c>
      <c r="O1848" s="3">
        <f>Tabla_STOCKENALMACEN[[#This Row],[STOCK_VALORIZADO]]/SUM(Tabla_STOCKENALMACEN[STOCK_VALORIZADO])</f>
        <v>4.1174430679677335E-5</v>
      </c>
      <c r="P1848" s="1" t="str">
        <f>VLOOKUP(Tabla_STOCKENALMACEN[[#This Row],[ID_PRODUCTO]],'ABC VENTAS'!$B$2:$F$564,5,FALSE)</f>
        <v>C</v>
      </c>
      <c r="Q1848" s="1" t="str">
        <f>VLOOKUP(Tabla_STOCKENALMACEN[[#This Row],[ID_PRODUCTO]],'ABC STOCK'!$B$3:$F$565,5,FALSE)</f>
        <v>C</v>
      </c>
      <c r="R184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849" spans="1:18" x14ac:dyDescent="0.25">
      <c r="A1849">
        <v>2</v>
      </c>
      <c r="B1849">
        <v>1308</v>
      </c>
      <c r="C1849">
        <v>6</v>
      </c>
      <c r="D1849">
        <v>7</v>
      </c>
      <c r="E1849">
        <v>201911</v>
      </c>
      <c r="F1849">
        <v>100</v>
      </c>
      <c r="G1849">
        <v>1.98</v>
      </c>
      <c r="H1849">
        <v>198</v>
      </c>
      <c r="I1849">
        <v>96.465599999999995</v>
      </c>
      <c r="J1849">
        <v>58</v>
      </c>
      <c r="K1849">
        <v>150.44040000000001</v>
      </c>
      <c r="L1849">
        <f>Tabla_STOCKENALMACEN[[#This Row],[CANT_STOCK]]*Tabla_STOCKENALMACEN[[#This Row],[COSTO_UNIT]]</f>
        <v>198</v>
      </c>
      <c r="M1849">
        <f>IFERROR(Tabla_STOCKENALMACEN[[#This Row],[CANT_STOCK]]/Tabla_STOCKENALMACEN[[#This Row],[VENTA_PROM12MESES_UN]],0)</f>
        <v>1.7241379310344827</v>
      </c>
      <c r="N1849">
        <f>IFERROR(12/Tabla_STOCKENALMACEN[[#This Row],[MESES DE INVENTARIO]],0)</f>
        <v>6.9600000000000009</v>
      </c>
      <c r="O1849" s="3">
        <f>Tabla_STOCKENALMACEN[[#This Row],[STOCK_VALORIZADO]]/SUM(Tabla_STOCKENALMACEN[STOCK_VALORIZADO])</f>
        <v>7.453884664932032E-6</v>
      </c>
      <c r="P1849" s="1" t="str">
        <f>VLOOKUP(Tabla_STOCKENALMACEN[[#This Row],[ID_PRODUCTO]],'ABC VENTAS'!$B$2:$F$564,5,FALSE)</f>
        <v>C</v>
      </c>
      <c r="Q1849" s="1" t="str">
        <f>VLOOKUP(Tabla_STOCKENALMACEN[[#This Row],[ID_PRODUCTO]],'ABC STOCK'!$B$3:$F$565,5,FALSE)</f>
        <v>C</v>
      </c>
      <c r="R184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50" spans="1:18" x14ac:dyDescent="0.25">
      <c r="A1850">
        <v>3</v>
      </c>
      <c r="B1850">
        <v>1309</v>
      </c>
      <c r="C1850">
        <v>6</v>
      </c>
      <c r="D1850">
        <v>7</v>
      </c>
      <c r="E1850">
        <v>201902</v>
      </c>
      <c r="F1850">
        <v>1615</v>
      </c>
      <c r="G1850">
        <v>6.46</v>
      </c>
      <c r="H1850">
        <v>10432.9</v>
      </c>
      <c r="I1850">
        <v>585.25662</v>
      </c>
      <c r="J1850">
        <v>89.7</v>
      </c>
      <c r="K1850">
        <v>927.13919999999996</v>
      </c>
      <c r="L1850">
        <f>Tabla_STOCKENALMACEN[[#This Row],[CANT_STOCK]]*Tabla_STOCKENALMACEN[[#This Row],[COSTO_UNIT]]</f>
        <v>10432.9</v>
      </c>
      <c r="M1850">
        <f>IFERROR(Tabla_STOCKENALMACEN[[#This Row],[CANT_STOCK]]/Tabla_STOCKENALMACEN[[#This Row],[VENTA_PROM12MESES_UN]],0)</f>
        <v>18.004459308807135</v>
      </c>
      <c r="N1850">
        <f>IFERROR(12/Tabla_STOCKENALMACEN[[#This Row],[MESES DE INVENTARIO]],0)</f>
        <v>0.66650154798761607</v>
      </c>
      <c r="O1850" s="3">
        <f>Tabla_STOCKENALMACEN[[#This Row],[STOCK_VALORIZADO]]/SUM(Tabla_STOCKENALMACEN[STOCK_VALORIZADO])</f>
        <v>3.9275572384226965E-4</v>
      </c>
      <c r="P1850" s="1" t="str">
        <f>VLOOKUP(Tabla_STOCKENALMACEN[[#This Row],[ID_PRODUCTO]],'ABC VENTAS'!$B$2:$F$564,5,FALSE)</f>
        <v>C</v>
      </c>
      <c r="Q1850" s="1" t="str">
        <f>VLOOKUP(Tabla_STOCKENALMACEN[[#This Row],[ID_PRODUCTO]],'ABC STOCK'!$B$3:$F$565,5,FALSE)</f>
        <v>C</v>
      </c>
      <c r="R185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851" spans="1:18" x14ac:dyDescent="0.25">
      <c r="A1851">
        <v>1</v>
      </c>
      <c r="B1851">
        <v>1309</v>
      </c>
      <c r="C1851">
        <v>6</v>
      </c>
      <c r="D1851">
        <v>7</v>
      </c>
      <c r="E1851">
        <v>201901</v>
      </c>
      <c r="F1851">
        <v>95</v>
      </c>
      <c r="G1851">
        <v>6.07</v>
      </c>
      <c r="H1851">
        <v>576.65</v>
      </c>
      <c r="I1851">
        <v>555.76919999999996</v>
      </c>
      <c r="J1851">
        <v>109</v>
      </c>
      <c r="K1851">
        <v>913.04939999999999</v>
      </c>
      <c r="L1851">
        <f>Tabla_STOCKENALMACEN[[#This Row],[CANT_STOCK]]*Tabla_STOCKENALMACEN[[#This Row],[COSTO_UNIT]]</f>
        <v>576.65</v>
      </c>
      <c r="M1851">
        <f>IFERROR(Tabla_STOCKENALMACEN[[#This Row],[CANT_STOCK]]/Tabla_STOCKENALMACEN[[#This Row],[VENTA_PROM12MESES_UN]],0)</f>
        <v>0.87155963302752293</v>
      </c>
      <c r="N1851">
        <f>IFERROR(12/Tabla_STOCKENALMACEN[[#This Row],[MESES DE INVENTARIO]],0)</f>
        <v>13.768421052631579</v>
      </c>
      <c r="O1851" s="3">
        <f>Tabla_STOCKENALMACEN[[#This Row],[STOCK_VALORIZADO]]/SUM(Tabla_STOCKENALMACEN[STOCK_VALORIZADO])</f>
        <v>2.1708497939560891E-5</v>
      </c>
      <c r="P1851" s="1" t="str">
        <f>VLOOKUP(Tabla_STOCKENALMACEN[[#This Row],[ID_PRODUCTO]],'ABC VENTAS'!$B$2:$F$564,5,FALSE)</f>
        <v>C</v>
      </c>
      <c r="Q1851" s="1" t="str">
        <f>VLOOKUP(Tabla_STOCKENALMACEN[[#This Row],[ID_PRODUCTO]],'ABC STOCK'!$B$3:$F$565,5,FALSE)</f>
        <v>C</v>
      </c>
      <c r="R185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52" spans="1:18" x14ac:dyDescent="0.25">
      <c r="A1852">
        <v>2</v>
      </c>
      <c r="B1852">
        <v>1309</v>
      </c>
      <c r="C1852">
        <v>6</v>
      </c>
      <c r="D1852">
        <v>7</v>
      </c>
      <c r="E1852">
        <v>201906</v>
      </c>
      <c r="F1852">
        <v>301</v>
      </c>
      <c r="G1852">
        <v>3.99</v>
      </c>
      <c r="H1852">
        <v>1200.99</v>
      </c>
      <c r="I1852">
        <v>226.233</v>
      </c>
      <c r="J1852">
        <v>70</v>
      </c>
      <c r="K1852">
        <v>365.88299999999998</v>
      </c>
      <c r="L1852">
        <f>Tabla_STOCKENALMACEN[[#This Row],[CANT_STOCK]]*Tabla_STOCKENALMACEN[[#This Row],[COSTO_UNIT]]</f>
        <v>1200.99</v>
      </c>
      <c r="M1852">
        <f>IFERROR(Tabla_STOCKENALMACEN[[#This Row],[CANT_STOCK]]/Tabla_STOCKENALMACEN[[#This Row],[VENTA_PROM12MESES_UN]],0)</f>
        <v>4.3</v>
      </c>
      <c r="N1852">
        <f>IFERROR(12/Tabla_STOCKENALMACEN[[#This Row],[MESES DE INVENTARIO]],0)</f>
        <v>2.7906976744186047</v>
      </c>
      <c r="O1852" s="3">
        <f>Tabla_STOCKENALMACEN[[#This Row],[STOCK_VALORIZADO]]/SUM(Tabla_STOCKENALMACEN[STOCK_VALORIZADO])</f>
        <v>4.5212327998670311E-5</v>
      </c>
      <c r="P1852" s="1" t="str">
        <f>VLOOKUP(Tabla_STOCKENALMACEN[[#This Row],[ID_PRODUCTO]],'ABC VENTAS'!$B$2:$F$564,5,FALSE)</f>
        <v>C</v>
      </c>
      <c r="Q1852" s="1" t="str">
        <f>VLOOKUP(Tabla_STOCKENALMACEN[[#This Row],[ID_PRODUCTO]],'ABC STOCK'!$B$3:$F$565,5,FALSE)</f>
        <v>C</v>
      </c>
      <c r="R185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853" spans="1:18" x14ac:dyDescent="0.25">
      <c r="A1853">
        <v>3</v>
      </c>
      <c r="B1853">
        <v>1309</v>
      </c>
      <c r="C1853">
        <v>6</v>
      </c>
      <c r="D1853">
        <v>7</v>
      </c>
      <c r="E1853">
        <v>201912</v>
      </c>
      <c r="F1853">
        <v>0</v>
      </c>
      <c r="G1853">
        <v>3.59</v>
      </c>
      <c r="H1853">
        <v>0</v>
      </c>
      <c r="I1853">
        <v>290.84744000000001</v>
      </c>
      <c r="J1853">
        <v>77.900000000000006</v>
      </c>
      <c r="K1853">
        <v>341.18642</v>
      </c>
      <c r="L1853">
        <f>Tabla_STOCKENALMACEN[[#This Row],[CANT_STOCK]]*Tabla_STOCKENALMACEN[[#This Row],[COSTO_UNIT]]</f>
        <v>0</v>
      </c>
      <c r="M1853">
        <f>IFERROR(Tabla_STOCKENALMACEN[[#This Row],[CANT_STOCK]]/Tabla_STOCKENALMACEN[[#This Row],[VENTA_PROM12MESES_UN]],0)</f>
        <v>0</v>
      </c>
      <c r="N1853">
        <f>IFERROR(12/Tabla_STOCKENALMACEN[[#This Row],[MESES DE INVENTARIO]],0)</f>
        <v>0</v>
      </c>
      <c r="O1853" s="3">
        <f>Tabla_STOCKENALMACEN[[#This Row],[STOCK_VALORIZADO]]/SUM(Tabla_STOCKENALMACEN[STOCK_VALORIZADO])</f>
        <v>0</v>
      </c>
      <c r="P1853" s="1" t="str">
        <f>VLOOKUP(Tabla_STOCKENALMACEN[[#This Row],[ID_PRODUCTO]],'ABC VENTAS'!$B$2:$F$564,5,FALSE)</f>
        <v>C</v>
      </c>
      <c r="Q1853" s="1" t="str">
        <f>VLOOKUP(Tabla_STOCKENALMACEN[[#This Row],[ID_PRODUCTO]],'ABC STOCK'!$B$3:$F$565,5,FALSE)</f>
        <v>C</v>
      </c>
      <c r="R185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54" spans="1:18" x14ac:dyDescent="0.25">
      <c r="A1854">
        <v>2</v>
      </c>
      <c r="B1854">
        <v>1309</v>
      </c>
      <c r="C1854">
        <v>6</v>
      </c>
      <c r="D1854">
        <v>7</v>
      </c>
      <c r="E1854">
        <v>202003</v>
      </c>
      <c r="F1854">
        <v>290</v>
      </c>
      <c r="G1854">
        <v>1.69</v>
      </c>
      <c r="H1854">
        <v>490.1</v>
      </c>
      <c r="I1854">
        <v>158.99520000000001</v>
      </c>
      <c r="J1854">
        <v>96</v>
      </c>
      <c r="K1854">
        <v>222.2688</v>
      </c>
      <c r="L1854">
        <f>Tabla_STOCKENALMACEN[[#This Row],[CANT_STOCK]]*Tabla_STOCKENALMACEN[[#This Row],[COSTO_UNIT]]</f>
        <v>490.09999999999997</v>
      </c>
      <c r="M1854">
        <f>IFERROR(Tabla_STOCKENALMACEN[[#This Row],[CANT_STOCK]]/Tabla_STOCKENALMACEN[[#This Row],[VENTA_PROM12MESES_UN]],0)</f>
        <v>3.0208333333333335</v>
      </c>
      <c r="N1854">
        <f>IFERROR(12/Tabla_STOCKENALMACEN[[#This Row],[MESES DE INVENTARIO]],0)</f>
        <v>3.9724137931034482</v>
      </c>
      <c r="O1854" s="3">
        <f>Tabla_STOCKENALMACEN[[#This Row],[STOCK_VALORIZADO]]/SUM(Tabla_STOCKENALMACEN[STOCK_VALORIZADO])</f>
        <v>1.8450246839814086E-5</v>
      </c>
      <c r="P1854" s="1" t="str">
        <f>VLOOKUP(Tabla_STOCKENALMACEN[[#This Row],[ID_PRODUCTO]],'ABC VENTAS'!$B$2:$F$564,5,FALSE)</f>
        <v>C</v>
      </c>
      <c r="Q1854" s="1" t="str">
        <f>VLOOKUP(Tabla_STOCKENALMACEN[[#This Row],[ID_PRODUCTO]],'ABC STOCK'!$B$3:$F$565,5,FALSE)</f>
        <v>C</v>
      </c>
      <c r="R185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855" spans="1:18" x14ac:dyDescent="0.25">
      <c r="A1855">
        <v>2</v>
      </c>
      <c r="B1855">
        <v>1309</v>
      </c>
      <c r="C1855">
        <v>6</v>
      </c>
      <c r="D1855">
        <v>7</v>
      </c>
      <c r="E1855">
        <v>202001</v>
      </c>
      <c r="F1855">
        <v>23</v>
      </c>
      <c r="G1855">
        <v>1.28</v>
      </c>
      <c r="H1855">
        <v>29.44</v>
      </c>
      <c r="I1855">
        <v>110.08</v>
      </c>
      <c r="J1855">
        <v>100</v>
      </c>
      <c r="K1855">
        <v>167.68</v>
      </c>
      <c r="L1855">
        <f>Tabla_STOCKENALMACEN[[#This Row],[CANT_STOCK]]*Tabla_STOCKENALMACEN[[#This Row],[COSTO_UNIT]]</f>
        <v>29.44</v>
      </c>
      <c r="M1855">
        <f>IFERROR(Tabla_STOCKENALMACEN[[#This Row],[CANT_STOCK]]/Tabla_STOCKENALMACEN[[#This Row],[VENTA_PROM12MESES_UN]],0)</f>
        <v>0.23</v>
      </c>
      <c r="N1855">
        <f>IFERROR(12/Tabla_STOCKENALMACEN[[#This Row],[MESES DE INVENTARIO]],0)</f>
        <v>52.173913043478258</v>
      </c>
      <c r="O1855" s="3">
        <f>Tabla_STOCKENALMACEN[[#This Row],[STOCK_VALORIZADO]]/SUM(Tabla_STOCKENALMACEN[STOCK_VALORIZADO])</f>
        <v>1.1082947703818134E-6</v>
      </c>
      <c r="P1855" s="1" t="str">
        <f>VLOOKUP(Tabla_STOCKENALMACEN[[#This Row],[ID_PRODUCTO]],'ABC VENTAS'!$B$2:$F$564,5,FALSE)</f>
        <v>C</v>
      </c>
      <c r="Q1855" s="1" t="str">
        <f>VLOOKUP(Tabla_STOCKENALMACEN[[#This Row],[ID_PRODUCTO]],'ABC STOCK'!$B$3:$F$565,5,FALSE)</f>
        <v>C</v>
      </c>
      <c r="R185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56" spans="1:18" x14ac:dyDescent="0.25">
      <c r="A1856">
        <v>1</v>
      </c>
      <c r="B1856">
        <v>1310</v>
      </c>
      <c r="C1856">
        <v>6</v>
      </c>
      <c r="D1856">
        <v>7</v>
      </c>
      <c r="E1856">
        <v>201901</v>
      </c>
      <c r="F1856">
        <v>1339</v>
      </c>
      <c r="G1856">
        <v>6.1</v>
      </c>
      <c r="H1856">
        <v>8167.9</v>
      </c>
      <c r="I1856">
        <v>472.3596</v>
      </c>
      <c r="J1856">
        <v>95.6</v>
      </c>
      <c r="K1856">
        <v>1084.6776</v>
      </c>
      <c r="L1856">
        <f>Tabla_STOCKENALMACEN[[#This Row],[CANT_STOCK]]*Tabla_STOCKENALMACEN[[#This Row],[COSTO_UNIT]]</f>
        <v>8167.9</v>
      </c>
      <c r="M1856">
        <f>IFERROR(Tabla_STOCKENALMACEN[[#This Row],[CANT_STOCK]]/Tabla_STOCKENALMACEN[[#This Row],[VENTA_PROM12MESES_UN]],0)</f>
        <v>14.006276150627617</v>
      </c>
      <c r="N1856">
        <f>IFERROR(12/Tabla_STOCKENALMACEN[[#This Row],[MESES DE INVENTARIO]],0)</f>
        <v>0.85675877520537702</v>
      </c>
      <c r="O1856" s="3">
        <f>Tabla_STOCKENALMACEN[[#This Row],[STOCK_VALORIZADO]]/SUM(Tabla_STOCKENALMACEN[STOCK_VALORIZADO])</f>
        <v>3.0748780078130477E-4</v>
      </c>
      <c r="P1856" s="1" t="str">
        <f>VLOOKUP(Tabla_STOCKENALMACEN[[#This Row],[ID_PRODUCTO]],'ABC VENTAS'!$B$2:$F$564,5,FALSE)</f>
        <v>C</v>
      </c>
      <c r="Q1856" s="1" t="str">
        <f>VLOOKUP(Tabla_STOCKENALMACEN[[#This Row],[ID_PRODUCTO]],'ABC STOCK'!$B$3:$F$565,5,FALSE)</f>
        <v>C</v>
      </c>
      <c r="R185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857" spans="1:18" x14ac:dyDescent="0.25">
      <c r="A1857">
        <v>1</v>
      </c>
      <c r="B1857">
        <v>1310</v>
      </c>
      <c r="C1857">
        <v>6</v>
      </c>
      <c r="D1857">
        <v>7</v>
      </c>
      <c r="E1857">
        <v>201903</v>
      </c>
      <c r="F1857">
        <v>690</v>
      </c>
      <c r="G1857">
        <v>3.1</v>
      </c>
      <c r="H1857">
        <v>2139</v>
      </c>
      <c r="I1857">
        <v>345.185</v>
      </c>
      <c r="J1857">
        <v>131</v>
      </c>
      <c r="K1857">
        <v>507.625</v>
      </c>
      <c r="L1857">
        <f>Tabla_STOCKENALMACEN[[#This Row],[CANT_STOCK]]*Tabla_STOCKENALMACEN[[#This Row],[COSTO_UNIT]]</f>
        <v>2139</v>
      </c>
      <c r="M1857">
        <f>IFERROR(Tabla_STOCKENALMACEN[[#This Row],[CANT_STOCK]]/Tabla_STOCKENALMACEN[[#This Row],[VENTA_PROM12MESES_UN]],0)</f>
        <v>5.2671755725190836</v>
      </c>
      <c r="N1857">
        <f>IFERROR(12/Tabla_STOCKENALMACEN[[#This Row],[MESES DE INVENTARIO]],0)</f>
        <v>2.2782608695652176</v>
      </c>
      <c r="O1857" s="3">
        <f>Tabla_STOCKENALMACEN[[#This Row],[STOCK_VALORIZADO]]/SUM(Tabla_STOCKENALMACEN[STOCK_VALORIZADO])</f>
        <v>8.0524541910553625E-5</v>
      </c>
      <c r="P1857" s="1" t="str">
        <f>VLOOKUP(Tabla_STOCKENALMACEN[[#This Row],[ID_PRODUCTO]],'ABC VENTAS'!$B$2:$F$564,5,FALSE)</f>
        <v>C</v>
      </c>
      <c r="Q1857" s="1" t="str">
        <f>VLOOKUP(Tabla_STOCKENALMACEN[[#This Row],[ID_PRODUCTO]],'ABC STOCK'!$B$3:$F$565,5,FALSE)</f>
        <v>C</v>
      </c>
      <c r="R185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858" spans="1:18" x14ac:dyDescent="0.25">
      <c r="A1858">
        <v>3</v>
      </c>
      <c r="B1858">
        <v>1310</v>
      </c>
      <c r="C1858">
        <v>6</v>
      </c>
      <c r="D1858">
        <v>7</v>
      </c>
      <c r="E1858">
        <v>202002</v>
      </c>
      <c r="F1858">
        <v>24</v>
      </c>
      <c r="G1858">
        <v>3.22</v>
      </c>
      <c r="H1858">
        <v>77.28</v>
      </c>
      <c r="I1858">
        <v>183.41120000000001</v>
      </c>
      <c r="J1858">
        <v>64</v>
      </c>
      <c r="K1858">
        <v>383.30880000000002</v>
      </c>
      <c r="L1858">
        <f>Tabla_STOCKENALMACEN[[#This Row],[CANT_STOCK]]*Tabla_STOCKENALMACEN[[#This Row],[COSTO_UNIT]]</f>
        <v>77.28</v>
      </c>
      <c r="M1858">
        <f>IFERROR(Tabla_STOCKENALMACEN[[#This Row],[CANT_STOCK]]/Tabla_STOCKENALMACEN[[#This Row],[VENTA_PROM12MESES_UN]],0)</f>
        <v>0.375</v>
      </c>
      <c r="N1858">
        <f>IFERROR(12/Tabla_STOCKENALMACEN[[#This Row],[MESES DE INVENTARIO]],0)</f>
        <v>32</v>
      </c>
      <c r="O1858" s="3">
        <f>Tabla_STOCKENALMACEN[[#This Row],[STOCK_VALORIZADO]]/SUM(Tabla_STOCKENALMACEN[STOCK_VALORIZADO])</f>
        <v>2.9092737722522599E-6</v>
      </c>
      <c r="P1858" s="1" t="str">
        <f>VLOOKUP(Tabla_STOCKENALMACEN[[#This Row],[ID_PRODUCTO]],'ABC VENTAS'!$B$2:$F$564,5,FALSE)</f>
        <v>C</v>
      </c>
      <c r="Q1858" s="1" t="str">
        <f>VLOOKUP(Tabla_STOCKENALMACEN[[#This Row],[ID_PRODUCTO]],'ABC STOCK'!$B$3:$F$565,5,FALSE)</f>
        <v>C</v>
      </c>
      <c r="R18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59" spans="1:18" x14ac:dyDescent="0.25">
      <c r="A1859">
        <v>2</v>
      </c>
      <c r="B1859">
        <v>1310</v>
      </c>
      <c r="C1859">
        <v>6</v>
      </c>
      <c r="D1859">
        <v>7</v>
      </c>
      <c r="E1859">
        <v>201908</v>
      </c>
      <c r="F1859">
        <v>590</v>
      </c>
      <c r="G1859">
        <v>4.29</v>
      </c>
      <c r="H1859">
        <v>2531.1</v>
      </c>
      <c r="I1859">
        <v>219.06456</v>
      </c>
      <c r="J1859">
        <v>49.1</v>
      </c>
      <c r="K1859">
        <v>351.76713000000001</v>
      </c>
      <c r="L1859">
        <f>Tabla_STOCKENALMACEN[[#This Row],[CANT_STOCK]]*Tabla_STOCKENALMACEN[[#This Row],[COSTO_UNIT]]</f>
        <v>2531.1</v>
      </c>
      <c r="M1859">
        <f>IFERROR(Tabla_STOCKENALMACEN[[#This Row],[CANT_STOCK]]/Tabla_STOCKENALMACEN[[#This Row],[VENTA_PROM12MESES_UN]],0)</f>
        <v>12.016293279022403</v>
      </c>
      <c r="N1859">
        <f>IFERROR(12/Tabla_STOCKENALMACEN[[#This Row],[MESES DE INVENTARIO]],0)</f>
        <v>0.99864406779661019</v>
      </c>
      <c r="O1859" s="3">
        <f>Tabla_STOCKENALMACEN[[#This Row],[STOCK_VALORIZADO]]/SUM(Tabla_STOCKENALMACEN[STOCK_VALORIZADO])</f>
        <v>9.5285492300047807E-5</v>
      </c>
      <c r="P1859" s="1" t="str">
        <f>VLOOKUP(Tabla_STOCKENALMACEN[[#This Row],[ID_PRODUCTO]],'ABC VENTAS'!$B$2:$F$564,5,FALSE)</f>
        <v>C</v>
      </c>
      <c r="Q1859" s="1" t="str">
        <f>VLOOKUP(Tabla_STOCKENALMACEN[[#This Row],[ID_PRODUCTO]],'ABC STOCK'!$B$3:$F$565,5,FALSE)</f>
        <v>C</v>
      </c>
      <c r="R185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860" spans="1:18" x14ac:dyDescent="0.25">
      <c r="A1860">
        <v>3</v>
      </c>
      <c r="B1860">
        <v>1310</v>
      </c>
      <c r="C1860">
        <v>6</v>
      </c>
      <c r="D1860">
        <v>7</v>
      </c>
      <c r="E1860">
        <v>201911</v>
      </c>
      <c r="F1860">
        <v>205</v>
      </c>
      <c r="G1860">
        <v>3.84</v>
      </c>
      <c r="H1860">
        <v>787.2</v>
      </c>
      <c r="I1860">
        <v>175.02719999999999</v>
      </c>
      <c r="J1860">
        <v>53</v>
      </c>
      <c r="K1860">
        <v>327.66719999999998</v>
      </c>
      <c r="L1860">
        <f>Tabla_STOCKENALMACEN[[#This Row],[CANT_STOCK]]*Tabla_STOCKENALMACEN[[#This Row],[COSTO_UNIT]]</f>
        <v>787.19999999999993</v>
      </c>
      <c r="M1860">
        <f>IFERROR(Tabla_STOCKENALMACEN[[#This Row],[CANT_STOCK]]/Tabla_STOCKENALMACEN[[#This Row],[VENTA_PROM12MESES_UN]],0)</f>
        <v>3.8679245283018866</v>
      </c>
      <c r="N1860">
        <f>IFERROR(12/Tabla_STOCKENALMACEN[[#This Row],[MESES DE INVENTARIO]],0)</f>
        <v>3.102439024390244</v>
      </c>
      <c r="O1860" s="3">
        <f>Tabla_STOCKENALMACEN[[#This Row],[STOCK_VALORIZADO]]/SUM(Tabla_STOCKENALMACEN[STOCK_VALORIZADO])</f>
        <v>2.9634838425426743E-5</v>
      </c>
      <c r="P1860" s="1" t="str">
        <f>VLOOKUP(Tabla_STOCKENALMACEN[[#This Row],[ID_PRODUCTO]],'ABC VENTAS'!$B$2:$F$564,5,FALSE)</f>
        <v>C</v>
      </c>
      <c r="Q1860" s="1" t="str">
        <f>VLOOKUP(Tabla_STOCKENALMACEN[[#This Row],[ID_PRODUCTO]],'ABC STOCK'!$B$3:$F$565,5,FALSE)</f>
        <v>C</v>
      </c>
      <c r="R186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861" spans="1:18" x14ac:dyDescent="0.25">
      <c r="A1861">
        <v>3</v>
      </c>
      <c r="B1861">
        <v>1310</v>
      </c>
      <c r="C1861">
        <v>6</v>
      </c>
      <c r="D1861">
        <v>7</v>
      </c>
      <c r="E1861">
        <v>201907</v>
      </c>
      <c r="F1861">
        <v>305</v>
      </c>
      <c r="G1861">
        <v>2.72</v>
      </c>
      <c r="H1861">
        <v>829.6</v>
      </c>
      <c r="I1861">
        <v>179.1936</v>
      </c>
      <c r="J1861">
        <v>61</v>
      </c>
      <c r="K1861">
        <v>277.08640000000003</v>
      </c>
      <c r="L1861">
        <f>Tabla_STOCKENALMACEN[[#This Row],[CANT_STOCK]]*Tabla_STOCKENALMACEN[[#This Row],[COSTO_UNIT]]</f>
        <v>829.6</v>
      </c>
      <c r="M1861">
        <f>IFERROR(Tabla_STOCKENALMACEN[[#This Row],[CANT_STOCK]]/Tabla_STOCKENALMACEN[[#This Row],[VENTA_PROM12MESES_UN]],0)</f>
        <v>5</v>
      </c>
      <c r="N1861">
        <f>IFERROR(12/Tabla_STOCKENALMACEN[[#This Row],[MESES DE INVENTARIO]],0)</f>
        <v>2.4</v>
      </c>
      <c r="O1861" s="3">
        <f>Tabla_STOCKENALMACEN[[#This Row],[STOCK_VALORIZADO]]/SUM(Tabla_STOCKENALMACEN[STOCK_VALORIZADO])</f>
        <v>3.1231023828422294E-5</v>
      </c>
      <c r="P1861" s="1" t="str">
        <f>VLOOKUP(Tabla_STOCKENALMACEN[[#This Row],[ID_PRODUCTO]],'ABC VENTAS'!$B$2:$F$564,5,FALSE)</f>
        <v>C</v>
      </c>
      <c r="Q1861" s="1" t="str">
        <f>VLOOKUP(Tabla_STOCKENALMACEN[[#This Row],[ID_PRODUCTO]],'ABC STOCK'!$B$3:$F$565,5,FALSE)</f>
        <v>C</v>
      </c>
      <c r="R186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862" spans="1:18" x14ac:dyDescent="0.25">
      <c r="A1862">
        <v>2</v>
      </c>
      <c r="B1862">
        <v>1311</v>
      </c>
      <c r="C1862">
        <v>6</v>
      </c>
      <c r="D1862">
        <v>7</v>
      </c>
      <c r="E1862">
        <v>201906</v>
      </c>
      <c r="F1862">
        <v>403</v>
      </c>
      <c r="G1862">
        <v>5.49</v>
      </c>
      <c r="H1862">
        <v>2212.4699999999998</v>
      </c>
      <c r="I1862">
        <v>636.84</v>
      </c>
      <c r="J1862">
        <v>145</v>
      </c>
      <c r="K1862">
        <v>1440.8505</v>
      </c>
      <c r="L1862">
        <f>Tabla_STOCKENALMACEN[[#This Row],[CANT_STOCK]]*Tabla_STOCKENALMACEN[[#This Row],[COSTO_UNIT]]</f>
        <v>2212.4700000000003</v>
      </c>
      <c r="M1862">
        <f>IFERROR(Tabla_STOCKENALMACEN[[#This Row],[CANT_STOCK]]/Tabla_STOCKENALMACEN[[#This Row],[VENTA_PROM12MESES_UN]],0)</f>
        <v>2.7793103448275862</v>
      </c>
      <c r="N1862">
        <f>IFERROR(12/Tabla_STOCKENALMACEN[[#This Row],[MESES DE INVENTARIO]],0)</f>
        <v>4.3176178660049631</v>
      </c>
      <c r="O1862" s="3">
        <f>Tabla_STOCKENALMACEN[[#This Row],[STOCK_VALORIZADO]]/SUM(Tabla_STOCKENALMACEN[STOCK_VALORIZADO])</f>
        <v>8.3290384871829174E-5</v>
      </c>
      <c r="P1862" s="1" t="str">
        <f>VLOOKUP(Tabla_STOCKENALMACEN[[#This Row],[ID_PRODUCTO]],'ABC VENTAS'!$B$2:$F$564,5,FALSE)</f>
        <v>C</v>
      </c>
      <c r="Q1862" s="1" t="str">
        <f>VLOOKUP(Tabla_STOCKENALMACEN[[#This Row],[ID_PRODUCTO]],'ABC STOCK'!$B$3:$F$565,5,FALSE)</f>
        <v>C</v>
      </c>
      <c r="R186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63" spans="1:18" x14ac:dyDescent="0.25">
      <c r="A1863">
        <v>3</v>
      </c>
      <c r="B1863">
        <v>1311</v>
      </c>
      <c r="C1863">
        <v>6</v>
      </c>
      <c r="D1863">
        <v>7</v>
      </c>
      <c r="E1863">
        <v>201907</v>
      </c>
      <c r="F1863">
        <v>1080</v>
      </c>
      <c r="G1863">
        <v>4.68</v>
      </c>
      <c r="H1863">
        <v>5054.3999999999996</v>
      </c>
      <c r="I1863">
        <v>341.17200000000003</v>
      </c>
      <c r="J1863">
        <v>90</v>
      </c>
      <c r="K1863">
        <v>694.98</v>
      </c>
      <c r="L1863">
        <f>Tabla_STOCKENALMACEN[[#This Row],[CANT_STOCK]]*Tabla_STOCKENALMACEN[[#This Row],[COSTO_UNIT]]</f>
        <v>5054.3999999999996</v>
      </c>
      <c r="M1863">
        <f>IFERROR(Tabla_STOCKENALMACEN[[#This Row],[CANT_STOCK]]/Tabla_STOCKENALMACEN[[#This Row],[VENTA_PROM12MESES_UN]],0)</f>
        <v>12</v>
      </c>
      <c r="N1863">
        <f>IFERROR(12/Tabla_STOCKENALMACEN[[#This Row],[MESES DE INVENTARIO]],0)</f>
        <v>1</v>
      </c>
      <c r="O1863" s="3">
        <f>Tabla_STOCKENALMACEN[[#This Row],[STOCK_VALORIZADO]]/SUM(Tabla_STOCKENALMACEN[STOCK_VALORIZADO])</f>
        <v>1.9027734671935587E-4</v>
      </c>
      <c r="P1863" s="1" t="str">
        <f>VLOOKUP(Tabla_STOCKENALMACEN[[#This Row],[ID_PRODUCTO]],'ABC VENTAS'!$B$2:$F$564,5,FALSE)</f>
        <v>C</v>
      </c>
      <c r="Q1863" s="1" t="str">
        <f>VLOOKUP(Tabla_STOCKENALMACEN[[#This Row],[ID_PRODUCTO]],'ABC STOCK'!$B$3:$F$565,5,FALSE)</f>
        <v>C</v>
      </c>
      <c r="R186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864" spans="1:18" x14ac:dyDescent="0.25">
      <c r="A1864">
        <v>3</v>
      </c>
      <c r="B1864">
        <v>1311</v>
      </c>
      <c r="C1864">
        <v>6</v>
      </c>
      <c r="D1864">
        <v>7</v>
      </c>
      <c r="E1864">
        <v>201902</v>
      </c>
      <c r="F1864">
        <v>96</v>
      </c>
      <c r="G1864">
        <v>7.08</v>
      </c>
      <c r="H1864">
        <v>679.68</v>
      </c>
      <c r="I1864">
        <v>304.58159999999998</v>
      </c>
      <c r="J1864">
        <v>47.8</v>
      </c>
      <c r="K1864">
        <v>626.08439999999996</v>
      </c>
      <c r="L1864">
        <f>Tabla_STOCKENALMACEN[[#This Row],[CANT_STOCK]]*Tabla_STOCKENALMACEN[[#This Row],[COSTO_UNIT]]</f>
        <v>679.68000000000006</v>
      </c>
      <c r="M1864">
        <f>IFERROR(Tabla_STOCKENALMACEN[[#This Row],[CANT_STOCK]]/Tabla_STOCKENALMACEN[[#This Row],[VENTA_PROM12MESES_UN]],0)</f>
        <v>2.00836820083682</v>
      </c>
      <c r="N1864">
        <f>IFERROR(12/Tabla_STOCKENALMACEN[[#This Row],[MESES DE INVENTARIO]],0)</f>
        <v>5.9750000000000005</v>
      </c>
      <c r="O1864" s="3">
        <f>Tabla_STOCKENALMACEN[[#This Row],[STOCK_VALORIZADO]]/SUM(Tabla_STOCKENALMACEN[STOCK_VALORIZADO])</f>
        <v>2.5587153177075778E-5</v>
      </c>
      <c r="P1864" s="1" t="str">
        <f>VLOOKUP(Tabla_STOCKENALMACEN[[#This Row],[ID_PRODUCTO]],'ABC VENTAS'!$B$2:$F$564,5,FALSE)</f>
        <v>C</v>
      </c>
      <c r="Q1864" s="1" t="str">
        <f>VLOOKUP(Tabla_STOCKENALMACEN[[#This Row],[ID_PRODUCTO]],'ABC STOCK'!$B$3:$F$565,5,FALSE)</f>
        <v>C</v>
      </c>
      <c r="R18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65" spans="1:18" x14ac:dyDescent="0.25">
      <c r="A1865">
        <v>1</v>
      </c>
      <c r="B1865">
        <v>1311</v>
      </c>
      <c r="C1865">
        <v>6</v>
      </c>
      <c r="D1865">
        <v>7</v>
      </c>
      <c r="E1865">
        <v>202002</v>
      </c>
      <c r="F1865">
        <v>610</v>
      </c>
      <c r="G1865">
        <v>1.63</v>
      </c>
      <c r="H1865">
        <v>994.3</v>
      </c>
      <c r="I1865">
        <v>231.62299999999999</v>
      </c>
      <c r="J1865">
        <v>145</v>
      </c>
      <c r="K1865">
        <v>415.976</v>
      </c>
      <c r="L1865">
        <f>Tabla_STOCKENALMACEN[[#This Row],[CANT_STOCK]]*Tabla_STOCKENALMACEN[[#This Row],[COSTO_UNIT]]</f>
        <v>994.3</v>
      </c>
      <c r="M1865">
        <f>IFERROR(Tabla_STOCKENALMACEN[[#This Row],[CANT_STOCK]]/Tabla_STOCKENALMACEN[[#This Row],[VENTA_PROM12MESES_UN]],0)</f>
        <v>4.2068965517241379</v>
      </c>
      <c r="N1865">
        <f>IFERROR(12/Tabla_STOCKENALMACEN[[#This Row],[MESES DE INVENTARIO]],0)</f>
        <v>2.8524590163934427</v>
      </c>
      <c r="O1865" s="3">
        <f>Tabla_STOCKENALMACEN[[#This Row],[STOCK_VALORIZADO]]/SUM(Tabla_STOCKENALMACEN[STOCK_VALORIZADO])</f>
        <v>3.743130061788848E-5</v>
      </c>
      <c r="P1865" s="1" t="str">
        <f>VLOOKUP(Tabla_STOCKENALMACEN[[#This Row],[ID_PRODUCTO]],'ABC VENTAS'!$B$2:$F$564,5,FALSE)</f>
        <v>C</v>
      </c>
      <c r="Q1865" s="1" t="str">
        <f>VLOOKUP(Tabla_STOCKENALMACEN[[#This Row],[ID_PRODUCTO]],'ABC STOCK'!$B$3:$F$565,5,FALSE)</f>
        <v>C</v>
      </c>
      <c r="R186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866" spans="1:18" x14ac:dyDescent="0.25">
      <c r="A1866">
        <v>1</v>
      </c>
      <c r="B1866">
        <v>1311</v>
      </c>
      <c r="C1866">
        <v>6</v>
      </c>
      <c r="D1866">
        <v>7</v>
      </c>
      <c r="E1866">
        <v>201902</v>
      </c>
      <c r="F1866">
        <v>711</v>
      </c>
      <c r="G1866">
        <v>1.93</v>
      </c>
      <c r="H1866">
        <v>1372.23</v>
      </c>
      <c r="I1866">
        <v>199.85149999999999</v>
      </c>
      <c r="J1866">
        <v>109</v>
      </c>
      <c r="K1866">
        <v>361.83640000000003</v>
      </c>
      <c r="L1866">
        <f>Tabla_STOCKENALMACEN[[#This Row],[CANT_STOCK]]*Tabla_STOCKENALMACEN[[#This Row],[COSTO_UNIT]]</f>
        <v>1372.23</v>
      </c>
      <c r="M1866">
        <f>IFERROR(Tabla_STOCKENALMACEN[[#This Row],[CANT_STOCK]]/Tabla_STOCKENALMACEN[[#This Row],[VENTA_PROM12MESES_UN]],0)</f>
        <v>6.522935779816514</v>
      </c>
      <c r="N1866">
        <f>IFERROR(12/Tabla_STOCKENALMACEN[[#This Row],[MESES DE INVENTARIO]],0)</f>
        <v>1.8396624472573839</v>
      </c>
      <c r="O1866" s="3">
        <f>Tabla_STOCKENALMACEN[[#This Row],[STOCK_VALORIZADO]]/SUM(Tabla_STOCKENALMACEN[STOCK_VALORIZADO])</f>
        <v>5.1658808857372132E-5</v>
      </c>
      <c r="P1866" s="1" t="str">
        <f>VLOOKUP(Tabla_STOCKENALMACEN[[#This Row],[ID_PRODUCTO]],'ABC VENTAS'!$B$2:$F$564,5,FALSE)</f>
        <v>C</v>
      </c>
      <c r="Q1866" s="1" t="str">
        <f>VLOOKUP(Tabla_STOCKENALMACEN[[#This Row],[ID_PRODUCTO]],'ABC STOCK'!$B$3:$F$565,5,FALSE)</f>
        <v>C</v>
      </c>
      <c r="R186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867" spans="1:18" x14ac:dyDescent="0.25">
      <c r="A1867">
        <v>2</v>
      </c>
      <c r="B1867">
        <v>1311</v>
      </c>
      <c r="C1867">
        <v>6</v>
      </c>
      <c r="D1867">
        <v>7</v>
      </c>
      <c r="E1867">
        <v>202003</v>
      </c>
      <c r="F1867">
        <v>76</v>
      </c>
      <c r="G1867">
        <v>2.1800000000000002</v>
      </c>
      <c r="H1867">
        <v>165.68</v>
      </c>
      <c r="I1867">
        <v>112.61879999999999</v>
      </c>
      <c r="J1867">
        <v>63</v>
      </c>
      <c r="K1867">
        <v>216.99719999999999</v>
      </c>
      <c r="L1867">
        <f>Tabla_STOCKENALMACEN[[#This Row],[CANT_STOCK]]*Tabla_STOCKENALMACEN[[#This Row],[COSTO_UNIT]]</f>
        <v>165.68</v>
      </c>
      <c r="M1867">
        <f>IFERROR(Tabla_STOCKENALMACEN[[#This Row],[CANT_STOCK]]/Tabla_STOCKENALMACEN[[#This Row],[VENTA_PROM12MESES_UN]],0)</f>
        <v>1.2063492063492063</v>
      </c>
      <c r="N1867">
        <f>IFERROR(12/Tabla_STOCKENALMACEN[[#This Row],[MESES DE INVENTARIO]],0)</f>
        <v>9.9473684210526319</v>
      </c>
      <c r="O1867" s="3">
        <f>Tabla_STOCKENALMACEN[[#This Row],[STOCK_VALORIZADO]]/SUM(Tabla_STOCKENALMACEN[STOCK_VALORIZADO])</f>
        <v>6.2371697539693894E-6</v>
      </c>
      <c r="P1867" s="1" t="str">
        <f>VLOOKUP(Tabla_STOCKENALMACEN[[#This Row],[ID_PRODUCTO]],'ABC VENTAS'!$B$2:$F$564,5,FALSE)</f>
        <v>C</v>
      </c>
      <c r="Q1867" s="1" t="str">
        <f>VLOOKUP(Tabla_STOCKENALMACEN[[#This Row],[ID_PRODUCTO]],'ABC STOCK'!$B$3:$F$565,5,FALSE)</f>
        <v>C</v>
      </c>
      <c r="R186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68" spans="1:18" x14ac:dyDescent="0.25">
      <c r="A1868">
        <v>1</v>
      </c>
      <c r="B1868">
        <v>1312</v>
      </c>
      <c r="C1868">
        <v>6</v>
      </c>
      <c r="D1868">
        <v>7</v>
      </c>
      <c r="E1868">
        <v>202003</v>
      </c>
      <c r="F1868">
        <v>18</v>
      </c>
      <c r="G1868">
        <v>7.5</v>
      </c>
      <c r="H1868">
        <v>135</v>
      </c>
      <c r="I1868">
        <v>730.8</v>
      </c>
      <c r="J1868">
        <v>116</v>
      </c>
      <c r="K1868">
        <v>1044</v>
      </c>
      <c r="L1868">
        <f>Tabla_STOCKENALMACEN[[#This Row],[CANT_STOCK]]*Tabla_STOCKENALMACEN[[#This Row],[COSTO_UNIT]]</f>
        <v>135</v>
      </c>
      <c r="M1868">
        <f>IFERROR(Tabla_STOCKENALMACEN[[#This Row],[CANT_STOCK]]/Tabla_STOCKENALMACEN[[#This Row],[VENTA_PROM12MESES_UN]],0)</f>
        <v>0.15517241379310345</v>
      </c>
      <c r="N1868">
        <f>IFERROR(12/Tabla_STOCKENALMACEN[[#This Row],[MESES DE INVENTARIO]],0)</f>
        <v>77.333333333333329</v>
      </c>
      <c r="O1868" s="3">
        <f>Tabla_STOCKENALMACEN[[#This Row],[STOCK_VALORIZADO]]/SUM(Tabla_STOCKENALMACEN[STOCK_VALORIZADO])</f>
        <v>5.0821940897263852E-6</v>
      </c>
      <c r="P1868" s="1" t="str">
        <f>VLOOKUP(Tabla_STOCKENALMACEN[[#This Row],[ID_PRODUCTO]],'ABC VENTAS'!$B$2:$F$564,5,FALSE)</f>
        <v>C</v>
      </c>
      <c r="Q1868" s="1" t="str">
        <f>VLOOKUP(Tabla_STOCKENALMACEN[[#This Row],[ID_PRODUCTO]],'ABC STOCK'!$B$3:$F$565,5,FALSE)</f>
        <v>C</v>
      </c>
      <c r="R186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69" spans="1:18" x14ac:dyDescent="0.25">
      <c r="A1869">
        <v>3</v>
      </c>
      <c r="B1869">
        <v>1312</v>
      </c>
      <c r="C1869">
        <v>6</v>
      </c>
      <c r="D1869">
        <v>7</v>
      </c>
      <c r="E1869">
        <v>201909</v>
      </c>
      <c r="F1869">
        <v>87</v>
      </c>
      <c r="G1869">
        <v>2.68</v>
      </c>
      <c r="H1869">
        <v>233.16</v>
      </c>
      <c r="I1869">
        <v>339.42200000000003</v>
      </c>
      <c r="J1869">
        <v>149</v>
      </c>
      <c r="K1869">
        <v>706.79639999999995</v>
      </c>
      <c r="L1869">
        <f>Tabla_STOCKENALMACEN[[#This Row],[CANT_STOCK]]*Tabla_STOCKENALMACEN[[#This Row],[COSTO_UNIT]]</f>
        <v>233.16000000000003</v>
      </c>
      <c r="M1869">
        <f>IFERROR(Tabla_STOCKENALMACEN[[#This Row],[CANT_STOCK]]/Tabla_STOCKENALMACEN[[#This Row],[VENTA_PROM12MESES_UN]],0)</f>
        <v>0.58389261744966447</v>
      </c>
      <c r="N1869">
        <f>IFERROR(12/Tabla_STOCKENALMACEN[[#This Row],[MESES DE INVENTARIO]],0)</f>
        <v>20.551724137931032</v>
      </c>
      <c r="O1869" s="3">
        <f>Tabla_STOCKENALMACEN[[#This Row],[STOCK_VALORIZADO]]/SUM(Tabla_STOCKENALMACEN[STOCK_VALORIZADO])</f>
        <v>8.7775138811896601E-6</v>
      </c>
      <c r="P1869" s="1" t="str">
        <f>VLOOKUP(Tabla_STOCKENALMACEN[[#This Row],[ID_PRODUCTO]],'ABC VENTAS'!$B$2:$F$564,5,FALSE)</f>
        <v>C</v>
      </c>
      <c r="Q1869" s="1" t="str">
        <f>VLOOKUP(Tabla_STOCKENALMACEN[[#This Row],[ID_PRODUCTO]],'ABC STOCK'!$B$3:$F$565,5,FALSE)</f>
        <v>C</v>
      </c>
      <c r="R186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70" spans="1:18" x14ac:dyDescent="0.25">
      <c r="A1870">
        <v>1</v>
      </c>
      <c r="B1870">
        <v>1312</v>
      </c>
      <c r="C1870">
        <v>6</v>
      </c>
      <c r="D1870">
        <v>7</v>
      </c>
      <c r="E1870">
        <v>201903</v>
      </c>
      <c r="F1870">
        <v>93</v>
      </c>
      <c r="G1870">
        <v>1.61</v>
      </c>
      <c r="H1870">
        <v>149.72999999999999</v>
      </c>
      <c r="I1870">
        <v>208.2696</v>
      </c>
      <c r="J1870">
        <v>147</v>
      </c>
      <c r="K1870">
        <v>333.7047</v>
      </c>
      <c r="L1870">
        <f>Tabla_STOCKENALMACEN[[#This Row],[CANT_STOCK]]*Tabla_STOCKENALMACEN[[#This Row],[COSTO_UNIT]]</f>
        <v>149.73000000000002</v>
      </c>
      <c r="M1870">
        <f>IFERROR(Tabla_STOCKENALMACEN[[#This Row],[CANT_STOCK]]/Tabla_STOCKENALMACEN[[#This Row],[VENTA_PROM12MESES_UN]],0)</f>
        <v>0.63265306122448983</v>
      </c>
      <c r="N1870">
        <f>IFERROR(12/Tabla_STOCKENALMACEN[[#This Row],[MESES DE INVENTARIO]],0)</f>
        <v>18.967741935483868</v>
      </c>
      <c r="O1870" s="3">
        <f>Tabla_STOCKENALMACEN[[#This Row],[STOCK_VALORIZADO]]/SUM(Tabla_STOCKENALMACEN[STOCK_VALORIZADO])</f>
        <v>5.6367179337387545E-6</v>
      </c>
      <c r="P1870" s="1" t="str">
        <f>VLOOKUP(Tabla_STOCKENALMACEN[[#This Row],[ID_PRODUCTO]],'ABC VENTAS'!$B$2:$F$564,5,FALSE)</f>
        <v>C</v>
      </c>
      <c r="Q1870" s="1" t="str">
        <f>VLOOKUP(Tabla_STOCKENALMACEN[[#This Row],[ID_PRODUCTO]],'ABC STOCK'!$B$3:$F$565,5,FALSE)</f>
        <v>C</v>
      </c>
      <c r="R187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71" spans="1:18" x14ac:dyDescent="0.25">
      <c r="A1871">
        <v>1</v>
      </c>
      <c r="B1871">
        <v>1312</v>
      </c>
      <c r="C1871">
        <v>6</v>
      </c>
      <c r="D1871">
        <v>7</v>
      </c>
      <c r="E1871">
        <v>202002</v>
      </c>
      <c r="F1871">
        <v>674</v>
      </c>
      <c r="G1871">
        <v>3.31</v>
      </c>
      <c r="H1871">
        <v>2230.94</v>
      </c>
      <c r="I1871">
        <v>162.05760000000001</v>
      </c>
      <c r="J1871">
        <v>61.2</v>
      </c>
      <c r="K1871">
        <v>291.70368000000002</v>
      </c>
      <c r="L1871">
        <f>Tabla_STOCKENALMACEN[[#This Row],[CANT_STOCK]]*Tabla_STOCKENALMACEN[[#This Row],[COSTO_UNIT]]</f>
        <v>2230.94</v>
      </c>
      <c r="M1871">
        <f>IFERROR(Tabla_STOCKENALMACEN[[#This Row],[CANT_STOCK]]/Tabla_STOCKENALMACEN[[#This Row],[VENTA_PROM12MESES_UN]],0)</f>
        <v>11.013071895424837</v>
      </c>
      <c r="N1871">
        <f>IFERROR(12/Tabla_STOCKENALMACEN[[#This Row],[MESES DE INVENTARIO]],0)</f>
        <v>1.0896142433234421</v>
      </c>
      <c r="O1871" s="3">
        <f>Tabla_STOCKENALMACEN[[#This Row],[STOCK_VALORIZADO]]/SUM(Tabla_STOCKENALMACEN[STOCK_VALORIZADO])</f>
        <v>8.3985704315068022E-5</v>
      </c>
      <c r="P1871" s="1" t="str">
        <f>VLOOKUP(Tabla_STOCKENALMACEN[[#This Row],[ID_PRODUCTO]],'ABC VENTAS'!$B$2:$F$564,5,FALSE)</f>
        <v>C</v>
      </c>
      <c r="Q1871" s="1" t="str">
        <f>VLOOKUP(Tabla_STOCKENALMACEN[[#This Row],[ID_PRODUCTO]],'ABC STOCK'!$B$3:$F$565,5,FALSE)</f>
        <v>C</v>
      </c>
      <c r="R187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872" spans="1:18" x14ac:dyDescent="0.25">
      <c r="A1872">
        <v>3</v>
      </c>
      <c r="B1872">
        <v>1312</v>
      </c>
      <c r="C1872">
        <v>6</v>
      </c>
      <c r="D1872">
        <v>7</v>
      </c>
      <c r="E1872">
        <v>202001</v>
      </c>
      <c r="F1872">
        <v>606</v>
      </c>
      <c r="G1872">
        <v>1.33</v>
      </c>
      <c r="H1872">
        <v>805.98</v>
      </c>
      <c r="I1872">
        <v>164.14859999999999</v>
      </c>
      <c r="J1872">
        <v>121</v>
      </c>
      <c r="K1872">
        <v>223.6927</v>
      </c>
      <c r="L1872">
        <f>Tabla_STOCKENALMACEN[[#This Row],[CANT_STOCK]]*Tabla_STOCKENALMACEN[[#This Row],[COSTO_UNIT]]</f>
        <v>805.98</v>
      </c>
      <c r="M1872">
        <f>IFERROR(Tabla_STOCKENALMACEN[[#This Row],[CANT_STOCK]]/Tabla_STOCKENALMACEN[[#This Row],[VENTA_PROM12MESES_UN]],0)</f>
        <v>5.0082644628099171</v>
      </c>
      <c r="N1872">
        <f>IFERROR(12/Tabla_STOCKENALMACEN[[#This Row],[MESES DE INVENTARIO]],0)</f>
        <v>2.3960396039603959</v>
      </c>
      <c r="O1872" s="3">
        <f>Tabla_STOCKENALMACEN[[#This Row],[STOCK_VALORIZADO]]/SUM(Tabla_STOCKENALMACEN[STOCK_VALORIZADO])</f>
        <v>3.0341828092130908E-5</v>
      </c>
      <c r="P1872" s="1" t="str">
        <f>VLOOKUP(Tabla_STOCKENALMACEN[[#This Row],[ID_PRODUCTO]],'ABC VENTAS'!$B$2:$F$564,5,FALSE)</f>
        <v>C</v>
      </c>
      <c r="Q1872" s="1" t="str">
        <f>VLOOKUP(Tabla_STOCKENALMACEN[[#This Row],[ID_PRODUCTO]],'ABC STOCK'!$B$3:$F$565,5,FALSE)</f>
        <v>C</v>
      </c>
      <c r="R187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873" spans="1:18" x14ac:dyDescent="0.25">
      <c r="A1873">
        <v>3</v>
      </c>
      <c r="B1873">
        <v>1312</v>
      </c>
      <c r="C1873">
        <v>6</v>
      </c>
      <c r="D1873">
        <v>7</v>
      </c>
      <c r="E1873">
        <v>201907</v>
      </c>
      <c r="F1873">
        <v>285</v>
      </c>
      <c r="G1873">
        <v>2.2400000000000002</v>
      </c>
      <c r="H1873">
        <v>638.4</v>
      </c>
      <c r="I1873">
        <v>135.744</v>
      </c>
      <c r="J1873">
        <v>60</v>
      </c>
      <c r="K1873">
        <v>180.096</v>
      </c>
      <c r="L1873">
        <f>Tabla_STOCKENALMACEN[[#This Row],[CANT_STOCK]]*Tabla_STOCKENALMACEN[[#This Row],[COSTO_UNIT]]</f>
        <v>638.40000000000009</v>
      </c>
      <c r="M1873">
        <f>IFERROR(Tabla_STOCKENALMACEN[[#This Row],[CANT_STOCK]]/Tabla_STOCKENALMACEN[[#This Row],[VENTA_PROM12MESES_UN]],0)</f>
        <v>4.75</v>
      </c>
      <c r="N1873">
        <f>IFERROR(12/Tabla_STOCKENALMACEN[[#This Row],[MESES DE INVENTARIO]],0)</f>
        <v>2.5263157894736841</v>
      </c>
      <c r="O1873" s="3">
        <f>Tabla_STOCKENALMACEN[[#This Row],[STOCK_VALORIZADO]]/SUM(Tabla_STOCKENALMACEN[STOCK_VALORIZADO])</f>
        <v>2.4033131162083888E-5</v>
      </c>
      <c r="P1873" s="1" t="str">
        <f>VLOOKUP(Tabla_STOCKENALMACEN[[#This Row],[ID_PRODUCTO]],'ABC VENTAS'!$B$2:$F$564,5,FALSE)</f>
        <v>C</v>
      </c>
      <c r="Q1873" s="1" t="str">
        <f>VLOOKUP(Tabla_STOCKENALMACEN[[#This Row],[ID_PRODUCTO]],'ABC STOCK'!$B$3:$F$565,5,FALSE)</f>
        <v>C</v>
      </c>
      <c r="R187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874" spans="1:18" x14ac:dyDescent="0.25">
      <c r="A1874">
        <v>2</v>
      </c>
      <c r="B1874">
        <v>1313</v>
      </c>
      <c r="C1874">
        <v>6</v>
      </c>
      <c r="D1874">
        <v>7</v>
      </c>
      <c r="E1874">
        <v>201902</v>
      </c>
      <c r="F1874">
        <v>822</v>
      </c>
      <c r="G1874">
        <v>7.26</v>
      </c>
      <c r="H1874">
        <v>5967.72</v>
      </c>
      <c r="I1874">
        <v>431.30207999999999</v>
      </c>
      <c r="J1874">
        <v>63.2</v>
      </c>
      <c r="K1874">
        <v>770.83776</v>
      </c>
      <c r="L1874">
        <f>Tabla_STOCKENALMACEN[[#This Row],[CANT_STOCK]]*Tabla_STOCKENALMACEN[[#This Row],[COSTO_UNIT]]</f>
        <v>5967.72</v>
      </c>
      <c r="M1874">
        <f>IFERROR(Tabla_STOCKENALMACEN[[#This Row],[CANT_STOCK]]/Tabla_STOCKENALMACEN[[#This Row],[VENTA_PROM12MESES_UN]],0)</f>
        <v>13.00632911392405</v>
      </c>
      <c r="N1874">
        <f>IFERROR(12/Tabla_STOCKENALMACEN[[#This Row],[MESES DE INVENTARIO]],0)</f>
        <v>0.92262773722627744</v>
      </c>
      <c r="O1874" s="3">
        <f>Tabla_STOCKENALMACEN[[#This Row],[STOCK_VALORIZADO]]/SUM(Tabla_STOCKENALMACEN[STOCK_VALORIZADO])</f>
        <v>2.2466008380105147E-4</v>
      </c>
      <c r="P1874" s="1" t="str">
        <f>VLOOKUP(Tabla_STOCKENALMACEN[[#This Row],[ID_PRODUCTO]],'ABC VENTAS'!$B$2:$F$564,5,FALSE)</f>
        <v>C</v>
      </c>
      <c r="Q1874" s="1" t="str">
        <f>VLOOKUP(Tabla_STOCKENALMACEN[[#This Row],[ID_PRODUCTO]],'ABC STOCK'!$B$3:$F$565,5,FALSE)</f>
        <v>C</v>
      </c>
      <c r="R187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875" spans="1:18" x14ac:dyDescent="0.25">
      <c r="A1875">
        <v>3</v>
      </c>
      <c r="B1875">
        <v>1313</v>
      </c>
      <c r="C1875">
        <v>6</v>
      </c>
      <c r="D1875">
        <v>7</v>
      </c>
      <c r="E1875">
        <v>202003</v>
      </c>
      <c r="F1875">
        <v>1353</v>
      </c>
      <c r="G1875">
        <v>3.77</v>
      </c>
      <c r="H1875">
        <v>5100.8100000000004</v>
      </c>
      <c r="I1875">
        <v>338.68925999999999</v>
      </c>
      <c r="J1875">
        <v>96.6</v>
      </c>
      <c r="K1875">
        <v>630.03485999999998</v>
      </c>
      <c r="L1875">
        <f>Tabla_STOCKENALMACEN[[#This Row],[CANT_STOCK]]*Tabla_STOCKENALMACEN[[#This Row],[COSTO_UNIT]]</f>
        <v>5100.8100000000004</v>
      </c>
      <c r="M1875">
        <f>IFERROR(Tabla_STOCKENALMACEN[[#This Row],[CANT_STOCK]]/Tabla_STOCKENALMACEN[[#This Row],[VENTA_PROM12MESES_UN]],0)</f>
        <v>14.006211180124225</v>
      </c>
      <c r="N1875">
        <f>IFERROR(12/Tabla_STOCKENALMACEN[[#This Row],[MESES DE INVENTARIO]],0)</f>
        <v>0.85676274944567621</v>
      </c>
      <c r="O1875" s="3">
        <f>Tabla_STOCKENALMACEN[[#This Row],[STOCK_VALORIZADO]]/SUM(Tabla_STOCKENALMACEN[STOCK_VALORIZADO])</f>
        <v>1.9202449210975738E-4</v>
      </c>
      <c r="P1875" s="1" t="str">
        <f>VLOOKUP(Tabla_STOCKENALMACEN[[#This Row],[ID_PRODUCTO]],'ABC VENTAS'!$B$2:$F$564,5,FALSE)</f>
        <v>C</v>
      </c>
      <c r="Q1875" s="1" t="str">
        <f>VLOOKUP(Tabla_STOCKENALMACEN[[#This Row],[ID_PRODUCTO]],'ABC STOCK'!$B$3:$F$565,5,FALSE)</f>
        <v>C</v>
      </c>
      <c r="R187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876" spans="1:18" x14ac:dyDescent="0.25">
      <c r="A1876">
        <v>2</v>
      </c>
      <c r="B1876">
        <v>1313</v>
      </c>
      <c r="C1876">
        <v>6</v>
      </c>
      <c r="D1876">
        <v>7</v>
      </c>
      <c r="E1876">
        <v>202002</v>
      </c>
      <c r="F1876">
        <v>9</v>
      </c>
      <c r="G1876">
        <v>6.19</v>
      </c>
      <c r="H1876">
        <v>55.71</v>
      </c>
      <c r="I1876">
        <v>392.19839999999999</v>
      </c>
      <c r="J1876">
        <v>66</v>
      </c>
      <c r="K1876">
        <v>629.15160000000003</v>
      </c>
      <c r="L1876">
        <f>Tabla_STOCKENALMACEN[[#This Row],[CANT_STOCK]]*Tabla_STOCKENALMACEN[[#This Row],[COSTO_UNIT]]</f>
        <v>55.71</v>
      </c>
      <c r="M1876">
        <f>IFERROR(Tabla_STOCKENALMACEN[[#This Row],[CANT_STOCK]]/Tabla_STOCKENALMACEN[[#This Row],[VENTA_PROM12MESES_UN]],0)</f>
        <v>0.13636363636363635</v>
      </c>
      <c r="N1876">
        <f>IFERROR(12/Tabla_STOCKENALMACEN[[#This Row],[MESES DE INVENTARIO]],0)</f>
        <v>88</v>
      </c>
      <c r="O1876" s="3">
        <f>Tabla_STOCKENALMACEN[[#This Row],[STOCK_VALORIZADO]]/SUM(Tabla_STOCKENALMACEN[STOCK_VALORIZADO])</f>
        <v>2.0972520943604217E-6</v>
      </c>
      <c r="P1876" s="1" t="str">
        <f>VLOOKUP(Tabla_STOCKENALMACEN[[#This Row],[ID_PRODUCTO]],'ABC VENTAS'!$B$2:$F$564,5,FALSE)</f>
        <v>C</v>
      </c>
      <c r="Q1876" s="1" t="str">
        <f>VLOOKUP(Tabla_STOCKENALMACEN[[#This Row],[ID_PRODUCTO]],'ABC STOCK'!$B$3:$F$565,5,FALSE)</f>
        <v>C</v>
      </c>
      <c r="R187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77" spans="1:18" x14ac:dyDescent="0.25">
      <c r="A1877">
        <v>1</v>
      </c>
      <c r="B1877">
        <v>1313</v>
      </c>
      <c r="C1877">
        <v>6</v>
      </c>
      <c r="D1877">
        <v>7</v>
      </c>
      <c r="E1877">
        <v>202001</v>
      </c>
      <c r="F1877">
        <v>356</v>
      </c>
      <c r="G1877">
        <v>2.67</v>
      </c>
      <c r="H1877">
        <v>950.52</v>
      </c>
      <c r="I1877">
        <v>413.7432</v>
      </c>
      <c r="J1877">
        <v>149</v>
      </c>
      <c r="K1877">
        <v>604.70159999999998</v>
      </c>
      <c r="L1877">
        <f>Tabla_STOCKENALMACEN[[#This Row],[CANT_STOCK]]*Tabla_STOCKENALMACEN[[#This Row],[COSTO_UNIT]]</f>
        <v>950.52</v>
      </c>
      <c r="M1877">
        <f>IFERROR(Tabla_STOCKENALMACEN[[#This Row],[CANT_STOCK]]/Tabla_STOCKENALMACEN[[#This Row],[VENTA_PROM12MESES_UN]],0)</f>
        <v>2.3892617449664431</v>
      </c>
      <c r="N1877">
        <f>IFERROR(12/Tabla_STOCKENALMACEN[[#This Row],[MESES DE INVENTARIO]],0)</f>
        <v>5.0224719101123592</v>
      </c>
      <c r="O1877" s="3">
        <f>Tabla_STOCKENALMACEN[[#This Row],[STOCK_VALORIZADO]]/SUM(Tabla_STOCKENALMACEN[STOCK_VALORIZADO])</f>
        <v>3.5783163897531288E-5</v>
      </c>
      <c r="P1877" s="1" t="str">
        <f>VLOOKUP(Tabla_STOCKENALMACEN[[#This Row],[ID_PRODUCTO]],'ABC VENTAS'!$B$2:$F$564,5,FALSE)</f>
        <v>C</v>
      </c>
      <c r="Q1877" s="1" t="str">
        <f>VLOOKUP(Tabla_STOCKENALMACEN[[#This Row],[ID_PRODUCTO]],'ABC STOCK'!$B$3:$F$565,5,FALSE)</f>
        <v>C</v>
      </c>
      <c r="R187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78" spans="1:18" x14ac:dyDescent="0.25">
      <c r="A1878">
        <v>2</v>
      </c>
      <c r="B1878">
        <v>1313</v>
      </c>
      <c r="C1878">
        <v>6</v>
      </c>
      <c r="D1878">
        <v>7</v>
      </c>
      <c r="E1878">
        <v>201902</v>
      </c>
      <c r="F1878">
        <v>275</v>
      </c>
      <c r="G1878">
        <v>5</v>
      </c>
      <c r="H1878">
        <v>1375</v>
      </c>
      <c r="I1878">
        <v>217.55</v>
      </c>
      <c r="J1878">
        <v>45.8</v>
      </c>
      <c r="K1878">
        <v>387.01</v>
      </c>
      <c r="L1878">
        <f>Tabla_STOCKENALMACEN[[#This Row],[CANT_STOCK]]*Tabla_STOCKENALMACEN[[#This Row],[COSTO_UNIT]]</f>
        <v>1375</v>
      </c>
      <c r="M1878">
        <f>IFERROR(Tabla_STOCKENALMACEN[[#This Row],[CANT_STOCK]]/Tabla_STOCKENALMACEN[[#This Row],[VENTA_PROM12MESES_UN]],0)</f>
        <v>6.004366812227075</v>
      </c>
      <c r="N1878">
        <f>IFERROR(12/Tabla_STOCKENALMACEN[[#This Row],[MESES DE INVENTARIO]],0)</f>
        <v>1.9985454545454542</v>
      </c>
      <c r="O1878" s="3">
        <f>Tabla_STOCKENALMACEN[[#This Row],[STOCK_VALORIZADO]]/SUM(Tabla_STOCKENALMACEN[STOCK_VALORIZADO])</f>
        <v>5.1763087950916893E-5</v>
      </c>
      <c r="P1878" s="1" t="str">
        <f>VLOOKUP(Tabla_STOCKENALMACEN[[#This Row],[ID_PRODUCTO]],'ABC VENTAS'!$B$2:$F$564,5,FALSE)</f>
        <v>C</v>
      </c>
      <c r="Q1878" s="1" t="str">
        <f>VLOOKUP(Tabla_STOCKENALMACEN[[#This Row],[ID_PRODUCTO]],'ABC STOCK'!$B$3:$F$565,5,FALSE)</f>
        <v>C</v>
      </c>
      <c r="R187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879" spans="1:18" x14ac:dyDescent="0.25">
      <c r="A1879">
        <v>3</v>
      </c>
      <c r="B1879">
        <v>1313</v>
      </c>
      <c r="C1879">
        <v>6</v>
      </c>
      <c r="D1879">
        <v>7</v>
      </c>
      <c r="E1879">
        <v>201901</v>
      </c>
      <c r="F1879">
        <v>240</v>
      </c>
      <c r="G1879">
        <v>2.02</v>
      </c>
      <c r="H1879">
        <v>484.8</v>
      </c>
      <c r="I1879">
        <v>127.361</v>
      </c>
      <c r="J1879">
        <v>65</v>
      </c>
      <c r="K1879">
        <v>162.81200000000001</v>
      </c>
      <c r="L1879">
        <f>Tabla_STOCKENALMACEN[[#This Row],[CANT_STOCK]]*Tabla_STOCKENALMACEN[[#This Row],[COSTO_UNIT]]</f>
        <v>484.8</v>
      </c>
      <c r="M1879">
        <f>IFERROR(Tabla_STOCKENALMACEN[[#This Row],[CANT_STOCK]]/Tabla_STOCKENALMACEN[[#This Row],[VENTA_PROM12MESES_UN]],0)</f>
        <v>3.6923076923076925</v>
      </c>
      <c r="N1879">
        <f>IFERROR(12/Tabla_STOCKENALMACEN[[#This Row],[MESES DE INVENTARIO]],0)</f>
        <v>3.25</v>
      </c>
      <c r="O1879" s="3">
        <f>Tabla_STOCKENALMACEN[[#This Row],[STOCK_VALORIZADO]]/SUM(Tabla_STOCKENALMACEN[STOCK_VALORIZADO])</f>
        <v>1.8250723664439645E-5</v>
      </c>
      <c r="P1879" s="1" t="str">
        <f>VLOOKUP(Tabla_STOCKENALMACEN[[#This Row],[ID_PRODUCTO]],'ABC VENTAS'!$B$2:$F$564,5,FALSE)</f>
        <v>C</v>
      </c>
      <c r="Q1879" s="1" t="str">
        <f>VLOOKUP(Tabla_STOCKENALMACEN[[#This Row],[ID_PRODUCTO]],'ABC STOCK'!$B$3:$F$565,5,FALSE)</f>
        <v>C</v>
      </c>
      <c r="R187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880" spans="1:18" x14ac:dyDescent="0.25">
      <c r="A1880">
        <v>1</v>
      </c>
      <c r="B1880">
        <v>1314</v>
      </c>
      <c r="C1880">
        <v>6</v>
      </c>
      <c r="D1880">
        <v>7</v>
      </c>
      <c r="E1880">
        <v>202003</v>
      </c>
      <c r="F1880">
        <v>0</v>
      </c>
      <c r="G1880">
        <v>7.37</v>
      </c>
      <c r="H1880">
        <v>0</v>
      </c>
      <c r="I1880">
        <v>823.37639999999999</v>
      </c>
      <c r="J1880">
        <v>114</v>
      </c>
      <c r="K1880">
        <v>1243.4664</v>
      </c>
      <c r="L1880">
        <f>Tabla_STOCKENALMACEN[[#This Row],[CANT_STOCK]]*Tabla_STOCKENALMACEN[[#This Row],[COSTO_UNIT]]</f>
        <v>0</v>
      </c>
      <c r="M1880">
        <f>IFERROR(Tabla_STOCKENALMACEN[[#This Row],[CANT_STOCK]]/Tabla_STOCKENALMACEN[[#This Row],[VENTA_PROM12MESES_UN]],0)</f>
        <v>0</v>
      </c>
      <c r="N1880">
        <f>IFERROR(12/Tabla_STOCKENALMACEN[[#This Row],[MESES DE INVENTARIO]],0)</f>
        <v>0</v>
      </c>
      <c r="O1880" s="3">
        <f>Tabla_STOCKENALMACEN[[#This Row],[STOCK_VALORIZADO]]/SUM(Tabla_STOCKENALMACEN[STOCK_VALORIZADO])</f>
        <v>0</v>
      </c>
      <c r="P1880" s="1" t="str">
        <f>VLOOKUP(Tabla_STOCKENALMACEN[[#This Row],[ID_PRODUCTO]],'ABC VENTAS'!$B$2:$F$564,5,FALSE)</f>
        <v>C</v>
      </c>
      <c r="Q1880" s="1" t="str">
        <f>VLOOKUP(Tabla_STOCKENALMACEN[[#This Row],[ID_PRODUCTO]],'ABC STOCK'!$B$3:$F$565,5,FALSE)</f>
        <v>C</v>
      </c>
      <c r="R188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81" spans="1:18" x14ac:dyDescent="0.25">
      <c r="A1881">
        <v>2</v>
      </c>
      <c r="B1881">
        <v>1314</v>
      </c>
      <c r="C1881">
        <v>6</v>
      </c>
      <c r="D1881">
        <v>7</v>
      </c>
      <c r="E1881">
        <v>201906</v>
      </c>
      <c r="F1881">
        <v>96</v>
      </c>
      <c r="G1881">
        <v>5.54</v>
      </c>
      <c r="H1881">
        <v>531.84</v>
      </c>
      <c r="I1881">
        <v>580.14880000000005</v>
      </c>
      <c r="J1881">
        <v>119</v>
      </c>
      <c r="K1881">
        <v>1166.8902</v>
      </c>
      <c r="L1881">
        <f>Tabla_STOCKENALMACEN[[#This Row],[CANT_STOCK]]*Tabla_STOCKENALMACEN[[#This Row],[COSTO_UNIT]]</f>
        <v>531.84</v>
      </c>
      <c r="M1881">
        <f>IFERROR(Tabla_STOCKENALMACEN[[#This Row],[CANT_STOCK]]/Tabla_STOCKENALMACEN[[#This Row],[VENTA_PROM12MESES_UN]],0)</f>
        <v>0.80672268907563027</v>
      </c>
      <c r="N1881">
        <f>IFERROR(12/Tabla_STOCKENALMACEN[[#This Row],[MESES DE INVENTARIO]],0)</f>
        <v>14.875</v>
      </c>
      <c r="O1881" s="3">
        <f>Tabla_STOCKENALMACEN[[#This Row],[STOCK_VALORIZADO]]/SUM(Tabla_STOCKENALMACEN[STOCK_VALORIZADO])</f>
        <v>2.0021585960593195E-5</v>
      </c>
      <c r="P1881" s="1" t="str">
        <f>VLOOKUP(Tabla_STOCKENALMACEN[[#This Row],[ID_PRODUCTO]],'ABC VENTAS'!$B$2:$F$564,5,FALSE)</f>
        <v>C</v>
      </c>
      <c r="Q1881" s="1" t="str">
        <f>VLOOKUP(Tabla_STOCKENALMACEN[[#This Row],[ID_PRODUCTO]],'ABC STOCK'!$B$3:$F$565,5,FALSE)</f>
        <v>C</v>
      </c>
      <c r="R188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82" spans="1:18" x14ac:dyDescent="0.25">
      <c r="A1882">
        <v>2</v>
      </c>
      <c r="B1882">
        <v>1314</v>
      </c>
      <c r="C1882">
        <v>6</v>
      </c>
      <c r="D1882">
        <v>7</v>
      </c>
      <c r="E1882">
        <v>201906</v>
      </c>
      <c r="F1882">
        <v>1277</v>
      </c>
      <c r="G1882">
        <v>4.67</v>
      </c>
      <c r="H1882">
        <v>5963.59</v>
      </c>
      <c r="I1882">
        <v>495.28152</v>
      </c>
      <c r="J1882">
        <v>98.2</v>
      </c>
      <c r="K1882">
        <v>752.09415999999999</v>
      </c>
      <c r="L1882">
        <f>Tabla_STOCKENALMACEN[[#This Row],[CANT_STOCK]]*Tabla_STOCKENALMACEN[[#This Row],[COSTO_UNIT]]</f>
        <v>5963.59</v>
      </c>
      <c r="M1882">
        <f>IFERROR(Tabla_STOCKENALMACEN[[#This Row],[CANT_STOCK]]/Tabla_STOCKENALMACEN[[#This Row],[VENTA_PROM12MESES_UN]],0)</f>
        <v>13.0040733197556</v>
      </c>
      <c r="N1882">
        <f>IFERROR(12/Tabla_STOCKENALMACEN[[#This Row],[MESES DE INVENTARIO]],0)</f>
        <v>0.92278778386844174</v>
      </c>
      <c r="O1882" s="3">
        <f>Tabla_STOCKENALMACEN[[#This Row],[STOCK_VALORIZADO]]/SUM(Tabla_STOCKENALMACEN[STOCK_VALORIZADO])</f>
        <v>2.2450460630778798E-4</v>
      </c>
      <c r="P1882" s="1" t="str">
        <f>VLOOKUP(Tabla_STOCKENALMACEN[[#This Row],[ID_PRODUCTO]],'ABC VENTAS'!$B$2:$F$564,5,FALSE)</f>
        <v>C</v>
      </c>
      <c r="Q1882" s="1" t="str">
        <f>VLOOKUP(Tabla_STOCKENALMACEN[[#This Row],[ID_PRODUCTO]],'ABC STOCK'!$B$3:$F$565,5,FALSE)</f>
        <v>C</v>
      </c>
      <c r="R188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883" spans="1:18" x14ac:dyDescent="0.25">
      <c r="A1883">
        <v>2</v>
      </c>
      <c r="B1883">
        <v>1314</v>
      </c>
      <c r="C1883">
        <v>6</v>
      </c>
      <c r="D1883">
        <v>7</v>
      </c>
      <c r="E1883">
        <v>201902</v>
      </c>
      <c r="F1883">
        <v>0</v>
      </c>
      <c r="G1883">
        <v>4.38</v>
      </c>
      <c r="H1883">
        <v>0</v>
      </c>
      <c r="I1883">
        <v>457.42968000000002</v>
      </c>
      <c r="J1883">
        <v>96.7</v>
      </c>
      <c r="K1883">
        <v>703.08636000000001</v>
      </c>
      <c r="L1883">
        <f>Tabla_STOCKENALMACEN[[#This Row],[CANT_STOCK]]*Tabla_STOCKENALMACEN[[#This Row],[COSTO_UNIT]]</f>
        <v>0</v>
      </c>
      <c r="M1883">
        <f>IFERROR(Tabla_STOCKENALMACEN[[#This Row],[CANT_STOCK]]/Tabla_STOCKENALMACEN[[#This Row],[VENTA_PROM12MESES_UN]],0)</f>
        <v>0</v>
      </c>
      <c r="N1883">
        <f>IFERROR(12/Tabla_STOCKENALMACEN[[#This Row],[MESES DE INVENTARIO]],0)</f>
        <v>0</v>
      </c>
      <c r="O1883" s="3">
        <f>Tabla_STOCKENALMACEN[[#This Row],[STOCK_VALORIZADO]]/SUM(Tabla_STOCKENALMACEN[STOCK_VALORIZADO])</f>
        <v>0</v>
      </c>
      <c r="P1883" s="1" t="str">
        <f>VLOOKUP(Tabla_STOCKENALMACEN[[#This Row],[ID_PRODUCTO]],'ABC VENTAS'!$B$2:$F$564,5,FALSE)</f>
        <v>C</v>
      </c>
      <c r="Q1883" s="1" t="str">
        <f>VLOOKUP(Tabla_STOCKENALMACEN[[#This Row],[ID_PRODUCTO]],'ABC STOCK'!$B$3:$F$565,5,FALSE)</f>
        <v>C</v>
      </c>
      <c r="R188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84" spans="1:18" x14ac:dyDescent="0.25">
      <c r="A1884">
        <v>3</v>
      </c>
      <c r="B1884">
        <v>1314</v>
      </c>
      <c r="C1884">
        <v>6</v>
      </c>
      <c r="D1884">
        <v>7</v>
      </c>
      <c r="E1884">
        <v>202003</v>
      </c>
      <c r="F1884">
        <v>395</v>
      </c>
      <c r="G1884">
        <v>2.41</v>
      </c>
      <c r="H1884">
        <v>951.95</v>
      </c>
      <c r="I1884">
        <v>329.47109999999998</v>
      </c>
      <c r="J1884">
        <v>147</v>
      </c>
      <c r="K1884">
        <v>644.77139999999997</v>
      </c>
      <c r="L1884">
        <f>Tabla_STOCKENALMACEN[[#This Row],[CANT_STOCK]]*Tabla_STOCKENALMACEN[[#This Row],[COSTO_UNIT]]</f>
        <v>951.95</v>
      </c>
      <c r="M1884">
        <f>IFERROR(Tabla_STOCKENALMACEN[[#This Row],[CANT_STOCK]]/Tabla_STOCKENALMACEN[[#This Row],[VENTA_PROM12MESES_UN]],0)</f>
        <v>2.6870748299319729</v>
      </c>
      <c r="N1884">
        <f>IFERROR(12/Tabla_STOCKENALMACEN[[#This Row],[MESES DE INVENTARIO]],0)</f>
        <v>4.4658227848101264</v>
      </c>
      <c r="O1884" s="3">
        <f>Tabla_STOCKENALMACEN[[#This Row],[STOCK_VALORIZADO]]/SUM(Tabla_STOCKENALMACEN[STOCK_VALORIZADO])</f>
        <v>3.5836997509000246E-5</v>
      </c>
      <c r="P1884" s="1" t="str">
        <f>VLOOKUP(Tabla_STOCKENALMACEN[[#This Row],[ID_PRODUCTO]],'ABC VENTAS'!$B$2:$F$564,5,FALSE)</f>
        <v>C</v>
      </c>
      <c r="Q1884" s="1" t="str">
        <f>VLOOKUP(Tabla_STOCKENALMACEN[[#This Row],[ID_PRODUCTO]],'ABC STOCK'!$B$3:$F$565,5,FALSE)</f>
        <v>C</v>
      </c>
      <c r="R188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85" spans="1:18" x14ac:dyDescent="0.25">
      <c r="A1885">
        <v>2</v>
      </c>
      <c r="B1885">
        <v>1314</v>
      </c>
      <c r="C1885">
        <v>6</v>
      </c>
      <c r="D1885">
        <v>7</v>
      </c>
      <c r="E1885">
        <v>201905</v>
      </c>
      <c r="F1885">
        <v>80</v>
      </c>
      <c r="G1885">
        <v>6.45</v>
      </c>
      <c r="H1885">
        <v>516</v>
      </c>
      <c r="I1885">
        <v>220.7706</v>
      </c>
      <c r="J1885">
        <v>39.799999999999997</v>
      </c>
      <c r="K1885">
        <v>459.51089999999999</v>
      </c>
      <c r="L1885">
        <f>Tabla_STOCKENALMACEN[[#This Row],[CANT_STOCK]]*Tabla_STOCKENALMACEN[[#This Row],[COSTO_UNIT]]</f>
        <v>516</v>
      </c>
      <c r="M1885">
        <f>IFERROR(Tabla_STOCKENALMACEN[[#This Row],[CANT_STOCK]]/Tabla_STOCKENALMACEN[[#This Row],[VENTA_PROM12MESES_UN]],0)</f>
        <v>2.0100502512562817</v>
      </c>
      <c r="N1885">
        <f>IFERROR(12/Tabla_STOCKENALMACEN[[#This Row],[MESES DE INVENTARIO]],0)</f>
        <v>5.9699999999999989</v>
      </c>
      <c r="O1885" s="3">
        <f>Tabla_STOCKENALMACEN[[#This Row],[STOCK_VALORIZADO]]/SUM(Tabla_STOCKENALMACEN[STOCK_VALORIZADO])</f>
        <v>1.942527518739863E-5</v>
      </c>
      <c r="P1885" s="1" t="str">
        <f>VLOOKUP(Tabla_STOCKENALMACEN[[#This Row],[ID_PRODUCTO]],'ABC VENTAS'!$B$2:$F$564,5,FALSE)</f>
        <v>C</v>
      </c>
      <c r="Q1885" s="1" t="str">
        <f>VLOOKUP(Tabla_STOCKENALMACEN[[#This Row],[ID_PRODUCTO]],'ABC STOCK'!$B$3:$F$565,5,FALSE)</f>
        <v>C</v>
      </c>
      <c r="R188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86" spans="1:18" x14ac:dyDescent="0.25">
      <c r="A1886">
        <v>3</v>
      </c>
      <c r="B1886">
        <v>1315</v>
      </c>
      <c r="C1886">
        <v>6</v>
      </c>
      <c r="D1886">
        <v>7</v>
      </c>
      <c r="E1886">
        <v>201907</v>
      </c>
      <c r="F1886">
        <v>66</v>
      </c>
      <c r="G1886">
        <v>7.62</v>
      </c>
      <c r="H1886">
        <v>502.92</v>
      </c>
      <c r="I1886">
        <v>414.89375999999999</v>
      </c>
      <c r="J1886">
        <v>65.599999999999994</v>
      </c>
      <c r="K1886">
        <v>799.79520000000002</v>
      </c>
      <c r="L1886">
        <f>Tabla_STOCKENALMACEN[[#This Row],[CANT_STOCK]]*Tabla_STOCKENALMACEN[[#This Row],[COSTO_UNIT]]</f>
        <v>502.92</v>
      </c>
      <c r="M1886">
        <f>IFERROR(Tabla_STOCKENALMACEN[[#This Row],[CANT_STOCK]]/Tabla_STOCKENALMACEN[[#This Row],[VENTA_PROM12MESES_UN]],0)</f>
        <v>1.0060975609756098</v>
      </c>
      <c r="N1886">
        <f>IFERROR(12/Tabla_STOCKENALMACEN[[#This Row],[MESES DE INVENTARIO]],0)</f>
        <v>11.927272727272728</v>
      </c>
      <c r="O1886" s="3">
        <f>Tabla_STOCKENALMACEN[[#This Row],[STOCK_VALORIZADO]]/SUM(Tabla_STOCKENALMACEN[STOCK_VALORIZADO])</f>
        <v>1.8932867048927363E-5</v>
      </c>
      <c r="P1886" s="1" t="str">
        <f>VLOOKUP(Tabla_STOCKENALMACEN[[#This Row],[ID_PRODUCTO]],'ABC VENTAS'!$B$2:$F$564,5,FALSE)</f>
        <v>C</v>
      </c>
      <c r="Q1886" s="1" t="str">
        <f>VLOOKUP(Tabla_STOCKENALMACEN[[#This Row],[ID_PRODUCTO]],'ABC STOCK'!$B$3:$F$565,5,FALSE)</f>
        <v>C</v>
      </c>
      <c r="R188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87" spans="1:18" x14ac:dyDescent="0.25">
      <c r="A1887">
        <v>1</v>
      </c>
      <c r="B1887">
        <v>1315</v>
      </c>
      <c r="C1887">
        <v>6</v>
      </c>
      <c r="D1887">
        <v>7</v>
      </c>
      <c r="E1887">
        <v>202001</v>
      </c>
      <c r="F1887">
        <v>398</v>
      </c>
      <c r="G1887">
        <v>6.61</v>
      </c>
      <c r="H1887">
        <v>2630.78</v>
      </c>
      <c r="I1887">
        <v>236.65122</v>
      </c>
      <c r="J1887">
        <v>44.2</v>
      </c>
      <c r="K1887">
        <v>365.20249999999999</v>
      </c>
      <c r="L1887">
        <f>Tabla_STOCKENALMACEN[[#This Row],[CANT_STOCK]]*Tabla_STOCKENALMACEN[[#This Row],[COSTO_UNIT]]</f>
        <v>2630.78</v>
      </c>
      <c r="M1887">
        <f>IFERROR(Tabla_STOCKENALMACEN[[#This Row],[CANT_STOCK]]/Tabla_STOCKENALMACEN[[#This Row],[VENTA_PROM12MESES_UN]],0)</f>
        <v>9.004524886877828</v>
      </c>
      <c r="N1887">
        <f>IFERROR(12/Tabla_STOCKENALMACEN[[#This Row],[MESES DE INVENTARIO]],0)</f>
        <v>1.3326633165829145</v>
      </c>
      <c r="O1887" s="3">
        <f>Tabla_STOCKENALMACEN[[#This Row],[STOCK_VALORIZADO]]/SUM(Tabla_STOCKENALMACEN[STOCK_VALORIZADO])</f>
        <v>9.9038033832373192E-5</v>
      </c>
      <c r="P1887" s="1" t="str">
        <f>VLOOKUP(Tabla_STOCKENALMACEN[[#This Row],[ID_PRODUCTO]],'ABC VENTAS'!$B$2:$F$564,5,FALSE)</f>
        <v>C</v>
      </c>
      <c r="Q1887" s="1" t="str">
        <f>VLOOKUP(Tabla_STOCKENALMACEN[[#This Row],[ID_PRODUCTO]],'ABC STOCK'!$B$3:$F$565,5,FALSE)</f>
        <v>C</v>
      </c>
      <c r="R188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888" spans="1:18" x14ac:dyDescent="0.25">
      <c r="A1888">
        <v>1</v>
      </c>
      <c r="B1888">
        <v>1315</v>
      </c>
      <c r="C1888">
        <v>6</v>
      </c>
      <c r="D1888">
        <v>7</v>
      </c>
      <c r="E1888">
        <v>201908</v>
      </c>
      <c r="F1888">
        <v>231</v>
      </c>
      <c r="G1888">
        <v>4.21</v>
      </c>
      <c r="H1888">
        <v>972.51</v>
      </c>
      <c r="I1888">
        <v>212.184</v>
      </c>
      <c r="J1888">
        <v>60</v>
      </c>
      <c r="K1888">
        <v>346.06200000000001</v>
      </c>
      <c r="L1888">
        <f>Tabla_STOCKENALMACEN[[#This Row],[CANT_STOCK]]*Tabla_STOCKENALMACEN[[#This Row],[COSTO_UNIT]]</f>
        <v>972.51</v>
      </c>
      <c r="M1888">
        <f>IFERROR(Tabla_STOCKENALMACEN[[#This Row],[CANT_STOCK]]/Tabla_STOCKENALMACEN[[#This Row],[VENTA_PROM12MESES_UN]],0)</f>
        <v>3.85</v>
      </c>
      <c r="N1888">
        <f>IFERROR(12/Tabla_STOCKENALMACEN[[#This Row],[MESES DE INVENTARIO]],0)</f>
        <v>3.116883116883117</v>
      </c>
      <c r="O1888" s="3">
        <f>Tabla_STOCKENALMACEN[[#This Row],[STOCK_VALORIZADO]]/SUM(Tabla_STOCKENALMACEN[STOCK_VALORIZADO])</f>
        <v>3.6610996845924501E-5</v>
      </c>
      <c r="P1888" s="1" t="str">
        <f>VLOOKUP(Tabla_STOCKENALMACEN[[#This Row],[ID_PRODUCTO]],'ABC VENTAS'!$B$2:$F$564,5,FALSE)</f>
        <v>C</v>
      </c>
      <c r="Q1888" s="1" t="str">
        <f>VLOOKUP(Tabla_STOCKENALMACEN[[#This Row],[ID_PRODUCTO]],'ABC STOCK'!$B$3:$F$565,5,FALSE)</f>
        <v>C</v>
      </c>
      <c r="R188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889" spans="1:18" x14ac:dyDescent="0.25">
      <c r="A1889">
        <v>1</v>
      </c>
      <c r="B1889">
        <v>1315</v>
      </c>
      <c r="C1889">
        <v>6</v>
      </c>
      <c r="D1889">
        <v>7</v>
      </c>
      <c r="E1889">
        <v>202002</v>
      </c>
      <c r="F1889">
        <v>497</v>
      </c>
      <c r="G1889">
        <v>1.88</v>
      </c>
      <c r="H1889">
        <v>934.36</v>
      </c>
      <c r="I1889">
        <v>199.14840000000001</v>
      </c>
      <c r="J1889">
        <v>99</v>
      </c>
      <c r="K1889">
        <v>290.34719999999999</v>
      </c>
      <c r="L1889">
        <f>Tabla_STOCKENALMACEN[[#This Row],[CANT_STOCK]]*Tabla_STOCKENALMACEN[[#This Row],[COSTO_UNIT]]</f>
        <v>934.3599999999999</v>
      </c>
      <c r="M1889">
        <f>IFERROR(Tabla_STOCKENALMACEN[[#This Row],[CANT_STOCK]]/Tabla_STOCKENALMACEN[[#This Row],[VENTA_PROM12MESES_UN]],0)</f>
        <v>5.0202020202020199</v>
      </c>
      <c r="N1889">
        <f>IFERROR(12/Tabla_STOCKENALMACEN[[#This Row],[MESES DE INVENTARIO]],0)</f>
        <v>2.3903420523138834</v>
      </c>
      <c r="O1889" s="3">
        <f>Tabla_STOCKENALMACEN[[#This Row],[STOCK_VALORIZADO]]/SUM(Tabla_STOCKENALMACEN[STOCK_VALORIZADO])</f>
        <v>3.5174806442049965E-5</v>
      </c>
      <c r="P1889" s="1" t="str">
        <f>VLOOKUP(Tabla_STOCKENALMACEN[[#This Row],[ID_PRODUCTO]],'ABC VENTAS'!$B$2:$F$564,5,FALSE)</f>
        <v>C</v>
      </c>
      <c r="Q1889" s="1" t="str">
        <f>VLOOKUP(Tabla_STOCKENALMACEN[[#This Row],[ID_PRODUCTO]],'ABC STOCK'!$B$3:$F$565,5,FALSE)</f>
        <v>C</v>
      </c>
      <c r="R188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890" spans="1:18" x14ac:dyDescent="0.25">
      <c r="A1890">
        <v>2</v>
      </c>
      <c r="B1890">
        <v>1315</v>
      </c>
      <c r="C1890">
        <v>6</v>
      </c>
      <c r="D1890">
        <v>7</v>
      </c>
      <c r="E1890">
        <v>202002</v>
      </c>
      <c r="F1890">
        <v>716</v>
      </c>
      <c r="G1890">
        <v>1.97</v>
      </c>
      <c r="H1890">
        <v>1410.52</v>
      </c>
      <c r="I1890">
        <v>159.39269999999999</v>
      </c>
      <c r="J1890">
        <v>93</v>
      </c>
      <c r="K1890">
        <v>280.31130000000002</v>
      </c>
      <c r="L1890">
        <f>Tabla_STOCKENALMACEN[[#This Row],[CANT_STOCK]]*Tabla_STOCKENALMACEN[[#This Row],[COSTO_UNIT]]</f>
        <v>1410.52</v>
      </c>
      <c r="M1890">
        <f>IFERROR(Tabla_STOCKENALMACEN[[#This Row],[CANT_STOCK]]/Tabla_STOCKENALMACEN[[#This Row],[VENTA_PROM12MESES_UN]],0)</f>
        <v>7.698924731182796</v>
      </c>
      <c r="N1890">
        <f>IFERROR(12/Tabla_STOCKENALMACEN[[#This Row],[MESES DE INVENTARIO]],0)</f>
        <v>1.5586592178770948</v>
      </c>
      <c r="O1890" s="3">
        <f>Tabla_STOCKENALMACEN[[#This Row],[STOCK_VALORIZADO]]/SUM(Tabla_STOCKENALMACEN[STOCK_VALORIZADO])</f>
        <v>5.3100269684747119E-5</v>
      </c>
      <c r="P1890" s="1" t="str">
        <f>VLOOKUP(Tabla_STOCKENALMACEN[[#This Row],[ID_PRODUCTO]],'ABC VENTAS'!$B$2:$F$564,5,FALSE)</f>
        <v>C</v>
      </c>
      <c r="Q1890" s="1" t="str">
        <f>VLOOKUP(Tabla_STOCKENALMACEN[[#This Row],[ID_PRODUCTO]],'ABC STOCK'!$B$3:$F$565,5,FALSE)</f>
        <v>C</v>
      </c>
      <c r="R189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891" spans="1:18" x14ac:dyDescent="0.25">
      <c r="A1891">
        <v>3</v>
      </c>
      <c r="B1891">
        <v>1315</v>
      </c>
      <c r="C1891">
        <v>6</v>
      </c>
      <c r="D1891">
        <v>7</v>
      </c>
      <c r="E1891">
        <v>201910</v>
      </c>
      <c r="F1891">
        <v>0</v>
      </c>
      <c r="G1891">
        <v>2.33</v>
      </c>
      <c r="H1891">
        <v>0</v>
      </c>
      <c r="I1891">
        <v>151.68299999999999</v>
      </c>
      <c r="J1891">
        <v>62</v>
      </c>
      <c r="K1891">
        <v>229.69139999999999</v>
      </c>
      <c r="L1891">
        <f>Tabla_STOCKENALMACEN[[#This Row],[CANT_STOCK]]*Tabla_STOCKENALMACEN[[#This Row],[COSTO_UNIT]]</f>
        <v>0</v>
      </c>
      <c r="M1891">
        <f>IFERROR(Tabla_STOCKENALMACEN[[#This Row],[CANT_STOCK]]/Tabla_STOCKENALMACEN[[#This Row],[VENTA_PROM12MESES_UN]],0)</f>
        <v>0</v>
      </c>
      <c r="N1891">
        <f>IFERROR(12/Tabla_STOCKENALMACEN[[#This Row],[MESES DE INVENTARIO]],0)</f>
        <v>0</v>
      </c>
      <c r="O1891" s="3">
        <f>Tabla_STOCKENALMACEN[[#This Row],[STOCK_VALORIZADO]]/SUM(Tabla_STOCKENALMACEN[STOCK_VALORIZADO])</f>
        <v>0</v>
      </c>
      <c r="P1891" s="1" t="str">
        <f>VLOOKUP(Tabla_STOCKENALMACEN[[#This Row],[ID_PRODUCTO]],'ABC VENTAS'!$B$2:$F$564,5,FALSE)</f>
        <v>C</v>
      </c>
      <c r="Q1891" s="1" t="str">
        <f>VLOOKUP(Tabla_STOCKENALMACEN[[#This Row],[ID_PRODUCTO]],'ABC STOCK'!$B$3:$F$565,5,FALSE)</f>
        <v>C</v>
      </c>
      <c r="R189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92" spans="1:18" x14ac:dyDescent="0.25">
      <c r="A1892">
        <v>2</v>
      </c>
      <c r="B1892">
        <v>1316</v>
      </c>
      <c r="C1892">
        <v>6</v>
      </c>
      <c r="D1892">
        <v>7</v>
      </c>
      <c r="E1892">
        <v>201912</v>
      </c>
      <c r="F1892">
        <v>24</v>
      </c>
      <c r="G1892">
        <v>6.99</v>
      </c>
      <c r="H1892">
        <v>167.76</v>
      </c>
      <c r="I1892">
        <v>871.44330000000002</v>
      </c>
      <c r="J1892">
        <v>137</v>
      </c>
      <c r="K1892">
        <v>1493.9028000000001</v>
      </c>
      <c r="L1892">
        <f>Tabla_STOCKENALMACEN[[#This Row],[CANT_STOCK]]*Tabla_STOCKENALMACEN[[#This Row],[COSTO_UNIT]]</f>
        <v>167.76</v>
      </c>
      <c r="M1892">
        <f>IFERROR(Tabla_STOCKENALMACEN[[#This Row],[CANT_STOCK]]/Tabla_STOCKENALMACEN[[#This Row],[VENTA_PROM12MESES_UN]],0)</f>
        <v>0.17518248175182483</v>
      </c>
      <c r="N1892">
        <f>IFERROR(12/Tabla_STOCKENALMACEN[[#This Row],[MESES DE INVENTARIO]],0)</f>
        <v>68.5</v>
      </c>
      <c r="O1892" s="3">
        <f>Tabla_STOCKENALMACEN[[#This Row],[STOCK_VALORIZADO]]/SUM(Tabla_STOCKENALMACEN[STOCK_VALORIZADO])</f>
        <v>6.3154731888333217E-6</v>
      </c>
      <c r="P1892" s="1" t="str">
        <f>VLOOKUP(Tabla_STOCKENALMACEN[[#This Row],[ID_PRODUCTO]],'ABC VENTAS'!$B$2:$F$564,5,FALSE)</f>
        <v>C</v>
      </c>
      <c r="Q1892" s="1" t="str">
        <f>VLOOKUP(Tabla_STOCKENALMACEN[[#This Row],[ID_PRODUCTO]],'ABC STOCK'!$B$3:$F$565,5,FALSE)</f>
        <v>C</v>
      </c>
      <c r="R189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93" spans="1:18" x14ac:dyDescent="0.25">
      <c r="A1893">
        <v>3</v>
      </c>
      <c r="B1893">
        <v>1316</v>
      </c>
      <c r="C1893">
        <v>6</v>
      </c>
      <c r="D1893">
        <v>7</v>
      </c>
      <c r="E1893">
        <v>201912</v>
      </c>
      <c r="F1893">
        <v>1245</v>
      </c>
      <c r="G1893">
        <v>6.37</v>
      </c>
      <c r="H1893">
        <v>7930.65</v>
      </c>
      <c r="I1893">
        <v>0</v>
      </c>
      <c r="J1893">
        <v>0</v>
      </c>
      <c r="K1893">
        <v>0</v>
      </c>
      <c r="L1893">
        <f>Tabla_STOCKENALMACEN[[#This Row],[CANT_STOCK]]*Tabla_STOCKENALMACEN[[#This Row],[COSTO_UNIT]]</f>
        <v>7930.6500000000005</v>
      </c>
      <c r="M1893">
        <f>IFERROR(Tabla_STOCKENALMACEN[[#This Row],[CANT_STOCK]]/Tabla_STOCKENALMACEN[[#This Row],[VENTA_PROM12MESES_UN]],0)</f>
        <v>0</v>
      </c>
      <c r="N1893">
        <f>IFERROR(12/Tabla_STOCKENALMACEN[[#This Row],[MESES DE INVENTARIO]],0)</f>
        <v>0</v>
      </c>
      <c r="O1893" s="3">
        <f>Tabla_STOCKENALMACEN[[#This Row],[STOCK_VALORIZADO]]/SUM(Tabla_STOCKENALMACEN[STOCK_VALORIZADO])</f>
        <v>2.9855631524213752E-4</v>
      </c>
      <c r="P1893" s="1" t="str">
        <f>VLOOKUP(Tabla_STOCKENALMACEN[[#This Row],[ID_PRODUCTO]],'ABC VENTAS'!$B$2:$F$564,5,FALSE)</f>
        <v>C</v>
      </c>
      <c r="Q1893" s="1" t="str">
        <f>VLOOKUP(Tabla_STOCKENALMACEN[[#This Row],[ID_PRODUCTO]],'ABC STOCK'!$B$3:$F$565,5,FALSE)</f>
        <v>C</v>
      </c>
      <c r="R1893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894" spans="1:18" x14ac:dyDescent="0.25">
      <c r="A1894">
        <v>1</v>
      </c>
      <c r="B1894">
        <v>1316</v>
      </c>
      <c r="C1894">
        <v>6</v>
      </c>
      <c r="D1894">
        <v>7</v>
      </c>
      <c r="E1894">
        <v>202002</v>
      </c>
      <c r="F1894">
        <v>789</v>
      </c>
      <c r="G1894">
        <v>4.8499999999999996</v>
      </c>
      <c r="H1894">
        <v>3826.65</v>
      </c>
      <c r="I1894">
        <v>429.10860000000002</v>
      </c>
      <c r="J1894">
        <v>87.6</v>
      </c>
      <c r="K1894">
        <v>705.26760000000002</v>
      </c>
      <c r="L1894">
        <f>Tabla_STOCKENALMACEN[[#This Row],[CANT_STOCK]]*Tabla_STOCKENALMACEN[[#This Row],[COSTO_UNIT]]</f>
        <v>3826.6499999999996</v>
      </c>
      <c r="M1894">
        <f>IFERROR(Tabla_STOCKENALMACEN[[#This Row],[CANT_STOCK]]/Tabla_STOCKENALMACEN[[#This Row],[VENTA_PROM12MESES_UN]],0)</f>
        <v>9.006849315068493</v>
      </c>
      <c r="N1894">
        <f>IFERROR(12/Tabla_STOCKENALMACEN[[#This Row],[MESES DE INVENTARIO]],0)</f>
        <v>1.3323193916349809</v>
      </c>
      <c r="O1894" s="3">
        <f>Tabla_STOCKENALMACEN[[#This Row],[STOCK_VALORIZADO]]/SUM(Tabla_STOCKENALMACEN[STOCK_VALORIZADO])</f>
        <v>1.4405761491445535E-4</v>
      </c>
      <c r="P1894" s="1" t="str">
        <f>VLOOKUP(Tabla_STOCKENALMACEN[[#This Row],[ID_PRODUCTO]],'ABC VENTAS'!$B$2:$F$564,5,FALSE)</f>
        <v>C</v>
      </c>
      <c r="Q1894" s="1" t="str">
        <f>VLOOKUP(Tabla_STOCKENALMACEN[[#This Row],[ID_PRODUCTO]],'ABC STOCK'!$B$3:$F$565,5,FALSE)</f>
        <v>C</v>
      </c>
      <c r="R189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895" spans="1:18" x14ac:dyDescent="0.25">
      <c r="A1895">
        <v>3</v>
      </c>
      <c r="B1895">
        <v>1316</v>
      </c>
      <c r="C1895">
        <v>6</v>
      </c>
      <c r="D1895">
        <v>7</v>
      </c>
      <c r="E1895">
        <v>201911</v>
      </c>
      <c r="F1895">
        <v>91</v>
      </c>
      <c r="G1895">
        <v>7.43</v>
      </c>
      <c r="H1895">
        <v>676.13</v>
      </c>
      <c r="I1895">
        <v>308.28555999999998</v>
      </c>
      <c r="J1895">
        <v>45.1</v>
      </c>
      <c r="K1895">
        <v>573.00903000000005</v>
      </c>
      <c r="L1895">
        <f>Tabla_STOCKENALMACEN[[#This Row],[CANT_STOCK]]*Tabla_STOCKENALMACEN[[#This Row],[COSTO_UNIT]]</f>
        <v>676.13</v>
      </c>
      <c r="M1895">
        <f>IFERROR(Tabla_STOCKENALMACEN[[#This Row],[CANT_STOCK]]/Tabla_STOCKENALMACEN[[#This Row],[VENTA_PROM12MESES_UN]],0)</f>
        <v>2.0177383592017737</v>
      </c>
      <c r="N1895">
        <f>IFERROR(12/Tabla_STOCKENALMACEN[[#This Row],[MESES DE INVENTARIO]],0)</f>
        <v>5.9472527472527474</v>
      </c>
      <c r="O1895" s="3">
        <f>Tabla_STOCKENALMACEN[[#This Row],[STOCK_VALORIZADO]]/SUM(Tabla_STOCKENALMACEN[STOCK_VALORIZADO])</f>
        <v>2.5453510295457046E-5</v>
      </c>
      <c r="P1895" s="1" t="str">
        <f>VLOOKUP(Tabla_STOCKENALMACEN[[#This Row],[ID_PRODUCTO]],'ABC VENTAS'!$B$2:$F$564,5,FALSE)</f>
        <v>C</v>
      </c>
      <c r="Q1895" s="1" t="str">
        <f>VLOOKUP(Tabla_STOCKENALMACEN[[#This Row],[ID_PRODUCTO]],'ABC STOCK'!$B$3:$F$565,5,FALSE)</f>
        <v>C</v>
      </c>
      <c r="R189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96" spans="1:18" x14ac:dyDescent="0.25">
      <c r="A1896">
        <v>2</v>
      </c>
      <c r="B1896">
        <v>1316</v>
      </c>
      <c r="C1896">
        <v>6</v>
      </c>
      <c r="D1896">
        <v>7</v>
      </c>
      <c r="E1896">
        <v>202003</v>
      </c>
      <c r="F1896">
        <v>754</v>
      </c>
      <c r="G1896">
        <v>4.17</v>
      </c>
      <c r="H1896">
        <v>3144.18</v>
      </c>
      <c r="I1896">
        <v>207.99959999999999</v>
      </c>
      <c r="J1896">
        <v>58</v>
      </c>
      <c r="K1896">
        <v>348.27839999999998</v>
      </c>
      <c r="L1896">
        <f>Tabla_STOCKENALMACEN[[#This Row],[CANT_STOCK]]*Tabla_STOCKENALMACEN[[#This Row],[COSTO_UNIT]]</f>
        <v>3144.18</v>
      </c>
      <c r="M1896">
        <f>IFERROR(Tabla_STOCKENALMACEN[[#This Row],[CANT_STOCK]]/Tabla_STOCKENALMACEN[[#This Row],[VENTA_PROM12MESES_UN]],0)</f>
        <v>13</v>
      </c>
      <c r="N1896">
        <f>IFERROR(12/Tabla_STOCKENALMACEN[[#This Row],[MESES DE INVENTARIO]],0)</f>
        <v>0.92307692307692313</v>
      </c>
      <c r="O1896" s="3">
        <f>Tabla_STOCKENALMACEN[[#This Row],[STOCK_VALORIZADO]]/SUM(Tabla_STOCKENALMACEN[STOCK_VALORIZADO])</f>
        <v>1.183654297261919E-4</v>
      </c>
      <c r="P1896" s="1" t="str">
        <f>VLOOKUP(Tabla_STOCKENALMACEN[[#This Row],[ID_PRODUCTO]],'ABC VENTAS'!$B$2:$F$564,5,FALSE)</f>
        <v>C</v>
      </c>
      <c r="Q1896" s="1" t="str">
        <f>VLOOKUP(Tabla_STOCKENALMACEN[[#This Row],[ID_PRODUCTO]],'ABC STOCK'!$B$3:$F$565,5,FALSE)</f>
        <v>C</v>
      </c>
      <c r="R189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897" spans="1:18" x14ac:dyDescent="0.25">
      <c r="A1897">
        <v>1</v>
      </c>
      <c r="B1897">
        <v>1316</v>
      </c>
      <c r="C1897">
        <v>6</v>
      </c>
      <c r="D1897">
        <v>7</v>
      </c>
      <c r="E1897">
        <v>201903</v>
      </c>
      <c r="F1897">
        <v>347</v>
      </c>
      <c r="G1897">
        <v>3.06</v>
      </c>
      <c r="H1897">
        <v>1061.82</v>
      </c>
      <c r="I1897">
        <v>146.80044000000001</v>
      </c>
      <c r="J1897">
        <v>57.8</v>
      </c>
      <c r="K1897">
        <v>313.05635999999998</v>
      </c>
      <c r="L1897">
        <f>Tabla_STOCKENALMACEN[[#This Row],[CANT_STOCK]]*Tabla_STOCKENALMACEN[[#This Row],[COSTO_UNIT]]</f>
        <v>1061.82</v>
      </c>
      <c r="M1897">
        <f>IFERROR(Tabla_STOCKENALMACEN[[#This Row],[CANT_STOCK]]/Tabla_STOCKENALMACEN[[#This Row],[VENTA_PROM12MESES_UN]],0)</f>
        <v>6.0034602076124575</v>
      </c>
      <c r="N1897">
        <f>IFERROR(12/Tabla_STOCKENALMACEN[[#This Row],[MESES DE INVENTARIO]],0)</f>
        <v>1.9988472622478384</v>
      </c>
      <c r="O1897" s="3">
        <f>Tabla_STOCKENALMACEN[[#This Row],[STOCK_VALORIZADO]]/SUM(Tabla_STOCKENALMACEN[STOCK_VALORIZADO])</f>
        <v>3.9973150580394594E-5</v>
      </c>
      <c r="P1897" s="1" t="str">
        <f>VLOOKUP(Tabla_STOCKENALMACEN[[#This Row],[ID_PRODUCTO]],'ABC VENTAS'!$B$2:$F$564,5,FALSE)</f>
        <v>C</v>
      </c>
      <c r="Q1897" s="1" t="str">
        <f>VLOOKUP(Tabla_STOCKENALMACEN[[#This Row],[ID_PRODUCTO]],'ABC STOCK'!$B$3:$F$565,5,FALSE)</f>
        <v>C</v>
      </c>
      <c r="R189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898" spans="1:18" x14ac:dyDescent="0.25">
      <c r="A1898">
        <v>3</v>
      </c>
      <c r="B1898">
        <v>1317</v>
      </c>
      <c r="C1898">
        <v>7</v>
      </c>
      <c r="D1898">
        <v>9</v>
      </c>
      <c r="E1898">
        <v>202002</v>
      </c>
      <c r="F1898">
        <v>0</v>
      </c>
      <c r="G1898">
        <v>4.3</v>
      </c>
      <c r="H1898">
        <v>0</v>
      </c>
      <c r="I1898">
        <v>274.32279999999997</v>
      </c>
      <c r="J1898">
        <v>77.8</v>
      </c>
      <c r="K1898">
        <v>418.17500000000001</v>
      </c>
      <c r="L1898">
        <f>Tabla_STOCKENALMACEN[[#This Row],[CANT_STOCK]]*Tabla_STOCKENALMACEN[[#This Row],[COSTO_UNIT]]</f>
        <v>0</v>
      </c>
      <c r="M1898">
        <f>IFERROR(Tabla_STOCKENALMACEN[[#This Row],[CANT_STOCK]]/Tabla_STOCKENALMACEN[[#This Row],[VENTA_PROM12MESES_UN]],0)</f>
        <v>0</v>
      </c>
      <c r="N1898">
        <f>IFERROR(12/Tabla_STOCKENALMACEN[[#This Row],[MESES DE INVENTARIO]],0)</f>
        <v>0</v>
      </c>
      <c r="O1898" s="3">
        <f>Tabla_STOCKENALMACEN[[#This Row],[STOCK_VALORIZADO]]/SUM(Tabla_STOCKENALMACEN[STOCK_VALORIZADO])</f>
        <v>0</v>
      </c>
      <c r="P1898" s="1" t="str">
        <f>VLOOKUP(Tabla_STOCKENALMACEN[[#This Row],[ID_PRODUCTO]],'ABC VENTAS'!$B$2:$F$564,5,FALSE)</f>
        <v>C</v>
      </c>
      <c r="Q1898" s="1" t="str">
        <f>VLOOKUP(Tabla_STOCKENALMACEN[[#This Row],[ID_PRODUCTO]],'ABC STOCK'!$B$3:$F$565,5,FALSE)</f>
        <v>C</v>
      </c>
      <c r="R189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899" spans="1:18" x14ac:dyDescent="0.25">
      <c r="A1899">
        <v>2</v>
      </c>
      <c r="B1899">
        <v>1317</v>
      </c>
      <c r="C1899">
        <v>7</v>
      </c>
      <c r="D1899">
        <v>9</v>
      </c>
      <c r="E1899">
        <v>201904</v>
      </c>
      <c r="F1899">
        <v>271</v>
      </c>
      <c r="G1899">
        <v>6.56</v>
      </c>
      <c r="H1899">
        <v>1777.76</v>
      </c>
      <c r="I1899">
        <v>312.30847999999997</v>
      </c>
      <c r="J1899">
        <v>54.1</v>
      </c>
      <c r="K1899">
        <v>667.20447999999999</v>
      </c>
      <c r="L1899">
        <f>Tabla_STOCKENALMACEN[[#This Row],[CANT_STOCK]]*Tabla_STOCKENALMACEN[[#This Row],[COSTO_UNIT]]</f>
        <v>1777.76</v>
      </c>
      <c r="M1899">
        <f>IFERROR(Tabla_STOCKENALMACEN[[#This Row],[CANT_STOCK]]/Tabla_STOCKENALMACEN[[#This Row],[VENTA_PROM12MESES_UN]],0)</f>
        <v>5.0092421441774491</v>
      </c>
      <c r="N1899">
        <f>IFERROR(12/Tabla_STOCKENALMACEN[[#This Row],[MESES DE INVENTARIO]],0)</f>
        <v>2.3955719557195572</v>
      </c>
      <c r="O1899" s="3">
        <f>Tabla_STOCKENALMACEN[[#This Row],[STOCK_VALORIZADO]]/SUM(Tabla_STOCKENALMACEN[STOCK_VALORIZADO])</f>
        <v>6.6925343444088734E-5</v>
      </c>
      <c r="P1899" s="1" t="str">
        <f>VLOOKUP(Tabla_STOCKENALMACEN[[#This Row],[ID_PRODUCTO]],'ABC VENTAS'!$B$2:$F$564,5,FALSE)</f>
        <v>C</v>
      </c>
      <c r="Q1899" s="1" t="str">
        <f>VLOOKUP(Tabla_STOCKENALMACEN[[#This Row],[ID_PRODUCTO]],'ABC STOCK'!$B$3:$F$565,5,FALSE)</f>
        <v>C</v>
      </c>
      <c r="R189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900" spans="1:18" x14ac:dyDescent="0.25">
      <c r="A1900">
        <v>2</v>
      </c>
      <c r="B1900">
        <v>1317</v>
      </c>
      <c r="C1900">
        <v>7</v>
      </c>
      <c r="D1900">
        <v>9</v>
      </c>
      <c r="E1900">
        <v>202001</v>
      </c>
      <c r="F1900">
        <v>12</v>
      </c>
      <c r="G1900">
        <v>4.55</v>
      </c>
      <c r="H1900">
        <v>54.6</v>
      </c>
      <c r="I1900">
        <v>505.73250000000002</v>
      </c>
      <c r="J1900">
        <v>117</v>
      </c>
      <c r="K1900">
        <v>644.14350000000002</v>
      </c>
      <c r="L1900">
        <f>Tabla_STOCKENALMACEN[[#This Row],[CANT_STOCK]]*Tabla_STOCKENALMACEN[[#This Row],[COSTO_UNIT]]</f>
        <v>54.599999999999994</v>
      </c>
      <c r="M1900">
        <f>IFERROR(Tabla_STOCKENALMACEN[[#This Row],[CANT_STOCK]]/Tabla_STOCKENALMACEN[[#This Row],[VENTA_PROM12MESES_UN]],0)</f>
        <v>0.10256410256410256</v>
      </c>
      <c r="N1900">
        <f>IFERROR(12/Tabla_STOCKENALMACEN[[#This Row],[MESES DE INVENTARIO]],0)</f>
        <v>117</v>
      </c>
      <c r="O1900" s="3">
        <f>Tabla_STOCKENALMACEN[[#This Row],[STOCK_VALORIZADO]]/SUM(Tabla_STOCKENALMACEN[STOCK_VALORIZADO])</f>
        <v>2.055465165178227E-6</v>
      </c>
      <c r="P1900" s="1" t="str">
        <f>VLOOKUP(Tabla_STOCKENALMACEN[[#This Row],[ID_PRODUCTO]],'ABC VENTAS'!$B$2:$F$564,5,FALSE)</f>
        <v>C</v>
      </c>
      <c r="Q1900" s="1" t="str">
        <f>VLOOKUP(Tabla_STOCKENALMACEN[[#This Row],[ID_PRODUCTO]],'ABC STOCK'!$B$3:$F$565,5,FALSE)</f>
        <v>C</v>
      </c>
      <c r="R19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01" spans="1:18" x14ac:dyDescent="0.25">
      <c r="A1901">
        <v>1</v>
      </c>
      <c r="B1901">
        <v>1317</v>
      </c>
      <c r="C1901">
        <v>7</v>
      </c>
      <c r="D1901">
        <v>9</v>
      </c>
      <c r="E1901">
        <v>202001</v>
      </c>
      <c r="F1901">
        <v>30</v>
      </c>
      <c r="G1901">
        <v>2.02</v>
      </c>
      <c r="H1901">
        <v>60.6</v>
      </c>
      <c r="I1901">
        <v>262.60000000000002</v>
      </c>
      <c r="J1901">
        <v>130</v>
      </c>
      <c r="K1901">
        <v>407.03</v>
      </c>
      <c r="L1901">
        <f>Tabla_STOCKENALMACEN[[#This Row],[CANT_STOCK]]*Tabla_STOCKENALMACEN[[#This Row],[COSTO_UNIT]]</f>
        <v>60.6</v>
      </c>
      <c r="M1901">
        <f>IFERROR(Tabla_STOCKENALMACEN[[#This Row],[CANT_STOCK]]/Tabla_STOCKENALMACEN[[#This Row],[VENTA_PROM12MESES_UN]],0)</f>
        <v>0.23076923076923078</v>
      </c>
      <c r="N1901">
        <f>IFERROR(12/Tabla_STOCKENALMACEN[[#This Row],[MESES DE INVENTARIO]],0)</f>
        <v>52</v>
      </c>
      <c r="O1901" s="3">
        <f>Tabla_STOCKENALMACEN[[#This Row],[STOCK_VALORIZADO]]/SUM(Tabla_STOCKENALMACEN[STOCK_VALORIZADO])</f>
        <v>2.2813404580549556E-6</v>
      </c>
      <c r="P1901" s="1" t="str">
        <f>VLOOKUP(Tabla_STOCKENALMACEN[[#This Row],[ID_PRODUCTO]],'ABC VENTAS'!$B$2:$F$564,5,FALSE)</f>
        <v>C</v>
      </c>
      <c r="Q1901" s="1" t="str">
        <f>VLOOKUP(Tabla_STOCKENALMACEN[[#This Row],[ID_PRODUCTO]],'ABC STOCK'!$B$3:$F$565,5,FALSE)</f>
        <v>C</v>
      </c>
      <c r="R190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02" spans="1:18" x14ac:dyDescent="0.25">
      <c r="A1902">
        <v>1</v>
      </c>
      <c r="B1902">
        <v>1317</v>
      </c>
      <c r="C1902">
        <v>7</v>
      </c>
      <c r="D1902">
        <v>9</v>
      </c>
      <c r="E1902">
        <v>201907</v>
      </c>
      <c r="F1902">
        <v>225</v>
      </c>
      <c r="G1902">
        <v>4.07</v>
      </c>
      <c r="H1902">
        <v>915.75</v>
      </c>
      <c r="I1902">
        <v>214.62737999999999</v>
      </c>
      <c r="J1902">
        <v>56.1</v>
      </c>
      <c r="K1902">
        <v>381.30608999999998</v>
      </c>
      <c r="L1902">
        <f>Tabla_STOCKENALMACEN[[#This Row],[CANT_STOCK]]*Tabla_STOCKENALMACEN[[#This Row],[COSTO_UNIT]]</f>
        <v>915.75000000000011</v>
      </c>
      <c r="M1902">
        <f>IFERROR(Tabla_STOCKENALMACEN[[#This Row],[CANT_STOCK]]/Tabla_STOCKENALMACEN[[#This Row],[VENTA_PROM12MESES_UN]],0)</f>
        <v>4.0106951871657754</v>
      </c>
      <c r="N1902">
        <f>IFERROR(12/Tabla_STOCKENALMACEN[[#This Row],[MESES DE INVENTARIO]],0)</f>
        <v>2.992</v>
      </c>
      <c r="O1902" s="3">
        <f>Tabla_STOCKENALMACEN[[#This Row],[STOCK_VALORIZADO]]/SUM(Tabla_STOCKENALMACEN[STOCK_VALORIZADO])</f>
        <v>3.4474216575310653E-5</v>
      </c>
      <c r="P1902" s="1" t="str">
        <f>VLOOKUP(Tabla_STOCKENALMACEN[[#This Row],[ID_PRODUCTO]],'ABC VENTAS'!$B$2:$F$564,5,FALSE)</f>
        <v>C</v>
      </c>
      <c r="Q1902" s="1" t="str">
        <f>VLOOKUP(Tabla_STOCKENALMACEN[[#This Row],[ID_PRODUCTO]],'ABC STOCK'!$B$3:$F$565,5,FALSE)</f>
        <v>C</v>
      </c>
      <c r="R190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903" spans="1:18" x14ac:dyDescent="0.25">
      <c r="A1903">
        <v>1</v>
      </c>
      <c r="B1903">
        <v>1317</v>
      </c>
      <c r="C1903">
        <v>7</v>
      </c>
      <c r="D1903">
        <v>9</v>
      </c>
      <c r="E1903">
        <v>202001</v>
      </c>
      <c r="F1903">
        <v>316</v>
      </c>
      <c r="G1903">
        <v>2.48</v>
      </c>
      <c r="H1903">
        <v>783.68</v>
      </c>
      <c r="I1903">
        <v>239.0472</v>
      </c>
      <c r="J1903">
        <v>119</v>
      </c>
      <c r="K1903">
        <v>377.75360000000001</v>
      </c>
      <c r="L1903">
        <f>Tabla_STOCKENALMACEN[[#This Row],[CANT_STOCK]]*Tabla_STOCKENALMACEN[[#This Row],[COSTO_UNIT]]</f>
        <v>783.68</v>
      </c>
      <c r="M1903">
        <f>IFERROR(Tabla_STOCKENALMACEN[[#This Row],[CANT_STOCK]]/Tabla_STOCKENALMACEN[[#This Row],[VENTA_PROM12MESES_UN]],0)</f>
        <v>2.6554621848739495</v>
      </c>
      <c r="N1903">
        <f>IFERROR(12/Tabla_STOCKENALMACEN[[#This Row],[MESES DE INVENTARIO]],0)</f>
        <v>4.518987341772152</v>
      </c>
      <c r="O1903" s="3">
        <f>Tabla_STOCKENALMACEN[[#This Row],[STOCK_VALORIZADO]]/SUM(Tabla_STOCKENALMACEN[STOCK_VALORIZADO])</f>
        <v>2.9502324920272396E-5</v>
      </c>
      <c r="P1903" s="1" t="str">
        <f>VLOOKUP(Tabla_STOCKENALMACEN[[#This Row],[ID_PRODUCTO]],'ABC VENTAS'!$B$2:$F$564,5,FALSE)</f>
        <v>C</v>
      </c>
      <c r="Q1903" s="1" t="str">
        <f>VLOOKUP(Tabla_STOCKENALMACEN[[#This Row],[ID_PRODUCTO]],'ABC STOCK'!$B$3:$F$565,5,FALSE)</f>
        <v>C</v>
      </c>
      <c r="R19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04" spans="1:18" x14ac:dyDescent="0.25">
      <c r="A1904">
        <v>3</v>
      </c>
      <c r="B1904">
        <v>1318</v>
      </c>
      <c r="C1904">
        <v>7</v>
      </c>
      <c r="D1904">
        <v>9</v>
      </c>
      <c r="E1904">
        <v>202001</v>
      </c>
      <c r="F1904">
        <v>708</v>
      </c>
      <c r="G1904">
        <v>5.81</v>
      </c>
      <c r="H1904">
        <v>4113.4799999999996</v>
      </c>
      <c r="I1904">
        <v>317.54554999999999</v>
      </c>
      <c r="J1904">
        <v>64.3</v>
      </c>
      <c r="K1904">
        <v>687.39272000000005</v>
      </c>
      <c r="L1904">
        <f>Tabla_STOCKENALMACEN[[#This Row],[CANT_STOCK]]*Tabla_STOCKENALMACEN[[#This Row],[COSTO_UNIT]]</f>
        <v>4113.4799999999996</v>
      </c>
      <c r="M1904">
        <f>IFERROR(Tabla_STOCKENALMACEN[[#This Row],[CANT_STOCK]]/Tabla_STOCKENALMACEN[[#This Row],[VENTA_PROM12MESES_UN]],0)</f>
        <v>11.010886469673407</v>
      </c>
      <c r="N1904">
        <f>IFERROR(12/Tabla_STOCKENALMACEN[[#This Row],[MESES DE INVENTARIO]],0)</f>
        <v>1.0898305084745761</v>
      </c>
      <c r="O1904" s="3">
        <f>Tabla_STOCKENALMACEN[[#This Row],[STOCK_VALORIZADO]]/SUM(Tabla_STOCKENALMACEN[STOCK_VALORIZADO])</f>
        <v>1.5485558329042735E-4</v>
      </c>
      <c r="P1904" s="1" t="str">
        <f>VLOOKUP(Tabla_STOCKENALMACEN[[#This Row],[ID_PRODUCTO]],'ABC VENTAS'!$B$2:$F$564,5,FALSE)</f>
        <v>C</v>
      </c>
      <c r="Q1904" s="1" t="str">
        <f>VLOOKUP(Tabla_STOCKENALMACEN[[#This Row],[ID_PRODUCTO]],'ABC STOCK'!$B$3:$F$565,5,FALSE)</f>
        <v>C</v>
      </c>
      <c r="R190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905" spans="1:18" x14ac:dyDescent="0.25">
      <c r="A1905">
        <v>2</v>
      </c>
      <c r="B1905">
        <v>1318</v>
      </c>
      <c r="C1905">
        <v>7</v>
      </c>
      <c r="D1905">
        <v>9</v>
      </c>
      <c r="E1905">
        <v>202003</v>
      </c>
      <c r="F1905">
        <v>2</v>
      </c>
      <c r="G1905">
        <v>7.07</v>
      </c>
      <c r="H1905">
        <v>14.14</v>
      </c>
      <c r="I1905">
        <v>890.82</v>
      </c>
      <c r="J1905">
        <v>120</v>
      </c>
      <c r="K1905">
        <v>1145.3399999999999</v>
      </c>
      <c r="L1905">
        <f>Tabla_STOCKENALMACEN[[#This Row],[CANT_STOCK]]*Tabla_STOCKENALMACEN[[#This Row],[COSTO_UNIT]]</f>
        <v>14.14</v>
      </c>
      <c r="M1905">
        <f>IFERROR(Tabla_STOCKENALMACEN[[#This Row],[CANT_STOCK]]/Tabla_STOCKENALMACEN[[#This Row],[VENTA_PROM12MESES_UN]],0)</f>
        <v>1.6666666666666666E-2</v>
      </c>
      <c r="N1905">
        <f>IFERROR(12/Tabla_STOCKENALMACEN[[#This Row],[MESES DE INVENTARIO]],0)</f>
        <v>720</v>
      </c>
      <c r="O1905" s="3">
        <f>Tabla_STOCKENALMACEN[[#This Row],[STOCK_VALORIZADO]]/SUM(Tabla_STOCKENALMACEN[STOCK_VALORIZADO])</f>
        <v>5.3231277354615629E-7</v>
      </c>
      <c r="P1905" s="1" t="str">
        <f>VLOOKUP(Tabla_STOCKENALMACEN[[#This Row],[ID_PRODUCTO]],'ABC VENTAS'!$B$2:$F$564,5,FALSE)</f>
        <v>C</v>
      </c>
      <c r="Q1905" s="1" t="str">
        <f>VLOOKUP(Tabla_STOCKENALMACEN[[#This Row],[ID_PRODUCTO]],'ABC STOCK'!$B$3:$F$565,5,FALSE)</f>
        <v>C</v>
      </c>
      <c r="R190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06" spans="1:18" x14ac:dyDescent="0.25">
      <c r="A1906">
        <v>2</v>
      </c>
      <c r="B1906">
        <v>1318</v>
      </c>
      <c r="C1906">
        <v>7</v>
      </c>
      <c r="D1906">
        <v>9</v>
      </c>
      <c r="E1906">
        <v>201902</v>
      </c>
      <c r="F1906">
        <v>840</v>
      </c>
      <c r="G1906">
        <v>1.27</v>
      </c>
      <c r="H1906">
        <v>1066.8</v>
      </c>
      <c r="I1906">
        <v>107.44199999999999</v>
      </c>
      <c r="J1906">
        <v>94</v>
      </c>
      <c r="K1906">
        <v>191.00800000000001</v>
      </c>
      <c r="L1906">
        <f>Tabla_STOCKENALMACEN[[#This Row],[CANT_STOCK]]*Tabla_STOCKENALMACEN[[#This Row],[COSTO_UNIT]]</f>
        <v>1066.8</v>
      </c>
      <c r="M1906">
        <f>IFERROR(Tabla_STOCKENALMACEN[[#This Row],[CANT_STOCK]]/Tabla_STOCKENALMACEN[[#This Row],[VENTA_PROM12MESES_UN]],0)</f>
        <v>8.9361702127659566</v>
      </c>
      <c r="N1906">
        <f>IFERROR(12/Tabla_STOCKENALMACEN[[#This Row],[MESES DE INVENTARIO]],0)</f>
        <v>1.342857142857143</v>
      </c>
      <c r="O1906" s="3">
        <f>Tabla_STOCKENALMACEN[[#This Row],[STOCK_VALORIZADO]]/SUM(Tabla_STOCKENALMACEN[STOCK_VALORIZADO])</f>
        <v>4.016062707348228E-5</v>
      </c>
      <c r="P1906" s="1" t="str">
        <f>VLOOKUP(Tabla_STOCKENALMACEN[[#This Row],[ID_PRODUCTO]],'ABC VENTAS'!$B$2:$F$564,5,FALSE)</f>
        <v>C</v>
      </c>
      <c r="Q1906" s="1" t="str">
        <f>VLOOKUP(Tabla_STOCKENALMACEN[[#This Row],[ID_PRODUCTO]],'ABC STOCK'!$B$3:$F$565,5,FALSE)</f>
        <v>C</v>
      </c>
      <c r="R190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907" spans="1:18" x14ac:dyDescent="0.25">
      <c r="A1907">
        <v>1</v>
      </c>
      <c r="B1907">
        <v>1318</v>
      </c>
      <c r="C1907">
        <v>7</v>
      </c>
      <c r="D1907">
        <v>9</v>
      </c>
      <c r="E1907">
        <v>201912</v>
      </c>
      <c r="F1907">
        <v>612</v>
      </c>
      <c r="G1907">
        <v>6.49</v>
      </c>
      <c r="H1907">
        <v>3971.88</v>
      </c>
      <c r="I1907">
        <v>546.13350000000003</v>
      </c>
      <c r="J1907">
        <v>99</v>
      </c>
      <c r="K1907">
        <v>938.06460000000004</v>
      </c>
      <c r="L1907">
        <f>Tabla_STOCKENALMACEN[[#This Row],[CANT_STOCK]]*Tabla_STOCKENALMACEN[[#This Row],[COSTO_UNIT]]</f>
        <v>3971.88</v>
      </c>
      <c r="M1907">
        <f>IFERROR(Tabla_STOCKENALMACEN[[#This Row],[CANT_STOCK]]/Tabla_STOCKENALMACEN[[#This Row],[VENTA_PROM12MESES_UN]],0)</f>
        <v>6.1818181818181817</v>
      </c>
      <c r="N1907">
        <f>IFERROR(12/Tabla_STOCKENALMACEN[[#This Row],[MESES DE INVENTARIO]],0)</f>
        <v>1.9411764705882353</v>
      </c>
      <c r="O1907" s="3">
        <f>Tabla_STOCKENALMACEN[[#This Row],[STOCK_VALORIZADO]]/SUM(Tabla_STOCKENALMACEN[STOCK_VALORIZADO])</f>
        <v>1.4952492637853657E-4</v>
      </c>
      <c r="P1907" s="1" t="str">
        <f>VLOOKUP(Tabla_STOCKENALMACEN[[#This Row],[ID_PRODUCTO]],'ABC VENTAS'!$B$2:$F$564,5,FALSE)</f>
        <v>C</v>
      </c>
      <c r="Q1907" s="1" t="str">
        <f>VLOOKUP(Tabla_STOCKENALMACEN[[#This Row],[ID_PRODUCTO]],'ABC STOCK'!$B$3:$F$565,5,FALSE)</f>
        <v>C</v>
      </c>
      <c r="R190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908" spans="1:18" x14ac:dyDescent="0.25">
      <c r="A1908">
        <v>1</v>
      </c>
      <c r="B1908">
        <v>1318</v>
      </c>
      <c r="C1908">
        <v>7</v>
      </c>
      <c r="D1908">
        <v>9</v>
      </c>
      <c r="E1908">
        <v>201909</v>
      </c>
      <c r="F1908">
        <v>109</v>
      </c>
      <c r="G1908">
        <v>6.04</v>
      </c>
      <c r="H1908">
        <v>658.36</v>
      </c>
      <c r="I1908">
        <v>492.13920000000002</v>
      </c>
      <c r="J1908">
        <v>97</v>
      </c>
      <c r="K1908">
        <v>708.91480000000001</v>
      </c>
      <c r="L1908">
        <f>Tabla_STOCKENALMACEN[[#This Row],[CANT_STOCK]]*Tabla_STOCKENALMACEN[[#This Row],[COSTO_UNIT]]</f>
        <v>658.36</v>
      </c>
      <c r="M1908">
        <f>IFERROR(Tabla_STOCKENALMACEN[[#This Row],[CANT_STOCK]]/Tabla_STOCKENALMACEN[[#This Row],[VENTA_PROM12MESES_UN]],0)</f>
        <v>1.1237113402061856</v>
      </c>
      <c r="N1908">
        <f>IFERROR(12/Tabla_STOCKENALMACEN[[#This Row],[MESES DE INVENTARIO]],0)</f>
        <v>10.678899082568808</v>
      </c>
      <c r="O1908" s="3">
        <f>Tabla_STOCKENALMACEN[[#This Row],[STOCK_VALORIZADO]]/SUM(Tabla_STOCKENALMACEN[STOCK_VALORIZADO])</f>
        <v>2.478454296972047E-5</v>
      </c>
      <c r="P1908" s="1" t="str">
        <f>VLOOKUP(Tabla_STOCKENALMACEN[[#This Row],[ID_PRODUCTO]],'ABC VENTAS'!$B$2:$F$564,5,FALSE)</f>
        <v>C</v>
      </c>
      <c r="Q1908" s="1" t="str">
        <f>VLOOKUP(Tabla_STOCKENALMACEN[[#This Row],[ID_PRODUCTO]],'ABC STOCK'!$B$3:$F$565,5,FALSE)</f>
        <v>C</v>
      </c>
      <c r="R190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09" spans="1:18" x14ac:dyDescent="0.25">
      <c r="A1909">
        <v>1</v>
      </c>
      <c r="B1909">
        <v>1318</v>
      </c>
      <c r="C1909">
        <v>7</v>
      </c>
      <c r="D1909">
        <v>9</v>
      </c>
      <c r="E1909">
        <v>202002</v>
      </c>
      <c r="F1909">
        <v>121</v>
      </c>
      <c r="G1909">
        <v>3.5</v>
      </c>
      <c r="H1909">
        <v>423.5</v>
      </c>
      <c r="I1909">
        <v>399</v>
      </c>
      <c r="J1909">
        <v>114</v>
      </c>
      <c r="K1909">
        <v>690.27</v>
      </c>
      <c r="L1909">
        <f>Tabla_STOCKENALMACEN[[#This Row],[CANT_STOCK]]*Tabla_STOCKENALMACEN[[#This Row],[COSTO_UNIT]]</f>
        <v>423.5</v>
      </c>
      <c r="M1909">
        <f>IFERROR(Tabla_STOCKENALMACEN[[#This Row],[CANT_STOCK]]/Tabla_STOCKENALMACEN[[#This Row],[VENTA_PROM12MESES_UN]],0)</f>
        <v>1.0614035087719298</v>
      </c>
      <c r="N1909">
        <f>IFERROR(12/Tabla_STOCKENALMACEN[[#This Row],[MESES DE INVENTARIO]],0)</f>
        <v>11.305785123966942</v>
      </c>
      <c r="O1909" s="3">
        <f>Tabla_STOCKENALMACEN[[#This Row],[STOCK_VALORIZADO]]/SUM(Tabla_STOCKENALMACEN[STOCK_VALORIZADO])</f>
        <v>1.5943031088882404E-5</v>
      </c>
      <c r="P1909" s="1" t="str">
        <f>VLOOKUP(Tabla_STOCKENALMACEN[[#This Row],[ID_PRODUCTO]],'ABC VENTAS'!$B$2:$F$564,5,FALSE)</f>
        <v>C</v>
      </c>
      <c r="Q1909" s="1" t="str">
        <f>VLOOKUP(Tabla_STOCKENALMACEN[[#This Row],[ID_PRODUCTO]],'ABC STOCK'!$B$3:$F$565,5,FALSE)</f>
        <v>C</v>
      </c>
      <c r="R190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10" spans="1:18" x14ac:dyDescent="0.25">
      <c r="A1910">
        <v>3</v>
      </c>
      <c r="B1910">
        <v>1319</v>
      </c>
      <c r="C1910">
        <v>7</v>
      </c>
      <c r="D1910">
        <v>9</v>
      </c>
      <c r="E1910">
        <v>201909</v>
      </c>
      <c r="F1910">
        <v>565</v>
      </c>
      <c r="G1910">
        <v>7.31</v>
      </c>
      <c r="H1910">
        <v>4130.1499999999996</v>
      </c>
      <c r="I1910">
        <v>324.0523</v>
      </c>
      <c r="J1910">
        <v>40.299999999999997</v>
      </c>
      <c r="K1910">
        <v>421.26799</v>
      </c>
      <c r="L1910">
        <f>Tabla_STOCKENALMACEN[[#This Row],[CANT_STOCK]]*Tabla_STOCKENALMACEN[[#This Row],[COSTO_UNIT]]</f>
        <v>4130.1499999999996</v>
      </c>
      <c r="M1910">
        <f>IFERROR(Tabla_STOCKENALMACEN[[#This Row],[CANT_STOCK]]/Tabla_STOCKENALMACEN[[#This Row],[VENTA_PROM12MESES_UN]],0)</f>
        <v>14.019851116625311</v>
      </c>
      <c r="N1910">
        <f>IFERROR(12/Tabla_STOCKENALMACEN[[#This Row],[MESES DE INVENTARIO]],0)</f>
        <v>0.85592920353982294</v>
      </c>
      <c r="O1910" s="3">
        <f>Tabla_STOCKENALMACEN[[#This Row],[STOCK_VALORIZADO]]/SUM(Tabla_STOCKENALMACEN[STOCK_VALORIZADO])</f>
        <v>1.5548314014580318E-4</v>
      </c>
      <c r="P1910" s="1" t="str">
        <f>VLOOKUP(Tabla_STOCKENALMACEN[[#This Row],[ID_PRODUCTO]],'ABC VENTAS'!$B$2:$F$564,5,FALSE)</f>
        <v>C</v>
      </c>
      <c r="Q1910" s="1" t="str">
        <f>VLOOKUP(Tabla_STOCKENALMACEN[[#This Row],[ID_PRODUCTO]],'ABC STOCK'!$B$3:$F$565,5,FALSE)</f>
        <v>C</v>
      </c>
      <c r="R191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911" spans="1:18" x14ac:dyDescent="0.25">
      <c r="A1911">
        <v>3</v>
      </c>
      <c r="B1911">
        <v>1319</v>
      </c>
      <c r="C1911">
        <v>7</v>
      </c>
      <c r="D1911">
        <v>9</v>
      </c>
      <c r="E1911">
        <v>202003</v>
      </c>
      <c r="F1911">
        <v>18</v>
      </c>
      <c r="G1911">
        <v>3.48</v>
      </c>
      <c r="H1911">
        <v>62.64</v>
      </c>
      <c r="I1911">
        <v>185.48400000000001</v>
      </c>
      <c r="J1911">
        <v>65</v>
      </c>
      <c r="K1911">
        <v>321.20400000000001</v>
      </c>
      <c r="L1911">
        <f>Tabla_STOCKENALMACEN[[#This Row],[CANT_STOCK]]*Tabla_STOCKENALMACEN[[#This Row],[COSTO_UNIT]]</f>
        <v>62.64</v>
      </c>
      <c r="M1911">
        <f>IFERROR(Tabla_STOCKENALMACEN[[#This Row],[CANT_STOCK]]/Tabla_STOCKENALMACEN[[#This Row],[VENTA_PROM12MESES_UN]],0)</f>
        <v>0.27692307692307694</v>
      </c>
      <c r="N1911">
        <f>IFERROR(12/Tabla_STOCKENALMACEN[[#This Row],[MESES DE INVENTARIO]],0)</f>
        <v>43.333333333333329</v>
      </c>
      <c r="O1911" s="3">
        <f>Tabla_STOCKENALMACEN[[#This Row],[STOCK_VALORIZADO]]/SUM(Tabla_STOCKENALMACEN[STOCK_VALORIZADO])</f>
        <v>2.358138057633043E-6</v>
      </c>
      <c r="P1911" s="1" t="str">
        <f>VLOOKUP(Tabla_STOCKENALMACEN[[#This Row],[ID_PRODUCTO]],'ABC VENTAS'!$B$2:$F$564,5,FALSE)</f>
        <v>C</v>
      </c>
      <c r="Q1911" s="1" t="str">
        <f>VLOOKUP(Tabla_STOCKENALMACEN[[#This Row],[ID_PRODUCTO]],'ABC STOCK'!$B$3:$F$565,5,FALSE)</f>
        <v>C</v>
      </c>
      <c r="R191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12" spans="1:18" x14ac:dyDescent="0.25">
      <c r="A1912">
        <v>3</v>
      </c>
      <c r="B1912">
        <v>1319</v>
      </c>
      <c r="C1912">
        <v>7</v>
      </c>
      <c r="D1912">
        <v>9</v>
      </c>
      <c r="E1912">
        <v>202003</v>
      </c>
      <c r="F1912">
        <v>784</v>
      </c>
      <c r="G1912">
        <v>2.09</v>
      </c>
      <c r="H1912">
        <v>1638.56</v>
      </c>
      <c r="I1912">
        <v>131.2311</v>
      </c>
      <c r="J1912">
        <v>69</v>
      </c>
      <c r="K1912">
        <v>196.12559999999999</v>
      </c>
      <c r="L1912">
        <f>Tabla_STOCKENALMACEN[[#This Row],[CANT_STOCK]]*Tabla_STOCKENALMACEN[[#This Row],[COSTO_UNIT]]</f>
        <v>1638.56</v>
      </c>
      <c r="M1912">
        <f>IFERROR(Tabla_STOCKENALMACEN[[#This Row],[CANT_STOCK]]/Tabla_STOCKENALMACEN[[#This Row],[VENTA_PROM12MESES_UN]],0)</f>
        <v>11.362318840579711</v>
      </c>
      <c r="N1912">
        <f>IFERROR(12/Tabla_STOCKENALMACEN[[#This Row],[MESES DE INVENTARIO]],0)</f>
        <v>1.0561224489795917</v>
      </c>
      <c r="O1912" s="3">
        <f>Tabla_STOCKENALMACEN[[#This Row],[STOCK_VALORIZADO]]/SUM(Tabla_STOCKENALMACEN[STOCK_VALORIZADO])</f>
        <v>6.1685036649348639E-5</v>
      </c>
      <c r="P1912" s="1" t="str">
        <f>VLOOKUP(Tabla_STOCKENALMACEN[[#This Row],[ID_PRODUCTO]],'ABC VENTAS'!$B$2:$F$564,5,FALSE)</f>
        <v>C</v>
      </c>
      <c r="Q1912" s="1" t="str">
        <f>VLOOKUP(Tabla_STOCKENALMACEN[[#This Row],[ID_PRODUCTO]],'ABC STOCK'!$B$3:$F$565,5,FALSE)</f>
        <v>C</v>
      </c>
      <c r="R191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913" spans="1:18" x14ac:dyDescent="0.25">
      <c r="A1913">
        <v>2</v>
      </c>
      <c r="B1913">
        <v>1319</v>
      </c>
      <c r="C1913">
        <v>7</v>
      </c>
      <c r="D1913">
        <v>9</v>
      </c>
      <c r="E1913">
        <v>201912</v>
      </c>
      <c r="F1913">
        <v>509</v>
      </c>
      <c r="G1913">
        <v>7.64</v>
      </c>
      <c r="H1913">
        <v>3888.76</v>
      </c>
      <c r="I1913">
        <v>437.31360000000001</v>
      </c>
      <c r="J1913">
        <v>63.6</v>
      </c>
      <c r="K1913">
        <v>884.34528</v>
      </c>
      <c r="L1913">
        <f>Tabla_STOCKENALMACEN[[#This Row],[CANT_STOCK]]*Tabla_STOCKENALMACEN[[#This Row],[COSTO_UNIT]]</f>
        <v>3888.7599999999998</v>
      </c>
      <c r="M1913">
        <f>IFERROR(Tabla_STOCKENALMACEN[[#This Row],[CANT_STOCK]]/Tabla_STOCKENALMACEN[[#This Row],[VENTA_PROM12MESES_UN]],0)</f>
        <v>8.0031446540880502</v>
      </c>
      <c r="N1913">
        <f>IFERROR(12/Tabla_STOCKENALMACEN[[#This Row],[MESES DE INVENTARIO]],0)</f>
        <v>1.499410609037328</v>
      </c>
      <c r="O1913" s="3">
        <f>Tabla_STOCKENALMACEN[[#This Row],[STOCK_VALORIZADO]]/SUM(Tabla_STOCKENALMACEN[STOCK_VALORIZADO])</f>
        <v>1.4639580065455094E-4</v>
      </c>
      <c r="P1913" s="1" t="str">
        <f>VLOOKUP(Tabla_STOCKENALMACEN[[#This Row],[ID_PRODUCTO]],'ABC VENTAS'!$B$2:$F$564,5,FALSE)</f>
        <v>C</v>
      </c>
      <c r="Q1913" s="1" t="str">
        <f>VLOOKUP(Tabla_STOCKENALMACEN[[#This Row],[ID_PRODUCTO]],'ABC STOCK'!$B$3:$F$565,5,FALSE)</f>
        <v>C</v>
      </c>
      <c r="R191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914" spans="1:18" x14ac:dyDescent="0.25">
      <c r="A1914">
        <v>1</v>
      </c>
      <c r="B1914">
        <v>1319</v>
      </c>
      <c r="C1914">
        <v>7</v>
      </c>
      <c r="D1914">
        <v>9</v>
      </c>
      <c r="E1914">
        <v>202002</v>
      </c>
      <c r="F1914">
        <v>639</v>
      </c>
      <c r="G1914">
        <v>5.75</v>
      </c>
      <c r="H1914">
        <v>3674.25</v>
      </c>
      <c r="I1914">
        <v>444.36574999999999</v>
      </c>
      <c r="J1914">
        <v>70.900000000000006</v>
      </c>
      <c r="K1914">
        <v>501.44024999999999</v>
      </c>
      <c r="L1914">
        <f>Tabla_STOCKENALMACEN[[#This Row],[CANT_STOCK]]*Tabla_STOCKENALMACEN[[#This Row],[COSTO_UNIT]]</f>
        <v>3674.25</v>
      </c>
      <c r="M1914">
        <f>IFERROR(Tabla_STOCKENALMACEN[[#This Row],[CANT_STOCK]]/Tabla_STOCKENALMACEN[[#This Row],[VENTA_PROM12MESES_UN]],0)</f>
        <v>9.012693935119886</v>
      </c>
      <c r="N1914">
        <f>IFERROR(12/Tabla_STOCKENALMACEN[[#This Row],[MESES DE INVENTARIO]],0)</f>
        <v>1.3314553990610329</v>
      </c>
      <c r="O1914" s="3">
        <f>Tabla_STOCKENALMACEN[[#This Row],[STOCK_VALORIZADO]]/SUM(Tabla_STOCKENALMACEN[STOCK_VALORIZADO])</f>
        <v>1.3832038247538645E-4</v>
      </c>
      <c r="P1914" s="1" t="str">
        <f>VLOOKUP(Tabla_STOCKENALMACEN[[#This Row],[ID_PRODUCTO]],'ABC VENTAS'!$B$2:$F$564,5,FALSE)</f>
        <v>C</v>
      </c>
      <c r="Q1914" s="1" t="str">
        <f>VLOOKUP(Tabla_STOCKENALMACEN[[#This Row],[ID_PRODUCTO]],'ABC STOCK'!$B$3:$F$565,5,FALSE)</f>
        <v>C</v>
      </c>
      <c r="R191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915" spans="1:18" x14ac:dyDescent="0.25">
      <c r="A1915">
        <v>1</v>
      </c>
      <c r="B1915">
        <v>1319</v>
      </c>
      <c r="C1915">
        <v>7</v>
      </c>
      <c r="D1915">
        <v>9</v>
      </c>
      <c r="E1915">
        <v>202001</v>
      </c>
      <c r="F1915">
        <v>54</v>
      </c>
      <c r="G1915">
        <v>2.92</v>
      </c>
      <c r="H1915">
        <v>157.68</v>
      </c>
      <c r="I1915">
        <v>291.27</v>
      </c>
      <c r="J1915">
        <v>95</v>
      </c>
      <c r="K1915">
        <v>407.77800000000002</v>
      </c>
      <c r="L1915">
        <f>Tabla_STOCKENALMACEN[[#This Row],[CANT_STOCK]]*Tabla_STOCKENALMACEN[[#This Row],[COSTO_UNIT]]</f>
        <v>157.68</v>
      </c>
      <c r="M1915">
        <f>IFERROR(Tabla_STOCKENALMACEN[[#This Row],[CANT_STOCK]]/Tabla_STOCKENALMACEN[[#This Row],[VENTA_PROM12MESES_UN]],0)</f>
        <v>0.56842105263157894</v>
      </c>
      <c r="N1915">
        <f>IFERROR(12/Tabla_STOCKENALMACEN[[#This Row],[MESES DE INVENTARIO]],0)</f>
        <v>21.111111111111111</v>
      </c>
      <c r="O1915" s="3">
        <f>Tabla_STOCKENALMACEN[[#This Row],[STOCK_VALORIZADO]]/SUM(Tabla_STOCKENALMACEN[STOCK_VALORIZADO])</f>
        <v>5.9360026968004191E-6</v>
      </c>
      <c r="P1915" s="1" t="str">
        <f>VLOOKUP(Tabla_STOCKENALMACEN[[#This Row],[ID_PRODUCTO]],'ABC VENTAS'!$B$2:$F$564,5,FALSE)</f>
        <v>C</v>
      </c>
      <c r="Q1915" s="1" t="str">
        <f>VLOOKUP(Tabla_STOCKENALMACEN[[#This Row],[ID_PRODUCTO]],'ABC STOCK'!$B$3:$F$565,5,FALSE)</f>
        <v>C</v>
      </c>
      <c r="R191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16" spans="1:18" x14ac:dyDescent="0.25">
      <c r="A1916">
        <v>3</v>
      </c>
      <c r="B1916">
        <v>1320</v>
      </c>
      <c r="C1916">
        <v>7</v>
      </c>
      <c r="D1916">
        <v>9</v>
      </c>
      <c r="E1916">
        <v>201902</v>
      </c>
      <c r="F1916">
        <v>579</v>
      </c>
      <c r="G1916">
        <v>6.65</v>
      </c>
      <c r="H1916">
        <v>3850.35</v>
      </c>
      <c r="I1916">
        <v>225.88720000000001</v>
      </c>
      <c r="J1916">
        <v>38.6</v>
      </c>
      <c r="K1916">
        <v>385.03500000000003</v>
      </c>
      <c r="L1916">
        <f>Tabla_STOCKENALMACEN[[#This Row],[CANT_STOCK]]*Tabla_STOCKENALMACEN[[#This Row],[COSTO_UNIT]]</f>
        <v>3850.3500000000004</v>
      </c>
      <c r="M1916">
        <f>IFERROR(Tabla_STOCKENALMACEN[[#This Row],[CANT_STOCK]]/Tabla_STOCKENALMACEN[[#This Row],[VENTA_PROM12MESES_UN]],0)</f>
        <v>15</v>
      </c>
      <c r="N1916">
        <f>IFERROR(12/Tabla_STOCKENALMACEN[[#This Row],[MESES DE INVENTARIO]],0)</f>
        <v>0.8</v>
      </c>
      <c r="O1916" s="3">
        <f>Tabla_STOCKENALMACEN[[#This Row],[STOCK_VALORIZADO]]/SUM(Tabla_STOCKENALMACEN[STOCK_VALORIZADO])</f>
        <v>1.4494982232131844E-4</v>
      </c>
      <c r="P1916" s="1" t="str">
        <f>VLOOKUP(Tabla_STOCKENALMACEN[[#This Row],[ID_PRODUCTO]],'ABC VENTAS'!$B$2:$F$564,5,FALSE)</f>
        <v>C</v>
      </c>
      <c r="Q1916" s="1" t="str">
        <f>VLOOKUP(Tabla_STOCKENALMACEN[[#This Row],[ID_PRODUCTO]],'ABC STOCK'!$B$3:$F$565,5,FALSE)</f>
        <v>C</v>
      </c>
      <c r="R191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917" spans="1:18" x14ac:dyDescent="0.25">
      <c r="A1917">
        <v>2</v>
      </c>
      <c r="B1917">
        <v>1320</v>
      </c>
      <c r="C1917">
        <v>7</v>
      </c>
      <c r="D1917">
        <v>9</v>
      </c>
      <c r="E1917">
        <v>201906</v>
      </c>
      <c r="F1917">
        <v>711</v>
      </c>
      <c r="G1917">
        <v>3.59</v>
      </c>
      <c r="H1917">
        <v>2552.4899999999998</v>
      </c>
      <c r="I1917">
        <v>411.62939999999998</v>
      </c>
      <c r="J1917">
        <v>117</v>
      </c>
      <c r="K1917">
        <v>739.25279999999998</v>
      </c>
      <c r="L1917">
        <f>Tabla_STOCKENALMACEN[[#This Row],[CANT_STOCK]]*Tabla_STOCKENALMACEN[[#This Row],[COSTO_UNIT]]</f>
        <v>2552.4899999999998</v>
      </c>
      <c r="M1917">
        <f>IFERROR(Tabla_STOCKENALMACEN[[#This Row],[CANT_STOCK]]/Tabla_STOCKENALMACEN[[#This Row],[VENTA_PROM12MESES_UN]],0)</f>
        <v>6.0769230769230766</v>
      </c>
      <c r="N1917">
        <f>IFERROR(12/Tabla_STOCKENALMACEN[[#This Row],[MESES DE INVENTARIO]],0)</f>
        <v>1.9746835443037976</v>
      </c>
      <c r="O1917" s="3">
        <f>Tabla_STOCKENALMACEN[[#This Row],[STOCK_VALORIZADO]]/SUM(Tabla_STOCKENALMACEN[STOCK_VALORIZADO])</f>
        <v>9.609073771915334E-5</v>
      </c>
      <c r="P1917" s="1" t="str">
        <f>VLOOKUP(Tabla_STOCKENALMACEN[[#This Row],[ID_PRODUCTO]],'ABC VENTAS'!$B$2:$F$564,5,FALSE)</f>
        <v>C</v>
      </c>
      <c r="Q1917" s="1" t="str">
        <f>VLOOKUP(Tabla_STOCKENALMACEN[[#This Row],[ID_PRODUCTO]],'ABC STOCK'!$B$3:$F$565,5,FALSE)</f>
        <v>C</v>
      </c>
      <c r="R191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918" spans="1:18" x14ac:dyDescent="0.25">
      <c r="A1918">
        <v>2</v>
      </c>
      <c r="B1918">
        <v>1320</v>
      </c>
      <c r="C1918">
        <v>7</v>
      </c>
      <c r="D1918">
        <v>9</v>
      </c>
      <c r="E1918">
        <v>201909</v>
      </c>
      <c r="F1918">
        <v>720</v>
      </c>
      <c r="G1918">
        <v>7.49</v>
      </c>
      <c r="H1918">
        <v>5392.8</v>
      </c>
      <c r="I1918">
        <v>296.60399999999998</v>
      </c>
      <c r="J1918">
        <v>45</v>
      </c>
      <c r="K1918">
        <v>626.91300000000001</v>
      </c>
      <c r="L1918">
        <f>Tabla_STOCKENALMACEN[[#This Row],[CANT_STOCK]]*Tabla_STOCKENALMACEN[[#This Row],[COSTO_UNIT]]</f>
        <v>5392.8</v>
      </c>
      <c r="M1918">
        <f>IFERROR(Tabla_STOCKENALMACEN[[#This Row],[CANT_STOCK]]/Tabla_STOCKENALMACEN[[#This Row],[VENTA_PROM12MESES_UN]],0)</f>
        <v>16</v>
      </c>
      <c r="N1918">
        <f>IFERROR(12/Tabla_STOCKENALMACEN[[#This Row],[MESES DE INVENTARIO]],0)</f>
        <v>0.75</v>
      </c>
      <c r="O1918" s="3">
        <f>Tabla_STOCKENALMACEN[[#This Row],[STOCK_VALORIZADO]]/SUM(Tabla_STOCKENALMACEN[STOCK_VALORIZADO])</f>
        <v>2.0301671323760335E-4</v>
      </c>
      <c r="P1918" s="1" t="str">
        <f>VLOOKUP(Tabla_STOCKENALMACEN[[#This Row],[ID_PRODUCTO]],'ABC VENTAS'!$B$2:$F$564,5,FALSE)</f>
        <v>C</v>
      </c>
      <c r="Q1918" s="1" t="str">
        <f>VLOOKUP(Tabla_STOCKENALMACEN[[#This Row],[ID_PRODUCTO]],'ABC STOCK'!$B$3:$F$565,5,FALSE)</f>
        <v>C</v>
      </c>
      <c r="R191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919" spans="1:18" x14ac:dyDescent="0.25">
      <c r="A1919">
        <v>2</v>
      </c>
      <c r="B1919">
        <v>1320</v>
      </c>
      <c r="C1919">
        <v>7</v>
      </c>
      <c r="D1919">
        <v>9</v>
      </c>
      <c r="E1919">
        <v>202002</v>
      </c>
      <c r="F1919">
        <v>506</v>
      </c>
      <c r="G1919">
        <v>1.44</v>
      </c>
      <c r="H1919">
        <v>728.64</v>
      </c>
      <c r="I1919">
        <v>98.006399999999999</v>
      </c>
      <c r="J1919">
        <v>83</v>
      </c>
      <c r="K1919">
        <v>209.16</v>
      </c>
      <c r="L1919">
        <f>Tabla_STOCKENALMACEN[[#This Row],[CANT_STOCK]]*Tabla_STOCKENALMACEN[[#This Row],[COSTO_UNIT]]</f>
        <v>728.64</v>
      </c>
      <c r="M1919">
        <f>IFERROR(Tabla_STOCKENALMACEN[[#This Row],[CANT_STOCK]]/Tabla_STOCKENALMACEN[[#This Row],[VENTA_PROM12MESES_UN]],0)</f>
        <v>6.096385542168675</v>
      </c>
      <c r="N1919">
        <f>IFERROR(12/Tabla_STOCKENALMACEN[[#This Row],[MESES DE INVENTARIO]],0)</f>
        <v>1.9683794466403162</v>
      </c>
      <c r="O1919" s="3">
        <f>Tabla_STOCKENALMACEN[[#This Row],[STOCK_VALORIZADO]]/SUM(Tabla_STOCKENALMACEN[STOCK_VALORIZADO])</f>
        <v>2.7430295566949879E-5</v>
      </c>
      <c r="P1919" s="1" t="str">
        <f>VLOOKUP(Tabla_STOCKENALMACEN[[#This Row],[ID_PRODUCTO]],'ABC VENTAS'!$B$2:$F$564,5,FALSE)</f>
        <v>C</v>
      </c>
      <c r="Q1919" s="1" t="str">
        <f>VLOOKUP(Tabla_STOCKENALMACEN[[#This Row],[ID_PRODUCTO]],'ABC STOCK'!$B$3:$F$565,5,FALSE)</f>
        <v>C</v>
      </c>
      <c r="R191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920" spans="1:18" x14ac:dyDescent="0.25">
      <c r="A1920">
        <v>2</v>
      </c>
      <c r="B1920">
        <v>1320</v>
      </c>
      <c r="C1920">
        <v>7</v>
      </c>
      <c r="D1920">
        <v>9</v>
      </c>
      <c r="E1920">
        <v>201909</v>
      </c>
      <c r="F1920">
        <v>73</v>
      </c>
      <c r="G1920">
        <v>1.01</v>
      </c>
      <c r="H1920">
        <v>73.73</v>
      </c>
      <c r="I1920">
        <v>105.04</v>
      </c>
      <c r="J1920">
        <v>100</v>
      </c>
      <c r="K1920">
        <v>142.41</v>
      </c>
      <c r="L1920">
        <f>Tabla_STOCKENALMACEN[[#This Row],[CANT_STOCK]]*Tabla_STOCKENALMACEN[[#This Row],[COSTO_UNIT]]</f>
        <v>73.73</v>
      </c>
      <c r="M1920">
        <f>IFERROR(Tabla_STOCKENALMACEN[[#This Row],[CANT_STOCK]]/Tabla_STOCKENALMACEN[[#This Row],[VENTA_PROM12MESES_UN]],0)</f>
        <v>0.73</v>
      </c>
      <c r="N1920">
        <f>IFERROR(12/Tabla_STOCKENALMACEN[[#This Row],[MESES DE INVENTARIO]],0)</f>
        <v>16.438356164383563</v>
      </c>
      <c r="O1920" s="3">
        <f>Tabla_STOCKENALMACEN[[#This Row],[STOCK_VALORIZADO]]/SUM(Tabla_STOCKENALMACEN[STOCK_VALORIZADO])</f>
        <v>2.7756308906335292E-6</v>
      </c>
      <c r="P1920" s="1" t="str">
        <f>VLOOKUP(Tabla_STOCKENALMACEN[[#This Row],[ID_PRODUCTO]],'ABC VENTAS'!$B$2:$F$564,5,FALSE)</f>
        <v>C</v>
      </c>
      <c r="Q1920" s="1" t="str">
        <f>VLOOKUP(Tabla_STOCKENALMACEN[[#This Row],[ID_PRODUCTO]],'ABC STOCK'!$B$3:$F$565,5,FALSE)</f>
        <v>C</v>
      </c>
      <c r="R192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21" spans="1:18" x14ac:dyDescent="0.25">
      <c r="A1921">
        <v>1</v>
      </c>
      <c r="B1921">
        <v>1320</v>
      </c>
      <c r="C1921">
        <v>7</v>
      </c>
      <c r="D1921">
        <v>9</v>
      </c>
      <c r="E1921">
        <v>201907</v>
      </c>
      <c r="F1921">
        <v>1407</v>
      </c>
      <c r="G1921">
        <v>5.74</v>
      </c>
      <c r="H1921">
        <v>8076.18</v>
      </c>
      <c r="I1921">
        <v>504.54599999999999</v>
      </c>
      <c r="J1921">
        <v>87.9</v>
      </c>
      <c r="K1921">
        <v>610.50066000000004</v>
      </c>
      <c r="L1921">
        <f>Tabla_STOCKENALMACEN[[#This Row],[CANT_STOCK]]*Tabla_STOCKENALMACEN[[#This Row],[COSTO_UNIT]]</f>
        <v>8076.18</v>
      </c>
      <c r="M1921">
        <f>IFERROR(Tabla_STOCKENALMACEN[[#This Row],[CANT_STOCK]]/Tabla_STOCKENALMACEN[[#This Row],[VENTA_PROM12MESES_UN]],0)</f>
        <v>16.006825938566553</v>
      </c>
      <c r="N1921">
        <f>IFERROR(12/Tabla_STOCKENALMACEN[[#This Row],[MESES DE INVENTARIO]],0)</f>
        <v>0.74968017057569292</v>
      </c>
      <c r="O1921" s="3">
        <f>Tabla_STOCKENALMACEN[[#This Row],[STOCK_VALORIZADO]]/SUM(Tabla_STOCKENALMACEN[STOCK_VALORIZADO])</f>
        <v>3.0403492047086252E-4</v>
      </c>
      <c r="P1921" s="1" t="str">
        <f>VLOOKUP(Tabla_STOCKENALMACEN[[#This Row],[ID_PRODUCTO]],'ABC VENTAS'!$B$2:$F$564,5,FALSE)</f>
        <v>C</v>
      </c>
      <c r="Q1921" s="1" t="str">
        <f>VLOOKUP(Tabla_STOCKENALMACEN[[#This Row],[ID_PRODUCTO]],'ABC STOCK'!$B$3:$F$565,5,FALSE)</f>
        <v>C</v>
      </c>
      <c r="R192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922" spans="1:18" x14ac:dyDescent="0.25">
      <c r="A1922">
        <v>3</v>
      </c>
      <c r="B1922">
        <v>1321</v>
      </c>
      <c r="C1922">
        <v>7</v>
      </c>
      <c r="D1922">
        <v>9</v>
      </c>
      <c r="E1922">
        <v>202001</v>
      </c>
      <c r="F1922">
        <v>854</v>
      </c>
      <c r="G1922">
        <v>4.79</v>
      </c>
      <c r="H1922">
        <v>4090.66</v>
      </c>
      <c r="I1922">
        <v>361.00313999999997</v>
      </c>
      <c r="J1922">
        <v>71.099999999999994</v>
      </c>
      <c r="K1922">
        <v>582.37298999999996</v>
      </c>
      <c r="L1922">
        <f>Tabla_STOCKENALMACEN[[#This Row],[CANT_STOCK]]*Tabla_STOCKENALMACEN[[#This Row],[COSTO_UNIT]]</f>
        <v>4090.66</v>
      </c>
      <c r="M1922">
        <f>IFERROR(Tabla_STOCKENALMACEN[[#This Row],[CANT_STOCK]]/Tabla_STOCKENALMACEN[[#This Row],[VENTA_PROM12MESES_UN]],0)</f>
        <v>12.011251758087202</v>
      </c>
      <c r="N1922">
        <f>IFERROR(12/Tabla_STOCKENALMACEN[[#This Row],[MESES DE INVENTARIO]],0)</f>
        <v>0.99906323185011703</v>
      </c>
      <c r="O1922" s="3">
        <f>Tabla_STOCKENALMACEN[[#This Row],[STOCK_VALORIZADO]]/SUM(Tabla_STOCKENALMACEN[STOCK_VALORIZADO])</f>
        <v>1.5399650425985286E-4</v>
      </c>
      <c r="P1922" s="1" t="str">
        <f>VLOOKUP(Tabla_STOCKENALMACEN[[#This Row],[ID_PRODUCTO]],'ABC VENTAS'!$B$2:$F$564,5,FALSE)</f>
        <v>C</v>
      </c>
      <c r="Q1922" s="1" t="str">
        <f>VLOOKUP(Tabla_STOCKENALMACEN[[#This Row],[ID_PRODUCTO]],'ABC STOCK'!$B$3:$F$565,5,FALSE)</f>
        <v>C</v>
      </c>
      <c r="R192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923" spans="1:18" x14ac:dyDescent="0.25">
      <c r="A1923">
        <v>3</v>
      </c>
      <c r="B1923">
        <v>1321</v>
      </c>
      <c r="C1923">
        <v>7</v>
      </c>
      <c r="D1923">
        <v>9</v>
      </c>
      <c r="E1923">
        <v>201905</v>
      </c>
      <c r="F1923">
        <v>108</v>
      </c>
      <c r="G1923">
        <v>2.9</v>
      </c>
      <c r="H1923">
        <v>313.2</v>
      </c>
      <c r="I1923">
        <v>244.73099999999999</v>
      </c>
      <c r="J1923">
        <v>97</v>
      </c>
      <c r="K1923">
        <v>458.51900000000001</v>
      </c>
      <c r="L1923">
        <f>Tabla_STOCKENALMACEN[[#This Row],[CANT_STOCK]]*Tabla_STOCKENALMACEN[[#This Row],[COSTO_UNIT]]</f>
        <v>313.2</v>
      </c>
      <c r="M1923">
        <f>IFERROR(Tabla_STOCKENALMACEN[[#This Row],[CANT_STOCK]]/Tabla_STOCKENALMACEN[[#This Row],[VENTA_PROM12MESES_UN]],0)</f>
        <v>1.1134020618556701</v>
      </c>
      <c r="N1923">
        <f>IFERROR(12/Tabla_STOCKENALMACEN[[#This Row],[MESES DE INVENTARIO]],0)</f>
        <v>10.777777777777777</v>
      </c>
      <c r="O1923" s="3">
        <f>Tabla_STOCKENALMACEN[[#This Row],[STOCK_VALORIZADO]]/SUM(Tabla_STOCKENALMACEN[STOCK_VALORIZADO])</f>
        <v>1.1790690288165215E-5</v>
      </c>
      <c r="P1923" s="1" t="str">
        <f>VLOOKUP(Tabla_STOCKENALMACEN[[#This Row],[ID_PRODUCTO]],'ABC VENTAS'!$B$2:$F$564,5,FALSE)</f>
        <v>C</v>
      </c>
      <c r="Q1923" s="1" t="str">
        <f>VLOOKUP(Tabla_STOCKENALMACEN[[#This Row],[ID_PRODUCTO]],'ABC STOCK'!$B$3:$F$565,5,FALSE)</f>
        <v>C</v>
      </c>
      <c r="R192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24" spans="1:18" x14ac:dyDescent="0.25">
      <c r="A1924">
        <v>3</v>
      </c>
      <c r="B1924">
        <v>1321</v>
      </c>
      <c r="C1924">
        <v>7</v>
      </c>
      <c r="D1924">
        <v>9</v>
      </c>
      <c r="E1924">
        <v>201904</v>
      </c>
      <c r="F1924">
        <v>998</v>
      </c>
      <c r="G1924">
        <v>4.6500000000000004</v>
      </c>
      <c r="H1924">
        <v>4640.7</v>
      </c>
      <c r="I1924">
        <v>231.84899999999999</v>
      </c>
      <c r="J1924">
        <v>55.4</v>
      </c>
      <c r="K1924">
        <v>386.41500000000002</v>
      </c>
      <c r="L1924">
        <f>Tabla_STOCKENALMACEN[[#This Row],[CANT_STOCK]]*Tabla_STOCKENALMACEN[[#This Row],[COSTO_UNIT]]</f>
        <v>4640.7000000000007</v>
      </c>
      <c r="M1924">
        <f>IFERROR(Tabla_STOCKENALMACEN[[#This Row],[CANT_STOCK]]/Tabla_STOCKENALMACEN[[#This Row],[VENTA_PROM12MESES_UN]],0)</f>
        <v>18.014440433212997</v>
      </c>
      <c r="N1924">
        <f>IFERROR(12/Tabla_STOCKENALMACEN[[#This Row],[MESES DE INVENTARIO]],0)</f>
        <v>0.66613226452905816</v>
      </c>
      <c r="O1924" s="3">
        <f>Tabla_STOCKENALMACEN[[#This Row],[STOCK_VALORIZADO]]/SUM(Tabla_STOCKENALMACEN[STOCK_VALORIZADO])</f>
        <v>1.7470324527550548E-4</v>
      </c>
      <c r="P1924" s="1" t="str">
        <f>VLOOKUP(Tabla_STOCKENALMACEN[[#This Row],[ID_PRODUCTO]],'ABC VENTAS'!$B$2:$F$564,5,FALSE)</f>
        <v>C</v>
      </c>
      <c r="Q1924" s="1" t="str">
        <f>VLOOKUP(Tabla_STOCKENALMACEN[[#This Row],[ID_PRODUCTO]],'ABC STOCK'!$B$3:$F$565,5,FALSE)</f>
        <v>C</v>
      </c>
      <c r="R192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925" spans="1:18" x14ac:dyDescent="0.25">
      <c r="A1925">
        <v>3</v>
      </c>
      <c r="B1925">
        <v>1321</v>
      </c>
      <c r="C1925">
        <v>7</v>
      </c>
      <c r="D1925">
        <v>9</v>
      </c>
      <c r="E1925">
        <v>201902</v>
      </c>
      <c r="F1925">
        <v>105</v>
      </c>
      <c r="G1925">
        <v>2.2599999999999998</v>
      </c>
      <c r="H1925">
        <v>237.3</v>
      </c>
      <c r="I1925">
        <v>177.97499999999999</v>
      </c>
      <c r="J1925">
        <v>75</v>
      </c>
      <c r="K1925">
        <v>228.82499999999999</v>
      </c>
      <c r="L1925">
        <f>Tabla_STOCKENALMACEN[[#This Row],[CANT_STOCK]]*Tabla_STOCKENALMACEN[[#This Row],[COSTO_UNIT]]</f>
        <v>237.29999999999998</v>
      </c>
      <c r="M1925">
        <f>IFERROR(Tabla_STOCKENALMACEN[[#This Row],[CANT_STOCK]]/Tabla_STOCKENALMACEN[[#This Row],[VENTA_PROM12MESES_UN]],0)</f>
        <v>1.4</v>
      </c>
      <c r="N1925">
        <f>IFERROR(12/Tabla_STOCKENALMACEN[[#This Row],[MESES DE INVENTARIO]],0)</f>
        <v>8.5714285714285712</v>
      </c>
      <c r="O1925" s="3">
        <f>Tabla_STOCKENALMACEN[[#This Row],[STOCK_VALORIZADO]]/SUM(Tabla_STOCKENALMACEN[STOCK_VALORIZADO])</f>
        <v>8.9333678332746009E-6</v>
      </c>
      <c r="P1925" s="1" t="str">
        <f>VLOOKUP(Tabla_STOCKENALMACEN[[#This Row],[ID_PRODUCTO]],'ABC VENTAS'!$B$2:$F$564,5,FALSE)</f>
        <v>C</v>
      </c>
      <c r="Q1925" s="1" t="str">
        <f>VLOOKUP(Tabla_STOCKENALMACEN[[#This Row],[ID_PRODUCTO]],'ABC STOCK'!$B$3:$F$565,5,FALSE)</f>
        <v>C</v>
      </c>
      <c r="R192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26" spans="1:18" x14ac:dyDescent="0.25">
      <c r="A1926">
        <v>2</v>
      </c>
      <c r="B1926">
        <v>1321</v>
      </c>
      <c r="C1926">
        <v>7</v>
      </c>
      <c r="D1926">
        <v>9</v>
      </c>
      <c r="E1926">
        <v>202001</v>
      </c>
      <c r="F1926">
        <v>99</v>
      </c>
      <c r="G1926">
        <v>6.33</v>
      </c>
      <c r="H1926">
        <v>626.66999999999996</v>
      </c>
      <c r="I1926">
        <v>572.73839999999996</v>
      </c>
      <c r="J1926">
        <v>104</v>
      </c>
      <c r="K1926">
        <v>1178.3928000000001</v>
      </c>
      <c r="L1926">
        <f>Tabla_STOCKENALMACEN[[#This Row],[CANT_STOCK]]*Tabla_STOCKENALMACEN[[#This Row],[COSTO_UNIT]]</f>
        <v>626.66999999999996</v>
      </c>
      <c r="M1926">
        <f>IFERROR(Tabla_STOCKENALMACEN[[#This Row],[CANT_STOCK]]/Tabla_STOCKENALMACEN[[#This Row],[VENTA_PROM12MESES_UN]],0)</f>
        <v>0.95192307692307687</v>
      </c>
      <c r="N1926">
        <f>IFERROR(12/Tabla_STOCKENALMACEN[[#This Row],[MESES DE INVENTARIO]],0)</f>
        <v>12.606060606060607</v>
      </c>
      <c r="O1926" s="3">
        <f>Tabla_STOCKENALMACEN[[#This Row],[STOCK_VALORIZADO]]/SUM(Tabla_STOCKENALMACEN[STOCK_VALORIZADO])</f>
        <v>2.3591544964509881E-5</v>
      </c>
      <c r="P1926" s="1" t="str">
        <f>VLOOKUP(Tabla_STOCKENALMACEN[[#This Row],[ID_PRODUCTO]],'ABC VENTAS'!$B$2:$F$564,5,FALSE)</f>
        <v>C</v>
      </c>
      <c r="Q1926" s="1" t="str">
        <f>VLOOKUP(Tabla_STOCKENALMACEN[[#This Row],[ID_PRODUCTO]],'ABC STOCK'!$B$3:$F$565,5,FALSE)</f>
        <v>C</v>
      </c>
      <c r="R192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27" spans="1:18" x14ac:dyDescent="0.25">
      <c r="A1927">
        <v>1</v>
      </c>
      <c r="B1927">
        <v>1321</v>
      </c>
      <c r="C1927">
        <v>7</v>
      </c>
      <c r="D1927">
        <v>9</v>
      </c>
      <c r="E1927">
        <v>201910</v>
      </c>
      <c r="F1927">
        <v>1347</v>
      </c>
      <c r="G1927">
        <v>5.08</v>
      </c>
      <c r="H1927">
        <v>6842.76</v>
      </c>
      <c r="I1927">
        <v>501.80239999999998</v>
      </c>
      <c r="J1927">
        <v>89.8</v>
      </c>
      <c r="K1927">
        <v>602.16287999999997</v>
      </c>
      <c r="L1927">
        <f>Tabla_STOCKENALMACEN[[#This Row],[CANT_STOCK]]*Tabla_STOCKENALMACEN[[#This Row],[COSTO_UNIT]]</f>
        <v>6842.76</v>
      </c>
      <c r="M1927">
        <f>IFERROR(Tabla_STOCKENALMACEN[[#This Row],[CANT_STOCK]]/Tabla_STOCKENALMACEN[[#This Row],[VENTA_PROM12MESES_UN]],0)</f>
        <v>15</v>
      </c>
      <c r="N1927">
        <f>IFERROR(12/Tabla_STOCKENALMACEN[[#This Row],[MESES DE INVENTARIO]],0)</f>
        <v>0.8</v>
      </c>
      <c r="O1927" s="3">
        <f>Tabla_STOCKENALMACEN[[#This Row],[STOCK_VALORIZADO]]/SUM(Tabla_STOCKENALMACEN[STOCK_VALORIZADO])</f>
        <v>2.5760173651419353E-4</v>
      </c>
      <c r="P1927" s="1" t="str">
        <f>VLOOKUP(Tabla_STOCKENALMACEN[[#This Row],[ID_PRODUCTO]],'ABC VENTAS'!$B$2:$F$564,5,FALSE)</f>
        <v>C</v>
      </c>
      <c r="Q1927" s="1" t="str">
        <f>VLOOKUP(Tabla_STOCKENALMACEN[[#This Row],[ID_PRODUCTO]],'ABC STOCK'!$B$3:$F$565,5,FALSE)</f>
        <v>C</v>
      </c>
      <c r="R192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928" spans="1:18" x14ac:dyDescent="0.25">
      <c r="A1928">
        <v>3</v>
      </c>
      <c r="B1928">
        <v>1322</v>
      </c>
      <c r="C1928">
        <v>7</v>
      </c>
      <c r="D1928">
        <v>9</v>
      </c>
      <c r="E1928">
        <v>202003</v>
      </c>
      <c r="F1928">
        <v>1068</v>
      </c>
      <c r="G1928">
        <v>4.6900000000000004</v>
      </c>
      <c r="H1928">
        <v>5008.92</v>
      </c>
      <c r="I1928">
        <v>238.57092</v>
      </c>
      <c r="J1928">
        <v>62.8</v>
      </c>
      <c r="K1928">
        <v>474.19652000000002</v>
      </c>
      <c r="L1928">
        <f>Tabla_STOCKENALMACEN[[#This Row],[CANT_STOCK]]*Tabla_STOCKENALMACEN[[#This Row],[COSTO_UNIT]]</f>
        <v>5008.92</v>
      </c>
      <c r="M1928">
        <f>IFERROR(Tabla_STOCKENALMACEN[[#This Row],[CANT_STOCK]]/Tabla_STOCKENALMACEN[[#This Row],[VENTA_PROM12MESES_UN]],0)</f>
        <v>17.006369426751593</v>
      </c>
      <c r="N1928">
        <f>IFERROR(12/Tabla_STOCKENALMACEN[[#This Row],[MESES DE INVENTARIO]],0)</f>
        <v>0.70561797752808986</v>
      </c>
      <c r="O1928" s="3">
        <f>Tabla_STOCKENALMACEN[[#This Row],[STOCK_VALORIZADO]]/SUM(Tabla_STOCKENALMACEN[STOCK_VALORIZADO])</f>
        <v>1.8856521199935028E-4</v>
      </c>
      <c r="P1928" s="1" t="str">
        <f>VLOOKUP(Tabla_STOCKENALMACEN[[#This Row],[ID_PRODUCTO]],'ABC VENTAS'!$B$2:$F$564,5,FALSE)</f>
        <v>C</v>
      </c>
      <c r="Q1928" s="1" t="str">
        <f>VLOOKUP(Tabla_STOCKENALMACEN[[#This Row],[ID_PRODUCTO]],'ABC STOCK'!$B$3:$F$565,5,FALSE)</f>
        <v>C</v>
      </c>
      <c r="R192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929" spans="1:18" x14ac:dyDescent="0.25">
      <c r="A1929">
        <v>3</v>
      </c>
      <c r="B1929">
        <v>1322</v>
      </c>
      <c r="C1929">
        <v>7</v>
      </c>
      <c r="D1929">
        <v>9</v>
      </c>
      <c r="E1929">
        <v>201901</v>
      </c>
      <c r="F1929">
        <v>119</v>
      </c>
      <c r="G1929">
        <v>1.81</v>
      </c>
      <c r="H1929">
        <v>215.39</v>
      </c>
      <c r="I1929">
        <v>217.30860000000001</v>
      </c>
      <c r="J1929">
        <v>138</v>
      </c>
      <c r="K1929">
        <v>389.65679999999998</v>
      </c>
      <c r="L1929">
        <f>Tabla_STOCKENALMACEN[[#This Row],[CANT_STOCK]]*Tabla_STOCKENALMACEN[[#This Row],[COSTO_UNIT]]</f>
        <v>215.39000000000001</v>
      </c>
      <c r="M1929">
        <f>IFERROR(Tabla_STOCKENALMACEN[[#This Row],[CANT_STOCK]]/Tabla_STOCKENALMACEN[[#This Row],[VENTA_PROM12MESES_UN]],0)</f>
        <v>0.8623188405797102</v>
      </c>
      <c r="N1929">
        <f>IFERROR(12/Tabla_STOCKENALMACEN[[#This Row],[MESES DE INVENTARIO]],0)</f>
        <v>13.91596638655462</v>
      </c>
      <c r="O1929" s="3">
        <f>Tabla_STOCKENALMACEN[[#This Row],[STOCK_VALORIZADO]]/SUM(Tabla_STOCKENALMACEN[STOCK_VALORIZADO])</f>
        <v>8.108546555453083E-6</v>
      </c>
      <c r="P1929" s="1" t="str">
        <f>VLOOKUP(Tabla_STOCKENALMACEN[[#This Row],[ID_PRODUCTO]],'ABC VENTAS'!$B$2:$F$564,5,FALSE)</f>
        <v>C</v>
      </c>
      <c r="Q1929" s="1" t="str">
        <f>VLOOKUP(Tabla_STOCKENALMACEN[[#This Row],[ID_PRODUCTO]],'ABC STOCK'!$B$3:$F$565,5,FALSE)</f>
        <v>C</v>
      </c>
      <c r="R192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30" spans="1:18" x14ac:dyDescent="0.25">
      <c r="A1930">
        <v>3</v>
      </c>
      <c r="B1930">
        <v>1322</v>
      </c>
      <c r="C1930">
        <v>7</v>
      </c>
      <c r="D1930">
        <v>9</v>
      </c>
      <c r="E1930">
        <v>201903</v>
      </c>
      <c r="F1930">
        <v>329</v>
      </c>
      <c r="G1930">
        <v>2.12</v>
      </c>
      <c r="H1930">
        <v>697.48</v>
      </c>
      <c r="I1930">
        <v>234.2388</v>
      </c>
      <c r="J1930">
        <v>127</v>
      </c>
      <c r="K1930">
        <v>350.012</v>
      </c>
      <c r="L1930">
        <f>Tabla_STOCKENALMACEN[[#This Row],[CANT_STOCK]]*Tabla_STOCKENALMACEN[[#This Row],[COSTO_UNIT]]</f>
        <v>697.48</v>
      </c>
      <c r="M1930">
        <f>IFERROR(Tabla_STOCKENALMACEN[[#This Row],[CANT_STOCK]]/Tabla_STOCKENALMACEN[[#This Row],[VENTA_PROM12MESES_UN]],0)</f>
        <v>2.590551181102362</v>
      </c>
      <c r="N1930">
        <f>IFERROR(12/Tabla_STOCKENALMACEN[[#This Row],[MESES DE INVENTARIO]],0)</f>
        <v>4.632218844984803</v>
      </c>
      <c r="O1930" s="3">
        <f>Tabla_STOCKENALMACEN[[#This Row],[STOCK_VALORIZADO]]/SUM(Tabla_STOCKENALMACEN[STOCK_VALORIZADO])</f>
        <v>2.6257249879276738E-5</v>
      </c>
      <c r="P1930" s="1" t="str">
        <f>VLOOKUP(Tabla_STOCKENALMACEN[[#This Row],[ID_PRODUCTO]],'ABC VENTAS'!$B$2:$F$564,5,FALSE)</f>
        <v>C</v>
      </c>
      <c r="Q1930" s="1" t="str">
        <f>VLOOKUP(Tabla_STOCKENALMACEN[[#This Row],[ID_PRODUCTO]],'ABC STOCK'!$B$3:$F$565,5,FALSE)</f>
        <v>C</v>
      </c>
      <c r="R193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31" spans="1:18" x14ac:dyDescent="0.25">
      <c r="A1931">
        <v>2</v>
      </c>
      <c r="B1931">
        <v>1322</v>
      </c>
      <c r="C1931">
        <v>7</v>
      </c>
      <c r="D1931">
        <v>9</v>
      </c>
      <c r="E1931">
        <v>202001</v>
      </c>
      <c r="F1931">
        <v>0</v>
      </c>
      <c r="G1931">
        <v>4.18</v>
      </c>
      <c r="H1931">
        <v>0</v>
      </c>
      <c r="I1931">
        <v>365.959</v>
      </c>
      <c r="J1931">
        <v>85</v>
      </c>
      <c r="K1931">
        <v>628.88099999999997</v>
      </c>
      <c r="L1931">
        <f>Tabla_STOCKENALMACEN[[#This Row],[CANT_STOCK]]*Tabla_STOCKENALMACEN[[#This Row],[COSTO_UNIT]]</f>
        <v>0</v>
      </c>
      <c r="M1931">
        <f>IFERROR(Tabla_STOCKENALMACEN[[#This Row],[CANT_STOCK]]/Tabla_STOCKENALMACEN[[#This Row],[VENTA_PROM12MESES_UN]],0)</f>
        <v>0</v>
      </c>
      <c r="N1931">
        <f>IFERROR(12/Tabla_STOCKENALMACEN[[#This Row],[MESES DE INVENTARIO]],0)</f>
        <v>0</v>
      </c>
      <c r="O1931" s="3">
        <f>Tabla_STOCKENALMACEN[[#This Row],[STOCK_VALORIZADO]]/SUM(Tabla_STOCKENALMACEN[STOCK_VALORIZADO])</f>
        <v>0</v>
      </c>
      <c r="P1931" s="1" t="str">
        <f>VLOOKUP(Tabla_STOCKENALMACEN[[#This Row],[ID_PRODUCTO]],'ABC VENTAS'!$B$2:$F$564,5,FALSE)</f>
        <v>C</v>
      </c>
      <c r="Q1931" s="1" t="str">
        <f>VLOOKUP(Tabla_STOCKENALMACEN[[#This Row],[ID_PRODUCTO]],'ABC STOCK'!$B$3:$F$565,5,FALSE)</f>
        <v>C</v>
      </c>
      <c r="R193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32" spans="1:18" x14ac:dyDescent="0.25">
      <c r="A1932">
        <v>2</v>
      </c>
      <c r="B1932">
        <v>1322</v>
      </c>
      <c r="C1932">
        <v>7</v>
      </c>
      <c r="D1932">
        <v>9</v>
      </c>
      <c r="E1932">
        <v>201905</v>
      </c>
      <c r="F1932">
        <v>247</v>
      </c>
      <c r="G1932">
        <v>4.16</v>
      </c>
      <c r="H1932">
        <v>1027.52</v>
      </c>
      <c r="I1932">
        <v>277.31808000000001</v>
      </c>
      <c r="J1932">
        <v>82.3</v>
      </c>
      <c r="K1932">
        <v>520.39936</v>
      </c>
      <c r="L1932">
        <f>Tabla_STOCKENALMACEN[[#This Row],[CANT_STOCK]]*Tabla_STOCKENALMACEN[[#This Row],[COSTO_UNIT]]</f>
        <v>1027.52</v>
      </c>
      <c r="M1932">
        <f>IFERROR(Tabla_STOCKENALMACEN[[#This Row],[CANT_STOCK]]/Tabla_STOCKENALMACEN[[#This Row],[VENTA_PROM12MESES_UN]],0)</f>
        <v>3.0012150668286757</v>
      </c>
      <c r="N1932">
        <f>IFERROR(12/Tabla_STOCKENALMACEN[[#This Row],[MESES DE INVENTARIO]],0)</f>
        <v>3.9983805668016195</v>
      </c>
      <c r="O1932" s="3">
        <f>Tabla_STOCKENALMACEN[[#This Row],[STOCK_VALORIZADO]]/SUM(Tabla_STOCKENALMACEN[STOCK_VALORIZADO])</f>
        <v>3.8681896822782633E-5</v>
      </c>
      <c r="P1932" s="1" t="str">
        <f>VLOOKUP(Tabla_STOCKENALMACEN[[#This Row],[ID_PRODUCTO]],'ABC VENTAS'!$B$2:$F$564,5,FALSE)</f>
        <v>C</v>
      </c>
      <c r="Q1932" s="1" t="str">
        <f>VLOOKUP(Tabla_STOCKENALMACEN[[#This Row],[ID_PRODUCTO]],'ABC STOCK'!$B$3:$F$565,5,FALSE)</f>
        <v>C</v>
      </c>
      <c r="R193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933" spans="1:18" x14ac:dyDescent="0.25">
      <c r="A1933">
        <v>1</v>
      </c>
      <c r="B1933">
        <v>1322</v>
      </c>
      <c r="C1933">
        <v>7</v>
      </c>
      <c r="D1933">
        <v>9</v>
      </c>
      <c r="E1933">
        <v>201911</v>
      </c>
      <c r="F1933">
        <v>393</v>
      </c>
      <c r="G1933">
        <v>6.05</v>
      </c>
      <c r="H1933">
        <v>2377.65</v>
      </c>
      <c r="I1933">
        <v>423.2217</v>
      </c>
      <c r="J1933">
        <v>78.599999999999994</v>
      </c>
      <c r="K1933">
        <v>580.14660000000003</v>
      </c>
      <c r="L1933">
        <f>Tabla_STOCKENALMACEN[[#This Row],[CANT_STOCK]]*Tabla_STOCKENALMACEN[[#This Row],[COSTO_UNIT]]</f>
        <v>2377.65</v>
      </c>
      <c r="M1933">
        <f>IFERROR(Tabla_STOCKENALMACEN[[#This Row],[CANT_STOCK]]/Tabla_STOCKENALMACEN[[#This Row],[VENTA_PROM12MESES_UN]],0)</f>
        <v>5</v>
      </c>
      <c r="N1933">
        <f>IFERROR(12/Tabla_STOCKENALMACEN[[#This Row],[MESES DE INVENTARIO]],0)</f>
        <v>2.4</v>
      </c>
      <c r="O1933" s="3">
        <f>Tabla_STOCKENALMACEN[[#This Row],[STOCK_VALORIZADO]]/SUM(Tabla_STOCKENALMACEN[STOCK_VALORIZADO])</f>
        <v>8.9508731684725487E-5</v>
      </c>
      <c r="P1933" s="1" t="str">
        <f>VLOOKUP(Tabla_STOCKENALMACEN[[#This Row],[ID_PRODUCTO]],'ABC VENTAS'!$B$2:$F$564,5,FALSE)</f>
        <v>C</v>
      </c>
      <c r="Q1933" s="1" t="str">
        <f>VLOOKUP(Tabla_STOCKENALMACEN[[#This Row],[ID_PRODUCTO]],'ABC STOCK'!$B$3:$F$565,5,FALSE)</f>
        <v>C</v>
      </c>
      <c r="R193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934" spans="1:18" x14ac:dyDescent="0.25">
      <c r="A1934">
        <v>3</v>
      </c>
      <c r="B1934">
        <v>1323</v>
      </c>
      <c r="C1934">
        <v>7</v>
      </c>
      <c r="D1934">
        <v>9</v>
      </c>
      <c r="E1934">
        <v>202001</v>
      </c>
      <c r="F1934">
        <v>334</v>
      </c>
      <c r="G1934">
        <v>2.34</v>
      </c>
      <c r="H1934">
        <v>781.56</v>
      </c>
      <c r="I1934">
        <v>254.4282</v>
      </c>
      <c r="J1934">
        <v>131</v>
      </c>
      <c r="K1934">
        <v>573.22979999999995</v>
      </c>
      <c r="L1934">
        <f>Tabla_STOCKENALMACEN[[#This Row],[CANT_STOCK]]*Tabla_STOCKENALMACEN[[#This Row],[COSTO_UNIT]]</f>
        <v>781.56</v>
      </c>
      <c r="M1934">
        <f>IFERROR(Tabla_STOCKENALMACEN[[#This Row],[CANT_STOCK]]/Tabla_STOCKENALMACEN[[#This Row],[VENTA_PROM12MESES_UN]],0)</f>
        <v>2.5496183206106871</v>
      </c>
      <c r="N1934">
        <f>IFERROR(12/Tabla_STOCKENALMACEN[[#This Row],[MESES DE INVENTARIO]],0)</f>
        <v>4.706586826347305</v>
      </c>
      <c r="O1934" s="3">
        <f>Tabla_STOCKENALMACEN[[#This Row],[STOCK_VALORIZADO]]/SUM(Tabla_STOCKENALMACEN[STOCK_VALORIZADO])</f>
        <v>2.9422515650122621E-5</v>
      </c>
      <c r="P1934" s="1" t="str">
        <f>VLOOKUP(Tabla_STOCKENALMACEN[[#This Row],[ID_PRODUCTO]],'ABC VENTAS'!$B$2:$F$564,5,FALSE)</f>
        <v>C</v>
      </c>
      <c r="Q1934" s="1" t="str">
        <f>VLOOKUP(Tabla_STOCKENALMACEN[[#This Row],[ID_PRODUCTO]],'ABC STOCK'!$B$3:$F$565,5,FALSE)</f>
        <v>C</v>
      </c>
      <c r="R193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35" spans="1:18" x14ac:dyDescent="0.25">
      <c r="A1935">
        <v>2</v>
      </c>
      <c r="B1935">
        <v>1323</v>
      </c>
      <c r="C1935">
        <v>7</v>
      </c>
      <c r="D1935">
        <v>9</v>
      </c>
      <c r="E1935">
        <v>201905</v>
      </c>
      <c r="F1935">
        <v>601</v>
      </c>
      <c r="G1935">
        <v>3.36</v>
      </c>
      <c r="H1935">
        <v>2019.36</v>
      </c>
      <c r="I1935">
        <v>299.81952000000001</v>
      </c>
      <c r="J1935">
        <v>85.8</v>
      </c>
      <c r="K1935">
        <v>484.32384000000002</v>
      </c>
      <c r="L1935">
        <f>Tabla_STOCKENALMACEN[[#This Row],[CANT_STOCK]]*Tabla_STOCKENALMACEN[[#This Row],[COSTO_UNIT]]</f>
        <v>2019.36</v>
      </c>
      <c r="M1935">
        <f>IFERROR(Tabla_STOCKENALMACEN[[#This Row],[CANT_STOCK]]/Tabla_STOCKENALMACEN[[#This Row],[VENTA_PROM12MESES_UN]],0)</f>
        <v>7.0046620046620047</v>
      </c>
      <c r="N1935">
        <f>IFERROR(12/Tabla_STOCKENALMACEN[[#This Row],[MESES DE INVENTARIO]],0)</f>
        <v>1.7131447587354409</v>
      </c>
      <c r="O1935" s="3">
        <f>Tabla_STOCKENALMACEN[[#This Row],[STOCK_VALORIZADO]]/SUM(Tabla_STOCKENALMACEN[STOCK_VALORIZADO])</f>
        <v>7.6020588570591658E-5</v>
      </c>
      <c r="P1935" s="1" t="str">
        <f>VLOOKUP(Tabla_STOCKENALMACEN[[#This Row],[ID_PRODUCTO]],'ABC VENTAS'!$B$2:$F$564,5,FALSE)</f>
        <v>C</v>
      </c>
      <c r="Q1935" s="1" t="str">
        <f>VLOOKUP(Tabla_STOCKENALMACEN[[#This Row],[ID_PRODUCTO]],'ABC STOCK'!$B$3:$F$565,5,FALSE)</f>
        <v>C</v>
      </c>
      <c r="R193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936" spans="1:18" x14ac:dyDescent="0.25">
      <c r="A1936">
        <v>2</v>
      </c>
      <c r="B1936">
        <v>1323</v>
      </c>
      <c r="C1936">
        <v>7</v>
      </c>
      <c r="D1936">
        <v>9</v>
      </c>
      <c r="E1936">
        <v>202002</v>
      </c>
      <c r="F1936">
        <v>58</v>
      </c>
      <c r="G1936">
        <v>5.17</v>
      </c>
      <c r="H1936">
        <v>299.86</v>
      </c>
      <c r="I1936">
        <v>246.73824999999999</v>
      </c>
      <c r="J1936">
        <v>57.5</v>
      </c>
      <c r="K1936">
        <v>478.61275000000001</v>
      </c>
      <c r="L1936">
        <f>Tabla_STOCKENALMACEN[[#This Row],[CANT_STOCK]]*Tabla_STOCKENALMACEN[[#This Row],[COSTO_UNIT]]</f>
        <v>299.86</v>
      </c>
      <c r="M1936">
        <f>IFERROR(Tabla_STOCKENALMACEN[[#This Row],[CANT_STOCK]]/Tabla_STOCKENALMACEN[[#This Row],[VENTA_PROM12MESES_UN]],0)</f>
        <v>1.008695652173913</v>
      </c>
      <c r="N1936">
        <f>IFERROR(12/Tabla_STOCKENALMACEN[[#This Row],[MESES DE INVENTARIO]],0)</f>
        <v>11.896551724137932</v>
      </c>
      <c r="O1936" s="3">
        <f>Tabla_STOCKENALMACEN[[#This Row],[STOCK_VALORIZADO]]/SUM(Tabla_STOCKENALMACEN[STOCK_VALORIZADO])</f>
        <v>1.1288494220335955E-5</v>
      </c>
      <c r="P1936" s="1" t="str">
        <f>VLOOKUP(Tabla_STOCKENALMACEN[[#This Row],[ID_PRODUCTO]],'ABC VENTAS'!$B$2:$F$564,5,FALSE)</f>
        <v>C</v>
      </c>
      <c r="Q1936" s="1" t="str">
        <f>VLOOKUP(Tabla_STOCKENALMACEN[[#This Row],[ID_PRODUCTO]],'ABC STOCK'!$B$3:$F$565,5,FALSE)</f>
        <v>C</v>
      </c>
      <c r="R193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37" spans="1:18" x14ac:dyDescent="0.25">
      <c r="A1937">
        <v>1</v>
      </c>
      <c r="B1937">
        <v>1323</v>
      </c>
      <c r="C1937">
        <v>7</v>
      </c>
      <c r="D1937">
        <v>9</v>
      </c>
      <c r="E1937">
        <v>201904</v>
      </c>
      <c r="F1937">
        <v>80</v>
      </c>
      <c r="G1937">
        <v>7.2</v>
      </c>
      <c r="H1937">
        <v>576</v>
      </c>
      <c r="I1937">
        <v>616.89599999999996</v>
      </c>
      <c r="J1937">
        <v>84</v>
      </c>
      <c r="K1937">
        <v>1003.968</v>
      </c>
      <c r="L1937">
        <f>Tabla_STOCKENALMACEN[[#This Row],[CANT_STOCK]]*Tabla_STOCKENALMACEN[[#This Row],[COSTO_UNIT]]</f>
        <v>576</v>
      </c>
      <c r="M1937">
        <f>IFERROR(Tabla_STOCKENALMACEN[[#This Row],[CANT_STOCK]]/Tabla_STOCKENALMACEN[[#This Row],[VENTA_PROM12MESES_UN]],0)</f>
        <v>0.95238095238095233</v>
      </c>
      <c r="N1937">
        <f>IFERROR(12/Tabla_STOCKENALMACEN[[#This Row],[MESES DE INVENTARIO]],0)</f>
        <v>12.600000000000001</v>
      </c>
      <c r="O1937" s="3">
        <f>Tabla_STOCKENALMACEN[[#This Row],[STOCK_VALORIZADO]]/SUM(Tabla_STOCKENALMACEN[STOCK_VALORIZADO])</f>
        <v>2.1684028116165911E-5</v>
      </c>
      <c r="P1937" s="1" t="str">
        <f>VLOOKUP(Tabla_STOCKENALMACEN[[#This Row],[ID_PRODUCTO]],'ABC VENTAS'!$B$2:$F$564,5,FALSE)</f>
        <v>C</v>
      </c>
      <c r="Q1937" s="1" t="str">
        <f>VLOOKUP(Tabla_STOCKENALMACEN[[#This Row],[ID_PRODUCTO]],'ABC STOCK'!$B$3:$F$565,5,FALSE)</f>
        <v>C</v>
      </c>
      <c r="R193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38" spans="1:18" x14ac:dyDescent="0.25">
      <c r="A1938">
        <v>1</v>
      </c>
      <c r="B1938">
        <v>1323</v>
      </c>
      <c r="C1938">
        <v>7</v>
      </c>
      <c r="D1938">
        <v>9</v>
      </c>
      <c r="E1938">
        <v>201912</v>
      </c>
      <c r="F1938">
        <v>153</v>
      </c>
      <c r="G1938">
        <v>3.16</v>
      </c>
      <c r="H1938">
        <v>483.48</v>
      </c>
      <c r="I1938">
        <v>223.64268000000001</v>
      </c>
      <c r="J1938">
        <v>76.099999999999994</v>
      </c>
      <c r="K1938">
        <v>430.45204000000001</v>
      </c>
      <c r="L1938">
        <f>Tabla_STOCKENALMACEN[[#This Row],[CANT_STOCK]]*Tabla_STOCKENALMACEN[[#This Row],[COSTO_UNIT]]</f>
        <v>483.48</v>
      </c>
      <c r="M1938">
        <f>IFERROR(Tabla_STOCKENALMACEN[[#This Row],[CANT_STOCK]]/Tabla_STOCKENALMACEN[[#This Row],[VENTA_PROM12MESES_UN]],0)</f>
        <v>2.0105124835742445</v>
      </c>
      <c r="N1938">
        <f>IFERROR(12/Tabla_STOCKENALMACEN[[#This Row],[MESES DE INVENTARIO]],0)</f>
        <v>5.9686274509803923</v>
      </c>
      <c r="O1938" s="3">
        <f>Tabla_STOCKENALMACEN[[#This Row],[STOCK_VALORIZADO]]/SUM(Tabla_STOCKENALMACEN[STOCK_VALORIZADO])</f>
        <v>1.8201031100006763E-5</v>
      </c>
      <c r="P1938" s="1" t="str">
        <f>VLOOKUP(Tabla_STOCKENALMACEN[[#This Row],[ID_PRODUCTO]],'ABC VENTAS'!$B$2:$F$564,5,FALSE)</f>
        <v>C</v>
      </c>
      <c r="Q1938" s="1" t="str">
        <f>VLOOKUP(Tabla_STOCKENALMACEN[[#This Row],[ID_PRODUCTO]],'ABC STOCK'!$B$3:$F$565,5,FALSE)</f>
        <v>C</v>
      </c>
      <c r="R193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39" spans="1:18" x14ac:dyDescent="0.25">
      <c r="A1939">
        <v>1</v>
      </c>
      <c r="B1939">
        <v>1323</v>
      </c>
      <c r="C1939">
        <v>7</v>
      </c>
      <c r="D1939">
        <v>9</v>
      </c>
      <c r="E1939">
        <v>202003</v>
      </c>
      <c r="F1939">
        <v>489</v>
      </c>
      <c r="G1939">
        <v>22.2</v>
      </c>
      <c r="H1939">
        <v>10855.8</v>
      </c>
      <c r="I1939">
        <v>0</v>
      </c>
      <c r="J1939">
        <v>0</v>
      </c>
      <c r="K1939">
        <v>0</v>
      </c>
      <c r="L1939">
        <f>Tabla_STOCKENALMACEN[[#This Row],[CANT_STOCK]]*Tabla_STOCKENALMACEN[[#This Row],[COSTO_UNIT]]</f>
        <v>10855.8</v>
      </c>
      <c r="M1939">
        <f>IFERROR(Tabla_STOCKENALMACEN[[#This Row],[CANT_STOCK]]/Tabla_STOCKENALMACEN[[#This Row],[VENTA_PROM12MESES_UN]],0)</f>
        <v>0</v>
      </c>
      <c r="N1939">
        <f>IFERROR(12/Tabla_STOCKENALMACEN[[#This Row],[MESES DE INVENTARIO]],0)</f>
        <v>0</v>
      </c>
      <c r="O1939" s="3">
        <f>Tabla_STOCKENALMACEN[[#This Row],[STOCK_VALORIZADO]]/SUM(Tabla_STOCKENALMACEN[STOCK_VALORIZADO])</f>
        <v>4.0867616740186441E-4</v>
      </c>
      <c r="P1939" s="1" t="str">
        <f>VLOOKUP(Tabla_STOCKENALMACEN[[#This Row],[ID_PRODUCTO]],'ABC VENTAS'!$B$2:$F$564,5,FALSE)</f>
        <v>C</v>
      </c>
      <c r="Q1939" s="1" t="str">
        <f>VLOOKUP(Tabla_STOCKENALMACEN[[#This Row],[ID_PRODUCTO]],'ABC STOCK'!$B$3:$F$565,5,FALSE)</f>
        <v>C</v>
      </c>
      <c r="R1939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940" spans="1:18" x14ac:dyDescent="0.25">
      <c r="A1940">
        <v>2</v>
      </c>
      <c r="B1940">
        <v>1324</v>
      </c>
      <c r="C1940">
        <v>7</v>
      </c>
      <c r="D1940">
        <v>9</v>
      </c>
      <c r="E1940">
        <v>202002</v>
      </c>
      <c r="F1940">
        <v>773</v>
      </c>
      <c r="G1940">
        <v>6.86</v>
      </c>
      <c r="H1940">
        <v>5302.78</v>
      </c>
      <c r="I1940">
        <v>0</v>
      </c>
      <c r="J1940">
        <v>0</v>
      </c>
      <c r="K1940">
        <v>0</v>
      </c>
      <c r="L1940">
        <f>Tabla_STOCKENALMACEN[[#This Row],[CANT_STOCK]]*Tabla_STOCKENALMACEN[[#This Row],[COSTO_UNIT]]</f>
        <v>5302.7800000000007</v>
      </c>
      <c r="M1940">
        <f>IFERROR(Tabla_STOCKENALMACEN[[#This Row],[CANT_STOCK]]/Tabla_STOCKENALMACEN[[#This Row],[VENTA_PROM12MESES_UN]],0)</f>
        <v>0</v>
      </c>
      <c r="N1940">
        <f>IFERROR(12/Tabla_STOCKENALMACEN[[#This Row],[MESES DE INVENTARIO]],0)</f>
        <v>0</v>
      </c>
      <c r="O1940" s="3">
        <f>Tabla_STOCKENALMACEN[[#This Row],[STOCK_VALORIZADO]]/SUM(Tabla_STOCKENALMACEN[STOCK_VALORIZADO])</f>
        <v>1.9962783092680953E-4</v>
      </c>
      <c r="P1940" s="1" t="str">
        <f>VLOOKUP(Tabla_STOCKENALMACEN[[#This Row],[ID_PRODUCTO]],'ABC VENTAS'!$B$2:$F$564,5,FALSE)</f>
        <v>C</v>
      </c>
      <c r="Q1940" s="1" t="str">
        <f>VLOOKUP(Tabla_STOCKENALMACEN[[#This Row],[ID_PRODUCTO]],'ABC STOCK'!$B$3:$F$565,5,FALSE)</f>
        <v>C</v>
      </c>
      <c r="R1940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941" spans="1:18" x14ac:dyDescent="0.25">
      <c r="A1941">
        <v>2</v>
      </c>
      <c r="B1941">
        <v>1324</v>
      </c>
      <c r="C1941">
        <v>7</v>
      </c>
      <c r="D1941">
        <v>9</v>
      </c>
      <c r="E1941">
        <v>202002</v>
      </c>
      <c r="F1941">
        <v>674</v>
      </c>
      <c r="G1941">
        <v>6.35</v>
      </c>
      <c r="H1941">
        <v>4279.8999999999996</v>
      </c>
      <c r="I1941">
        <v>244.6147</v>
      </c>
      <c r="J1941">
        <v>37.4</v>
      </c>
      <c r="K1941">
        <v>448.85610000000003</v>
      </c>
      <c r="L1941">
        <f>Tabla_STOCKENALMACEN[[#This Row],[CANT_STOCK]]*Tabla_STOCKENALMACEN[[#This Row],[COSTO_UNIT]]</f>
        <v>4279.8999999999996</v>
      </c>
      <c r="M1941">
        <f>IFERROR(Tabla_STOCKENALMACEN[[#This Row],[CANT_STOCK]]/Tabla_STOCKENALMACEN[[#This Row],[VENTA_PROM12MESES_UN]],0)</f>
        <v>18.021390374331553</v>
      </c>
      <c r="N1941">
        <f>IFERROR(12/Tabla_STOCKENALMACEN[[#This Row],[MESES DE INVENTARIO]],0)</f>
        <v>0.66587537091988125</v>
      </c>
      <c r="O1941" s="3">
        <f>Tabla_STOCKENALMACEN[[#This Row],[STOCK_VALORIZADO]]/SUM(Tabla_STOCKENALMACEN[STOCK_VALORIZADO])</f>
        <v>1.6112061099718487E-4</v>
      </c>
      <c r="P1941" s="1" t="str">
        <f>VLOOKUP(Tabla_STOCKENALMACEN[[#This Row],[ID_PRODUCTO]],'ABC VENTAS'!$B$2:$F$564,5,FALSE)</f>
        <v>C</v>
      </c>
      <c r="Q1941" s="1" t="str">
        <f>VLOOKUP(Tabla_STOCKENALMACEN[[#This Row],[ID_PRODUCTO]],'ABC STOCK'!$B$3:$F$565,5,FALSE)</f>
        <v>C</v>
      </c>
      <c r="R194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942" spans="1:18" x14ac:dyDescent="0.25">
      <c r="A1942">
        <v>2</v>
      </c>
      <c r="B1942">
        <v>1324</v>
      </c>
      <c r="C1942">
        <v>7</v>
      </c>
      <c r="D1942">
        <v>9</v>
      </c>
      <c r="E1942">
        <v>201909</v>
      </c>
      <c r="F1942">
        <v>763</v>
      </c>
      <c r="G1942">
        <v>1.24</v>
      </c>
      <c r="H1942">
        <v>946.12</v>
      </c>
      <c r="I1942">
        <v>151.03200000000001</v>
      </c>
      <c r="J1942">
        <v>116</v>
      </c>
      <c r="K1942">
        <v>250.2816</v>
      </c>
      <c r="L1942">
        <f>Tabla_STOCKENALMACEN[[#This Row],[CANT_STOCK]]*Tabla_STOCKENALMACEN[[#This Row],[COSTO_UNIT]]</f>
        <v>946.12</v>
      </c>
      <c r="M1942">
        <f>IFERROR(Tabla_STOCKENALMACEN[[#This Row],[CANT_STOCK]]/Tabla_STOCKENALMACEN[[#This Row],[VENTA_PROM12MESES_UN]],0)</f>
        <v>6.5775862068965516</v>
      </c>
      <c r="N1942">
        <f>IFERROR(12/Tabla_STOCKENALMACEN[[#This Row],[MESES DE INVENTARIO]],0)</f>
        <v>1.8243774574049805</v>
      </c>
      <c r="O1942" s="3">
        <f>Tabla_STOCKENALMACEN[[#This Row],[STOCK_VALORIZADO]]/SUM(Tabla_STOCKENALMACEN[STOCK_VALORIZADO])</f>
        <v>3.5617522016088357E-5</v>
      </c>
      <c r="P1942" s="1" t="str">
        <f>VLOOKUP(Tabla_STOCKENALMACEN[[#This Row],[ID_PRODUCTO]],'ABC VENTAS'!$B$2:$F$564,5,FALSE)</f>
        <v>C</v>
      </c>
      <c r="Q1942" s="1" t="str">
        <f>VLOOKUP(Tabla_STOCKENALMACEN[[#This Row],[ID_PRODUCTO]],'ABC STOCK'!$B$3:$F$565,5,FALSE)</f>
        <v>C</v>
      </c>
      <c r="R194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943" spans="1:18" x14ac:dyDescent="0.25">
      <c r="A1943">
        <v>1</v>
      </c>
      <c r="B1943">
        <v>1324</v>
      </c>
      <c r="C1943">
        <v>7</v>
      </c>
      <c r="D1943">
        <v>9</v>
      </c>
      <c r="E1943">
        <v>202002</v>
      </c>
      <c r="F1943">
        <v>210</v>
      </c>
      <c r="G1943">
        <v>6.26</v>
      </c>
      <c r="H1943">
        <v>1314.6</v>
      </c>
      <c r="I1943">
        <v>282.63900000000001</v>
      </c>
      <c r="J1943">
        <v>52.5</v>
      </c>
      <c r="K1943">
        <v>519.26700000000005</v>
      </c>
      <c r="L1943">
        <f>Tabla_STOCKENALMACEN[[#This Row],[CANT_STOCK]]*Tabla_STOCKENALMACEN[[#This Row],[COSTO_UNIT]]</f>
        <v>1314.6</v>
      </c>
      <c r="M1943">
        <f>IFERROR(Tabla_STOCKENALMACEN[[#This Row],[CANT_STOCK]]/Tabla_STOCKENALMACEN[[#This Row],[VENTA_PROM12MESES_UN]],0)</f>
        <v>4</v>
      </c>
      <c r="N1943">
        <f>IFERROR(12/Tabla_STOCKENALMACEN[[#This Row],[MESES DE INVENTARIO]],0)</f>
        <v>3</v>
      </c>
      <c r="O1943" s="3">
        <f>Tabla_STOCKENALMACEN[[#This Row],[STOCK_VALORIZADO]]/SUM(Tabla_STOCKENALMACEN[STOCK_VALORIZADO])</f>
        <v>4.9489276669291155E-5</v>
      </c>
      <c r="P1943" s="1" t="str">
        <f>VLOOKUP(Tabla_STOCKENALMACEN[[#This Row],[ID_PRODUCTO]],'ABC VENTAS'!$B$2:$F$564,5,FALSE)</f>
        <v>C</v>
      </c>
      <c r="Q1943" s="1" t="str">
        <f>VLOOKUP(Tabla_STOCKENALMACEN[[#This Row],[ID_PRODUCTO]],'ABC STOCK'!$B$3:$F$565,5,FALSE)</f>
        <v>C</v>
      </c>
      <c r="R194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944" spans="1:18" x14ac:dyDescent="0.25">
      <c r="A1944">
        <v>1</v>
      </c>
      <c r="B1944">
        <v>1324</v>
      </c>
      <c r="C1944">
        <v>7</v>
      </c>
      <c r="D1944">
        <v>9</v>
      </c>
      <c r="E1944">
        <v>202002</v>
      </c>
      <c r="F1944">
        <v>1349</v>
      </c>
      <c r="G1944">
        <v>1.83</v>
      </c>
      <c r="H1944">
        <v>2468.67</v>
      </c>
      <c r="I1944">
        <v>122.976</v>
      </c>
      <c r="J1944">
        <v>70</v>
      </c>
      <c r="K1944">
        <v>234.423</v>
      </c>
      <c r="L1944">
        <f>Tabla_STOCKENALMACEN[[#This Row],[CANT_STOCK]]*Tabla_STOCKENALMACEN[[#This Row],[COSTO_UNIT]]</f>
        <v>2468.67</v>
      </c>
      <c r="M1944">
        <f>IFERROR(Tabla_STOCKENALMACEN[[#This Row],[CANT_STOCK]]/Tabla_STOCKENALMACEN[[#This Row],[VENTA_PROM12MESES_UN]],0)</f>
        <v>19.271428571428572</v>
      </c>
      <c r="N1944">
        <f>IFERROR(12/Tabla_STOCKENALMACEN[[#This Row],[MESES DE INVENTARIO]],0)</f>
        <v>0.62268346923647144</v>
      </c>
      <c r="O1944" s="3">
        <f>Tabla_STOCKENALMACEN[[#This Row],[STOCK_VALORIZADO]]/SUM(Tabla_STOCKENALMACEN[STOCK_VALORIZADO])</f>
        <v>9.2935259877665452E-5</v>
      </c>
      <c r="P1944" s="1" t="str">
        <f>VLOOKUP(Tabla_STOCKENALMACEN[[#This Row],[ID_PRODUCTO]],'ABC VENTAS'!$B$2:$F$564,5,FALSE)</f>
        <v>C</v>
      </c>
      <c r="Q1944" s="1" t="str">
        <f>VLOOKUP(Tabla_STOCKENALMACEN[[#This Row],[ID_PRODUCTO]],'ABC STOCK'!$B$3:$F$565,5,FALSE)</f>
        <v>C</v>
      </c>
      <c r="R194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945" spans="1:18" x14ac:dyDescent="0.25">
      <c r="A1945">
        <v>1</v>
      </c>
      <c r="B1945">
        <v>1324</v>
      </c>
      <c r="C1945">
        <v>7</v>
      </c>
      <c r="D1945">
        <v>9</v>
      </c>
      <c r="E1945">
        <v>202001</v>
      </c>
      <c r="F1945">
        <v>719</v>
      </c>
      <c r="G1945">
        <v>32.700000000000003</v>
      </c>
      <c r="H1945">
        <v>23511.3</v>
      </c>
      <c r="I1945">
        <v>0</v>
      </c>
      <c r="J1945">
        <v>0</v>
      </c>
      <c r="K1945">
        <v>0</v>
      </c>
      <c r="L1945">
        <f>Tabla_STOCKENALMACEN[[#This Row],[CANT_STOCK]]*Tabla_STOCKENALMACEN[[#This Row],[COSTO_UNIT]]</f>
        <v>23511.300000000003</v>
      </c>
      <c r="M1945">
        <f>IFERROR(Tabla_STOCKENALMACEN[[#This Row],[CANT_STOCK]]/Tabla_STOCKENALMACEN[[#This Row],[VENTA_PROM12MESES_UN]],0)</f>
        <v>0</v>
      </c>
      <c r="N1945">
        <f>IFERROR(12/Tabla_STOCKENALMACEN[[#This Row],[MESES DE INVENTARIO]],0)</f>
        <v>0</v>
      </c>
      <c r="O1945" s="3">
        <f>Tabla_STOCKENALMACEN[[#This Row],[STOCK_VALORIZADO]]/SUM(Tabla_STOCKENALMACEN[STOCK_VALORIZADO])</f>
        <v>8.8510362890210361E-4</v>
      </c>
      <c r="P1945" s="1" t="str">
        <f>VLOOKUP(Tabla_STOCKENALMACEN[[#This Row],[ID_PRODUCTO]],'ABC VENTAS'!$B$2:$F$564,5,FALSE)</f>
        <v>C</v>
      </c>
      <c r="Q1945" s="1" t="str">
        <f>VLOOKUP(Tabla_STOCKENALMACEN[[#This Row],[ID_PRODUCTO]],'ABC STOCK'!$B$3:$F$565,5,FALSE)</f>
        <v>C</v>
      </c>
      <c r="R1945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946" spans="1:18" x14ac:dyDescent="0.25">
      <c r="A1946">
        <v>2</v>
      </c>
      <c r="B1946">
        <v>1325</v>
      </c>
      <c r="C1946">
        <v>7</v>
      </c>
      <c r="D1946">
        <v>9</v>
      </c>
      <c r="E1946">
        <v>201909</v>
      </c>
      <c r="F1946">
        <v>681</v>
      </c>
      <c r="G1946">
        <v>4.75</v>
      </c>
      <c r="H1946">
        <v>3234.75</v>
      </c>
      <c r="I1946">
        <v>187.6155</v>
      </c>
      <c r="J1946">
        <v>45.4</v>
      </c>
      <c r="K1946">
        <v>401.10899999999998</v>
      </c>
      <c r="L1946">
        <f>Tabla_STOCKENALMACEN[[#This Row],[CANT_STOCK]]*Tabla_STOCKENALMACEN[[#This Row],[COSTO_UNIT]]</f>
        <v>3234.75</v>
      </c>
      <c r="M1946">
        <f>IFERROR(Tabla_STOCKENALMACEN[[#This Row],[CANT_STOCK]]/Tabla_STOCKENALMACEN[[#This Row],[VENTA_PROM12MESES_UN]],0)</f>
        <v>15</v>
      </c>
      <c r="N1946">
        <f>IFERROR(12/Tabla_STOCKENALMACEN[[#This Row],[MESES DE INVENTARIO]],0)</f>
        <v>0.8</v>
      </c>
      <c r="O1946" s="3">
        <f>Tabla_STOCKENALMACEN[[#This Row],[STOCK_VALORIZADO]]/SUM(Tabla_STOCKENALMACEN[STOCK_VALORIZADO])</f>
        <v>1.2177501727216611E-4</v>
      </c>
      <c r="P1946" s="1" t="str">
        <f>VLOOKUP(Tabla_STOCKENALMACEN[[#This Row],[ID_PRODUCTO]],'ABC VENTAS'!$B$2:$F$564,5,FALSE)</f>
        <v>C</v>
      </c>
      <c r="Q1946" s="1" t="str">
        <f>VLOOKUP(Tabla_STOCKENALMACEN[[#This Row],[ID_PRODUCTO]],'ABC STOCK'!$B$3:$F$565,5,FALSE)</f>
        <v>C</v>
      </c>
      <c r="R194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947" spans="1:18" x14ac:dyDescent="0.25">
      <c r="A1947">
        <v>1</v>
      </c>
      <c r="B1947">
        <v>1325</v>
      </c>
      <c r="C1947">
        <v>7</v>
      </c>
      <c r="D1947">
        <v>9</v>
      </c>
      <c r="E1947">
        <v>202003</v>
      </c>
      <c r="F1947">
        <v>39</v>
      </c>
      <c r="G1947">
        <v>4.43</v>
      </c>
      <c r="H1947">
        <v>172.77</v>
      </c>
      <c r="I1947">
        <v>611.34</v>
      </c>
      <c r="J1947">
        <v>138</v>
      </c>
      <c r="K1947">
        <v>751.94820000000004</v>
      </c>
      <c r="L1947">
        <f>Tabla_STOCKENALMACEN[[#This Row],[CANT_STOCK]]*Tabla_STOCKENALMACEN[[#This Row],[COSTO_UNIT]]</f>
        <v>172.76999999999998</v>
      </c>
      <c r="M1947">
        <f>IFERROR(Tabla_STOCKENALMACEN[[#This Row],[CANT_STOCK]]/Tabla_STOCKENALMACEN[[#This Row],[VENTA_PROM12MESES_UN]],0)</f>
        <v>0.28260869565217389</v>
      </c>
      <c r="N1947">
        <f>IFERROR(12/Tabla_STOCKENALMACEN[[#This Row],[MESES DE INVENTARIO]],0)</f>
        <v>42.461538461538467</v>
      </c>
      <c r="O1947" s="3">
        <f>Tabla_STOCKENALMACEN[[#This Row],[STOCK_VALORIZADO]]/SUM(Tabla_STOCKENALMACEN[STOCK_VALORIZADO])</f>
        <v>6.5040790583853892E-6</v>
      </c>
      <c r="P1947" s="1" t="str">
        <f>VLOOKUP(Tabla_STOCKENALMACEN[[#This Row],[ID_PRODUCTO]],'ABC VENTAS'!$B$2:$F$564,5,FALSE)</f>
        <v>C</v>
      </c>
      <c r="Q1947" s="1" t="str">
        <f>VLOOKUP(Tabla_STOCKENALMACEN[[#This Row],[ID_PRODUCTO]],'ABC STOCK'!$B$3:$F$565,5,FALSE)</f>
        <v>C</v>
      </c>
      <c r="R194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48" spans="1:18" x14ac:dyDescent="0.25">
      <c r="A1948">
        <v>1</v>
      </c>
      <c r="B1948">
        <v>1325</v>
      </c>
      <c r="C1948">
        <v>7</v>
      </c>
      <c r="D1948">
        <v>9</v>
      </c>
      <c r="E1948">
        <v>201901</v>
      </c>
      <c r="F1948">
        <v>188</v>
      </c>
      <c r="G1948">
        <v>4.7</v>
      </c>
      <c r="H1948">
        <v>883.6</v>
      </c>
      <c r="I1948">
        <v>436.25400000000002</v>
      </c>
      <c r="J1948">
        <v>102</v>
      </c>
      <c r="K1948">
        <v>714.30600000000004</v>
      </c>
      <c r="L1948">
        <f>Tabla_STOCKENALMACEN[[#This Row],[CANT_STOCK]]*Tabla_STOCKENALMACEN[[#This Row],[COSTO_UNIT]]</f>
        <v>883.6</v>
      </c>
      <c r="M1948">
        <f>IFERROR(Tabla_STOCKENALMACEN[[#This Row],[CANT_STOCK]]/Tabla_STOCKENALMACEN[[#This Row],[VENTA_PROM12MESES_UN]],0)</f>
        <v>1.8431372549019607</v>
      </c>
      <c r="N1948">
        <f>IFERROR(12/Tabla_STOCKENALMACEN[[#This Row],[MESES DE INVENTARIO]],0)</f>
        <v>6.5106382978723412</v>
      </c>
      <c r="O1948" s="3">
        <f>Tabla_STOCKENALMACEN[[#This Row],[STOCK_VALORIZADO]]/SUM(Tabla_STOCKENALMACEN[STOCK_VALORIZADO])</f>
        <v>3.3263901464312848E-5</v>
      </c>
      <c r="P1948" s="1" t="str">
        <f>VLOOKUP(Tabla_STOCKENALMACEN[[#This Row],[ID_PRODUCTO]],'ABC VENTAS'!$B$2:$F$564,5,FALSE)</f>
        <v>C</v>
      </c>
      <c r="Q1948" s="1" t="str">
        <f>VLOOKUP(Tabla_STOCKENALMACEN[[#This Row],[ID_PRODUCTO]],'ABC STOCK'!$B$3:$F$565,5,FALSE)</f>
        <v>C</v>
      </c>
      <c r="R194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49" spans="1:18" x14ac:dyDescent="0.25">
      <c r="A1949">
        <v>1</v>
      </c>
      <c r="B1949">
        <v>1325</v>
      </c>
      <c r="C1949">
        <v>7</v>
      </c>
      <c r="D1949">
        <v>9</v>
      </c>
      <c r="E1949">
        <v>201904</v>
      </c>
      <c r="F1949">
        <v>987</v>
      </c>
      <c r="G1949">
        <v>4.54</v>
      </c>
      <c r="H1949">
        <v>4480.9799999999996</v>
      </c>
      <c r="I1949">
        <v>344.58600000000001</v>
      </c>
      <c r="J1949">
        <v>75.900000000000006</v>
      </c>
      <c r="K1949">
        <v>454.85352</v>
      </c>
      <c r="L1949">
        <f>Tabla_STOCKENALMACEN[[#This Row],[CANT_STOCK]]*Tabla_STOCKENALMACEN[[#This Row],[COSTO_UNIT]]</f>
        <v>4480.9800000000005</v>
      </c>
      <c r="M1949">
        <f>IFERROR(Tabla_STOCKENALMACEN[[#This Row],[CANT_STOCK]]/Tabla_STOCKENALMACEN[[#This Row],[VENTA_PROM12MESES_UN]],0)</f>
        <v>13.003952569169959</v>
      </c>
      <c r="N1949">
        <f>IFERROR(12/Tabla_STOCKENALMACEN[[#This Row],[MESES DE INVENTARIO]],0)</f>
        <v>0.92279635258358672</v>
      </c>
      <c r="O1949" s="3">
        <f>Tabla_STOCKENALMACEN[[#This Row],[STOCK_VALORIZADO]]/SUM(Tabla_STOCKENALMACEN[STOCK_VALORIZADO])</f>
        <v>1.6869044497912696E-4</v>
      </c>
      <c r="P1949" s="1" t="str">
        <f>VLOOKUP(Tabla_STOCKENALMACEN[[#This Row],[ID_PRODUCTO]],'ABC VENTAS'!$B$2:$F$564,5,FALSE)</f>
        <v>C</v>
      </c>
      <c r="Q1949" s="1" t="str">
        <f>VLOOKUP(Tabla_STOCKENALMACEN[[#This Row],[ID_PRODUCTO]],'ABC STOCK'!$B$3:$F$565,5,FALSE)</f>
        <v>C</v>
      </c>
      <c r="R194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950" spans="1:18" x14ac:dyDescent="0.25">
      <c r="A1950">
        <v>1</v>
      </c>
      <c r="B1950">
        <v>1325</v>
      </c>
      <c r="C1950">
        <v>7</v>
      </c>
      <c r="D1950">
        <v>9</v>
      </c>
      <c r="E1950">
        <v>201904</v>
      </c>
      <c r="F1950">
        <v>0</v>
      </c>
      <c r="G1950">
        <v>7.76</v>
      </c>
      <c r="H1950">
        <v>0</v>
      </c>
      <c r="I1950">
        <v>153.98944</v>
      </c>
      <c r="J1950">
        <v>24.2</v>
      </c>
      <c r="K1950">
        <v>332.39184</v>
      </c>
      <c r="L1950">
        <f>Tabla_STOCKENALMACEN[[#This Row],[CANT_STOCK]]*Tabla_STOCKENALMACEN[[#This Row],[COSTO_UNIT]]</f>
        <v>0</v>
      </c>
      <c r="M1950">
        <f>IFERROR(Tabla_STOCKENALMACEN[[#This Row],[CANT_STOCK]]/Tabla_STOCKENALMACEN[[#This Row],[VENTA_PROM12MESES_UN]],0)</f>
        <v>0</v>
      </c>
      <c r="N1950">
        <f>IFERROR(12/Tabla_STOCKENALMACEN[[#This Row],[MESES DE INVENTARIO]],0)</f>
        <v>0</v>
      </c>
      <c r="O1950" s="3">
        <f>Tabla_STOCKENALMACEN[[#This Row],[STOCK_VALORIZADO]]/SUM(Tabla_STOCKENALMACEN[STOCK_VALORIZADO])</f>
        <v>0</v>
      </c>
      <c r="P1950" s="1" t="str">
        <f>VLOOKUP(Tabla_STOCKENALMACEN[[#This Row],[ID_PRODUCTO]],'ABC VENTAS'!$B$2:$F$564,5,FALSE)</f>
        <v>C</v>
      </c>
      <c r="Q1950" s="1" t="str">
        <f>VLOOKUP(Tabla_STOCKENALMACEN[[#This Row],[ID_PRODUCTO]],'ABC STOCK'!$B$3:$F$565,5,FALSE)</f>
        <v>C</v>
      </c>
      <c r="R195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51" spans="1:18" x14ac:dyDescent="0.25">
      <c r="A1951">
        <v>1</v>
      </c>
      <c r="B1951">
        <v>1325</v>
      </c>
      <c r="C1951">
        <v>7</v>
      </c>
      <c r="D1951">
        <v>9</v>
      </c>
      <c r="E1951">
        <v>202003</v>
      </c>
      <c r="F1951">
        <v>165</v>
      </c>
      <c r="G1951">
        <v>1.36</v>
      </c>
      <c r="H1951">
        <v>224.4</v>
      </c>
      <c r="I1951">
        <v>155.69280000000001</v>
      </c>
      <c r="J1951">
        <v>108</v>
      </c>
      <c r="K1951">
        <v>204.16319999999999</v>
      </c>
      <c r="L1951">
        <f>Tabla_STOCKENALMACEN[[#This Row],[CANT_STOCK]]*Tabla_STOCKENALMACEN[[#This Row],[COSTO_UNIT]]</f>
        <v>224.4</v>
      </c>
      <c r="M1951">
        <f>IFERROR(Tabla_STOCKENALMACEN[[#This Row],[CANT_STOCK]]/Tabla_STOCKENALMACEN[[#This Row],[VENTA_PROM12MESES_UN]],0)</f>
        <v>1.5277777777777777</v>
      </c>
      <c r="N1951">
        <f>IFERROR(12/Tabla_STOCKENALMACEN[[#This Row],[MESES DE INVENTARIO]],0)</f>
        <v>7.8545454545454554</v>
      </c>
      <c r="O1951" s="3">
        <f>Tabla_STOCKENALMACEN[[#This Row],[STOCK_VALORIZADO]]/SUM(Tabla_STOCKENALMACEN[STOCK_VALORIZADO])</f>
        <v>8.4477359535896373E-6</v>
      </c>
      <c r="P1951" s="1" t="str">
        <f>VLOOKUP(Tabla_STOCKENALMACEN[[#This Row],[ID_PRODUCTO]],'ABC VENTAS'!$B$2:$F$564,5,FALSE)</f>
        <v>C</v>
      </c>
      <c r="Q1951" s="1" t="str">
        <f>VLOOKUP(Tabla_STOCKENALMACEN[[#This Row],[ID_PRODUCTO]],'ABC STOCK'!$B$3:$F$565,5,FALSE)</f>
        <v>C</v>
      </c>
      <c r="R195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52" spans="1:18" x14ac:dyDescent="0.25">
      <c r="A1952">
        <v>2</v>
      </c>
      <c r="B1952">
        <v>1326</v>
      </c>
      <c r="C1952">
        <v>7</v>
      </c>
      <c r="D1952">
        <v>9</v>
      </c>
      <c r="E1952">
        <v>201906</v>
      </c>
      <c r="F1952">
        <v>224</v>
      </c>
      <c r="G1952">
        <v>7.63</v>
      </c>
      <c r="H1952">
        <v>1709.12</v>
      </c>
      <c r="I1952">
        <v>808.24590000000001</v>
      </c>
      <c r="J1952">
        <v>107</v>
      </c>
      <c r="K1952">
        <v>1012.3484</v>
      </c>
      <c r="L1952">
        <f>Tabla_STOCKENALMACEN[[#This Row],[CANT_STOCK]]*Tabla_STOCKENALMACEN[[#This Row],[COSTO_UNIT]]</f>
        <v>1709.12</v>
      </c>
      <c r="M1952">
        <f>IFERROR(Tabla_STOCKENALMACEN[[#This Row],[CANT_STOCK]]/Tabla_STOCKENALMACEN[[#This Row],[VENTA_PROM12MESES_UN]],0)</f>
        <v>2.0934579439252334</v>
      </c>
      <c r="N1952">
        <f>IFERROR(12/Tabla_STOCKENALMACEN[[#This Row],[MESES DE INVENTARIO]],0)</f>
        <v>5.7321428571428577</v>
      </c>
      <c r="O1952" s="3">
        <f>Tabla_STOCKENALMACEN[[#This Row],[STOCK_VALORIZADO]]/SUM(Tabla_STOCKENALMACEN[STOCK_VALORIZADO])</f>
        <v>6.4341330093578962E-5</v>
      </c>
      <c r="P1952" s="1" t="str">
        <f>VLOOKUP(Tabla_STOCKENALMACEN[[#This Row],[ID_PRODUCTO]],'ABC VENTAS'!$B$2:$F$564,5,FALSE)</f>
        <v>C</v>
      </c>
      <c r="Q1952" s="1" t="str">
        <f>VLOOKUP(Tabla_STOCKENALMACEN[[#This Row],[ID_PRODUCTO]],'ABC STOCK'!$B$3:$F$565,5,FALSE)</f>
        <v>C</v>
      </c>
      <c r="R195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53" spans="1:18" x14ac:dyDescent="0.25">
      <c r="A1953">
        <v>2</v>
      </c>
      <c r="B1953">
        <v>1326</v>
      </c>
      <c r="C1953">
        <v>7</v>
      </c>
      <c r="D1953">
        <v>9</v>
      </c>
      <c r="E1953">
        <v>201911</v>
      </c>
      <c r="F1953">
        <v>296</v>
      </c>
      <c r="G1953">
        <v>4.84</v>
      </c>
      <c r="H1953">
        <v>1432.64</v>
      </c>
      <c r="I1953">
        <v>0</v>
      </c>
      <c r="J1953">
        <v>0</v>
      </c>
      <c r="K1953">
        <v>0</v>
      </c>
      <c r="L1953">
        <f>Tabla_STOCKENALMACEN[[#This Row],[CANT_STOCK]]*Tabla_STOCKENALMACEN[[#This Row],[COSTO_UNIT]]</f>
        <v>1432.6399999999999</v>
      </c>
      <c r="M1953">
        <f>IFERROR(Tabla_STOCKENALMACEN[[#This Row],[CANT_STOCK]]/Tabla_STOCKENALMACEN[[#This Row],[VENTA_PROM12MESES_UN]],0)</f>
        <v>0</v>
      </c>
      <c r="N1953">
        <f>IFERROR(12/Tabla_STOCKENALMACEN[[#This Row],[MESES DE INVENTARIO]],0)</f>
        <v>0</v>
      </c>
      <c r="O1953" s="3">
        <f>Tabla_STOCKENALMACEN[[#This Row],[STOCK_VALORIZADO]]/SUM(Tabla_STOCKENALMACEN[STOCK_VALORIZADO])</f>
        <v>5.3932996597819323E-5</v>
      </c>
      <c r="P1953" s="1" t="str">
        <f>VLOOKUP(Tabla_STOCKENALMACEN[[#This Row],[ID_PRODUCTO]],'ABC VENTAS'!$B$2:$F$564,5,FALSE)</f>
        <v>C</v>
      </c>
      <c r="Q1953" s="1" t="str">
        <f>VLOOKUP(Tabla_STOCKENALMACEN[[#This Row],[ID_PRODUCTO]],'ABC STOCK'!$B$3:$F$565,5,FALSE)</f>
        <v>C</v>
      </c>
      <c r="R1953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954" spans="1:18" x14ac:dyDescent="0.25">
      <c r="A1954">
        <v>2</v>
      </c>
      <c r="B1954">
        <v>1326</v>
      </c>
      <c r="C1954">
        <v>7</v>
      </c>
      <c r="D1954">
        <v>9</v>
      </c>
      <c r="E1954">
        <v>201902</v>
      </c>
      <c r="F1954">
        <v>282</v>
      </c>
      <c r="G1954">
        <v>3.54</v>
      </c>
      <c r="H1954">
        <v>998.28</v>
      </c>
      <c r="I1954">
        <v>271.64544000000001</v>
      </c>
      <c r="J1954">
        <v>70.400000000000006</v>
      </c>
      <c r="K1954">
        <v>326.47296</v>
      </c>
      <c r="L1954">
        <f>Tabla_STOCKENALMACEN[[#This Row],[CANT_STOCK]]*Tabla_STOCKENALMACEN[[#This Row],[COSTO_UNIT]]</f>
        <v>998.28</v>
      </c>
      <c r="M1954">
        <f>IFERROR(Tabla_STOCKENALMACEN[[#This Row],[CANT_STOCK]]/Tabla_STOCKENALMACEN[[#This Row],[VENTA_PROM12MESES_UN]],0)</f>
        <v>4.0056818181818175</v>
      </c>
      <c r="N1954">
        <f>IFERROR(12/Tabla_STOCKENALMACEN[[#This Row],[MESES DE INVENTARIO]],0)</f>
        <v>2.9957446808510642</v>
      </c>
      <c r="O1954" s="3">
        <f>Tabla_STOCKENALMACEN[[#This Row],[STOCK_VALORIZADO]]/SUM(Tabla_STOCKENALMACEN[STOCK_VALORIZADO])</f>
        <v>3.7581131228830047E-5</v>
      </c>
      <c r="P1954" s="1" t="str">
        <f>VLOOKUP(Tabla_STOCKENALMACEN[[#This Row],[ID_PRODUCTO]],'ABC VENTAS'!$B$2:$F$564,5,FALSE)</f>
        <v>C</v>
      </c>
      <c r="Q1954" s="1" t="str">
        <f>VLOOKUP(Tabla_STOCKENALMACEN[[#This Row],[ID_PRODUCTO]],'ABC STOCK'!$B$3:$F$565,5,FALSE)</f>
        <v>C</v>
      </c>
      <c r="R195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955" spans="1:18" x14ac:dyDescent="0.25">
      <c r="A1955">
        <v>2</v>
      </c>
      <c r="B1955">
        <v>1326</v>
      </c>
      <c r="C1955">
        <v>7</v>
      </c>
      <c r="D1955">
        <v>9</v>
      </c>
      <c r="E1955">
        <v>202001</v>
      </c>
      <c r="F1955">
        <v>492</v>
      </c>
      <c r="G1955">
        <v>1.82</v>
      </c>
      <c r="H1955">
        <v>895.44</v>
      </c>
      <c r="I1955">
        <v>187.85130000000001</v>
      </c>
      <c r="J1955">
        <v>98.3</v>
      </c>
      <c r="K1955">
        <v>255.83557999999999</v>
      </c>
      <c r="L1955">
        <f>Tabla_STOCKENALMACEN[[#This Row],[CANT_STOCK]]*Tabla_STOCKENALMACEN[[#This Row],[COSTO_UNIT]]</f>
        <v>895.44</v>
      </c>
      <c r="M1955">
        <f>IFERROR(Tabla_STOCKENALMACEN[[#This Row],[CANT_STOCK]]/Tabla_STOCKENALMACEN[[#This Row],[VENTA_PROM12MESES_UN]],0)</f>
        <v>5.005086469989827</v>
      </c>
      <c r="N1955">
        <f>IFERROR(12/Tabla_STOCKENALMACEN[[#This Row],[MESES DE INVENTARIO]],0)</f>
        <v>2.397560975609756</v>
      </c>
      <c r="O1955" s="3">
        <f>Tabla_STOCKENALMACEN[[#This Row],[STOCK_VALORIZADO]]/SUM(Tabla_STOCKENALMACEN[STOCK_VALORIZADO])</f>
        <v>3.3709628708922927E-5</v>
      </c>
      <c r="P1955" s="1" t="str">
        <f>VLOOKUP(Tabla_STOCKENALMACEN[[#This Row],[ID_PRODUCTO]],'ABC VENTAS'!$B$2:$F$564,5,FALSE)</f>
        <v>C</v>
      </c>
      <c r="Q1955" s="1" t="str">
        <f>VLOOKUP(Tabla_STOCKENALMACEN[[#This Row],[ID_PRODUCTO]],'ABC STOCK'!$B$3:$F$565,5,FALSE)</f>
        <v>C</v>
      </c>
      <c r="R195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956" spans="1:18" x14ac:dyDescent="0.25">
      <c r="A1956">
        <v>1</v>
      </c>
      <c r="B1956">
        <v>1326</v>
      </c>
      <c r="C1956">
        <v>7</v>
      </c>
      <c r="D1956">
        <v>9</v>
      </c>
      <c r="E1956">
        <v>201906</v>
      </c>
      <c r="F1956">
        <v>1788</v>
      </c>
      <c r="G1956">
        <v>4.12</v>
      </c>
      <c r="H1956">
        <v>7366.56</v>
      </c>
      <c r="I1956">
        <v>425.48063999999999</v>
      </c>
      <c r="J1956">
        <v>99.3</v>
      </c>
      <c r="K1956">
        <v>703.67952000000002</v>
      </c>
      <c r="L1956">
        <f>Tabla_STOCKENALMACEN[[#This Row],[CANT_STOCK]]*Tabla_STOCKENALMACEN[[#This Row],[COSTO_UNIT]]</f>
        <v>7366.56</v>
      </c>
      <c r="M1956">
        <f>IFERROR(Tabla_STOCKENALMACEN[[#This Row],[CANT_STOCK]]/Tabla_STOCKENALMACEN[[#This Row],[VENTA_PROM12MESES_UN]],0)</f>
        <v>18.006042296072508</v>
      </c>
      <c r="N1956">
        <f>IFERROR(12/Tabla_STOCKENALMACEN[[#This Row],[MESES DE INVENTARIO]],0)</f>
        <v>0.66644295302013423</v>
      </c>
      <c r="O1956" s="3">
        <f>Tabla_STOCKENALMACEN[[#This Row],[STOCK_VALORIZADO]]/SUM(Tabla_STOCKENALMACEN[STOCK_VALORIZADO])</f>
        <v>2.7732064958233189E-4</v>
      </c>
      <c r="P1956" s="1" t="str">
        <f>VLOOKUP(Tabla_STOCKENALMACEN[[#This Row],[ID_PRODUCTO]],'ABC VENTAS'!$B$2:$F$564,5,FALSE)</f>
        <v>C</v>
      </c>
      <c r="Q1956" s="1" t="str">
        <f>VLOOKUP(Tabla_STOCKENALMACEN[[#This Row],[ID_PRODUCTO]],'ABC STOCK'!$B$3:$F$565,5,FALSE)</f>
        <v>C</v>
      </c>
      <c r="R195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957" spans="1:18" x14ac:dyDescent="0.25">
      <c r="A1957">
        <v>1</v>
      </c>
      <c r="B1957">
        <v>1326</v>
      </c>
      <c r="C1957">
        <v>7</v>
      </c>
      <c r="D1957">
        <v>9</v>
      </c>
      <c r="E1957">
        <v>201904</v>
      </c>
      <c r="F1957">
        <v>330</v>
      </c>
      <c r="G1957">
        <v>5.54</v>
      </c>
      <c r="H1957">
        <v>1828.2</v>
      </c>
      <c r="I1957">
        <v>274.23</v>
      </c>
      <c r="J1957">
        <v>55</v>
      </c>
      <c r="K1957">
        <v>530.178</v>
      </c>
      <c r="L1957">
        <f>Tabla_STOCKENALMACEN[[#This Row],[CANT_STOCK]]*Tabla_STOCKENALMACEN[[#This Row],[COSTO_UNIT]]</f>
        <v>1828.2</v>
      </c>
      <c r="M1957">
        <f>IFERROR(Tabla_STOCKENALMACEN[[#This Row],[CANT_STOCK]]/Tabla_STOCKENALMACEN[[#This Row],[VENTA_PROM12MESES_UN]],0)</f>
        <v>6</v>
      </c>
      <c r="N1957">
        <f>IFERROR(12/Tabla_STOCKENALMACEN[[#This Row],[MESES DE INVENTARIO]],0)</f>
        <v>2</v>
      </c>
      <c r="O1957" s="3">
        <f>Tabla_STOCKENALMACEN[[#This Row],[STOCK_VALORIZADO]]/SUM(Tabla_STOCKENALMACEN[STOCK_VALORIZADO])</f>
        <v>6.88242017395391E-5</v>
      </c>
      <c r="P1957" s="1" t="str">
        <f>VLOOKUP(Tabla_STOCKENALMACEN[[#This Row],[ID_PRODUCTO]],'ABC VENTAS'!$B$2:$F$564,5,FALSE)</f>
        <v>C</v>
      </c>
      <c r="Q1957" s="1" t="str">
        <f>VLOOKUP(Tabla_STOCKENALMACEN[[#This Row],[ID_PRODUCTO]],'ABC STOCK'!$B$3:$F$565,5,FALSE)</f>
        <v>C</v>
      </c>
      <c r="R195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958" spans="1:18" x14ac:dyDescent="0.25">
      <c r="A1958">
        <v>3</v>
      </c>
      <c r="B1958">
        <v>1327</v>
      </c>
      <c r="C1958">
        <v>7</v>
      </c>
      <c r="D1958">
        <v>9</v>
      </c>
      <c r="E1958">
        <v>202001</v>
      </c>
      <c r="F1958">
        <v>98</v>
      </c>
      <c r="G1958">
        <v>3.16</v>
      </c>
      <c r="H1958">
        <v>309.68</v>
      </c>
      <c r="I1958">
        <v>274.66719999999998</v>
      </c>
      <c r="J1958">
        <v>106</v>
      </c>
      <c r="K1958">
        <v>405.30160000000001</v>
      </c>
      <c r="L1958">
        <f>Tabla_STOCKENALMACEN[[#This Row],[CANT_STOCK]]*Tabla_STOCKENALMACEN[[#This Row],[COSTO_UNIT]]</f>
        <v>309.68</v>
      </c>
      <c r="M1958">
        <f>IFERROR(Tabla_STOCKENALMACEN[[#This Row],[CANT_STOCK]]/Tabla_STOCKENALMACEN[[#This Row],[VENTA_PROM12MESES_UN]],0)</f>
        <v>0.92452830188679247</v>
      </c>
      <c r="N1958">
        <f>IFERROR(12/Tabla_STOCKENALMACEN[[#This Row],[MESES DE INVENTARIO]],0)</f>
        <v>12.979591836734693</v>
      </c>
      <c r="O1958" s="3">
        <f>Tabla_STOCKENALMACEN[[#This Row],[STOCK_VALORIZADO]]/SUM(Tabla_STOCKENALMACEN[STOCK_VALORIZADO])</f>
        <v>1.1658176783010867E-5</v>
      </c>
      <c r="P1958" s="1" t="str">
        <f>VLOOKUP(Tabla_STOCKENALMACEN[[#This Row],[ID_PRODUCTO]],'ABC VENTAS'!$B$2:$F$564,5,FALSE)</f>
        <v>C</v>
      </c>
      <c r="Q1958" s="1" t="str">
        <f>VLOOKUP(Tabla_STOCKENALMACEN[[#This Row],[ID_PRODUCTO]],'ABC STOCK'!$B$3:$F$565,5,FALSE)</f>
        <v>C</v>
      </c>
      <c r="R19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59" spans="1:18" x14ac:dyDescent="0.25">
      <c r="A1959">
        <v>2</v>
      </c>
      <c r="B1959">
        <v>1327</v>
      </c>
      <c r="C1959">
        <v>7</v>
      </c>
      <c r="D1959">
        <v>9</v>
      </c>
      <c r="E1959">
        <v>201909</v>
      </c>
      <c r="F1959">
        <v>24</v>
      </c>
      <c r="G1959">
        <v>4.09</v>
      </c>
      <c r="H1959">
        <v>98.16</v>
      </c>
      <c r="I1959">
        <v>656.44500000000005</v>
      </c>
      <c r="J1959">
        <v>150</v>
      </c>
      <c r="K1959">
        <v>1128.8399999999999</v>
      </c>
      <c r="L1959">
        <f>Tabla_STOCKENALMACEN[[#This Row],[CANT_STOCK]]*Tabla_STOCKENALMACEN[[#This Row],[COSTO_UNIT]]</f>
        <v>98.16</v>
      </c>
      <c r="M1959">
        <f>IFERROR(Tabla_STOCKENALMACEN[[#This Row],[CANT_STOCK]]/Tabla_STOCKENALMACEN[[#This Row],[VENTA_PROM12MESES_UN]],0)</f>
        <v>0.16</v>
      </c>
      <c r="N1959">
        <f>IFERROR(12/Tabla_STOCKENALMACEN[[#This Row],[MESES DE INVENTARIO]],0)</f>
        <v>75</v>
      </c>
      <c r="O1959" s="3">
        <f>Tabla_STOCKENALMACEN[[#This Row],[STOCK_VALORIZADO]]/SUM(Tabla_STOCKENALMACEN[STOCK_VALORIZADO])</f>
        <v>3.695319791463274E-6</v>
      </c>
      <c r="P1959" s="1" t="str">
        <f>VLOOKUP(Tabla_STOCKENALMACEN[[#This Row],[ID_PRODUCTO]],'ABC VENTAS'!$B$2:$F$564,5,FALSE)</f>
        <v>C</v>
      </c>
      <c r="Q1959" s="1" t="str">
        <f>VLOOKUP(Tabla_STOCKENALMACEN[[#This Row],[ID_PRODUCTO]],'ABC STOCK'!$B$3:$F$565,5,FALSE)</f>
        <v>C</v>
      </c>
      <c r="R195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60" spans="1:18" x14ac:dyDescent="0.25">
      <c r="A1960">
        <v>2</v>
      </c>
      <c r="B1960">
        <v>1327</v>
      </c>
      <c r="C1960">
        <v>7</v>
      </c>
      <c r="D1960">
        <v>9</v>
      </c>
      <c r="E1960">
        <v>201902</v>
      </c>
      <c r="F1960">
        <v>140</v>
      </c>
      <c r="G1960">
        <v>3.49</v>
      </c>
      <c r="H1960">
        <v>488.6</v>
      </c>
      <c r="I1960">
        <v>282.69</v>
      </c>
      <c r="J1960">
        <v>81</v>
      </c>
      <c r="K1960">
        <v>440.99639999999999</v>
      </c>
      <c r="L1960">
        <f>Tabla_STOCKENALMACEN[[#This Row],[CANT_STOCK]]*Tabla_STOCKENALMACEN[[#This Row],[COSTO_UNIT]]</f>
        <v>488.6</v>
      </c>
      <c r="M1960">
        <f>IFERROR(Tabla_STOCKENALMACEN[[#This Row],[CANT_STOCK]]/Tabla_STOCKENALMACEN[[#This Row],[VENTA_PROM12MESES_UN]],0)</f>
        <v>1.728395061728395</v>
      </c>
      <c r="N1960">
        <f>IFERROR(12/Tabla_STOCKENALMACEN[[#This Row],[MESES DE INVENTARIO]],0)</f>
        <v>6.9428571428571431</v>
      </c>
      <c r="O1960" s="3">
        <f>Tabla_STOCKENALMACEN[[#This Row],[STOCK_VALORIZADO]]/SUM(Tabla_STOCKENALMACEN[STOCK_VALORIZADO])</f>
        <v>1.8393778016594903E-5</v>
      </c>
      <c r="P1960" s="1" t="str">
        <f>VLOOKUP(Tabla_STOCKENALMACEN[[#This Row],[ID_PRODUCTO]],'ABC VENTAS'!$B$2:$F$564,5,FALSE)</f>
        <v>C</v>
      </c>
      <c r="Q1960" s="1" t="str">
        <f>VLOOKUP(Tabla_STOCKENALMACEN[[#This Row],[ID_PRODUCTO]],'ABC STOCK'!$B$3:$F$565,5,FALSE)</f>
        <v>C</v>
      </c>
      <c r="R196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61" spans="1:18" x14ac:dyDescent="0.25">
      <c r="A1961">
        <v>2</v>
      </c>
      <c r="B1961">
        <v>1327</v>
      </c>
      <c r="C1961">
        <v>7</v>
      </c>
      <c r="D1961">
        <v>9</v>
      </c>
      <c r="E1961">
        <v>202003</v>
      </c>
      <c r="F1961">
        <v>437</v>
      </c>
      <c r="G1961">
        <v>6.56</v>
      </c>
      <c r="H1961">
        <v>2866.72</v>
      </c>
      <c r="I1961">
        <v>239.59744000000001</v>
      </c>
      <c r="J1961">
        <v>39.700000000000003</v>
      </c>
      <c r="K1961">
        <v>393.25232</v>
      </c>
      <c r="L1961">
        <f>Tabla_STOCKENALMACEN[[#This Row],[CANT_STOCK]]*Tabla_STOCKENALMACEN[[#This Row],[COSTO_UNIT]]</f>
        <v>2866.72</v>
      </c>
      <c r="M1961">
        <f>IFERROR(Tabla_STOCKENALMACEN[[#This Row],[CANT_STOCK]]/Tabla_STOCKENALMACEN[[#This Row],[VENTA_PROM12MESES_UN]],0)</f>
        <v>11.007556675062972</v>
      </c>
      <c r="N1961">
        <f>IFERROR(12/Tabla_STOCKENALMACEN[[#This Row],[MESES DE INVENTARIO]],0)</f>
        <v>1.0901601830663616</v>
      </c>
      <c r="O1961" s="3">
        <f>Tabla_STOCKENALMACEN[[#This Row],[STOCK_VALORIZADO]]/SUM(Tabla_STOCKENALMACEN[STOCK_VALORIZADO])</f>
        <v>1.0792020326592906E-4</v>
      </c>
      <c r="P1961" s="1" t="str">
        <f>VLOOKUP(Tabla_STOCKENALMACEN[[#This Row],[ID_PRODUCTO]],'ABC VENTAS'!$B$2:$F$564,5,FALSE)</f>
        <v>C</v>
      </c>
      <c r="Q1961" s="1" t="str">
        <f>VLOOKUP(Tabla_STOCKENALMACEN[[#This Row],[ID_PRODUCTO]],'ABC STOCK'!$B$3:$F$565,5,FALSE)</f>
        <v>C</v>
      </c>
      <c r="R196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962" spans="1:18" x14ac:dyDescent="0.25">
      <c r="A1962">
        <v>1</v>
      </c>
      <c r="B1962">
        <v>1327</v>
      </c>
      <c r="C1962">
        <v>7</v>
      </c>
      <c r="D1962">
        <v>9</v>
      </c>
      <c r="E1962">
        <v>201905</v>
      </c>
      <c r="F1962">
        <v>360</v>
      </c>
      <c r="G1962">
        <v>5.34</v>
      </c>
      <c r="H1962">
        <v>1922.4</v>
      </c>
      <c r="I1962">
        <v>345.5514</v>
      </c>
      <c r="J1962">
        <v>71.900000000000006</v>
      </c>
      <c r="K1962">
        <v>495.29034000000001</v>
      </c>
      <c r="L1962">
        <f>Tabla_STOCKENALMACEN[[#This Row],[CANT_STOCK]]*Tabla_STOCKENALMACEN[[#This Row],[COSTO_UNIT]]</f>
        <v>1922.3999999999999</v>
      </c>
      <c r="M1962">
        <f>IFERROR(Tabla_STOCKENALMACEN[[#This Row],[CANT_STOCK]]/Tabla_STOCKENALMACEN[[#This Row],[VENTA_PROM12MESES_UN]],0)</f>
        <v>5.006954102920723</v>
      </c>
      <c r="N1962">
        <f>IFERROR(12/Tabla_STOCKENALMACEN[[#This Row],[MESES DE INVENTARIO]],0)</f>
        <v>2.3966666666666669</v>
      </c>
      <c r="O1962" s="3">
        <f>Tabla_STOCKENALMACEN[[#This Row],[STOCK_VALORIZADO]]/SUM(Tabla_STOCKENALMACEN[STOCK_VALORIZADO])</f>
        <v>7.2370443837703732E-5</v>
      </c>
      <c r="P1962" s="1" t="str">
        <f>VLOOKUP(Tabla_STOCKENALMACEN[[#This Row],[ID_PRODUCTO]],'ABC VENTAS'!$B$2:$F$564,5,FALSE)</f>
        <v>C</v>
      </c>
      <c r="Q1962" s="1" t="str">
        <f>VLOOKUP(Tabla_STOCKENALMACEN[[#This Row],[ID_PRODUCTO]],'ABC STOCK'!$B$3:$F$565,5,FALSE)</f>
        <v>C</v>
      </c>
      <c r="R196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963" spans="1:18" x14ac:dyDescent="0.25">
      <c r="A1963">
        <v>1</v>
      </c>
      <c r="B1963">
        <v>1327</v>
      </c>
      <c r="C1963">
        <v>7</v>
      </c>
      <c r="D1963">
        <v>9</v>
      </c>
      <c r="E1963">
        <v>202002</v>
      </c>
      <c r="F1963">
        <v>700</v>
      </c>
      <c r="G1963">
        <v>4.0599999999999996</v>
      </c>
      <c r="H1963">
        <v>2842</v>
      </c>
      <c r="I1963">
        <v>267.14800000000002</v>
      </c>
      <c r="J1963">
        <v>70</v>
      </c>
      <c r="K1963">
        <v>457.56200000000001</v>
      </c>
      <c r="L1963">
        <f>Tabla_STOCKENALMACEN[[#This Row],[CANT_STOCK]]*Tabla_STOCKENALMACEN[[#This Row],[COSTO_UNIT]]</f>
        <v>2841.9999999999995</v>
      </c>
      <c r="M1963">
        <f>IFERROR(Tabla_STOCKENALMACEN[[#This Row],[CANT_STOCK]]/Tabla_STOCKENALMACEN[[#This Row],[VENTA_PROM12MESES_UN]],0)</f>
        <v>10</v>
      </c>
      <c r="N1963">
        <f>IFERROR(12/Tabla_STOCKENALMACEN[[#This Row],[MESES DE INVENTARIO]],0)</f>
        <v>1.2</v>
      </c>
      <c r="O1963" s="3">
        <f>Tabla_STOCKENALMACEN[[#This Row],[STOCK_VALORIZADO]]/SUM(Tabla_STOCKENALMACEN[STOCK_VALORIZADO])</f>
        <v>1.0698959705927693E-4</v>
      </c>
      <c r="P1963" s="1" t="str">
        <f>VLOOKUP(Tabla_STOCKENALMACEN[[#This Row],[ID_PRODUCTO]],'ABC VENTAS'!$B$2:$F$564,5,FALSE)</f>
        <v>C</v>
      </c>
      <c r="Q1963" s="1" t="str">
        <f>VLOOKUP(Tabla_STOCKENALMACEN[[#This Row],[ID_PRODUCTO]],'ABC STOCK'!$B$3:$F$565,5,FALSE)</f>
        <v>C</v>
      </c>
      <c r="R196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964" spans="1:18" x14ac:dyDescent="0.25">
      <c r="A1964">
        <v>3</v>
      </c>
      <c r="B1964">
        <v>1328</v>
      </c>
      <c r="C1964">
        <v>7</v>
      </c>
      <c r="D1964">
        <v>9</v>
      </c>
      <c r="E1964">
        <v>201912</v>
      </c>
      <c r="F1964">
        <v>1109</v>
      </c>
      <c r="G1964">
        <v>6.12</v>
      </c>
      <c r="H1964">
        <v>6787.08</v>
      </c>
      <c r="I1964">
        <v>331.18991999999997</v>
      </c>
      <c r="J1964">
        <v>65.2</v>
      </c>
      <c r="K1964">
        <v>650.40912000000003</v>
      </c>
      <c r="L1964">
        <f>Tabla_STOCKENALMACEN[[#This Row],[CANT_STOCK]]*Tabla_STOCKENALMACEN[[#This Row],[COSTO_UNIT]]</f>
        <v>6787.08</v>
      </c>
      <c r="M1964">
        <f>IFERROR(Tabla_STOCKENALMACEN[[#This Row],[CANT_STOCK]]/Tabla_STOCKENALMACEN[[#This Row],[VENTA_PROM12MESES_UN]],0)</f>
        <v>17.009202453987729</v>
      </c>
      <c r="N1964">
        <f>IFERROR(12/Tabla_STOCKENALMACEN[[#This Row],[MESES DE INVENTARIO]],0)</f>
        <v>0.7055004508566276</v>
      </c>
      <c r="O1964" s="3">
        <f>Tabla_STOCKENALMACEN[[#This Row],[STOCK_VALORIZADO]]/SUM(Tabla_STOCKENALMACEN[STOCK_VALORIZADO])</f>
        <v>2.5550561379629748E-4</v>
      </c>
      <c r="P1964" s="1" t="str">
        <f>VLOOKUP(Tabla_STOCKENALMACEN[[#This Row],[ID_PRODUCTO]],'ABC VENTAS'!$B$2:$F$564,5,FALSE)</f>
        <v>C</v>
      </c>
      <c r="Q1964" s="1" t="str">
        <f>VLOOKUP(Tabla_STOCKENALMACEN[[#This Row],[ID_PRODUCTO]],'ABC STOCK'!$B$3:$F$565,5,FALSE)</f>
        <v>C</v>
      </c>
      <c r="R196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965" spans="1:18" x14ac:dyDescent="0.25">
      <c r="A1965">
        <v>3</v>
      </c>
      <c r="B1965">
        <v>1328</v>
      </c>
      <c r="C1965">
        <v>7</v>
      </c>
      <c r="D1965">
        <v>9</v>
      </c>
      <c r="E1965">
        <v>202001</v>
      </c>
      <c r="F1965">
        <v>80</v>
      </c>
      <c r="G1965">
        <v>2.68</v>
      </c>
      <c r="H1965">
        <v>214.4</v>
      </c>
      <c r="I1965">
        <v>172.35079999999999</v>
      </c>
      <c r="J1965">
        <v>59</v>
      </c>
      <c r="K1965">
        <v>243.50479999999999</v>
      </c>
      <c r="L1965">
        <f>Tabla_STOCKENALMACEN[[#This Row],[CANT_STOCK]]*Tabla_STOCKENALMACEN[[#This Row],[COSTO_UNIT]]</f>
        <v>214.4</v>
      </c>
      <c r="M1965">
        <f>IFERROR(Tabla_STOCKENALMACEN[[#This Row],[CANT_STOCK]]/Tabla_STOCKENALMACEN[[#This Row],[VENTA_PROM12MESES_UN]],0)</f>
        <v>1.3559322033898304</v>
      </c>
      <c r="N1965">
        <f>IFERROR(12/Tabla_STOCKENALMACEN[[#This Row],[MESES DE INVENTARIO]],0)</f>
        <v>8.85</v>
      </c>
      <c r="O1965" s="3">
        <f>Tabla_STOCKENALMACEN[[#This Row],[STOCK_VALORIZADO]]/SUM(Tabla_STOCKENALMACEN[STOCK_VALORIZADO])</f>
        <v>8.0712771321284227E-6</v>
      </c>
      <c r="P1965" s="1" t="str">
        <f>VLOOKUP(Tabla_STOCKENALMACEN[[#This Row],[ID_PRODUCTO]],'ABC VENTAS'!$B$2:$F$564,5,FALSE)</f>
        <v>C</v>
      </c>
      <c r="Q1965" s="1" t="str">
        <f>VLOOKUP(Tabla_STOCKENALMACEN[[#This Row],[ID_PRODUCTO]],'ABC STOCK'!$B$3:$F$565,5,FALSE)</f>
        <v>C</v>
      </c>
      <c r="R196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66" spans="1:18" x14ac:dyDescent="0.25">
      <c r="A1966">
        <v>2</v>
      </c>
      <c r="B1966">
        <v>1328</v>
      </c>
      <c r="C1966">
        <v>7</v>
      </c>
      <c r="D1966">
        <v>9</v>
      </c>
      <c r="E1966">
        <v>201905</v>
      </c>
      <c r="F1966">
        <v>1445</v>
      </c>
      <c r="G1966">
        <v>7.81</v>
      </c>
      <c r="H1966">
        <v>11285.45</v>
      </c>
      <c r="I1966">
        <v>698.19056999999998</v>
      </c>
      <c r="J1966">
        <v>90.3</v>
      </c>
      <c r="K1966">
        <v>881.55375000000004</v>
      </c>
      <c r="L1966">
        <f>Tabla_STOCKENALMACEN[[#This Row],[CANT_STOCK]]*Tabla_STOCKENALMACEN[[#This Row],[COSTO_UNIT]]</f>
        <v>11285.449999999999</v>
      </c>
      <c r="M1966">
        <f>IFERROR(Tabla_STOCKENALMACEN[[#This Row],[CANT_STOCK]]/Tabla_STOCKENALMACEN[[#This Row],[VENTA_PROM12MESES_UN]],0)</f>
        <v>16.002214839424141</v>
      </c>
      <c r="N1966">
        <f>IFERROR(12/Tabla_STOCKENALMACEN[[#This Row],[MESES DE INVENTARIO]],0)</f>
        <v>0.74989619377162631</v>
      </c>
      <c r="O1966" s="3">
        <f>Tabla_STOCKENALMACEN[[#This Row],[STOCK_VALORIZADO]]/SUM(Tabla_STOCKENALMACEN[STOCK_VALORIZADO])</f>
        <v>4.2485072066594543E-4</v>
      </c>
      <c r="P1966" s="1" t="str">
        <f>VLOOKUP(Tabla_STOCKENALMACEN[[#This Row],[ID_PRODUCTO]],'ABC VENTAS'!$B$2:$F$564,5,FALSE)</f>
        <v>C</v>
      </c>
      <c r="Q1966" s="1" t="str">
        <f>VLOOKUP(Tabla_STOCKENALMACEN[[#This Row],[ID_PRODUCTO]],'ABC STOCK'!$B$3:$F$565,5,FALSE)</f>
        <v>C</v>
      </c>
      <c r="R196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967" spans="1:18" x14ac:dyDescent="0.25">
      <c r="A1967">
        <v>2</v>
      </c>
      <c r="B1967">
        <v>1328</v>
      </c>
      <c r="C1967">
        <v>7</v>
      </c>
      <c r="D1967">
        <v>9</v>
      </c>
      <c r="E1967">
        <v>202001</v>
      </c>
      <c r="F1967">
        <v>0</v>
      </c>
      <c r="G1967">
        <v>2.0499999999999998</v>
      </c>
      <c r="H1967">
        <v>0</v>
      </c>
      <c r="I1967">
        <v>242.80199999999999</v>
      </c>
      <c r="J1967">
        <v>126</v>
      </c>
      <c r="K1967">
        <v>488.18700000000001</v>
      </c>
      <c r="L1967">
        <f>Tabla_STOCKENALMACEN[[#This Row],[CANT_STOCK]]*Tabla_STOCKENALMACEN[[#This Row],[COSTO_UNIT]]</f>
        <v>0</v>
      </c>
      <c r="M1967">
        <f>IFERROR(Tabla_STOCKENALMACEN[[#This Row],[CANT_STOCK]]/Tabla_STOCKENALMACEN[[#This Row],[VENTA_PROM12MESES_UN]],0)</f>
        <v>0</v>
      </c>
      <c r="N1967">
        <f>IFERROR(12/Tabla_STOCKENALMACEN[[#This Row],[MESES DE INVENTARIO]],0)</f>
        <v>0</v>
      </c>
      <c r="O1967" s="3">
        <f>Tabla_STOCKENALMACEN[[#This Row],[STOCK_VALORIZADO]]/SUM(Tabla_STOCKENALMACEN[STOCK_VALORIZADO])</f>
        <v>0</v>
      </c>
      <c r="P1967" s="1" t="str">
        <f>VLOOKUP(Tabla_STOCKENALMACEN[[#This Row],[ID_PRODUCTO]],'ABC VENTAS'!$B$2:$F$564,5,FALSE)</f>
        <v>C</v>
      </c>
      <c r="Q1967" s="1" t="str">
        <f>VLOOKUP(Tabla_STOCKENALMACEN[[#This Row],[ID_PRODUCTO]],'ABC STOCK'!$B$3:$F$565,5,FALSE)</f>
        <v>C</v>
      </c>
      <c r="R196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68" spans="1:18" x14ac:dyDescent="0.25">
      <c r="A1968">
        <v>1</v>
      </c>
      <c r="B1968">
        <v>1328</v>
      </c>
      <c r="C1968">
        <v>7</v>
      </c>
      <c r="D1968">
        <v>9</v>
      </c>
      <c r="E1968">
        <v>202002</v>
      </c>
      <c r="F1968">
        <v>245</v>
      </c>
      <c r="G1968">
        <v>5.33</v>
      </c>
      <c r="H1968">
        <v>1305.8499999999999</v>
      </c>
      <c r="I1968">
        <v>527.66999999999996</v>
      </c>
      <c r="J1968">
        <v>90</v>
      </c>
      <c r="K1968">
        <v>901.83600000000001</v>
      </c>
      <c r="L1968">
        <f>Tabla_STOCKENALMACEN[[#This Row],[CANT_STOCK]]*Tabla_STOCKENALMACEN[[#This Row],[COSTO_UNIT]]</f>
        <v>1305.8499999999999</v>
      </c>
      <c r="M1968">
        <f>IFERROR(Tabla_STOCKENALMACEN[[#This Row],[CANT_STOCK]]/Tabla_STOCKENALMACEN[[#This Row],[VENTA_PROM12MESES_UN]],0)</f>
        <v>2.7222222222222223</v>
      </c>
      <c r="N1968">
        <f>IFERROR(12/Tabla_STOCKENALMACEN[[#This Row],[MESES DE INVENTARIO]],0)</f>
        <v>4.408163265306122</v>
      </c>
      <c r="O1968" s="3">
        <f>Tabla_STOCKENALMACEN[[#This Row],[STOCK_VALORIZADO]]/SUM(Tabla_STOCKENALMACEN[STOCK_VALORIZADO])</f>
        <v>4.9159875200512595E-5</v>
      </c>
      <c r="P1968" s="1" t="str">
        <f>VLOOKUP(Tabla_STOCKENALMACEN[[#This Row],[ID_PRODUCTO]],'ABC VENTAS'!$B$2:$F$564,5,FALSE)</f>
        <v>C</v>
      </c>
      <c r="Q1968" s="1" t="str">
        <f>VLOOKUP(Tabla_STOCKENALMACEN[[#This Row],[ID_PRODUCTO]],'ABC STOCK'!$B$3:$F$565,5,FALSE)</f>
        <v>C</v>
      </c>
      <c r="R196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69" spans="1:18" x14ac:dyDescent="0.25">
      <c r="A1969">
        <v>1</v>
      </c>
      <c r="B1969">
        <v>1328</v>
      </c>
      <c r="C1969">
        <v>7</v>
      </c>
      <c r="D1969">
        <v>9</v>
      </c>
      <c r="E1969">
        <v>202002</v>
      </c>
      <c r="F1969">
        <v>478</v>
      </c>
      <c r="G1969">
        <v>2.17</v>
      </c>
      <c r="H1969">
        <v>1037.26</v>
      </c>
      <c r="I1969">
        <v>219.89912000000001</v>
      </c>
      <c r="J1969">
        <v>95.6</v>
      </c>
      <c r="K1969">
        <v>271.76211999999998</v>
      </c>
      <c r="L1969">
        <f>Tabla_STOCKENALMACEN[[#This Row],[CANT_STOCK]]*Tabla_STOCKENALMACEN[[#This Row],[COSTO_UNIT]]</f>
        <v>1037.26</v>
      </c>
      <c r="M1969">
        <f>IFERROR(Tabla_STOCKENALMACEN[[#This Row],[CANT_STOCK]]/Tabla_STOCKENALMACEN[[#This Row],[VENTA_PROM12MESES_UN]],0)</f>
        <v>5</v>
      </c>
      <c r="N1969">
        <f>IFERROR(12/Tabla_STOCKENALMACEN[[#This Row],[MESES DE INVENTARIO]],0)</f>
        <v>2.4</v>
      </c>
      <c r="O1969" s="3">
        <f>Tabla_STOCKENALMACEN[[#This Row],[STOCK_VALORIZADO]]/SUM(Tabla_STOCKENALMACEN[STOCK_VALORIZADO])</f>
        <v>3.904856771488586E-5</v>
      </c>
      <c r="P1969" s="1" t="str">
        <f>VLOOKUP(Tabla_STOCKENALMACEN[[#This Row],[ID_PRODUCTO]],'ABC VENTAS'!$B$2:$F$564,5,FALSE)</f>
        <v>C</v>
      </c>
      <c r="Q1969" s="1" t="str">
        <f>VLOOKUP(Tabla_STOCKENALMACEN[[#This Row],[ID_PRODUCTO]],'ABC STOCK'!$B$3:$F$565,5,FALSE)</f>
        <v>C</v>
      </c>
      <c r="R196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970" spans="1:18" x14ac:dyDescent="0.25">
      <c r="A1970">
        <v>3</v>
      </c>
      <c r="B1970">
        <v>1329</v>
      </c>
      <c r="C1970">
        <v>7</v>
      </c>
      <c r="D1970">
        <v>9</v>
      </c>
      <c r="E1970">
        <v>201902</v>
      </c>
      <c r="F1970">
        <v>251</v>
      </c>
      <c r="G1970">
        <v>3.67</v>
      </c>
      <c r="H1970">
        <v>921.17</v>
      </c>
      <c r="I1970">
        <v>226.072</v>
      </c>
      <c r="J1970">
        <v>77</v>
      </c>
      <c r="K1970">
        <v>488.88069999999999</v>
      </c>
      <c r="L1970">
        <f>Tabla_STOCKENALMACEN[[#This Row],[CANT_STOCK]]*Tabla_STOCKENALMACEN[[#This Row],[COSTO_UNIT]]</f>
        <v>921.17</v>
      </c>
      <c r="M1970">
        <f>IFERROR(Tabla_STOCKENALMACEN[[#This Row],[CANT_STOCK]]/Tabla_STOCKENALMACEN[[#This Row],[VENTA_PROM12MESES_UN]],0)</f>
        <v>3.2597402597402598</v>
      </c>
      <c r="N1970">
        <f>IFERROR(12/Tabla_STOCKENALMACEN[[#This Row],[MESES DE INVENTARIO]],0)</f>
        <v>3.6812749003984062</v>
      </c>
      <c r="O1970" s="3">
        <f>Tabla_STOCKENALMACEN[[#This Row],[STOCK_VALORIZADO]]/SUM(Tabla_STOCKENALMACEN[STOCK_VALORIZADO])</f>
        <v>3.4678257256542622E-5</v>
      </c>
      <c r="P1970" s="1" t="str">
        <f>VLOOKUP(Tabla_STOCKENALMACEN[[#This Row],[ID_PRODUCTO]],'ABC VENTAS'!$B$2:$F$564,5,FALSE)</f>
        <v>C</v>
      </c>
      <c r="Q1970" s="1" t="str">
        <f>VLOOKUP(Tabla_STOCKENALMACEN[[#This Row],[ID_PRODUCTO]],'ABC STOCK'!$B$3:$F$565,5,FALSE)</f>
        <v>C</v>
      </c>
      <c r="R197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971" spans="1:18" x14ac:dyDescent="0.25">
      <c r="A1971">
        <v>3</v>
      </c>
      <c r="B1971">
        <v>1329</v>
      </c>
      <c r="C1971">
        <v>7</v>
      </c>
      <c r="D1971">
        <v>9</v>
      </c>
      <c r="E1971">
        <v>201907</v>
      </c>
      <c r="F1971">
        <v>222</v>
      </c>
      <c r="G1971">
        <v>2.67</v>
      </c>
      <c r="H1971">
        <v>592.74</v>
      </c>
      <c r="I1971">
        <v>389.44619999999998</v>
      </c>
      <c r="J1971">
        <v>143</v>
      </c>
      <c r="K1971">
        <v>469.62630000000001</v>
      </c>
      <c r="L1971">
        <f>Tabla_STOCKENALMACEN[[#This Row],[CANT_STOCK]]*Tabla_STOCKENALMACEN[[#This Row],[COSTO_UNIT]]</f>
        <v>592.74</v>
      </c>
      <c r="M1971">
        <f>IFERROR(Tabla_STOCKENALMACEN[[#This Row],[CANT_STOCK]]/Tabla_STOCKENALMACEN[[#This Row],[VENTA_PROM12MESES_UN]],0)</f>
        <v>1.5524475524475525</v>
      </c>
      <c r="N1971">
        <f>IFERROR(12/Tabla_STOCKENALMACEN[[#This Row],[MESES DE INVENTARIO]],0)</f>
        <v>7.7297297297297298</v>
      </c>
      <c r="O1971" s="3">
        <f>Tabla_STOCKENALMACEN[[#This Row],[STOCK_VALORIZADO]]/SUM(Tabla_STOCKENALMACEN[STOCK_VALORIZADO])</f>
        <v>2.2314220183291986E-5</v>
      </c>
      <c r="P1971" s="1" t="str">
        <f>VLOOKUP(Tabla_STOCKENALMACEN[[#This Row],[ID_PRODUCTO]],'ABC VENTAS'!$B$2:$F$564,5,FALSE)</f>
        <v>C</v>
      </c>
      <c r="Q1971" s="1" t="str">
        <f>VLOOKUP(Tabla_STOCKENALMACEN[[#This Row],[ID_PRODUCTO]],'ABC STOCK'!$B$3:$F$565,5,FALSE)</f>
        <v>C</v>
      </c>
      <c r="R197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72" spans="1:18" x14ac:dyDescent="0.25">
      <c r="A1972">
        <v>3</v>
      </c>
      <c r="B1972">
        <v>1329</v>
      </c>
      <c r="C1972">
        <v>7</v>
      </c>
      <c r="D1972">
        <v>9</v>
      </c>
      <c r="E1972">
        <v>202002</v>
      </c>
      <c r="F1972">
        <v>483</v>
      </c>
      <c r="G1972">
        <v>1.98</v>
      </c>
      <c r="H1972">
        <v>956.34</v>
      </c>
      <c r="I1972">
        <v>222.4332</v>
      </c>
      <c r="J1972">
        <v>137</v>
      </c>
      <c r="K1972">
        <v>387.90179999999998</v>
      </c>
      <c r="L1972">
        <f>Tabla_STOCKENALMACEN[[#This Row],[CANT_STOCK]]*Tabla_STOCKENALMACEN[[#This Row],[COSTO_UNIT]]</f>
        <v>956.34</v>
      </c>
      <c r="M1972">
        <f>IFERROR(Tabla_STOCKENALMACEN[[#This Row],[CANT_STOCK]]/Tabla_STOCKENALMACEN[[#This Row],[VENTA_PROM12MESES_UN]],0)</f>
        <v>3.5255474452554743</v>
      </c>
      <c r="N1972">
        <f>IFERROR(12/Tabla_STOCKENALMACEN[[#This Row],[MESES DE INVENTARIO]],0)</f>
        <v>3.4037267080745344</v>
      </c>
      <c r="O1972" s="3">
        <f>Tabla_STOCKENALMACEN[[#This Row],[STOCK_VALORIZADO]]/SUM(Tabla_STOCKENALMACEN[STOCK_VALORIZADO])</f>
        <v>3.6002262931621718E-5</v>
      </c>
      <c r="P1972" s="1" t="str">
        <f>VLOOKUP(Tabla_STOCKENALMACEN[[#This Row],[ID_PRODUCTO]],'ABC VENTAS'!$B$2:$F$564,5,FALSE)</f>
        <v>C</v>
      </c>
      <c r="Q1972" s="1" t="str">
        <f>VLOOKUP(Tabla_STOCKENALMACEN[[#This Row],[ID_PRODUCTO]],'ABC STOCK'!$B$3:$F$565,5,FALSE)</f>
        <v>C</v>
      </c>
      <c r="R197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973" spans="1:18" x14ac:dyDescent="0.25">
      <c r="A1973">
        <v>2</v>
      </c>
      <c r="B1973">
        <v>1329</v>
      </c>
      <c r="C1973">
        <v>7</v>
      </c>
      <c r="D1973">
        <v>9</v>
      </c>
      <c r="E1973">
        <v>201902</v>
      </c>
      <c r="F1973">
        <v>0</v>
      </c>
      <c r="G1973">
        <v>5.21</v>
      </c>
      <c r="H1973">
        <v>0</v>
      </c>
      <c r="I1973">
        <v>323.541</v>
      </c>
      <c r="J1973">
        <v>69</v>
      </c>
      <c r="K1973">
        <v>434.98289999999997</v>
      </c>
      <c r="L1973">
        <f>Tabla_STOCKENALMACEN[[#This Row],[CANT_STOCK]]*Tabla_STOCKENALMACEN[[#This Row],[COSTO_UNIT]]</f>
        <v>0</v>
      </c>
      <c r="M1973">
        <f>IFERROR(Tabla_STOCKENALMACEN[[#This Row],[CANT_STOCK]]/Tabla_STOCKENALMACEN[[#This Row],[VENTA_PROM12MESES_UN]],0)</f>
        <v>0</v>
      </c>
      <c r="N1973">
        <f>IFERROR(12/Tabla_STOCKENALMACEN[[#This Row],[MESES DE INVENTARIO]],0)</f>
        <v>0</v>
      </c>
      <c r="O1973" s="3">
        <f>Tabla_STOCKENALMACEN[[#This Row],[STOCK_VALORIZADO]]/SUM(Tabla_STOCKENALMACEN[STOCK_VALORIZADO])</f>
        <v>0</v>
      </c>
      <c r="P1973" s="1" t="str">
        <f>VLOOKUP(Tabla_STOCKENALMACEN[[#This Row],[ID_PRODUCTO]],'ABC VENTAS'!$B$2:$F$564,5,FALSE)</f>
        <v>C</v>
      </c>
      <c r="Q1973" s="1" t="str">
        <f>VLOOKUP(Tabla_STOCKENALMACEN[[#This Row],[ID_PRODUCTO]],'ABC STOCK'!$B$3:$F$565,5,FALSE)</f>
        <v>C</v>
      </c>
      <c r="R197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74" spans="1:18" x14ac:dyDescent="0.25">
      <c r="A1974">
        <v>2</v>
      </c>
      <c r="B1974">
        <v>1329</v>
      </c>
      <c r="C1974">
        <v>7</v>
      </c>
      <c r="D1974">
        <v>9</v>
      </c>
      <c r="E1974">
        <v>201901</v>
      </c>
      <c r="F1974">
        <v>501</v>
      </c>
      <c r="G1974">
        <v>5.04</v>
      </c>
      <c r="H1974">
        <v>2525.04</v>
      </c>
      <c r="I1974">
        <v>208.68119999999999</v>
      </c>
      <c r="J1974">
        <v>45.5</v>
      </c>
      <c r="K1974">
        <v>371.4984</v>
      </c>
      <c r="L1974">
        <f>Tabla_STOCKENALMACEN[[#This Row],[CANT_STOCK]]*Tabla_STOCKENALMACEN[[#This Row],[COSTO_UNIT]]</f>
        <v>2525.04</v>
      </c>
      <c r="M1974">
        <f>IFERROR(Tabla_STOCKENALMACEN[[#This Row],[CANT_STOCK]]/Tabla_STOCKENALMACEN[[#This Row],[VENTA_PROM12MESES_UN]],0)</f>
        <v>11.010989010989011</v>
      </c>
      <c r="N1974">
        <f>IFERROR(12/Tabla_STOCKENALMACEN[[#This Row],[MESES DE INVENTARIO]],0)</f>
        <v>1.0898203592814371</v>
      </c>
      <c r="O1974" s="3">
        <f>Tabla_STOCKENALMACEN[[#This Row],[STOCK_VALORIZADO]]/SUM(Tabla_STOCKENALMACEN[STOCK_VALORIZADO])</f>
        <v>9.505735825424232E-5</v>
      </c>
      <c r="P1974" s="1" t="str">
        <f>VLOOKUP(Tabla_STOCKENALMACEN[[#This Row],[ID_PRODUCTO]],'ABC VENTAS'!$B$2:$F$564,5,FALSE)</f>
        <v>C</v>
      </c>
      <c r="Q1974" s="1" t="str">
        <f>VLOOKUP(Tabla_STOCKENALMACEN[[#This Row],[ID_PRODUCTO]],'ABC STOCK'!$B$3:$F$565,5,FALSE)</f>
        <v>C</v>
      </c>
      <c r="R197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975" spans="1:18" x14ac:dyDescent="0.25">
      <c r="A1975">
        <v>1</v>
      </c>
      <c r="B1975">
        <v>1329</v>
      </c>
      <c r="C1975">
        <v>7</v>
      </c>
      <c r="D1975">
        <v>9</v>
      </c>
      <c r="E1975">
        <v>201907</v>
      </c>
      <c r="F1975">
        <v>708</v>
      </c>
      <c r="G1975">
        <v>7.48</v>
      </c>
      <c r="H1975">
        <v>5295.84</v>
      </c>
      <c r="I1975">
        <v>382.49727999999999</v>
      </c>
      <c r="J1975">
        <v>54.4</v>
      </c>
      <c r="K1975">
        <v>756.85631999999998</v>
      </c>
      <c r="L1975">
        <f>Tabla_STOCKENALMACEN[[#This Row],[CANT_STOCK]]*Tabla_STOCKENALMACEN[[#This Row],[COSTO_UNIT]]</f>
        <v>5295.84</v>
      </c>
      <c r="M1975">
        <f>IFERROR(Tabla_STOCKENALMACEN[[#This Row],[CANT_STOCK]]/Tabla_STOCKENALMACEN[[#This Row],[VENTA_PROM12MESES_UN]],0)</f>
        <v>13.014705882352942</v>
      </c>
      <c r="N1975">
        <f>IFERROR(12/Tabla_STOCKENALMACEN[[#This Row],[MESES DE INVENTARIO]],0)</f>
        <v>0.92203389830508464</v>
      </c>
      <c r="O1975" s="3">
        <f>Tabla_STOCKENALMACEN[[#This Row],[STOCK_VALORIZADO]]/SUM(Tabla_STOCKENALMACEN[STOCK_VALORIZADO])</f>
        <v>1.9936656850471542E-4</v>
      </c>
      <c r="P1975" s="1" t="str">
        <f>VLOOKUP(Tabla_STOCKENALMACEN[[#This Row],[ID_PRODUCTO]],'ABC VENTAS'!$B$2:$F$564,5,FALSE)</f>
        <v>C</v>
      </c>
      <c r="Q1975" s="1" t="str">
        <f>VLOOKUP(Tabla_STOCKENALMACEN[[#This Row],[ID_PRODUCTO]],'ABC STOCK'!$B$3:$F$565,5,FALSE)</f>
        <v>C</v>
      </c>
      <c r="R197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976" spans="1:18" x14ac:dyDescent="0.25">
      <c r="A1976">
        <v>3</v>
      </c>
      <c r="B1976">
        <v>1330</v>
      </c>
      <c r="C1976">
        <v>7</v>
      </c>
      <c r="D1976">
        <v>9</v>
      </c>
      <c r="E1976">
        <v>202002</v>
      </c>
      <c r="F1976">
        <v>405</v>
      </c>
      <c r="G1976">
        <v>6.23</v>
      </c>
      <c r="H1976">
        <v>2523.15</v>
      </c>
      <c r="I1976">
        <v>195.25443000000001</v>
      </c>
      <c r="J1976">
        <v>33.700000000000003</v>
      </c>
      <c r="K1976">
        <v>335.92160000000001</v>
      </c>
      <c r="L1976">
        <f>Tabla_STOCKENALMACEN[[#This Row],[CANT_STOCK]]*Tabla_STOCKENALMACEN[[#This Row],[COSTO_UNIT]]</f>
        <v>2523.15</v>
      </c>
      <c r="M1976">
        <f>IFERROR(Tabla_STOCKENALMACEN[[#This Row],[CANT_STOCK]]/Tabla_STOCKENALMACEN[[#This Row],[VENTA_PROM12MESES_UN]],0)</f>
        <v>12.01780415430267</v>
      </c>
      <c r="N1976">
        <f>IFERROR(12/Tabla_STOCKENALMACEN[[#This Row],[MESES DE INVENTARIO]],0)</f>
        <v>0.99851851851851858</v>
      </c>
      <c r="O1976" s="3">
        <f>Tabla_STOCKENALMACEN[[#This Row],[STOCK_VALORIZADO]]/SUM(Tabla_STOCKENALMACEN[STOCK_VALORIZADO])</f>
        <v>9.4986207536986147E-5</v>
      </c>
      <c r="P1976" s="1" t="str">
        <f>VLOOKUP(Tabla_STOCKENALMACEN[[#This Row],[ID_PRODUCTO]],'ABC VENTAS'!$B$2:$F$564,5,FALSE)</f>
        <v>C</v>
      </c>
      <c r="Q1976" s="1" t="str">
        <f>VLOOKUP(Tabla_STOCKENALMACEN[[#This Row],[ID_PRODUCTO]],'ABC STOCK'!$B$3:$F$565,5,FALSE)</f>
        <v>C</v>
      </c>
      <c r="R197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977" spans="1:18" x14ac:dyDescent="0.25">
      <c r="A1977">
        <v>2</v>
      </c>
      <c r="B1977">
        <v>1330</v>
      </c>
      <c r="C1977">
        <v>7</v>
      </c>
      <c r="D1977">
        <v>9</v>
      </c>
      <c r="E1977">
        <v>201912</v>
      </c>
      <c r="F1977">
        <v>1258</v>
      </c>
      <c r="G1977">
        <v>3.03</v>
      </c>
      <c r="H1977">
        <v>3811.74</v>
      </c>
      <c r="I1977">
        <v>231.2799</v>
      </c>
      <c r="J1977">
        <v>89.8</v>
      </c>
      <c r="K1977">
        <v>361.88502</v>
      </c>
      <c r="L1977">
        <f>Tabla_STOCKENALMACEN[[#This Row],[CANT_STOCK]]*Tabla_STOCKENALMACEN[[#This Row],[COSTO_UNIT]]</f>
        <v>3811.74</v>
      </c>
      <c r="M1977">
        <f>IFERROR(Tabla_STOCKENALMACEN[[#This Row],[CANT_STOCK]]/Tabla_STOCKENALMACEN[[#This Row],[VENTA_PROM12MESES_UN]],0)</f>
        <v>14.008908685968819</v>
      </c>
      <c r="N1977">
        <f>IFERROR(12/Tabla_STOCKENALMACEN[[#This Row],[MESES DE INVENTARIO]],0)</f>
        <v>0.85659777424483308</v>
      </c>
      <c r="O1977" s="3">
        <f>Tabla_STOCKENALMACEN[[#This Row],[STOCK_VALORIZADO]]/SUM(Tabla_STOCKENALMACEN[STOCK_VALORIZADO])</f>
        <v>1.4349631481165668E-4</v>
      </c>
      <c r="P1977" s="1" t="str">
        <f>VLOOKUP(Tabla_STOCKENALMACEN[[#This Row],[ID_PRODUCTO]],'ABC VENTAS'!$B$2:$F$564,5,FALSE)</f>
        <v>C</v>
      </c>
      <c r="Q1977" s="1" t="str">
        <f>VLOOKUP(Tabla_STOCKENALMACEN[[#This Row],[ID_PRODUCTO]],'ABC STOCK'!$B$3:$F$565,5,FALSE)</f>
        <v>C</v>
      </c>
      <c r="R197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978" spans="1:18" x14ac:dyDescent="0.25">
      <c r="A1978">
        <v>1</v>
      </c>
      <c r="B1978">
        <v>1330</v>
      </c>
      <c r="C1978">
        <v>7</v>
      </c>
      <c r="D1978">
        <v>9</v>
      </c>
      <c r="E1978">
        <v>202001</v>
      </c>
      <c r="F1978">
        <v>46</v>
      </c>
      <c r="G1978">
        <v>6.8</v>
      </c>
      <c r="H1978">
        <v>312.8</v>
      </c>
      <c r="I1978">
        <v>546.04</v>
      </c>
      <c r="J1978">
        <v>73</v>
      </c>
      <c r="K1978">
        <v>938.19600000000003</v>
      </c>
      <c r="L1978">
        <f>Tabla_STOCKENALMACEN[[#This Row],[CANT_STOCK]]*Tabla_STOCKENALMACEN[[#This Row],[COSTO_UNIT]]</f>
        <v>312.8</v>
      </c>
      <c r="M1978">
        <f>IFERROR(Tabla_STOCKENALMACEN[[#This Row],[CANT_STOCK]]/Tabla_STOCKENALMACEN[[#This Row],[VENTA_PROM12MESES_UN]],0)</f>
        <v>0.63013698630136983</v>
      </c>
      <c r="N1978">
        <f>IFERROR(12/Tabla_STOCKENALMACEN[[#This Row],[MESES DE INVENTARIO]],0)</f>
        <v>19.043478260869566</v>
      </c>
      <c r="O1978" s="3">
        <f>Tabla_STOCKENALMACEN[[#This Row],[STOCK_VALORIZADO]]/SUM(Tabla_STOCKENALMACEN[STOCK_VALORIZADO])</f>
        <v>1.1775631935306766E-5</v>
      </c>
      <c r="P1978" s="1" t="str">
        <f>VLOOKUP(Tabla_STOCKENALMACEN[[#This Row],[ID_PRODUCTO]],'ABC VENTAS'!$B$2:$F$564,5,FALSE)</f>
        <v>C</v>
      </c>
      <c r="Q1978" s="1" t="str">
        <f>VLOOKUP(Tabla_STOCKENALMACEN[[#This Row],[ID_PRODUCTO]],'ABC STOCK'!$B$3:$F$565,5,FALSE)</f>
        <v>C</v>
      </c>
      <c r="R197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79" spans="1:18" x14ac:dyDescent="0.25">
      <c r="A1979">
        <v>1</v>
      </c>
      <c r="B1979">
        <v>1330</v>
      </c>
      <c r="C1979">
        <v>7</v>
      </c>
      <c r="D1979">
        <v>9</v>
      </c>
      <c r="E1979">
        <v>202003</v>
      </c>
      <c r="F1979">
        <v>0</v>
      </c>
      <c r="G1979">
        <v>3.39</v>
      </c>
      <c r="H1979">
        <v>0</v>
      </c>
      <c r="I1979">
        <v>242.87655000000001</v>
      </c>
      <c r="J1979">
        <v>80.5</v>
      </c>
      <c r="K1979">
        <v>450.27674999999999</v>
      </c>
      <c r="L1979">
        <f>Tabla_STOCKENALMACEN[[#This Row],[CANT_STOCK]]*Tabla_STOCKENALMACEN[[#This Row],[COSTO_UNIT]]</f>
        <v>0</v>
      </c>
      <c r="M1979">
        <f>IFERROR(Tabla_STOCKENALMACEN[[#This Row],[CANT_STOCK]]/Tabla_STOCKENALMACEN[[#This Row],[VENTA_PROM12MESES_UN]],0)</f>
        <v>0</v>
      </c>
      <c r="N1979">
        <f>IFERROR(12/Tabla_STOCKENALMACEN[[#This Row],[MESES DE INVENTARIO]],0)</f>
        <v>0</v>
      </c>
      <c r="O1979" s="3">
        <f>Tabla_STOCKENALMACEN[[#This Row],[STOCK_VALORIZADO]]/SUM(Tabla_STOCKENALMACEN[STOCK_VALORIZADO])</f>
        <v>0</v>
      </c>
      <c r="P1979" s="1" t="str">
        <f>VLOOKUP(Tabla_STOCKENALMACEN[[#This Row],[ID_PRODUCTO]],'ABC VENTAS'!$B$2:$F$564,5,FALSE)</f>
        <v>C</v>
      </c>
      <c r="Q1979" s="1" t="str">
        <f>VLOOKUP(Tabla_STOCKENALMACEN[[#This Row],[ID_PRODUCTO]],'ABC STOCK'!$B$3:$F$565,5,FALSE)</f>
        <v>C</v>
      </c>
      <c r="R197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80" spans="1:18" x14ac:dyDescent="0.25">
      <c r="A1980">
        <v>1</v>
      </c>
      <c r="B1980">
        <v>1330</v>
      </c>
      <c r="C1980">
        <v>7</v>
      </c>
      <c r="D1980">
        <v>9</v>
      </c>
      <c r="E1980">
        <v>201907</v>
      </c>
      <c r="F1980">
        <v>128</v>
      </c>
      <c r="G1980">
        <v>3.77</v>
      </c>
      <c r="H1980">
        <v>482.56</v>
      </c>
      <c r="I1980">
        <v>238.12074000000001</v>
      </c>
      <c r="J1980">
        <v>63.8</v>
      </c>
      <c r="K1980">
        <v>384.84160000000003</v>
      </c>
      <c r="L1980">
        <f>Tabla_STOCKENALMACEN[[#This Row],[CANT_STOCK]]*Tabla_STOCKENALMACEN[[#This Row],[COSTO_UNIT]]</f>
        <v>482.56</v>
      </c>
      <c r="M1980">
        <f>IFERROR(Tabla_STOCKENALMACEN[[#This Row],[CANT_STOCK]]/Tabla_STOCKENALMACEN[[#This Row],[VENTA_PROM12MESES_UN]],0)</f>
        <v>2.0062695924764893</v>
      </c>
      <c r="N1980">
        <f>IFERROR(12/Tabla_STOCKENALMACEN[[#This Row],[MESES DE INVENTARIO]],0)</f>
        <v>5.9812499999999993</v>
      </c>
      <c r="O1980" s="3">
        <f>Tabla_STOCKENALMACEN[[#This Row],[STOCK_VALORIZADO]]/SUM(Tabla_STOCKENALMACEN[STOCK_VALORIZADO])</f>
        <v>1.8166396888432332E-5</v>
      </c>
      <c r="P1980" s="1" t="str">
        <f>VLOOKUP(Tabla_STOCKENALMACEN[[#This Row],[ID_PRODUCTO]],'ABC VENTAS'!$B$2:$F$564,5,FALSE)</f>
        <v>C</v>
      </c>
      <c r="Q1980" s="1" t="str">
        <f>VLOOKUP(Tabla_STOCKENALMACEN[[#This Row],[ID_PRODUCTO]],'ABC STOCK'!$B$3:$F$565,5,FALSE)</f>
        <v>C</v>
      </c>
      <c r="R198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81" spans="1:18" x14ac:dyDescent="0.25">
      <c r="A1981">
        <v>1</v>
      </c>
      <c r="B1981">
        <v>1330</v>
      </c>
      <c r="C1981">
        <v>7</v>
      </c>
      <c r="D1981">
        <v>9</v>
      </c>
      <c r="E1981">
        <v>201907</v>
      </c>
      <c r="F1981">
        <v>410</v>
      </c>
      <c r="G1981">
        <v>6.18</v>
      </c>
      <c r="H1981">
        <v>2533.8000000000002</v>
      </c>
      <c r="I1981">
        <v>195.41159999999999</v>
      </c>
      <c r="J1981">
        <v>37.200000000000003</v>
      </c>
      <c r="K1981">
        <v>360.93671999999998</v>
      </c>
      <c r="L1981">
        <f>Tabla_STOCKENALMACEN[[#This Row],[CANT_STOCK]]*Tabla_STOCKENALMACEN[[#This Row],[COSTO_UNIT]]</f>
        <v>2533.7999999999997</v>
      </c>
      <c r="M1981">
        <f>IFERROR(Tabla_STOCKENALMACEN[[#This Row],[CANT_STOCK]]/Tabla_STOCKENALMACEN[[#This Row],[VENTA_PROM12MESES_UN]],0)</f>
        <v>11.021505376344086</v>
      </c>
      <c r="N1981">
        <f>IFERROR(12/Tabla_STOCKENALMACEN[[#This Row],[MESES DE INVENTARIO]],0)</f>
        <v>1.0887804878048781</v>
      </c>
      <c r="O1981" s="3">
        <f>Tabla_STOCKENALMACEN[[#This Row],[STOCK_VALORIZADO]]/SUM(Tabla_STOCKENALMACEN[STOCK_VALORIZADO])</f>
        <v>9.5387136181842333E-5</v>
      </c>
      <c r="P1981" s="1" t="str">
        <f>VLOOKUP(Tabla_STOCKENALMACEN[[#This Row],[ID_PRODUCTO]],'ABC VENTAS'!$B$2:$F$564,5,FALSE)</f>
        <v>C</v>
      </c>
      <c r="Q1981" s="1" t="str">
        <f>VLOOKUP(Tabla_STOCKENALMACEN[[#This Row],[ID_PRODUCTO]],'ABC STOCK'!$B$3:$F$565,5,FALSE)</f>
        <v>C</v>
      </c>
      <c r="R198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982" spans="1:18" x14ac:dyDescent="0.25">
      <c r="A1982">
        <v>3</v>
      </c>
      <c r="B1982">
        <v>1331</v>
      </c>
      <c r="C1982">
        <v>7</v>
      </c>
      <c r="D1982">
        <v>9</v>
      </c>
      <c r="E1982">
        <v>202001</v>
      </c>
      <c r="F1982">
        <v>1506</v>
      </c>
      <c r="G1982">
        <v>4.99</v>
      </c>
      <c r="H1982">
        <v>7514.94</v>
      </c>
      <c r="I1982">
        <v>474.25459000000001</v>
      </c>
      <c r="J1982">
        <v>94.1</v>
      </c>
      <c r="K1982">
        <v>657.38260000000002</v>
      </c>
      <c r="L1982">
        <f>Tabla_STOCKENALMACEN[[#This Row],[CANT_STOCK]]*Tabla_STOCKENALMACEN[[#This Row],[COSTO_UNIT]]</f>
        <v>7514.9400000000005</v>
      </c>
      <c r="M1982">
        <f>IFERROR(Tabla_STOCKENALMACEN[[#This Row],[CANT_STOCK]]/Tabla_STOCKENALMACEN[[#This Row],[VENTA_PROM12MESES_UN]],0)</f>
        <v>16.004250797024444</v>
      </c>
      <c r="N1982">
        <f>IFERROR(12/Tabla_STOCKENALMACEN[[#This Row],[MESES DE INVENTARIO]],0)</f>
        <v>0.74980079681274892</v>
      </c>
      <c r="O1982" s="3">
        <f>Tabla_STOCKENALMACEN[[#This Row],[STOCK_VALORIZADO]]/SUM(Tabla_STOCKENALMACEN[STOCK_VALORIZADO])</f>
        <v>2.829065455751734E-4</v>
      </c>
      <c r="P1982" s="1" t="str">
        <f>VLOOKUP(Tabla_STOCKENALMACEN[[#This Row],[ID_PRODUCTO]],'ABC VENTAS'!$B$2:$F$564,5,FALSE)</f>
        <v>C</v>
      </c>
      <c r="Q1982" s="1" t="str">
        <f>VLOOKUP(Tabla_STOCKENALMACEN[[#This Row],[ID_PRODUCTO]],'ABC STOCK'!$B$3:$F$565,5,FALSE)</f>
        <v>C</v>
      </c>
      <c r="R198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983" spans="1:18" x14ac:dyDescent="0.25">
      <c r="A1983">
        <v>2</v>
      </c>
      <c r="B1983">
        <v>1331</v>
      </c>
      <c r="C1983">
        <v>7</v>
      </c>
      <c r="D1983">
        <v>9</v>
      </c>
      <c r="E1983">
        <v>202003</v>
      </c>
      <c r="F1983">
        <v>0</v>
      </c>
      <c r="G1983">
        <v>2.96</v>
      </c>
      <c r="H1983">
        <v>0</v>
      </c>
      <c r="I1983">
        <v>213.38640000000001</v>
      </c>
      <c r="J1983">
        <v>81</v>
      </c>
      <c r="K1983">
        <v>359.64</v>
      </c>
      <c r="L1983">
        <f>Tabla_STOCKENALMACEN[[#This Row],[CANT_STOCK]]*Tabla_STOCKENALMACEN[[#This Row],[COSTO_UNIT]]</f>
        <v>0</v>
      </c>
      <c r="M1983">
        <f>IFERROR(Tabla_STOCKENALMACEN[[#This Row],[CANT_STOCK]]/Tabla_STOCKENALMACEN[[#This Row],[VENTA_PROM12MESES_UN]],0)</f>
        <v>0</v>
      </c>
      <c r="N1983">
        <f>IFERROR(12/Tabla_STOCKENALMACEN[[#This Row],[MESES DE INVENTARIO]],0)</f>
        <v>0</v>
      </c>
      <c r="O1983" s="3">
        <f>Tabla_STOCKENALMACEN[[#This Row],[STOCK_VALORIZADO]]/SUM(Tabla_STOCKENALMACEN[STOCK_VALORIZADO])</f>
        <v>0</v>
      </c>
      <c r="P1983" s="1" t="str">
        <f>VLOOKUP(Tabla_STOCKENALMACEN[[#This Row],[ID_PRODUCTO]],'ABC VENTAS'!$B$2:$F$564,5,FALSE)</f>
        <v>C</v>
      </c>
      <c r="Q1983" s="1" t="str">
        <f>VLOOKUP(Tabla_STOCKENALMACEN[[#This Row],[ID_PRODUCTO]],'ABC STOCK'!$B$3:$F$565,5,FALSE)</f>
        <v>C</v>
      </c>
      <c r="R198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84" spans="1:18" x14ac:dyDescent="0.25">
      <c r="A1984">
        <v>1</v>
      </c>
      <c r="B1984">
        <v>1331</v>
      </c>
      <c r="C1984">
        <v>7</v>
      </c>
      <c r="D1984">
        <v>9</v>
      </c>
      <c r="E1984">
        <v>201907</v>
      </c>
      <c r="F1984">
        <v>840</v>
      </c>
      <c r="G1984">
        <v>2.99</v>
      </c>
      <c r="H1984">
        <v>2511.6</v>
      </c>
      <c r="I1984">
        <v>304.98</v>
      </c>
      <c r="J1984">
        <v>102</v>
      </c>
      <c r="K1984">
        <v>445.27080000000001</v>
      </c>
      <c r="L1984">
        <f>Tabla_STOCKENALMACEN[[#This Row],[CANT_STOCK]]*Tabla_STOCKENALMACEN[[#This Row],[COSTO_UNIT]]</f>
        <v>2511.6000000000004</v>
      </c>
      <c r="M1984">
        <f>IFERROR(Tabla_STOCKENALMACEN[[#This Row],[CANT_STOCK]]/Tabla_STOCKENALMACEN[[#This Row],[VENTA_PROM12MESES_UN]],0)</f>
        <v>8.235294117647058</v>
      </c>
      <c r="N1984">
        <f>IFERROR(12/Tabla_STOCKENALMACEN[[#This Row],[MESES DE INVENTARIO]],0)</f>
        <v>1.4571428571428573</v>
      </c>
      <c r="O1984" s="3">
        <f>Tabla_STOCKENALMACEN[[#This Row],[STOCK_VALORIZADO]]/SUM(Tabla_STOCKENALMACEN[STOCK_VALORIZADO])</f>
        <v>9.4551397598198461E-5</v>
      </c>
      <c r="P1984" s="1" t="str">
        <f>VLOOKUP(Tabla_STOCKENALMACEN[[#This Row],[ID_PRODUCTO]],'ABC VENTAS'!$B$2:$F$564,5,FALSE)</f>
        <v>C</v>
      </c>
      <c r="Q1984" s="1" t="str">
        <f>VLOOKUP(Tabla_STOCKENALMACEN[[#This Row],[ID_PRODUCTO]],'ABC STOCK'!$B$3:$F$565,5,FALSE)</f>
        <v>C</v>
      </c>
      <c r="R198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985" spans="1:18" x14ac:dyDescent="0.25">
      <c r="A1985">
        <v>1</v>
      </c>
      <c r="B1985">
        <v>1331</v>
      </c>
      <c r="C1985">
        <v>7</v>
      </c>
      <c r="D1985">
        <v>9</v>
      </c>
      <c r="E1985">
        <v>202002</v>
      </c>
      <c r="F1985">
        <v>705</v>
      </c>
      <c r="G1985">
        <v>3.4</v>
      </c>
      <c r="H1985">
        <v>2397</v>
      </c>
      <c r="I1985">
        <v>329.49400000000003</v>
      </c>
      <c r="J1985">
        <v>88.1</v>
      </c>
      <c r="K1985">
        <v>431.33760000000001</v>
      </c>
      <c r="L1985">
        <f>Tabla_STOCKENALMACEN[[#This Row],[CANT_STOCK]]*Tabla_STOCKENALMACEN[[#This Row],[COSTO_UNIT]]</f>
        <v>2397</v>
      </c>
      <c r="M1985">
        <f>IFERROR(Tabla_STOCKENALMACEN[[#This Row],[CANT_STOCK]]/Tabla_STOCKENALMACEN[[#This Row],[VENTA_PROM12MESES_UN]],0)</f>
        <v>8.0022701475595923</v>
      </c>
      <c r="N1985">
        <f>IFERROR(12/Tabla_STOCKENALMACEN[[#This Row],[MESES DE INVENTARIO]],0)</f>
        <v>1.4995744680851062</v>
      </c>
      <c r="O1985" s="3">
        <f>Tabla_STOCKENALMACEN[[#This Row],[STOCK_VALORIZADO]]/SUM(Tabla_STOCKENALMACEN[STOCK_VALORIZADO])</f>
        <v>9.023717950425293E-5</v>
      </c>
      <c r="P1985" s="1" t="str">
        <f>VLOOKUP(Tabla_STOCKENALMACEN[[#This Row],[ID_PRODUCTO]],'ABC VENTAS'!$B$2:$F$564,5,FALSE)</f>
        <v>C</v>
      </c>
      <c r="Q1985" s="1" t="str">
        <f>VLOOKUP(Tabla_STOCKENALMACEN[[#This Row],[ID_PRODUCTO]],'ABC STOCK'!$B$3:$F$565,5,FALSE)</f>
        <v>C</v>
      </c>
      <c r="R198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1986" spans="1:18" x14ac:dyDescent="0.25">
      <c r="A1986">
        <v>1</v>
      </c>
      <c r="B1986">
        <v>1331</v>
      </c>
      <c r="C1986">
        <v>7</v>
      </c>
      <c r="D1986">
        <v>9</v>
      </c>
      <c r="E1986">
        <v>202003</v>
      </c>
      <c r="F1986">
        <v>113</v>
      </c>
      <c r="G1986">
        <v>3.66</v>
      </c>
      <c r="H1986">
        <v>413.58</v>
      </c>
      <c r="I1986">
        <v>183.39161999999999</v>
      </c>
      <c r="J1986">
        <v>56.3</v>
      </c>
      <c r="K1986">
        <v>261.69366000000002</v>
      </c>
      <c r="L1986">
        <f>Tabla_STOCKENALMACEN[[#This Row],[CANT_STOCK]]*Tabla_STOCKENALMACEN[[#This Row],[COSTO_UNIT]]</f>
        <v>413.58000000000004</v>
      </c>
      <c r="M1986">
        <f>IFERROR(Tabla_STOCKENALMACEN[[#This Row],[CANT_STOCK]]/Tabla_STOCKENALMACEN[[#This Row],[VENTA_PROM12MESES_UN]],0)</f>
        <v>2.0071047957371229</v>
      </c>
      <c r="N1986">
        <f>IFERROR(12/Tabla_STOCKENALMACEN[[#This Row],[MESES DE INVENTARIO]],0)</f>
        <v>5.9787610619469014</v>
      </c>
      <c r="O1986" s="3">
        <f>Tabla_STOCKENALMACEN[[#This Row],[STOCK_VALORIZADO]]/SUM(Tabla_STOCKENALMACEN[STOCK_VALORIZADO])</f>
        <v>1.5569583937992879E-5</v>
      </c>
      <c r="P1986" s="1" t="str">
        <f>VLOOKUP(Tabla_STOCKENALMACEN[[#This Row],[ID_PRODUCTO]],'ABC VENTAS'!$B$2:$F$564,5,FALSE)</f>
        <v>C</v>
      </c>
      <c r="Q1986" s="1" t="str">
        <f>VLOOKUP(Tabla_STOCKENALMACEN[[#This Row],[ID_PRODUCTO]],'ABC STOCK'!$B$3:$F$565,5,FALSE)</f>
        <v>C</v>
      </c>
      <c r="R198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87" spans="1:18" x14ac:dyDescent="0.25">
      <c r="A1987">
        <v>1</v>
      </c>
      <c r="B1987">
        <v>1331</v>
      </c>
      <c r="C1987">
        <v>7</v>
      </c>
      <c r="D1987">
        <v>9</v>
      </c>
      <c r="E1987">
        <v>202003</v>
      </c>
      <c r="F1987">
        <v>202</v>
      </c>
      <c r="G1987">
        <v>3.08</v>
      </c>
      <c r="H1987">
        <v>622.16</v>
      </c>
      <c r="I1987">
        <v>156.95679999999999</v>
      </c>
      <c r="J1987">
        <v>52</v>
      </c>
      <c r="K1987">
        <v>254.65440000000001</v>
      </c>
      <c r="L1987">
        <f>Tabla_STOCKENALMACEN[[#This Row],[CANT_STOCK]]*Tabla_STOCKENALMACEN[[#This Row],[COSTO_UNIT]]</f>
        <v>622.16</v>
      </c>
      <c r="M1987">
        <f>IFERROR(Tabla_STOCKENALMACEN[[#This Row],[CANT_STOCK]]/Tabla_STOCKENALMACEN[[#This Row],[VENTA_PROM12MESES_UN]],0)</f>
        <v>3.8846153846153846</v>
      </c>
      <c r="N1987">
        <f>IFERROR(12/Tabla_STOCKENALMACEN[[#This Row],[MESES DE INVENTARIO]],0)</f>
        <v>3.0891089108910892</v>
      </c>
      <c r="O1987" s="3">
        <f>Tabla_STOCKENALMACEN[[#This Row],[STOCK_VALORIZADO]]/SUM(Tabla_STOCKENALMACEN[STOCK_VALORIZADO])</f>
        <v>2.3421762036030873E-5</v>
      </c>
      <c r="P1987" s="1" t="str">
        <f>VLOOKUP(Tabla_STOCKENALMACEN[[#This Row],[ID_PRODUCTO]],'ABC VENTAS'!$B$2:$F$564,5,FALSE)</f>
        <v>C</v>
      </c>
      <c r="Q1987" s="1" t="str">
        <f>VLOOKUP(Tabla_STOCKENALMACEN[[#This Row],[ID_PRODUCTO]],'ABC STOCK'!$B$3:$F$565,5,FALSE)</f>
        <v>C</v>
      </c>
      <c r="R198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988" spans="1:18" x14ac:dyDescent="0.25">
      <c r="A1988">
        <v>3</v>
      </c>
      <c r="B1988">
        <v>1332</v>
      </c>
      <c r="C1988">
        <v>7</v>
      </c>
      <c r="D1988">
        <v>9</v>
      </c>
      <c r="E1988">
        <v>202002</v>
      </c>
      <c r="F1988">
        <v>0</v>
      </c>
      <c r="G1988">
        <v>44</v>
      </c>
      <c r="H1988">
        <v>0</v>
      </c>
      <c r="I1988">
        <v>37243.800000000003</v>
      </c>
      <c r="J1988">
        <v>891</v>
      </c>
      <c r="K1988">
        <v>65470.68</v>
      </c>
      <c r="L1988">
        <f>Tabla_STOCKENALMACEN[[#This Row],[CANT_STOCK]]*Tabla_STOCKENALMACEN[[#This Row],[COSTO_UNIT]]</f>
        <v>0</v>
      </c>
      <c r="M1988">
        <f>IFERROR(Tabla_STOCKENALMACEN[[#This Row],[CANT_STOCK]]/Tabla_STOCKENALMACEN[[#This Row],[VENTA_PROM12MESES_UN]],0)</f>
        <v>0</v>
      </c>
      <c r="N1988">
        <f>IFERROR(12/Tabla_STOCKENALMACEN[[#This Row],[MESES DE INVENTARIO]],0)</f>
        <v>0</v>
      </c>
      <c r="O1988" s="3">
        <f>Tabla_STOCKENALMACEN[[#This Row],[STOCK_VALORIZADO]]/SUM(Tabla_STOCKENALMACEN[STOCK_VALORIZADO])</f>
        <v>0</v>
      </c>
      <c r="P1988" s="1" t="str">
        <f>VLOOKUP(Tabla_STOCKENALMACEN[[#This Row],[ID_PRODUCTO]],'ABC VENTAS'!$B$2:$F$564,5,FALSE)</f>
        <v>A</v>
      </c>
      <c r="Q1988" s="1" t="str">
        <f>VLOOKUP(Tabla_STOCKENALMACEN[[#This Row],[ID_PRODUCTO]],'ABC STOCK'!$B$3:$F$565,5,FALSE)</f>
        <v>B</v>
      </c>
      <c r="R198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89" spans="1:18" x14ac:dyDescent="0.25">
      <c r="A1989">
        <v>2</v>
      </c>
      <c r="B1989">
        <v>1332</v>
      </c>
      <c r="C1989">
        <v>7</v>
      </c>
      <c r="D1989">
        <v>9</v>
      </c>
      <c r="E1989">
        <v>201907</v>
      </c>
      <c r="F1989">
        <v>409</v>
      </c>
      <c r="G1989">
        <v>77</v>
      </c>
      <c r="H1989">
        <v>31493</v>
      </c>
      <c r="I1989">
        <v>55963.6</v>
      </c>
      <c r="J1989">
        <v>790</v>
      </c>
      <c r="K1989">
        <v>90028.4</v>
      </c>
      <c r="L1989">
        <f>Tabla_STOCKENALMACEN[[#This Row],[CANT_STOCK]]*Tabla_STOCKENALMACEN[[#This Row],[COSTO_UNIT]]</f>
        <v>31493</v>
      </c>
      <c r="M1989">
        <f>IFERROR(Tabla_STOCKENALMACEN[[#This Row],[CANT_STOCK]]/Tabla_STOCKENALMACEN[[#This Row],[VENTA_PROM12MESES_UN]],0)</f>
        <v>0.51772151898734176</v>
      </c>
      <c r="N1989">
        <f>IFERROR(12/Tabla_STOCKENALMACEN[[#This Row],[MESES DE INVENTARIO]],0)</f>
        <v>23.178484107579465</v>
      </c>
      <c r="O1989" s="3">
        <f>Tabla_STOCKENALMACEN[[#This Row],[STOCK_VALORIZADO]]/SUM(Tabla_STOCKENALMACEN[STOCK_VALORIZADO])</f>
        <v>1.1855817664278006E-3</v>
      </c>
      <c r="P1989" s="1" t="str">
        <f>VLOOKUP(Tabla_STOCKENALMACEN[[#This Row],[ID_PRODUCTO]],'ABC VENTAS'!$B$2:$F$564,5,FALSE)</f>
        <v>A</v>
      </c>
      <c r="Q1989" s="1" t="str">
        <f>VLOOKUP(Tabla_STOCKENALMACEN[[#This Row],[ID_PRODUCTO]],'ABC STOCK'!$B$3:$F$565,5,FALSE)</f>
        <v>B</v>
      </c>
      <c r="R198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90" spans="1:18" x14ac:dyDescent="0.25">
      <c r="A1990">
        <v>2</v>
      </c>
      <c r="B1990">
        <v>1332</v>
      </c>
      <c r="C1990">
        <v>7</v>
      </c>
      <c r="D1990">
        <v>9</v>
      </c>
      <c r="E1990">
        <v>201911</v>
      </c>
      <c r="F1990">
        <v>71</v>
      </c>
      <c r="G1990">
        <v>63</v>
      </c>
      <c r="H1990">
        <v>4473</v>
      </c>
      <c r="I1990">
        <v>38208.239999999998</v>
      </c>
      <c r="J1990">
        <v>722</v>
      </c>
      <c r="K1990">
        <v>85513.68</v>
      </c>
      <c r="L1990">
        <f>Tabla_STOCKENALMACEN[[#This Row],[CANT_STOCK]]*Tabla_STOCKENALMACEN[[#This Row],[COSTO_UNIT]]</f>
        <v>4473</v>
      </c>
      <c r="M1990">
        <f>IFERROR(Tabla_STOCKENALMACEN[[#This Row],[CANT_STOCK]]/Tabla_STOCKENALMACEN[[#This Row],[VENTA_PROM12MESES_UN]],0)</f>
        <v>9.833795013850416E-2</v>
      </c>
      <c r="N1990">
        <f>IFERROR(12/Tabla_STOCKENALMACEN[[#This Row],[MESES DE INVENTARIO]],0)</f>
        <v>122.0281690140845</v>
      </c>
      <c r="O1990" s="3">
        <f>Tabla_STOCKENALMACEN[[#This Row],[STOCK_VALORIZADO]]/SUM(Tabla_STOCKENALMACEN[STOCK_VALORIZADO])</f>
        <v>1.683900308396009E-4</v>
      </c>
      <c r="P1990" s="1" t="str">
        <f>VLOOKUP(Tabla_STOCKENALMACEN[[#This Row],[ID_PRODUCTO]],'ABC VENTAS'!$B$2:$F$564,5,FALSE)</f>
        <v>A</v>
      </c>
      <c r="Q1990" s="1" t="str">
        <f>VLOOKUP(Tabla_STOCKENALMACEN[[#This Row],[ID_PRODUCTO]],'ABC STOCK'!$B$3:$F$565,5,FALSE)</f>
        <v>B</v>
      </c>
      <c r="R199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91" spans="1:18" x14ac:dyDescent="0.25">
      <c r="A1991">
        <v>1</v>
      </c>
      <c r="B1991">
        <v>1332</v>
      </c>
      <c r="C1991">
        <v>7</v>
      </c>
      <c r="D1991">
        <v>9</v>
      </c>
      <c r="E1991">
        <v>201905</v>
      </c>
      <c r="F1991">
        <v>186</v>
      </c>
      <c r="G1991">
        <v>51</v>
      </c>
      <c r="H1991">
        <v>9486</v>
      </c>
      <c r="I1991">
        <v>40740.839999999997</v>
      </c>
      <c r="J1991">
        <v>951</v>
      </c>
      <c r="K1991">
        <v>76146.570000000007</v>
      </c>
      <c r="L1991">
        <f>Tabla_STOCKENALMACEN[[#This Row],[CANT_STOCK]]*Tabla_STOCKENALMACEN[[#This Row],[COSTO_UNIT]]</f>
        <v>9486</v>
      </c>
      <c r="M1991">
        <f>IFERROR(Tabla_STOCKENALMACEN[[#This Row],[CANT_STOCK]]/Tabla_STOCKENALMACEN[[#This Row],[VENTA_PROM12MESES_UN]],0)</f>
        <v>0.19558359621451105</v>
      </c>
      <c r="N1991">
        <f>IFERROR(12/Tabla_STOCKENALMACEN[[#This Row],[MESES DE INVENTARIO]],0)</f>
        <v>61.354838709677416</v>
      </c>
      <c r="O1991" s="3">
        <f>Tabla_STOCKENALMACEN[[#This Row],[STOCK_VALORIZADO]]/SUM(Tabla_STOCKENALMACEN[STOCK_VALORIZADO])</f>
        <v>3.5710883803810736E-4</v>
      </c>
      <c r="P1991" s="1" t="str">
        <f>VLOOKUP(Tabla_STOCKENALMACEN[[#This Row],[ID_PRODUCTO]],'ABC VENTAS'!$B$2:$F$564,5,FALSE)</f>
        <v>A</v>
      </c>
      <c r="Q1991" s="1" t="str">
        <f>VLOOKUP(Tabla_STOCKENALMACEN[[#This Row],[ID_PRODUCTO]],'ABC STOCK'!$B$3:$F$565,5,FALSE)</f>
        <v>B</v>
      </c>
      <c r="R199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92" spans="1:18" x14ac:dyDescent="0.25">
      <c r="A1992">
        <v>1</v>
      </c>
      <c r="B1992">
        <v>1332</v>
      </c>
      <c r="C1992">
        <v>7</v>
      </c>
      <c r="D1992">
        <v>9</v>
      </c>
      <c r="E1992">
        <v>201907</v>
      </c>
      <c r="F1992">
        <v>111</v>
      </c>
      <c r="G1992">
        <v>63</v>
      </c>
      <c r="H1992">
        <v>6993</v>
      </c>
      <c r="I1992">
        <v>31185</v>
      </c>
      <c r="J1992">
        <v>550</v>
      </c>
      <c r="K1992">
        <v>54400.5</v>
      </c>
      <c r="L1992">
        <f>Tabla_STOCKENALMACEN[[#This Row],[CANT_STOCK]]*Tabla_STOCKENALMACEN[[#This Row],[COSTO_UNIT]]</f>
        <v>6993</v>
      </c>
      <c r="M1992">
        <f>IFERROR(Tabla_STOCKENALMACEN[[#This Row],[CANT_STOCK]]/Tabla_STOCKENALMACEN[[#This Row],[VENTA_PROM12MESES_UN]],0)</f>
        <v>0.20181818181818181</v>
      </c>
      <c r="N1992">
        <f>IFERROR(12/Tabla_STOCKENALMACEN[[#This Row],[MESES DE INVENTARIO]],0)</f>
        <v>59.45945945945946</v>
      </c>
      <c r="O1992" s="3">
        <f>Tabla_STOCKENALMACEN[[#This Row],[STOCK_VALORIZADO]]/SUM(Tabla_STOCKENALMACEN[STOCK_VALORIZADO])</f>
        <v>2.6325765384782677E-4</v>
      </c>
      <c r="P1992" s="1" t="str">
        <f>VLOOKUP(Tabla_STOCKENALMACEN[[#This Row],[ID_PRODUCTO]],'ABC VENTAS'!$B$2:$F$564,5,FALSE)</f>
        <v>A</v>
      </c>
      <c r="Q1992" s="1" t="str">
        <f>VLOOKUP(Tabla_STOCKENALMACEN[[#This Row],[ID_PRODUCTO]],'ABC STOCK'!$B$3:$F$565,5,FALSE)</f>
        <v>B</v>
      </c>
      <c r="R199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93" spans="1:18" x14ac:dyDescent="0.25">
      <c r="A1993">
        <v>1</v>
      </c>
      <c r="B1993">
        <v>1332</v>
      </c>
      <c r="C1993">
        <v>7</v>
      </c>
      <c r="D1993">
        <v>9</v>
      </c>
      <c r="E1993">
        <v>201909</v>
      </c>
      <c r="F1993">
        <v>821</v>
      </c>
      <c r="G1993">
        <v>36</v>
      </c>
      <c r="H1993">
        <v>29556</v>
      </c>
      <c r="I1993">
        <v>15285.6</v>
      </c>
      <c r="J1993">
        <v>386</v>
      </c>
      <c r="K1993">
        <v>19454.400000000001</v>
      </c>
      <c r="L1993">
        <f>Tabla_STOCKENALMACEN[[#This Row],[CANT_STOCK]]*Tabla_STOCKENALMACEN[[#This Row],[COSTO_UNIT]]</f>
        <v>29556</v>
      </c>
      <c r="M1993">
        <f>IFERROR(Tabla_STOCKENALMACEN[[#This Row],[CANT_STOCK]]/Tabla_STOCKENALMACEN[[#This Row],[VENTA_PROM12MESES_UN]],0)</f>
        <v>2.1269430051813472</v>
      </c>
      <c r="N1993">
        <f>IFERROR(12/Tabla_STOCKENALMACEN[[#This Row],[MESES DE INVENTARIO]],0)</f>
        <v>5.6419001218026796</v>
      </c>
      <c r="O1993" s="3">
        <f>Tabla_STOCKENALMACEN[[#This Row],[STOCK_VALORIZADO]]/SUM(Tabla_STOCKENALMACEN[STOCK_VALORIZADO])</f>
        <v>1.1126616927107633E-3</v>
      </c>
      <c r="P1993" s="1" t="str">
        <f>VLOOKUP(Tabla_STOCKENALMACEN[[#This Row],[ID_PRODUCTO]],'ABC VENTAS'!$B$2:$F$564,5,FALSE)</f>
        <v>A</v>
      </c>
      <c r="Q1993" s="1" t="str">
        <f>VLOOKUP(Tabla_STOCKENALMACEN[[#This Row],[ID_PRODUCTO]],'ABC STOCK'!$B$3:$F$565,5,FALSE)</f>
        <v>B</v>
      </c>
      <c r="R199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94" spans="1:18" x14ac:dyDescent="0.25">
      <c r="A1994">
        <v>3</v>
      </c>
      <c r="B1994">
        <v>1333</v>
      </c>
      <c r="C1994">
        <v>7</v>
      </c>
      <c r="D1994">
        <v>9</v>
      </c>
      <c r="E1994">
        <v>201911</v>
      </c>
      <c r="F1994">
        <v>58</v>
      </c>
      <c r="G1994">
        <v>3.56</v>
      </c>
      <c r="H1994">
        <v>206.48</v>
      </c>
      <c r="I1994">
        <v>323.17680000000001</v>
      </c>
      <c r="J1994">
        <v>102</v>
      </c>
      <c r="K1994">
        <v>675.40319999999997</v>
      </c>
      <c r="L1994">
        <f>Tabla_STOCKENALMACEN[[#This Row],[CANT_STOCK]]*Tabla_STOCKENALMACEN[[#This Row],[COSTO_UNIT]]</f>
        <v>206.48</v>
      </c>
      <c r="M1994">
        <f>IFERROR(Tabla_STOCKENALMACEN[[#This Row],[CANT_STOCK]]/Tabla_STOCKENALMACEN[[#This Row],[VENTA_PROM12MESES_UN]],0)</f>
        <v>0.56862745098039214</v>
      </c>
      <c r="N1994">
        <f>IFERROR(12/Tabla_STOCKENALMACEN[[#This Row],[MESES DE INVENTARIO]],0)</f>
        <v>21.103448275862071</v>
      </c>
      <c r="O1994" s="3">
        <f>Tabla_STOCKENALMACEN[[#This Row],[STOCK_VALORIZADO]]/SUM(Tabla_STOCKENALMACEN[STOCK_VALORIZADO])</f>
        <v>7.7731217455311419E-6</v>
      </c>
      <c r="P1994" s="1" t="str">
        <f>VLOOKUP(Tabla_STOCKENALMACEN[[#This Row],[ID_PRODUCTO]],'ABC VENTAS'!$B$2:$F$564,5,FALSE)</f>
        <v>C</v>
      </c>
      <c r="Q1994" s="1" t="str">
        <f>VLOOKUP(Tabla_STOCKENALMACEN[[#This Row],[ID_PRODUCTO]],'ABC STOCK'!$B$3:$F$565,5,FALSE)</f>
        <v>B</v>
      </c>
      <c r="R199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1995" spans="1:18" x14ac:dyDescent="0.25">
      <c r="A1995">
        <v>3</v>
      </c>
      <c r="B1995">
        <v>1333</v>
      </c>
      <c r="C1995">
        <v>7</v>
      </c>
      <c r="D1995">
        <v>9</v>
      </c>
      <c r="E1995">
        <v>202003</v>
      </c>
      <c r="F1995">
        <v>784</v>
      </c>
      <c r="G1995">
        <v>40.799999999999997</v>
      </c>
      <c r="H1995">
        <v>31987.200000000001</v>
      </c>
      <c r="I1995">
        <v>0</v>
      </c>
      <c r="J1995">
        <v>0</v>
      </c>
      <c r="K1995">
        <v>0</v>
      </c>
      <c r="L1995">
        <f>Tabla_STOCKENALMACEN[[#This Row],[CANT_STOCK]]*Tabla_STOCKENALMACEN[[#This Row],[COSTO_UNIT]]</f>
        <v>31987.199999999997</v>
      </c>
      <c r="M1995">
        <f>IFERROR(Tabla_STOCKENALMACEN[[#This Row],[CANT_STOCK]]/Tabla_STOCKENALMACEN[[#This Row],[VENTA_PROM12MESES_UN]],0)</f>
        <v>0</v>
      </c>
      <c r="N1995">
        <f>IFERROR(12/Tabla_STOCKENALMACEN[[#This Row],[MESES DE INVENTARIO]],0)</f>
        <v>0</v>
      </c>
      <c r="O1995" s="3">
        <f>Tabla_STOCKENALMACEN[[#This Row],[STOCK_VALORIZADO]]/SUM(Tabla_STOCKENALMACEN[STOCK_VALORIZADO])</f>
        <v>1.2041863613844136E-3</v>
      </c>
      <c r="P1995" s="1" t="str">
        <f>VLOOKUP(Tabla_STOCKENALMACEN[[#This Row],[ID_PRODUCTO]],'ABC VENTAS'!$B$2:$F$564,5,FALSE)</f>
        <v>C</v>
      </c>
      <c r="Q1995" s="1" t="str">
        <f>VLOOKUP(Tabla_STOCKENALMACEN[[#This Row],[ID_PRODUCTO]],'ABC STOCK'!$B$3:$F$565,5,FALSE)</f>
        <v>B</v>
      </c>
      <c r="R1995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1996" spans="1:18" x14ac:dyDescent="0.25">
      <c r="A1996">
        <v>2</v>
      </c>
      <c r="B1996">
        <v>1333</v>
      </c>
      <c r="C1996">
        <v>7</v>
      </c>
      <c r="D1996">
        <v>9</v>
      </c>
      <c r="E1996">
        <v>202002</v>
      </c>
      <c r="F1996">
        <v>231</v>
      </c>
      <c r="G1996">
        <v>2.12</v>
      </c>
      <c r="H1996">
        <v>489.72</v>
      </c>
      <c r="I1996">
        <v>122.0484</v>
      </c>
      <c r="J1996">
        <v>57</v>
      </c>
      <c r="K1996">
        <v>206.63640000000001</v>
      </c>
      <c r="L1996">
        <f>Tabla_STOCKENALMACEN[[#This Row],[CANT_STOCK]]*Tabla_STOCKENALMACEN[[#This Row],[COSTO_UNIT]]</f>
        <v>489.72</v>
      </c>
      <c r="M1996">
        <f>IFERROR(Tabla_STOCKENALMACEN[[#This Row],[CANT_STOCK]]/Tabla_STOCKENALMACEN[[#This Row],[VENTA_PROM12MESES_UN]],0)</f>
        <v>4.0526315789473681</v>
      </c>
      <c r="N1996">
        <f>IFERROR(12/Tabla_STOCKENALMACEN[[#This Row],[MESES DE INVENTARIO]],0)</f>
        <v>2.9610389610389611</v>
      </c>
      <c r="O1996" s="3">
        <f>Tabla_STOCKENALMACEN[[#This Row],[STOCK_VALORIZADO]]/SUM(Tabla_STOCKENALMACEN[STOCK_VALORIZADO])</f>
        <v>1.8435941404598562E-5</v>
      </c>
      <c r="P1996" s="1" t="str">
        <f>VLOOKUP(Tabla_STOCKENALMACEN[[#This Row],[ID_PRODUCTO]],'ABC VENTAS'!$B$2:$F$564,5,FALSE)</f>
        <v>C</v>
      </c>
      <c r="Q1996" s="1" t="str">
        <f>VLOOKUP(Tabla_STOCKENALMACEN[[#This Row],[ID_PRODUCTO]],'ABC STOCK'!$B$3:$F$565,5,FALSE)</f>
        <v>B</v>
      </c>
      <c r="R199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1997" spans="1:18" x14ac:dyDescent="0.25">
      <c r="A1997">
        <v>1</v>
      </c>
      <c r="B1997">
        <v>1333</v>
      </c>
      <c r="C1997">
        <v>7</v>
      </c>
      <c r="D1997">
        <v>9</v>
      </c>
      <c r="E1997">
        <v>201902</v>
      </c>
      <c r="F1997">
        <v>1203</v>
      </c>
      <c r="G1997">
        <v>7.44</v>
      </c>
      <c r="H1997">
        <v>8950.32</v>
      </c>
      <c r="I1997">
        <v>557.44200000000001</v>
      </c>
      <c r="J1997">
        <v>92.5</v>
      </c>
      <c r="K1997">
        <v>1025.4179999999999</v>
      </c>
      <c r="L1997">
        <f>Tabla_STOCKENALMACEN[[#This Row],[CANT_STOCK]]*Tabla_STOCKENALMACEN[[#This Row],[COSTO_UNIT]]</f>
        <v>8950.32</v>
      </c>
      <c r="M1997">
        <f>IFERROR(Tabla_STOCKENALMACEN[[#This Row],[CANT_STOCK]]/Tabla_STOCKENALMACEN[[#This Row],[VENTA_PROM12MESES_UN]],0)</f>
        <v>13.005405405405405</v>
      </c>
      <c r="N1997">
        <f>IFERROR(12/Tabla_STOCKENALMACEN[[#This Row],[MESES DE INVENTARIO]],0)</f>
        <v>0.92269326683291775</v>
      </c>
      <c r="O1997" s="3">
        <f>Tabla_STOCKENALMACEN[[#This Row],[STOCK_VALORIZADO]]/SUM(Tabla_STOCKENALMACEN[STOCK_VALORIZADO])</f>
        <v>3.3694269189007308E-4</v>
      </c>
      <c r="P1997" s="1" t="str">
        <f>VLOOKUP(Tabla_STOCKENALMACEN[[#This Row],[ID_PRODUCTO]],'ABC VENTAS'!$B$2:$F$564,5,FALSE)</f>
        <v>C</v>
      </c>
      <c r="Q1997" s="1" t="str">
        <f>VLOOKUP(Tabla_STOCKENALMACEN[[#This Row],[ID_PRODUCTO]],'ABC STOCK'!$B$3:$F$565,5,FALSE)</f>
        <v>B</v>
      </c>
      <c r="R199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998" spans="1:18" x14ac:dyDescent="0.25">
      <c r="A1998">
        <v>1</v>
      </c>
      <c r="B1998">
        <v>1333</v>
      </c>
      <c r="C1998">
        <v>7</v>
      </c>
      <c r="D1998">
        <v>9</v>
      </c>
      <c r="E1998">
        <v>202003</v>
      </c>
      <c r="F1998">
        <v>712</v>
      </c>
      <c r="G1998">
        <v>4.6100000000000003</v>
      </c>
      <c r="H1998">
        <v>3282.32</v>
      </c>
      <c r="I1998">
        <v>246.03569999999999</v>
      </c>
      <c r="J1998">
        <v>59.3</v>
      </c>
      <c r="K1998">
        <v>404.59204</v>
      </c>
      <c r="L1998">
        <f>Tabla_STOCKENALMACEN[[#This Row],[CANT_STOCK]]*Tabla_STOCKENALMACEN[[#This Row],[COSTO_UNIT]]</f>
        <v>3282.32</v>
      </c>
      <c r="M1998">
        <f>IFERROR(Tabla_STOCKENALMACEN[[#This Row],[CANT_STOCK]]/Tabla_STOCKENALMACEN[[#This Row],[VENTA_PROM12MESES_UN]],0)</f>
        <v>12.006745362563239</v>
      </c>
      <c r="N1998">
        <f>IFERROR(12/Tabla_STOCKENALMACEN[[#This Row],[MESES DE INVENTARIO]],0)</f>
        <v>0.99943820224719093</v>
      </c>
      <c r="O1998" s="3">
        <f>Tabla_STOCKENALMACEN[[#This Row],[STOCK_VALORIZADO]]/SUM(Tabla_STOCKENALMACEN[STOCK_VALORIZADO])</f>
        <v>1.2356583188585712E-4</v>
      </c>
      <c r="P1998" s="1" t="str">
        <f>VLOOKUP(Tabla_STOCKENALMACEN[[#This Row],[ID_PRODUCTO]],'ABC VENTAS'!$B$2:$F$564,5,FALSE)</f>
        <v>C</v>
      </c>
      <c r="Q1998" s="1" t="str">
        <f>VLOOKUP(Tabla_STOCKENALMACEN[[#This Row],[ID_PRODUCTO]],'ABC STOCK'!$B$3:$F$565,5,FALSE)</f>
        <v>B</v>
      </c>
      <c r="R199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1999" spans="1:18" x14ac:dyDescent="0.25">
      <c r="A1999">
        <v>1</v>
      </c>
      <c r="B1999">
        <v>1333</v>
      </c>
      <c r="C1999">
        <v>7</v>
      </c>
      <c r="D1999">
        <v>9</v>
      </c>
      <c r="E1999">
        <v>201905</v>
      </c>
      <c r="F1999">
        <v>71</v>
      </c>
      <c r="G1999">
        <v>2.99</v>
      </c>
      <c r="H1999">
        <v>212.29</v>
      </c>
      <c r="I1999">
        <v>177.06780000000001</v>
      </c>
      <c r="J1999">
        <v>70.5</v>
      </c>
      <c r="K1999">
        <v>394.18664999999999</v>
      </c>
      <c r="L1999">
        <f>Tabla_STOCKENALMACEN[[#This Row],[CANT_STOCK]]*Tabla_STOCKENALMACEN[[#This Row],[COSTO_UNIT]]</f>
        <v>212.29000000000002</v>
      </c>
      <c r="M1999">
        <f>IFERROR(Tabla_STOCKENALMACEN[[#This Row],[CANT_STOCK]]/Tabla_STOCKENALMACEN[[#This Row],[VENTA_PROM12MESES_UN]],0)</f>
        <v>1.0070921985815602</v>
      </c>
      <c r="N1999">
        <f>IFERROR(12/Tabla_STOCKENALMACEN[[#This Row],[MESES DE INVENTARIO]],0)</f>
        <v>11.91549295774648</v>
      </c>
      <c r="O1999" s="3">
        <f>Tabla_STOCKENALMACEN[[#This Row],[STOCK_VALORIZADO]]/SUM(Tabla_STOCKENALMACEN[STOCK_VALORIZADO])</f>
        <v>7.9918443208001074E-6</v>
      </c>
      <c r="P1999" s="1" t="str">
        <f>VLOOKUP(Tabla_STOCKENALMACEN[[#This Row],[ID_PRODUCTO]],'ABC VENTAS'!$B$2:$F$564,5,FALSE)</f>
        <v>C</v>
      </c>
      <c r="Q1999" s="1" t="str">
        <f>VLOOKUP(Tabla_STOCKENALMACEN[[#This Row],[ID_PRODUCTO]],'ABC STOCK'!$B$3:$F$565,5,FALSE)</f>
        <v>B</v>
      </c>
      <c r="R199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00" spans="1:18" x14ac:dyDescent="0.25">
      <c r="A2000">
        <v>3</v>
      </c>
      <c r="B2000">
        <v>1334</v>
      </c>
      <c r="C2000">
        <v>7</v>
      </c>
      <c r="D2000">
        <v>9</v>
      </c>
      <c r="E2000">
        <v>202003</v>
      </c>
      <c r="F2000">
        <v>1459</v>
      </c>
      <c r="G2000">
        <v>78</v>
      </c>
      <c r="H2000">
        <v>113802</v>
      </c>
      <c r="I2000">
        <v>33625.800000000003</v>
      </c>
      <c r="J2000">
        <v>479</v>
      </c>
      <c r="K2000">
        <v>63141.78</v>
      </c>
      <c r="L2000">
        <f>Tabla_STOCKENALMACEN[[#This Row],[CANT_STOCK]]*Tabla_STOCKENALMACEN[[#This Row],[COSTO_UNIT]]</f>
        <v>113802</v>
      </c>
      <c r="M2000">
        <f>IFERROR(Tabla_STOCKENALMACEN[[#This Row],[CANT_STOCK]]/Tabla_STOCKENALMACEN[[#This Row],[VENTA_PROM12MESES_UN]],0)</f>
        <v>3.0459290187891441</v>
      </c>
      <c r="N2000">
        <f>IFERROR(12/Tabla_STOCKENALMACEN[[#This Row],[MESES DE INVENTARIO]],0)</f>
        <v>3.9396847155586019</v>
      </c>
      <c r="O2000" s="3">
        <f>Tabla_STOCKENALMACEN[[#This Row],[STOCK_VALORIZADO]]/SUM(Tabla_STOCKENALMACEN[STOCK_VALORIZADO])</f>
        <v>4.2841766799929046E-3</v>
      </c>
      <c r="P2000" s="1" t="str">
        <f>VLOOKUP(Tabla_STOCKENALMACEN[[#This Row],[ID_PRODUCTO]],'ABC VENTAS'!$B$2:$F$564,5,FALSE)</f>
        <v>B</v>
      </c>
      <c r="Q2000" s="1" t="str">
        <f>VLOOKUP(Tabla_STOCKENALMACEN[[#This Row],[ID_PRODUCTO]],'ABC STOCK'!$B$3:$F$565,5,FALSE)</f>
        <v>A</v>
      </c>
      <c r="R200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001" spans="1:18" x14ac:dyDescent="0.25">
      <c r="A2001">
        <v>3</v>
      </c>
      <c r="B2001">
        <v>1334</v>
      </c>
      <c r="C2001">
        <v>7</v>
      </c>
      <c r="D2001">
        <v>9</v>
      </c>
      <c r="E2001">
        <v>201902</v>
      </c>
      <c r="F2001">
        <v>131</v>
      </c>
      <c r="G2001">
        <v>44</v>
      </c>
      <c r="H2001">
        <v>5764</v>
      </c>
      <c r="I2001">
        <v>39180.239999999998</v>
      </c>
      <c r="J2001">
        <v>873</v>
      </c>
      <c r="K2001">
        <v>60306.84</v>
      </c>
      <c r="L2001">
        <f>Tabla_STOCKENALMACEN[[#This Row],[CANT_STOCK]]*Tabla_STOCKENALMACEN[[#This Row],[COSTO_UNIT]]</f>
        <v>5764</v>
      </c>
      <c r="M2001">
        <f>IFERROR(Tabla_STOCKENALMACEN[[#This Row],[CANT_STOCK]]/Tabla_STOCKENALMACEN[[#This Row],[VENTA_PROM12MESES_UN]],0)</f>
        <v>0.15005727376861397</v>
      </c>
      <c r="N2001">
        <f>IFERROR(12/Tabla_STOCKENALMACEN[[#This Row],[MESES DE INVENTARIO]],0)</f>
        <v>79.969465648854964</v>
      </c>
      <c r="O2001" s="3">
        <f>Tabla_STOCKENALMACEN[[#This Row],[STOCK_VALORIZADO]]/SUM(Tabla_STOCKENALMACEN[STOCK_VALORIZADO])</f>
        <v>2.1699086469024361E-4</v>
      </c>
      <c r="P2001" s="1" t="str">
        <f>VLOOKUP(Tabla_STOCKENALMACEN[[#This Row],[ID_PRODUCTO]],'ABC VENTAS'!$B$2:$F$564,5,FALSE)</f>
        <v>B</v>
      </c>
      <c r="Q2001" s="1" t="str">
        <f>VLOOKUP(Tabla_STOCKENALMACEN[[#This Row],[ID_PRODUCTO]],'ABC STOCK'!$B$3:$F$565,5,FALSE)</f>
        <v>A</v>
      </c>
      <c r="R200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02" spans="1:18" x14ac:dyDescent="0.25">
      <c r="A2002">
        <v>3</v>
      </c>
      <c r="B2002">
        <v>1334</v>
      </c>
      <c r="C2002">
        <v>7</v>
      </c>
      <c r="D2002">
        <v>9</v>
      </c>
      <c r="E2002">
        <v>202001</v>
      </c>
      <c r="F2002">
        <v>687</v>
      </c>
      <c r="G2002">
        <v>39</v>
      </c>
      <c r="H2002">
        <v>26793</v>
      </c>
      <c r="I2002">
        <v>35106.239999999998</v>
      </c>
      <c r="J2002">
        <v>928</v>
      </c>
      <c r="K2002">
        <v>49221.120000000003</v>
      </c>
      <c r="L2002">
        <f>Tabla_STOCKENALMACEN[[#This Row],[CANT_STOCK]]*Tabla_STOCKENALMACEN[[#This Row],[COSTO_UNIT]]</f>
        <v>26793</v>
      </c>
      <c r="M2002">
        <f>IFERROR(Tabla_STOCKENALMACEN[[#This Row],[CANT_STOCK]]/Tabla_STOCKENALMACEN[[#This Row],[VENTA_PROM12MESES_UN]],0)</f>
        <v>0.74030172413793105</v>
      </c>
      <c r="N2002">
        <f>IFERROR(12/Tabla_STOCKENALMACEN[[#This Row],[MESES DE INVENTARIO]],0)</f>
        <v>16.209606986899562</v>
      </c>
      <c r="O2002" s="3">
        <f>Tabla_STOCKENALMACEN[[#This Row],[STOCK_VALORIZADO]]/SUM(Tabla_STOCKENALMACEN[STOCK_VALORIZADO])</f>
        <v>1.0086461203410301E-3</v>
      </c>
      <c r="P2002" s="1" t="str">
        <f>VLOOKUP(Tabla_STOCKENALMACEN[[#This Row],[ID_PRODUCTO]],'ABC VENTAS'!$B$2:$F$564,5,FALSE)</f>
        <v>B</v>
      </c>
      <c r="Q2002" s="1" t="str">
        <f>VLOOKUP(Tabla_STOCKENALMACEN[[#This Row],[ID_PRODUCTO]],'ABC STOCK'!$B$3:$F$565,5,FALSE)</f>
        <v>A</v>
      </c>
      <c r="R200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03" spans="1:18" x14ac:dyDescent="0.25">
      <c r="A2003">
        <v>2</v>
      </c>
      <c r="B2003">
        <v>1334</v>
      </c>
      <c r="C2003">
        <v>7</v>
      </c>
      <c r="D2003">
        <v>9</v>
      </c>
      <c r="E2003">
        <v>201901</v>
      </c>
      <c r="F2003">
        <v>471</v>
      </c>
      <c r="G2003">
        <v>34</v>
      </c>
      <c r="H2003">
        <v>16014</v>
      </c>
      <c r="I2003">
        <v>24951.24</v>
      </c>
      <c r="J2003">
        <v>906</v>
      </c>
      <c r="K2003">
        <v>43741.68</v>
      </c>
      <c r="L2003">
        <f>Tabla_STOCKENALMACEN[[#This Row],[CANT_STOCK]]*Tabla_STOCKENALMACEN[[#This Row],[COSTO_UNIT]]</f>
        <v>16014</v>
      </c>
      <c r="M2003">
        <f>IFERROR(Tabla_STOCKENALMACEN[[#This Row],[CANT_STOCK]]/Tabla_STOCKENALMACEN[[#This Row],[VENTA_PROM12MESES_UN]],0)</f>
        <v>0.51986754966887416</v>
      </c>
      <c r="N2003">
        <f>IFERROR(12/Tabla_STOCKENALMACEN[[#This Row],[MESES DE INVENTARIO]],0)</f>
        <v>23.082802547770701</v>
      </c>
      <c r="O2003" s="3">
        <f>Tabla_STOCKENALMACEN[[#This Row],[STOCK_VALORIZADO]]/SUM(Tabla_STOCKENALMACEN[STOCK_VALORIZADO])</f>
        <v>6.0286115668798767E-4</v>
      </c>
      <c r="P2003" s="1" t="str">
        <f>VLOOKUP(Tabla_STOCKENALMACEN[[#This Row],[ID_PRODUCTO]],'ABC VENTAS'!$B$2:$F$564,5,FALSE)</f>
        <v>B</v>
      </c>
      <c r="Q2003" s="1" t="str">
        <f>VLOOKUP(Tabla_STOCKENALMACEN[[#This Row],[ID_PRODUCTO]],'ABC STOCK'!$B$3:$F$565,5,FALSE)</f>
        <v>A</v>
      </c>
      <c r="R20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04" spans="1:18" x14ac:dyDescent="0.25">
      <c r="A2004">
        <v>1</v>
      </c>
      <c r="B2004">
        <v>1334</v>
      </c>
      <c r="C2004">
        <v>7</v>
      </c>
      <c r="D2004">
        <v>9</v>
      </c>
      <c r="E2004">
        <v>202003</v>
      </c>
      <c r="F2004">
        <v>267</v>
      </c>
      <c r="G2004">
        <v>34</v>
      </c>
      <c r="H2004">
        <v>9078</v>
      </c>
      <c r="I2004">
        <v>25489.8</v>
      </c>
      <c r="J2004">
        <v>833</v>
      </c>
      <c r="K2004">
        <v>50413.16</v>
      </c>
      <c r="L2004">
        <f>Tabla_STOCKENALMACEN[[#This Row],[CANT_STOCK]]*Tabla_STOCKENALMACEN[[#This Row],[COSTO_UNIT]]</f>
        <v>9078</v>
      </c>
      <c r="M2004">
        <f>IFERROR(Tabla_STOCKENALMACEN[[#This Row],[CANT_STOCK]]/Tabla_STOCKENALMACEN[[#This Row],[VENTA_PROM12MESES_UN]],0)</f>
        <v>0.32052821128451381</v>
      </c>
      <c r="N2004">
        <f>IFERROR(12/Tabla_STOCKENALMACEN[[#This Row],[MESES DE INVENTARIO]],0)</f>
        <v>37.438202247191008</v>
      </c>
      <c r="O2004" s="3">
        <f>Tabla_STOCKENALMACEN[[#This Row],[STOCK_VALORIZADO]]/SUM(Tabla_STOCKENALMACEN[STOCK_VALORIZADO])</f>
        <v>3.4174931812248985E-4</v>
      </c>
      <c r="P2004" s="1" t="str">
        <f>VLOOKUP(Tabla_STOCKENALMACEN[[#This Row],[ID_PRODUCTO]],'ABC VENTAS'!$B$2:$F$564,5,FALSE)</f>
        <v>B</v>
      </c>
      <c r="Q2004" s="1" t="str">
        <f>VLOOKUP(Tabla_STOCKENALMACEN[[#This Row],[ID_PRODUCTO]],'ABC STOCK'!$B$3:$F$565,5,FALSE)</f>
        <v>A</v>
      </c>
      <c r="R200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05" spans="1:18" x14ac:dyDescent="0.25">
      <c r="A2005">
        <v>1</v>
      </c>
      <c r="B2005">
        <v>1334</v>
      </c>
      <c r="C2005">
        <v>7</v>
      </c>
      <c r="D2005">
        <v>9</v>
      </c>
      <c r="E2005">
        <v>201902</v>
      </c>
      <c r="F2005">
        <v>586</v>
      </c>
      <c r="G2005">
        <v>49</v>
      </c>
      <c r="H2005">
        <v>28714</v>
      </c>
      <c r="I2005">
        <v>30406.95</v>
      </c>
      <c r="J2005">
        <v>591</v>
      </c>
      <c r="K2005">
        <v>44596.86</v>
      </c>
      <c r="L2005">
        <f>Tabla_STOCKENALMACEN[[#This Row],[CANT_STOCK]]*Tabla_STOCKENALMACEN[[#This Row],[COSTO_UNIT]]</f>
        <v>28714</v>
      </c>
      <c r="M2005">
        <f>IFERROR(Tabla_STOCKENALMACEN[[#This Row],[CANT_STOCK]]/Tabla_STOCKENALMACEN[[#This Row],[VENTA_PROM12MESES_UN]],0)</f>
        <v>0.99153976311336722</v>
      </c>
      <c r="N2005">
        <f>IFERROR(12/Tabla_STOCKENALMACEN[[#This Row],[MESES DE INVENTARIO]],0)</f>
        <v>12.102389078498293</v>
      </c>
      <c r="O2005" s="3">
        <f>Tabla_STOCKENALMACEN[[#This Row],[STOCK_VALORIZADO]]/SUM(Tabla_STOCKENALMACEN[STOCK_VALORIZADO])</f>
        <v>1.0809638599437292E-3</v>
      </c>
      <c r="P2005" s="1" t="str">
        <f>VLOOKUP(Tabla_STOCKENALMACEN[[#This Row],[ID_PRODUCTO]],'ABC VENTAS'!$B$2:$F$564,5,FALSE)</f>
        <v>B</v>
      </c>
      <c r="Q2005" s="1" t="str">
        <f>VLOOKUP(Tabla_STOCKENALMACEN[[#This Row],[ID_PRODUCTO]],'ABC STOCK'!$B$3:$F$565,5,FALSE)</f>
        <v>A</v>
      </c>
      <c r="R200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06" spans="1:18" x14ac:dyDescent="0.25">
      <c r="A2006">
        <v>2</v>
      </c>
      <c r="B2006">
        <v>1335</v>
      </c>
      <c r="C2006">
        <v>7</v>
      </c>
      <c r="D2006">
        <v>9</v>
      </c>
      <c r="E2006">
        <v>202002</v>
      </c>
      <c r="F2006">
        <v>229</v>
      </c>
      <c r="G2006">
        <v>75</v>
      </c>
      <c r="H2006">
        <v>17175</v>
      </c>
      <c r="I2006">
        <v>46777.5</v>
      </c>
      <c r="J2006">
        <v>567</v>
      </c>
      <c r="K2006">
        <v>59109.75</v>
      </c>
      <c r="L2006">
        <f>Tabla_STOCKENALMACEN[[#This Row],[CANT_STOCK]]*Tabla_STOCKENALMACEN[[#This Row],[COSTO_UNIT]]</f>
        <v>17175</v>
      </c>
      <c r="M2006">
        <f>IFERROR(Tabla_STOCKENALMACEN[[#This Row],[CANT_STOCK]]/Tabla_STOCKENALMACEN[[#This Row],[VENTA_PROM12MESES_UN]],0)</f>
        <v>0.40388007054673719</v>
      </c>
      <c r="N2006">
        <f>IFERROR(12/Tabla_STOCKENALMACEN[[#This Row],[MESES DE INVENTARIO]],0)</f>
        <v>29.711790393013104</v>
      </c>
      <c r="O2006" s="3">
        <f>Tabla_STOCKENALMACEN[[#This Row],[STOCK_VALORIZADO]]/SUM(Tabla_STOCKENALMACEN[STOCK_VALORIZADO])</f>
        <v>6.4656802585963456E-4</v>
      </c>
      <c r="P2006" s="1" t="str">
        <f>VLOOKUP(Tabla_STOCKENALMACEN[[#This Row],[ID_PRODUCTO]],'ABC VENTAS'!$B$2:$F$564,5,FALSE)</f>
        <v>B</v>
      </c>
      <c r="Q2006" s="1" t="str">
        <f>VLOOKUP(Tabla_STOCKENALMACEN[[#This Row],[ID_PRODUCTO]],'ABC STOCK'!$B$3:$F$565,5,FALSE)</f>
        <v>B</v>
      </c>
      <c r="R200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07" spans="1:18" x14ac:dyDescent="0.25">
      <c r="A2007">
        <v>2</v>
      </c>
      <c r="B2007">
        <v>1335</v>
      </c>
      <c r="C2007">
        <v>7</v>
      </c>
      <c r="D2007">
        <v>9</v>
      </c>
      <c r="E2007">
        <v>201910</v>
      </c>
      <c r="F2007">
        <v>132</v>
      </c>
      <c r="G2007">
        <v>69</v>
      </c>
      <c r="H2007">
        <v>9108</v>
      </c>
      <c r="I2007">
        <v>37411.11</v>
      </c>
      <c r="J2007">
        <v>583</v>
      </c>
      <c r="K2007">
        <v>55110.99</v>
      </c>
      <c r="L2007">
        <f>Tabla_STOCKENALMACEN[[#This Row],[CANT_STOCK]]*Tabla_STOCKENALMACEN[[#This Row],[COSTO_UNIT]]</f>
        <v>9108</v>
      </c>
      <c r="M2007">
        <f>IFERROR(Tabla_STOCKENALMACEN[[#This Row],[CANT_STOCK]]/Tabla_STOCKENALMACEN[[#This Row],[VENTA_PROM12MESES_UN]],0)</f>
        <v>0.22641509433962265</v>
      </c>
      <c r="N2007">
        <f>IFERROR(12/Tabla_STOCKENALMACEN[[#This Row],[MESES DE INVENTARIO]],0)</f>
        <v>53</v>
      </c>
      <c r="O2007" s="3">
        <f>Tabla_STOCKENALMACEN[[#This Row],[STOCK_VALORIZADO]]/SUM(Tabla_STOCKENALMACEN[STOCK_VALORIZADO])</f>
        <v>3.428786945868735E-4</v>
      </c>
      <c r="P2007" s="1" t="str">
        <f>VLOOKUP(Tabla_STOCKENALMACEN[[#This Row],[ID_PRODUCTO]],'ABC VENTAS'!$B$2:$F$564,5,FALSE)</f>
        <v>B</v>
      </c>
      <c r="Q2007" s="1" t="str">
        <f>VLOOKUP(Tabla_STOCKENALMACEN[[#This Row],[ID_PRODUCTO]],'ABC STOCK'!$B$3:$F$565,5,FALSE)</f>
        <v>B</v>
      </c>
      <c r="R200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08" spans="1:18" x14ac:dyDescent="0.25">
      <c r="A2008">
        <v>2</v>
      </c>
      <c r="B2008">
        <v>1335</v>
      </c>
      <c r="C2008">
        <v>7</v>
      </c>
      <c r="D2008">
        <v>9</v>
      </c>
      <c r="E2008">
        <v>201905</v>
      </c>
      <c r="F2008">
        <v>259</v>
      </c>
      <c r="G2008">
        <v>36</v>
      </c>
      <c r="H2008">
        <v>9324</v>
      </c>
      <c r="I2008">
        <v>29009.52</v>
      </c>
      <c r="J2008">
        <v>937</v>
      </c>
      <c r="K2008">
        <v>50935.32</v>
      </c>
      <c r="L2008">
        <f>Tabla_STOCKENALMACEN[[#This Row],[CANT_STOCK]]*Tabla_STOCKENALMACEN[[#This Row],[COSTO_UNIT]]</f>
        <v>9324</v>
      </c>
      <c r="M2008">
        <f>IFERROR(Tabla_STOCKENALMACEN[[#This Row],[CANT_STOCK]]/Tabla_STOCKENALMACEN[[#This Row],[VENTA_PROM12MESES_UN]],0)</f>
        <v>0.27641408751334046</v>
      </c>
      <c r="N2008">
        <f>IFERROR(12/Tabla_STOCKENALMACEN[[#This Row],[MESES DE INVENTARIO]],0)</f>
        <v>43.413127413127413</v>
      </c>
      <c r="O2008" s="3">
        <f>Tabla_STOCKENALMACEN[[#This Row],[STOCK_VALORIZADO]]/SUM(Tabla_STOCKENALMACEN[STOCK_VALORIZADO])</f>
        <v>3.5101020513043571E-4</v>
      </c>
      <c r="P2008" s="1" t="str">
        <f>VLOOKUP(Tabla_STOCKENALMACEN[[#This Row],[ID_PRODUCTO]],'ABC VENTAS'!$B$2:$F$564,5,FALSE)</f>
        <v>B</v>
      </c>
      <c r="Q2008" s="1" t="str">
        <f>VLOOKUP(Tabla_STOCKENALMACEN[[#This Row],[ID_PRODUCTO]],'ABC STOCK'!$B$3:$F$565,5,FALSE)</f>
        <v>B</v>
      </c>
      <c r="R200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09" spans="1:18" x14ac:dyDescent="0.25">
      <c r="A2009">
        <v>2</v>
      </c>
      <c r="B2009">
        <v>1335</v>
      </c>
      <c r="C2009">
        <v>7</v>
      </c>
      <c r="D2009">
        <v>9</v>
      </c>
      <c r="E2009">
        <v>202003</v>
      </c>
      <c r="F2009">
        <v>1002</v>
      </c>
      <c r="G2009">
        <v>39</v>
      </c>
      <c r="H2009">
        <v>39078</v>
      </c>
      <c r="I2009">
        <v>10171.200000000001</v>
      </c>
      <c r="J2009">
        <v>326</v>
      </c>
      <c r="K2009">
        <v>18181.02</v>
      </c>
      <c r="L2009">
        <f>Tabla_STOCKENALMACEN[[#This Row],[CANT_STOCK]]*Tabla_STOCKENALMACEN[[#This Row],[COSTO_UNIT]]</f>
        <v>39078</v>
      </c>
      <c r="M2009">
        <f>IFERROR(Tabla_STOCKENALMACEN[[#This Row],[CANT_STOCK]]/Tabla_STOCKENALMACEN[[#This Row],[VENTA_PROM12MESES_UN]],0)</f>
        <v>3.0736196319018405</v>
      </c>
      <c r="N2009">
        <f>IFERROR(12/Tabla_STOCKENALMACEN[[#This Row],[MESES DE INVENTARIO]],0)</f>
        <v>3.9041916167664672</v>
      </c>
      <c r="O2009" s="3">
        <f>Tabla_STOCKENALMACEN[[#This Row],[STOCK_VALORIZADO]]/SUM(Tabla_STOCKENALMACEN[STOCK_VALORIZADO])</f>
        <v>1.4711257825061311E-3</v>
      </c>
      <c r="P2009" s="1" t="str">
        <f>VLOOKUP(Tabla_STOCKENALMACEN[[#This Row],[ID_PRODUCTO]],'ABC VENTAS'!$B$2:$F$564,5,FALSE)</f>
        <v>B</v>
      </c>
      <c r="Q2009" s="1" t="str">
        <f>VLOOKUP(Tabla_STOCKENALMACEN[[#This Row],[ID_PRODUCTO]],'ABC STOCK'!$B$3:$F$565,5,FALSE)</f>
        <v>B</v>
      </c>
      <c r="R200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010" spans="1:18" x14ac:dyDescent="0.25">
      <c r="A2010">
        <v>1</v>
      </c>
      <c r="B2010">
        <v>1335</v>
      </c>
      <c r="C2010">
        <v>7</v>
      </c>
      <c r="D2010">
        <v>9</v>
      </c>
      <c r="E2010">
        <v>201904</v>
      </c>
      <c r="F2010">
        <v>673</v>
      </c>
      <c r="G2010">
        <v>96</v>
      </c>
      <c r="H2010">
        <v>64608</v>
      </c>
      <c r="I2010">
        <v>82272</v>
      </c>
      <c r="J2010">
        <v>857</v>
      </c>
      <c r="K2010">
        <v>120117.12</v>
      </c>
      <c r="L2010">
        <f>Tabla_STOCKENALMACEN[[#This Row],[CANT_STOCK]]*Tabla_STOCKENALMACEN[[#This Row],[COSTO_UNIT]]</f>
        <v>64608</v>
      </c>
      <c r="M2010">
        <f>IFERROR(Tabla_STOCKENALMACEN[[#This Row],[CANT_STOCK]]/Tabla_STOCKENALMACEN[[#This Row],[VENTA_PROM12MESES_UN]],0)</f>
        <v>0.78529754959159859</v>
      </c>
      <c r="N2010">
        <f>IFERROR(12/Tabla_STOCKENALMACEN[[#This Row],[MESES DE INVENTARIO]],0)</f>
        <v>15.280832095096583</v>
      </c>
      <c r="O2010" s="3">
        <f>Tabla_STOCKENALMACEN[[#This Row],[STOCK_VALORIZADO]]/SUM(Tabla_STOCKENALMACEN[STOCK_VALORIZADO])</f>
        <v>2.4322251536966098E-3</v>
      </c>
      <c r="P2010" s="1" t="str">
        <f>VLOOKUP(Tabla_STOCKENALMACEN[[#This Row],[ID_PRODUCTO]],'ABC VENTAS'!$B$2:$F$564,5,FALSE)</f>
        <v>B</v>
      </c>
      <c r="Q2010" s="1" t="str">
        <f>VLOOKUP(Tabla_STOCKENALMACEN[[#This Row],[ID_PRODUCTO]],'ABC STOCK'!$B$3:$F$565,5,FALSE)</f>
        <v>B</v>
      </c>
      <c r="R201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11" spans="1:18" x14ac:dyDescent="0.25">
      <c r="A2011">
        <v>1</v>
      </c>
      <c r="B2011">
        <v>1335</v>
      </c>
      <c r="C2011">
        <v>7</v>
      </c>
      <c r="D2011">
        <v>9</v>
      </c>
      <c r="E2011">
        <v>201908</v>
      </c>
      <c r="F2011">
        <v>0</v>
      </c>
      <c r="G2011">
        <v>36</v>
      </c>
      <c r="H2011">
        <v>0</v>
      </c>
      <c r="I2011">
        <v>16707.599999999999</v>
      </c>
      <c r="J2011">
        <v>546</v>
      </c>
      <c r="K2011">
        <v>30663.360000000001</v>
      </c>
      <c r="L2011">
        <f>Tabla_STOCKENALMACEN[[#This Row],[CANT_STOCK]]*Tabla_STOCKENALMACEN[[#This Row],[COSTO_UNIT]]</f>
        <v>0</v>
      </c>
      <c r="M2011">
        <f>IFERROR(Tabla_STOCKENALMACEN[[#This Row],[CANT_STOCK]]/Tabla_STOCKENALMACEN[[#This Row],[VENTA_PROM12MESES_UN]],0)</f>
        <v>0</v>
      </c>
      <c r="N2011">
        <f>IFERROR(12/Tabla_STOCKENALMACEN[[#This Row],[MESES DE INVENTARIO]],0)</f>
        <v>0</v>
      </c>
      <c r="O2011" s="3">
        <f>Tabla_STOCKENALMACEN[[#This Row],[STOCK_VALORIZADO]]/SUM(Tabla_STOCKENALMACEN[STOCK_VALORIZADO])</f>
        <v>0</v>
      </c>
      <c r="P2011" s="1" t="str">
        <f>VLOOKUP(Tabla_STOCKENALMACEN[[#This Row],[ID_PRODUCTO]],'ABC VENTAS'!$B$2:$F$564,5,FALSE)</f>
        <v>B</v>
      </c>
      <c r="Q2011" s="1" t="str">
        <f>VLOOKUP(Tabla_STOCKENALMACEN[[#This Row],[ID_PRODUCTO]],'ABC STOCK'!$B$3:$F$565,5,FALSE)</f>
        <v>B</v>
      </c>
      <c r="R201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12" spans="1:18" x14ac:dyDescent="0.25">
      <c r="A2012">
        <v>3</v>
      </c>
      <c r="B2012">
        <v>1336</v>
      </c>
      <c r="C2012">
        <v>7</v>
      </c>
      <c r="D2012">
        <v>9</v>
      </c>
      <c r="E2012">
        <v>201911</v>
      </c>
      <c r="F2012">
        <v>59</v>
      </c>
      <c r="G2012">
        <v>3.58</v>
      </c>
      <c r="H2012">
        <v>211.22</v>
      </c>
      <c r="I2012">
        <v>513.90899999999999</v>
      </c>
      <c r="J2012">
        <v>145</v>
      </c>
      <c r="K2012">
        <v>856.51499999999999</v>
      </c>
      <c r="L2012">
        <f>Tabla_STOCKENALMACEN[[#This Row],[CANT_STOCK]]*Tabla_STOCKENALMACEN[[#This Row],[COSTO_UNIT]]</f>
        <v>211.22</v>
      </c>
      <c r="M2012">
        <f>IFERROR(Tabla_STOCKENALMACEN[[#This Row],[CANT_STOCK]]/Tabla_STOCKENALMACEN[[#This Row],[VENTA_PROM12MESES_UN]],0)</f>
        <v>0.40689655172413791</v>
      </c>
      <c r="N2012">
        <f>IFERROR(12/Tabla_STOCKENALMACEN[[#This Row],[MESES DE INVENTARIO]],0)</f>
        <v>29.491525423728817</v>
      </c>
      <c r="O2012" s="3">
        <f>Tabla_STOCKENALMACEN[[#This Row],[STOCK_VALORIZADO]]/SUM(Tabla_STOCKENALMACEN[STOCK_VALORIZADO])</f>
        <v>7.9515632269037575E-6</v>
      </c>
      <c r="P2012" s="1" t="str">
        <f>VLOOKUP(Tabla_STOCKENALMACEN[[#This Row],[ID_PRODUCTO]],'ABC VENTAS'!$B$2:$F$564,5,FALSE)</f>
        <v>C</v>
      </c>
      <c r="Q2012" s="1" t="str">
        <f>VLOOKUP(Tabla_STOCKENALMACEN[[#This Row],[ID_PRODUCTO]],'ABC STOCK'!$B$3:$F$565,5,FALSE)</f>
        <v>C</v>
      </c>
      <c r="R201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13" spans="1:18" x14ac:dyDescent="0.25">
      <c r="A2013">
        <v>3</v>
      </c>
      <c r="B2013">
        <v>1336</v>
      </c>
      <c r="C2013">
        <v>7</v>
      </c>
      <c r="D2013">
        <v>9</v>
      </c>
      <c r="E2013">
        <v>202002</v>
      </c>
      <c r="F2013">
        <v>35</v>
      </c>
      <c r="G2013">
        <v>2.15</v>
      </c>
      <c r="H2013">
        <v>75.25</v>
      </c>
      <c r="I2013">
        <v>199.77799999999999</v>
      </c>
      <c r="J2013">
        <v>101</v>
      </c>
      <c r="K2013">
        <v>410.4135</v>
      </c>
      <c r="L2013">
        <f>Tabla_STOCKENALMACEN[[#This Row],[CANT_STOCK]]*Tabla_STOCKENALMACEN[[#This Row],[COSTO_UNIT]]</f>
        <v>75.25</v>
      </c>
      <c r="M2013">
        <f>IFERROR(Tabla_STOCKENALMACEN[[#This Row],[CANT_STOCK]]/Tabla_STOCKENALMACEN[[#This Row],[VENTA_PROM12MESES_UN]],0)</f>
        <v>0.34653465346534651</v>
      </c>
      <c r="N2013">
        <f>IFERROR(12/Tabla_STOCKENALMACEN[[#This Row],[MESES DE INVENTARIO]],0)</f>
        <v>34.628571428571433</v>
      </c>
      <c r="O2013" s="3">
        <f>Tabla_STOCKENALMACEN[[#This Row],[STOCK_VALORIZADO]]/SUM(Tabla_STOCKENALMACEN[STOCK_VALORIZADO])</f>
        <v>2.8328526314956335E-6</v>
      </c>
      <c r="P2013" s="1" t="str">
        <f>VLOOKUP(Tabla_STOCKENALMACEN[[#This Row],[ID_PRODUCTO]],'ABC VENTAS'!$B$2:$F$564,5,FALSE)</f>
        <v>C</v>
      </c>
      <c r="Q2013" s="1" t="str">
        <f>VLOOKUP(Tabla_STOCKENALMACEN[[#This Row],[ID_PRODUCTO]],'ABC STOCK'!$B$3:$F$565,5,FALSE)</f>
        <v>C</v>
      </c>
      <c r="R201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14" spans="1:18" x14ac:dyDescent="0.25">
      <c r="A2014">
        <v>2</v>
      </c>
      <c r="B2014">
        <v>1336</v>
      </c>
      <c r="C2014">
        <v>7</v>
      </c>
      <c r="D2014">
        <v>9</v>
      </c>
      <c r="E2014">
        <v>201909</v>
      </c>
      <c r="F2014">
        <v>347</v>
      </c>
      <c r="G2014">
        <v>4.72</v>
      </c>
      <c r="H2014">
        <v>1637.84</v>
      </c>
      <c r="I2014">
        <v>266.89711999999997</v>
      </c>
      <c r="J2014">
        <v>57.7</v>
      </c>
      <c r="K2014">
        <v>381.28160000000003</v>
      </c>
      <c r="L2014">
        <f>Tabla_STOCKENALMACEN[[#This Row],[CANT_STOCK]]*Tabla_STOCKENALMACEN[[#This Row],[COSTO_UNIT]]</f>
        <v>1637.84</v>
      </c>
      <c r="M2014">
        <f>IFERROR(Tabla_STOCKENALMACEN[[#This Row],[CANT_STOCK]]/Tabla_STOCKENALMACEN[[#This Row],[VENTA_PROM12MESES_UN]],0)</f>
        <v>6.0138648180242633</v>
      </c>
      <c r="N2014">
        <f>IFERROR(12/Tabla_STOCKENALMACEN[[#This Row],[MESES DE INVENTARIO]],0)</f>
        <v>1.9953890489913546</v>
      </c>
      <c r="O2014" s="3">
        <f>Tabla_STOCKENALMACEN[[#This Row],[STOCK_VALORIZADO]]/SUM(Tabla_STOCKENALMACEN[STOCK_VALORIZADO])</f>
        <v>6.1657931614203434E-5</v>
      </c>
      <c r="P2014" s="1" t="str">
        <f>VLOOKUP(Tabla_STOCKENALMACEN[[#This Row],[ID_PRODUCTO]],'ABC VENTAS'!$B$2:$F$564,5,FALSE)</f>
        <v>C</v>
      </c>
      <c r="Q2014" s="1" t="str">
        <f>VLOOKUP(Tabla_STOCKENALMACEN[[#This Row],[ID_PRODUCTO]],'ABC STOCK'!$B$3:$F$565,5,FALSE)</f>
        <v>C</v>
      </c>
      <c r="R201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015" spans="1:18" x14ac:dyDescent="0.25">
      <c r="A2015">
        <v>1</v>
      </c>
      <c r="B2015">
        <v>1336</v>
      </c>
      <c r="C2015">
        <v>7</v>
      </c>
      <c r="D2015">
        <v>9</v>
      </c>
      <c r="E2015">
        <v>201909</v>
      </c>
      <c r="F2015">
        <v>601</v>
      </c>
      <c r="G2015">
        <v>6.76</v>
      </c>
      <c r="H2015">
        <v>4062.76</v>
      </c>
      <c r="I2015">
        <v>298.70411999999999</v>
      </c>
      <c r="J2015">
        <v>42.9</v>
      </c>
      <c r="K2015">
        <v>379.90523999999999</v>
      </c>
      <c r="L2015">
        <f>Tabla_STOCKENALMACEN[[#This Row],[CANT_STOCK]]*Tabla_STOCKENALMACEN[[#This Row],[COSTO_UNIT]]</f>
        <v>4062.7599999999998</v>
      </c>
      <c r="M2015">
        <f>IFERROR(Tabla_STOCKENALMACEN[[#This Row],[CANT_STOCK]]/Tabla_STOCKENALMACEN[[#This Row],[VENTA_PROM12MESES_UN]],0)</f>
        <v>14.009324009324009</v>
      </c>
      <c r="N2015">
        <f>IFERROR(12/Tabla_STOCKENALMACEN[[#This Row],[MESES DE INVENTARIO]],0)</f>
        <v>0.85657237936772046</v>
      </c>
      <c r="O2015" s="3">
        <f>Tabla_STOCKENALMACEN[[#This Row],[STOCK_VALORIZADO]]/SUM(Tabla_STOCKENALMACEN[STOCK_VALORIZADO])</f>
        <v>1.5294618414797608E-4</v>
      </c>
      <c r="P2015" s="1" t="str">
        <f>VLOOKUP(Tabla_STOCKENALMACEN[[#This Row],[ID_PRODUCTO]],'ABC VENTAS'!$B$2:$F$564,5,FALSE)</f>
        <v>C</v>
      </c>
      <c r="Q2015" s="1" t="str">
        <f>VLOOKUP(Tabla_STOCKENALMACEN[[#This Row],[ID_PRODUCTO]],'ABC STOCK'!$B$3:$F$565,5,FALSE)</f>
        <v>C</v>
      </c>
      <c r="R201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016" spans="1:18" x14ac:dyDescent="0.25">
      <c r="A2016">
        <v>1</v>
      </c>
      <c r="B2016">
        <v>1336</v>
      </c>
      <c r="C2016">
        <v>7</v>
      </c>
      <c r="D2016">
        <v>9</v>
      </c>
      <c r="E2016">
        <v>202001</v>
      </c>
      <c r="F2016">
        <v>1082</v>
      </c>
      <c r="G2016">
        <v>3.52</v>
      </c>
      <c r="H2016">
        <v>3808.64</v>
      </c>
      <c r="I2016">
        <v>179.0976</v>
      </c>
      <c r="J2016">
        <v>63.6</v>
      </c>
      <c r="K2016">
        <v>340.28543999999999</v>
      </c>
      <c r="L2016">
        <f>Tabla_STOCKENALMACEN[[#This Row],[CANT_STOCK]]*Tabla_STOCKENALMACEN[[#This Row],[COSTO_UNIT]]</f>
        <v>3808.64</v>
      </c>
      <c r="M2016">
        <f>IFERROR(Tabla_STOCKENALMACEN[[#This Row],[CANT_STOCK]]/Tabla_STOCKENALMACEN[[#This Row],[VENTA_PROM12MESES_UN]],0)</f>
        <v>17.012578616352201</v>
      </c>
      <c r="N2016">
        <f>IFERROR(12/Tabla_STOCKENALMACEN[[#This Row],[MESES DE INVENTARIO]],0)</f>
        <v>0.7053604436229205</v>
      </c>
      <c r="O2016" s="3">
        <f>Tabla_STOCKENALMACEN[[#This Row],[STOCK_VALORIZADO]]/SUM(Tabla_STOCKENALMACEN[STOCK_VALORIZADO])</f>
        <v>1.433796125770037E-4</v>
      </c>
      <c r="P2016" s="1" t="str">
        <f>VLOOKUP(Tabla_STOCKENALMACEN[[#This Row],[ID_PRODUCTO]],'ABC VENTAS'!$B$2:$F$564,5,FALSE)</f>
        <v>C</v>
      </c>
      <c r="Q2016" s="1" t="str">
        <f>VLOOKUP(Tabla_STOCKENALMACEN[[#This Row],[ID_PRODUCTO]],'ABC STOCK'!$B$3:$F$565,5,FALSE)</f>
        <v>C</v>
      </c>
      <c r="R201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017" spans="1:18" x14ac:dyDescent="0.25">
      <c r="A2017">
        <v>1</v>
      </c>
      <c r="B2017">
        <v>1336</v>
      </c>
      <c r="C2017">
        <v>7</v>
      </c>
      <c r="D2017">
        <v>9</v>
      </c>
      <c r="E2017">
        <v>201905</v>
      </c>
      <c r="F2017">
        <v>744</v>
      </c>
      <c r="G2017">
        <v>2.7</v>
      </c>
      <c r="H2017">
        <v>2008.8</v>
      </c>
      <c r="I2017">
        <v>233.60400000000001</v>
      </c>
      <c r="J2017">
        <v>84</v>
      </c>
      <c r="K2017">
        <v>281.23200000000003</v>
      </c>
      <c r="L2017">
        <f>Tabla_STOCKENALMACEN[[#This Row],[CANT_STOCK]]*Tabla_STOCKENALMACEN[[#This Row],[COSTO_UNIT]]</f>
        <v>2008.8000000000002</v>
      </c>
      <c r="M2017">
        <f>IFERROR(Tabla_STOCKENALMACEN[[#This Row],[CANT_STOCK]]/Tabla_STOCKENALMACEN[[#This Row],[VENTA_PROM12MESES_UN]],0)</f>
        <v>8.8571428571428577</v>
      </c>
      <c r="N2017">
        <f>IFERROR(12/Tabla_STOCKENALMACEN[[#This Row],[MESES DE INVENTARIO]],0)</f>
        <v>1.3548387096774193</v>
      </c>
      <c r="O2017" s="3">
        <f>Tabla_STOCKENALMACEN[[#This Row],[STOCK_VALORIZADO]]/SUM(Tabla_STOCKENALMACEN[STOCK_VALORIZADO])</f>
        <v>7.562304805512862E-5</v>
      </c>
      <c r="P2017" s="1" t="str">
        <f>VLOOKUP(Tabla_STOCKENALMACEN[[#This Row],[ID_PRODUCTO]],'ABC VENTAS'!$B$2:$F$564,5,FALSE)</f>
        <v>C</v>
      </c>
      <c r="Q2017" s="1" t="str">
        <f>VLOOKUP(Tabla_STOCKENALMACEN[[#This Row],[ID_PRODUCTO]],'ABC STOCK'!$B$3:$F$565,5,FALSE)</f>
        <v>C</v>
      </c>
      <c r="R201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018" spans="1:18" x14ac:dyDescent="0.25">
      <c r="A2018">
        <v>3</v>
      </c>
      <c r="B2018">
        <v>1337</v>
      </c>
      <c r="C2018">
        <v>7</v>
      </c>
      <c r="D2018">
        <v>9</v>
      </c>
      <c r="E2018">
        <v>201910</v>
      </c>
      <c r="F2018">
        <v>256</v>
      </c>
      <c r="G2018">
        <v>7.66</v>
      </c>
      <c r="H2018">
        <v>1960.96</v>
      </c>
      <c r="I2018">
        <v>532.69172000000003</v>
      </c>
      <c r="J2018">
        <v>63.8</v>
      </c>
      <c r="K2018">
        <v>723.28783999999996</v>
      </c>
      <c r="L2018">
        <f>Tabla_STOCKENALMACEN[[#This Row],[CANT_STOCK]]*Tabla_STOCKENALMACEN[[#This Row],[COSTO_UNIT]]</f>
        <v>1960.96</v>
      </c>
      <c r="M2018">
        <f>IFERROR(Tabla_STOCKENALMACEN[[#This Row],[CANT_STOCK]]/Tabla_STOCKENALMACEN[[#This Row],[VENTA_PROM12MESES_UN]],0)</f>
        <v>4.0125391849529786</v>
      </c>
      <c r="N2018">
        <f>IFERROR(12/Tabla_STOCKENALMACEN[[#This Row],[MESES DE INVENTARIO]],0)</f>
        <v>2.9906249999999996</v>
      </c>
      <c r="O2018" s="3">
        <f>Tabla_STOCKENALMACEN[[#This Row],[STOCK_VALORIZADO]]/SUM(Tabla_STOCKENALMACEN[STOCK_VALORIZADO])</f>
        <v>7.3822069053258173E-5</v>
      </c>
      <c r="P2018" s="1" t="str">
        <f>VLOOKUP(Tabla_STOCKENALMACEN[[#This Row],[ID_PRODUCTO]],'ABC VENTAS'!$B$2:$F$564,5,FALSE)</f>
        <v>C</v>
      </c>
      <c r="Q2018" s="1" t="str">
        <f>VLOOKUP(Tabla_STOCKENALMACEN[[#This Row],[ID_PRODUCTO]],'ABC STOCK'!$B$3:$F$565,5,FALSE)</f>
        <v>C</v>
      </c>
      <c r="R201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019" spans="1:18" x14ac:dyDescent="0.25">
      <c r="A2019">
        <v>3</v>
      </c>
      <c r="B2019">
        <v>1337</v>
      </c>
      <c r="C2019">
        <v>7</v>
      </c>
      <c r="D2019">
        <v>9</v>
      </c>
      <c r="E2019">
        <v>201902</v>
      </c>
      <c r="F2019">
        <v>51</v>
      </c>
      <c r="G2019">
        <v>2.83</v>
      </c>
      <c r="H2019">
        <v>144.33000000000001</v>
      </c>
      <c r="I2019">
        <v>177.441</v>
      </c>
      <c r="J2019">
        <v>66</v>
      </c>
      <c r="K2019">
        <v>263.35980000000001</v>
      </c>
      <c r="L2019">
        <f>Tabla_STOCKENALMACEN[[#This Row],[CANT_STOCK]]*Tabla_STOCKENALMACEN[[#This Row],[COSTO_UNIT]]</f>
        <v>144.33000000000001</v>
      </c>
      <c r="M2019">
        <f>IFERROR(Tabla_STOCKENALMACEN[[#This Row],[CANT_STOCK]]/Tabla_STOCKENALMACEN[[#This Row],[VENTA_PROM12MESES_UN]],0)</f>
        <v>0.77272727272727271</v>
      </c>
      <c r="N2019">
        <f>IFERROR(12/Tabla_STOCKENALMACEN[[#This Row],[MESES DE INVENTARIO]],0)</f>
        <v>15.529411764705882</v>
      </c>
      <c r="O2019" s="3">
        <f>Tabla_STOCKENALMACEN[[#This Row],[STOCK_VALORIZADO]]/SUM(Tabla_STOCKENALMACEN[STOCK_VALORIZADO])</f>
        <v>5.4334301701496981E-6</v>
      </c>
      <c r="P2019" s="1" t="str">
        <f>VLOOKUP(Tabla_STOCKENALMACEN[[#This Row],[ID_PRODUCTO]],'ABC VENTAS'!$B$2:$F$564,5,FALSE)</f>
        <v>C</v>
      </c>
      <c r="Q2019" s="1" t="str">
        <f>VLOOKUP(Tabla_STOCKENALMACEN[[#This Row],[ID_PRODUCTO]],'ABC STOCK'!$B$3:$F$565,5,FALSE)</f>
        <v>C</v>
      </c>
      <c r="R201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20" spans="1:18" x14ac:dyDescent="0.25">
      <c r="A2020">
        <v>2</v>
      </c>
      <c r="B2020">
        <v>1337</v>
      </c>
      <c r="C2020">
        <v>7</v>
      </c>
      <c r="D2020">
        <v>9</v>
      </c>
      <c r="E2020">
        <v>202001</v>
      </c>
      <c r="F2020">
        <v>54</v>
      </c>
      <c r="G2020">
        <v>3.42</v>
      </c>
      <c r="H2020">
        <v>184.68</v>
      </c>
      <c r="I2020">
        <v>209.304</v>
      </c>
      <c r="J2020">
        <v>68</v>
      </c>
      <c r="K2020">
        <v>279.072</v>
      </c>
      <c r="L2020">
        <f>Tabla_STOCKENALMACEN[[#This Row],[CANT_STOCK]]*Tabla_STOCKENALMACEN[[#This Row],[COSTO_UNIT]]</f>
        <v>184.68</v>
      </c>
      <c r="M2020">
        <f>IFERROR(Tabla_STOCKENALMACEN[[#This Row],[CANT_STOCK]]/Tabla_STOCKENALMACEN[[#This Row],[VENTA_PROM12MESES_UN]],0)</f>
        <v>0.79411764705882348</v>
      </c>
      <c r="N2020">
        <f>IFERROR(12/Tabla_STOCKENALMACEN[[#This Row],[MESES DE INVENTARIO]],0)</f>
        <v>15.111111111111112</v>
      </c>
      <c r="O2020" s="3">
        <f>Tabla_STOCKENALMACEN[[#This Row],[STOCK_VALORIZADO]]/SUM(Tabla_STOCKENALMACEN[STOCK_VALORIZADO])</f>
        <v>6.9524415147456958E-6</v>
      </c>
      <c r="P2020" s="1" t="str">
        <f>VLOOKUP(Tabla_STOCKENALMACEN[[#This Row],[ID_PRODUCTO]],'ABC VENTAS'!$B$2:$F$564,5,FALSE)</f>
        <v>C</v>
      </c>
      <c r="Q2020" s="1" t="str">
        <f>VLOOKUP(Tabla_STOCKENALMACEN[[#This Row],[ID_PRODUCTO]],'ABC STOCK'!$B$3:$F$565,5,FALSE)</f>
        <v>C</v>
      </c>
      <c r="R202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21" spans="1:18" x14ac:dyDescent="0.25">
      <c r="A2021">
        <v>1</v>
      </c>
      <c r="B2021">
        <v>1337</v>
      </c>
      <c r="C2021">
        <v>7</v>
      </c>
      <c r="D2021">
        <v>9</v>
      </c>
      <c r="E2021">
        <v>201903</v>
      </c>
      <c r="F2021">
        <v>1640</v>
      </c>
      <c r="G2021">
        <v>7.42</v>
      </c>
      <c r="H2021">
        <v>12168.8</v>
      </c>
      <c r="I2021">
        <v>669.20237999999995</v>
      </c>
      <c r="J2021">
        <v>91.1</v>
      </c>
      <c r="K2021">
        <v>932.82755999999995</v>
      </c>
      <c r="L2021">
        <f>Tabla_STOCKENALMACEN[[#This Row],[CANT_STOCK]]*Tabla_STOCKENALMACEN[[#This Row],[COSTO_UNIT]]</f>
        <v>12168.8</v>
      </c>
      <c r="M2021">
        <f>IFERROR(Tabla_STOCKENALMACEN[[#This Row],[CANT_STOCK]]/Tabla_STOCKENALMACEN[[#This Row],[VENTA_PROM12MESES_UN]],0)</f>
        <v>18.00219538968167</v>
      </c>
      <c r="N2021">
        <f>IFERROR(12/Tabla_STOCKENALMACEN[[#This Row],[MESES DE INVENTARIO]],0)</f>
        <v>0.66658536585365846</v>
      </c>
      <c r="O2021" s="3">
        <f>Tabla_STOCKENALMACEN[[#This Row],[STOCK_VALORIZADO]]/SUM(Tabla_STOCKENALMACEN[STOCK_VALORIZADO])</f>
        <v>4.5810521065972176E-4</v>
      </c>
      <c r="P2021" s="1" t="str">
        <f>VLOOKUP(Tabla_STOCKENALMACEN[[#This Row],[ID_PRODUCTO]],'ABC VENTAS'!$B$2:$F$564,5,FALSE)</f>
        <v>C</v>
      </c>
      <c r="Q2021" s="1" t="str">
        <f>VLOOKUP(Tabla_STOCKENALMACEN[[#This Row],[ID_PRODUCTO]],'ABC STOCK'!$B$3:$F$565,5,FALSE)</f>
        <v>C</v>
      </c>
      <c r="R202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022" spans="1:18" x14ac:dyDescent="0.25">
      <c r="A2022">
        <v>1</v>
      </c>
      <c r="B2022">
        <v>1337</v>
      </c>
      <c r="C2022">
        <v>7</v>
      </c>
      <c r="D2022">
        <v>9</v>
      </c>
      <c r="E2022">
        <v>201904</v>
      </c>
      <c r="F2022">
        <v>282</v>
      </c>
      <c r="G2022">
        <v>3.11</v>
      </c>
      <c r="H2022">
        <v>877.02</v>
      </c>
      <c r="I2022">
        <v>272.80919999999998</v>
      </c>
      <c r="J2022">
        <v>102</v>
      </c>
      <c r="K2022">
        <v>482.17439999999999</v>
      </c>
      <c r="L2022">
        <f>Tabla_STOCKENALMACEN[[#This Row],[CANT_STOCK]]*Tabla_STOCKENALMACEN[[#This Row],[COSTO_UNIT]]</f>
        <v>877.02</v>
      </c>
      <c r="M2022">
        <f>IFERROR(Tabla_STOCKENALMACEN[[#This Row],[CANT_STOCK]]/Tabla_STOCKENALMACEN[[#This Row],[VENTA_PROM12MESES_UN]],0)</f>
        <v>2.7647058823529411</v>
      </c>
      <c r="N2022">
        <f>IFERROR(12/Tabla_STOCKENALMACEN[[#This Row],[MESES DE INVENTARIO]],0)</f>
        <v>4.3404255319148941</v>
      </c>
      <c r="O2022" s="3">
        <f>Tabla_STOCKENALMACEN[[#This Row],[STOCK_VALORIZADO]]/SUM(Tabla_STOCKENALMACEN[STOCK_VALORIZADO])</f>
        <v>3.3016191559791369E-5</v>
      </c>
      <c r="P2022" s="1" t="str">
        <f>VLOOKUP(Tabla_STOCKENALMACEN[[#This Row],[ID_PRODUCTO]],'ABC VENTAS'!$B$2:$F$564,5,FALSE)</f>
        <v>C</v>
      </c>
      <c r="Q2022" s="1" t="str">
        <f>VLOOKUP(Tabla_STOCKENALMACEN[[#This Row],[ID_PRODUCTO]],'ABC STOCK'!$B$3:$F$565,5,FALSE)</f>
        <v>C</v>
      </c>
      <c r="R202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23" spans="1:18" x14ac:dyDescent="0.25">
      <c r="A2023">
        <v>1</v>
      </c>
      <c r="B2023">
        <v>1337</v>
      </c>
      <c r="C2023">
        <v>7</v>
      </c>
      <c r="D2023">
        <v>9</v>
      </c>
      <c r="E2023">
        <v>202002</v>
      </c>
      <c r="F2023">
        <v>606</v>
      </c>
      <c r="G2023">
        <v>2.89</v>
      </c>
      <c r="H2023">
        <v>1751.34</v>
      </c>
      <c r="I2023">
        <v>172.33070000000001</v>
      </c>
      <c r="J2023">
        <v>67</v>
      </c>
      <c r="K2023">
        <v>327.23469999999998</v>
      </c>
      <c r="L2023">
        <f>Tabla_STOCKENALMACEN[[#This Row],[CANT_STOCK]]*Tabla_STOCKENALMACEN[[#This Row],[COSTO_UNIT]]</f>
        <v>1751.3400000000001</v>
      </c>
      <c r="M2023">
        <f>IFERROR(Tabla_STOCKENALMACEN[[#This Row],[CANT_STOCK]]/Tabla_STOCKENALMACEN[[#This Row],[VENTA_PROM12MESES_UN]],0)</f>
        <v>9.0447761194029859</v>
      </c>
      <c r="N2023">
        <f>IFERROR(12/Tabla_STOCKENALMACEN[[#This Row],[MESES DE INVENTARIO]],0)</f>
        <v>1.3267326732673266</v>
      </c>
      <c r="O2023" s="3">
        <f>Tabla_STOCKENALMACEN[[#This Row],[STOCK_VALORIZADO]]/SUM(Tabla_STOCKENALMACEN[STOCK_VALORIZADO])</f>
        <v>6.5930739237788212E-5</v>
      </c>
      <c r="P2023" s="1" t="str">
        <f>VLOOKUP(Tabla_STOCKENALMACEN[[#This Row],[ID_PRODUCTO]],'ABC VENTAS'!$B$2:$F$564,5,FALSE)</f>
        <v>C</v>
      </c>
      <c r="Q2023" s="1" t="str">
        <f>VLOOKUP(Tabla_STOCKENALMACEN[[#This Row],[ID_PRODUCTO]],'ABC STOCK'!$B$3:$F$565,5,FALSE)</f>
        <v>C</v>
      </c>
      <c r="R202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024" spans="1:18" x14ac:dyDescent="0.25">
      <c r="A2024">
        <v>3</v>
      </c>
      <c r="B2024">
        <v>1338</v>
      </c>
      <c r="C2024">
        <v>7</v>
      </c>
      <c r="D2024">
        <v>9</v>
      </c>
      <c r="E2024">
        <v>202002</v>
      </c>
      <c r="F2024">
        <v>952</v>
      </c>
      <c r="G2024">
        <v>41</v>
      </c>
      <c r="H2024">
        <v>39032</v>
      </c>
      <c r="I2024">
        <v>33847.550000000003</v>
      </c>
      <c r="J2024">
        <v>869</v>
      </c>
      <c r="K2024">
        <v>46317.7</v>
      </c>
      <c r="L2024">
        <f>Tabla_STOCKENALMACEN[[#This Row],[CANT_STOCK]]*Tabla_STOCKENALMACEN[[#This Row],[COSTO_UNIT]]</f>
        <v>39032</v>
      </c>
      <c r="M2024">
        <f>IFERROR(Tabla_STOCKENALMACEN[[#This Row],[CANT_STOCK]]/Tabla_STOCKENALMACEN[[#This Row],[VENTA_PROM12MESES_UN]],0)</f>
        <v>1.0955120828538549</v>
      </c>
      <c r="N2024">
        <f>IFERROR(12/Tabla_STOCKENALMACEN[[#This Row],[MESES DE INVENTARIO]],0)</f>
        <v>10.953781512605042</v>
      </c>
      <c r="O2024" s="3">
        <f>Tabla_STOCKENALMACEN[[#This Row],[STOCK_VALORIZADO]]/SUM(Tabla_STOCKENALMACEN[STOCK_VALORIZADO])</f>
        <v>1.4693940719274095E-3</v>
      </c>
      <c r="P2024" s="1" t="str">
        <f>VLOOKUP(Tabla_STOCKENALMACEN[[#This Row],[ID_PRODUCTO]],'ABC VENTAS'!$B$2:$F$564,5,FALSE)</f>
        <v>A</v>
      </c>
      <c r="Q2024" s="1" t="str">
        <f>VLOOKUP(Tabla_STOCKENALMACEN[[#This Row],[ID_PRODUCTO]],'ABC STOCK'!$B$3:$F$565,5,FALSE)</f>
        <v>A</v>
      </c>
      <c r="R202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25" spans="1:18" x14ac:dyDescent="0.25">
      <c r="A2025">
        <v>3</v>
      </c>
      <c r="B2025">
        <v>1338</v>
      </c>
      <c r="C2025">
        <v>7</v>
      </c>
      <c r="D2025">
        <v>9</v>
      </c>
      <c r="E2025">
        <v>202003</v>
      </c>
      <c r="F2025">
        <v>465</v>
      </c>
      <c r="G2025">
        <v>62</v>
      </c>
      <c r="H2025">
        <v>28830</v>
      </c>
      <c r="I2025">
        <v>32911.46</v>
      </c>
      <c r="J2025">
        <v>487</v>
      </c>
      <c r="K2025">
        <v>43479.360000000001</v>
      </c>
      <c r="L2025">
        <f>Tabla_STOCKENALMACEN[[#This Row],[CANT_STOCK]]*Tabla_STOCKENALMACEN[[#This Row],[COSTO_UNIT]]</f>
        <v>28830</v>
      </c>
      <c r="M2025">
        <f>IFERROR(Tabla_STOCKENALMACEN[[#This Row],[CANT_STOCK]]/Tabla_STOCKENALMACEN[[#This Row],[VENTA_PROM12MESES_UN]],0)</f>
        <v>0.95482546201232033</v>
      </c>
      <c r="N2025">
        <f>IFERROR(12/Tabla_STOCKENALMACEN[[#This Row],[MESES DE INVENTARIO]],0)</f>
        <v>12.567741935483872</v>
      </c>
      <c r="O2025" s="3">
        <f>Tabla_STOCKENALMACEN[[#This Row],[STOCK_VALORIZADO]]/SUM(Tabla_STOCKENALMACEN[STOCK_VALORIZADO])</f>
        <v>1.0853307822726792E-3</v>
      </c>
      <c r="P2025" s="1" t="str">
        <f>VLOOKUP(Tabla_STOCKENALMACEN[[#This Row],[ID_PRODUCTO]],'ABC VENTAS'!$B$2:$F$564,5,FALSE)</f>
        <v>A</v>
      </c>
      <c r="Q2025" s="1" t="str">
        <f>VLOOKUP(Tabla_STOCKENALMACEN[[#This Row],[ID_PRODUCTO]],'ABC STOCK'!$B$3:$F$565,5,FALSE)</f>
        <v>A</v>
      </c>
      <c r="R202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26" spans="1:18" x14ac:dyDescent="0.25">
      <c r="A2026">
        <v>2</v>
      </c>
      <c r="B2026">
        <v>1338</v>
      </c>
      <c r="C2026">
        <v>7</v>
      </c>
      <c r="D2026">
        <v>9</v>
      </c>
      <c r="E2026">
        <v>202002</v>
      </c>
      <c r="F2026">
        <v>1349</v>
      </c>
      <c r="G2026">
        <v>75</v>
      </c>
      <c r="H2026">
        <v>101175</v>
      </c>
      <c r="I2026">
        <v>57840.75</v>
      </c>
      <c r="J2026">
        <v>779</v>
      </c>
      <c r="K2026">
        <v>103996.5</v>
      </c>
      <c r="L2026">
        <f>Tabla_STOCKENALMACEN[[#This Row],[CANT_STOCK]]*Tabla_STOCKENALMACEN[[#This Row],[COSTO_UNIT]]</f>
        <v>101175</v>
      </c>
      <c r="M2026">
        <f>IFERROR(Tabla_STOCKENALMACEN[[#This Row],[CANT_STOCK]]/Tabla_STOCKENALMACEN[[#This Row],[VENTA_PROM12MESES_UN]],0)</f>
        <v>1.7317073170731707</v>
      </c>
      <c r="N2026">
        <f>IFERROR(12/Tabla_STOCKENALMACEN[[#This Row],[MESES DE INVENTARIO]],0)</f>
        <v>6.929577464788732</v>
      </c>
      <c r="O2026" s="3">
        <f>Tabla_STOCKENALMACEN[[#This Row],[STOCK_VALORIZADO]]/SUM(Tabla_STOCKENALMACEN[STOCK_VALORIZADO])</f>
        <v>3.8088221261338303E-3</v>
      </c>
      <c r="P2026" s="1" t="str">
        <f>VLOOKUP(Tabla_STOCKENALMACEN[[#This Row],[ID_PRODUCTO]],'ABC VENTAS'!$B$2:$F$564,5,FALSE)</f>
        <v>A</v>
      </c>
      <c r="Q2026" s="1" t="str">
        <f>VLOOKUP(Tabla_STOCKENALMACEN[[#This Row],[ID_PRODUCTO]],'ABC STOCK'!$B$3:$F$565,5,FALSE)</f>
        <v>A</v>
      </c>
      <c r="R202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27" spans="1:18" x14ac:dyDescent="0.25">
      <c r="A2027">
        <v>2</v>
      </c>
      <c r="B2027">
        <v>1338</v>
      </c>
      <c r="C2027">
        <v>7</v>
      </c>
      <c r="D2027">
        <v>9</v>
      </c>
      <c r="E2027">
        <v>202003</v>
      </c>
      <c r="F2027">
        <v>495</v>
      </c>
      <c r="G2027">
        <v>80</v>
      </c>
      <c r="H2027">
        <v>39600</v>
      </c>
      <c r="I2027">
        <v>57792</v>
      </c>
      <c r="J2027">
        <v>860</v>
      </c>
      <c r="K2027">
        <v>92192</v>
      </c>
      <c r="L2027">
        <f>Tabla_STOCKENALMACEN[[#This Row],[CANT_STOCK]]*Tabla_STOCKENALMACEN[[#This Row],[COSTO_UNIT]]</f>
        <v>39600</v>
      </c>
      <c r="M2027">
        <f>IFERROR(Tabla_STOCKENALMACEN[[#This Row],[CANT_STOCK]]/Tabla_STOCKENALMACEN[[#This Row],[VENTA_PROM12MESES_UN]],0)</f>
        <v>0.57558139534883723</v>
      </c>
      <c r="N2027">
        <f>IFERROR(12/Tabla_STOCKENALMACEN[[#This Row],[MESES DE INVENTARIO]],0)</f>
        <v>20.848484848484848</v>
      </c>
      <c r="O2027" s="3">
        <f>Tabla_STOCKENALMACEN[[#This Row],[STOCK_VALORIZADO]]/SUM(Tabla_STOCKENALMACEN[STOCK_VALORIZADO])</f>
        <v>1.4907769329864065E-3</v>
      </c>
      <c r="P2027" s="1" t="str">
        <f>VLOOKUP(Tabla_STOCKENALMACEN[[#This Row],[ID_PRODUCTO]],'ABC VENTAS'!$B$2:$F$564,5,FALSE)</f>
        <v>A</v>
      </c>
      <c r="Q2027" s="1" t="str">
        <f>VLOOKUP(Tabla_STOCKENALMACEN[[#This Row],[ID_PRODUCTO]],'ABC STOCK'!$B$3:$F$565,5,FALSE)</f>
        <v>A</v>
      </c>
      <c r="R202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28" spans="1:18" x14ac:dyDescent="0.25">
      <c r="A2028">
        <v>1</v>
      </c>
      <c r="B2028">
        <v>1338</v>
      </c>
      <c r="C2028">
        <v>7</v>
      </c>
      <c r="D2028">
        <v>9</v>
      </c>
      <c r="E2028">
        <v>201910</v>
      </c>
      <c r="F2028">
        <v>194</v>
      </c>
      <c r="G2028">
        <v>61</v>
      </c>
      <c r="H2028">
        <v>11834</v>
      </c>
      <c r="I2028">
        <v>46555.199999999997</v>
      </c>
      <c r="J2028">
        <v>954</v>
      </c>
      <c r="K2028">
        <v>105331.14</v>
      </c>
      <c r="L2028">
        <f>Tabla_STOCKENALMACEN[[#This Row],[CANT_STOCK]]*Tabla_STOCKENALMACEN[[#This Row],[COSTO_UNIT]]</f>
        <v>11834</v>
      </c>
      <c r="M2028">
        <f>IFERROR(Tabla_STOCKENALMACEN[[#This Row],[CANT_STOCK]]/Tabla_STOCKENALMACEN[[#This Row],[VENTA_PROM12MESES_UN]],0)</f>
        <v>0.20335429769392033</v>
      </c>
      <c r="N2028">
        <f>IFERROR(12/Tabla_STOCKENALMACEN[[#This Row],[MESES DE INVENTARIO]],0)</f>
        <v>59.010309278350519</v>
      </c>
      <c r="O2028" s="3">
        <f>Tabla_STOCKENALMACEN[[#This Row],[STOCK_VALORIZADO]]/SUM(Tabla_STOCKENALMACEN[STOCK_VALORIZADO])</f>
        <v>4.4550136931720036E-4</v>
      </c>
      <c r="P2028" s="1" t="str">
        <f>VLOOKUP(Tabla_STOCKENALMACEN[[#This Row],[ID_PRODUCTO]],'ABC VENTAS'!$B$2:$F$564,5,FALSE)</f>
        <v>A</v>
      </c>
      <c r="Q2028" s="1" t="str">
        <f>VLOOKUP(Tabla_STOCKENALMACEN[[#This Row],[ID_PRODUCTO]],'ABC STOCK'!$B$3:$F$565,5,FALSE)</f>
        <v>A</v>
      </c>
      <c r="R202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29" spans="1:18" x14ac:dyDescent="0.25">
      <c r="A2029">
        <v>1</v>
      </c>
      <c r="B2029">
        <v>1338</v>
      </c>
      <c r="C2029">
        <v>7</v>
      </c>
      <c r="D2029">
        <v>9</v>
      </c>
      <c r="E2029">
        <v>201901</v>
      </c>
      <c r="F2029">
        <v>599</v>
      </c>
      <c r="G2029">
        <v>55</v>
      </c>
      <c r="H2029">
        <v>32945</v>
      </c>
      <c r="I2029">
        <v>49534.1</v>
      </c>
      <c r="J2029">
        <v>919</v>
      </c>
      <c r="K2029">
        <v>79355.649999999994</v>
      </c>
      <c r="L2029">
        <f>Tabla_STOCKENALMACEN[[#This Row],[CANT_STOCK]]*Tabla_STOCKENALMACEN[[#This Row],[COSTO_UNIT]]</f>
        <v>32945</v>
      </c>
      <c r="M2029">
        <f>IFERROR(Tabla_STOCKENALMACEN[[#This Row],[CANT_STOCK]]/Tabla_STOCKENALMACEN[[#This Row],[VENTA_PROM12MESES_UN]],0)</f>
        <v>0.65179542981501637</v>
      </c>
      <c r="N2029">
        <f>IFERROR(12/Tabla_STOCKENALMACEN[[#This Row],[MESES DE INVENTARIO]],0)</f>
        <v>18.410684474123538</v>
      </c>
      <c r="O2029" s="3">
        <f>Tabla_STOCKENALMACEN[[#This Row],[STOCK_VALORIZADO]]/SUM(Tabla_STOCKENALMACEN[STOCK_VALORIZADO])</f>
        <v>1.2402435873039687E-3</v>
      </c>
      <c r="P2029" s="1" t="str">
        <f>VLOOKUP(Tabla_STOCKENALMACEN[[#This Row],[ID_PRODUCTO]],'ABC VENTAS'!$B$2:$F$564,5,FALSE)</f>
        <v>A</v>
      </c>
      <c r="Q2029" s="1" t="str">
        <f>VLOOKUP(Tabla_STOCKENALMACEN[[#This Row],[ID_PRODUCTO]],'ABC STOCK'!$B$3:$F$565,5,FALSE)</f>
        <v>A</v>
      </c>
      <c r="R202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30" spans="1:18" x14ac:dyDescent="0.25">
      <c r="A2030">
        <v>3</v>
      </c>
      <c r="B2030">
        <v>1339</v>
      </c>
      <c r="C2030">
        <v>7</v>
      </c>
      <c r="D2030">
        <v>9</v>
      </c>
      <c r="E2030">
        <v>201904</v>
      </c>
      <c r="F2030">
        <v>2</v>
      </c>
      <c r="G2030">
        <v>6.28</v>
      </c>
      <c r="H2030">
        <v>12.56</v>
      </c>
      <c r="I2030">
        <v>636.60360000000003</v>
      </c>
      <c r="J2030">
        <v>93</v>
      </c>
      <c r="K2030">
        <v>1086.3144</v>
      </c>
      <c r="L2030">
        <f>Tabla_STOCKENALMACEN[[#This Row],[CANT_STOCK]]*Tabla_STOCKENALMACEN[[#This Row],[COSTO_UNIT]]</f>
        <v>12.56</v>
      </c>
      <c r="M2030">
        <f>IFERROR(Tabla_STOCKENALMACEN[[#This Row],[CANT_STOCK]]/Tabla_STOCKENALMACEN[[#This Row],[VENTA_PROM12MESES_UN]],0)</f>
        <v>2.1505376344086023E-2</v>
      </c>
      <c r="N2030">
        <f>IFERROR(12/Tabla_STOCKENALMACEN[[#This Row],[MESES DE INVENTARIO]],0)</f>
        <v>558</v>
      </c>
      <c r="O2030" s="3">
        <f>Tabla_STOCKENALMACEN[[#This Row],[STOCK_VALORIZADO]]/SUM(Tabla_STOCKENALMACEN[STOCK_VALORIZADO])</f>
        <v>4.728322797552845E-7</v>
      </c>
      <c r="P2030" s="1" t="str">
        <f>VLOOKUP(Tabla_STOCKENALMACEN[[#This Row],[ID_PRODUCTO]],'ABC VENTAS'!$B$2:$F$564,5,FALSE)</f>
        <v>C</v>
      </c>
      <c r="Q2030" s="1" t="str">
        <f>VLOOKUP(Tabla_STOCKENALMACEN[[#This Row],[ID_PRODUCTO]],'ABC STOCK'!$B$3:$F$565,5,FALSE)</f>
        <v>C</v>
      </c>
      <c r="R203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31" spans="1:18" x14ac:dyDescent="0.25">
      <c r="A2031">
        <v>3</v>
      </c>
      <c r="B2031">
        <v>1339</v>
      </c>
      <c r="C2031">
        <v>7</v>
      </c>
      <c r="D2031">
        <v>9</v>
      </c>
      <c r="E2031">
        <v>202002</v>
      </c>
      <c r="F2031">
        <v>706</v>
      </c>
      <c r="G2031">
        <v>5.68</v>
      </c>
      <c r="H2031">
        <v>4010.08</v>
      </c>
      <c r="I2031">
        <v>267.18720000000002</v>
      </c>
      <c r="J2031">
        <v>58.8</v>
      </c>
      <c r="K2031">
        <v>581.13216</v>
      </c>
      <c r="L2031">
        <f>Tabla_STOCKENALMACEN[[#This Row],[CANT_STOCK]]*Tabla_STOCKENALMACEN[[#This Row],[COSTO_UNIT]]</f>
        <v>4010.08</v>
      </c>
      <c r="M2031">
        <f>IFERROR(Tabla_STOCKENALMACEN[[#This Row],[CANT_STOCK]]/Tabla_STOCKENALMACEN[[#This Row],[VENTA_PROM12MESES_UN]],0)</f>
        <v>12.006802721088436</v>
      </c>
      <c r="N2031">
        <f>IFERROR(12/Tabla_STOCKENALMACEN[[#This Row],[MESES DE INVENTARIO]],0)</f>
        <v>0.99943342776203969</v>
      </c>
      <c r="O2031" s="3">
        <f>Tabla_STOCKENALMACEN[[#This Row],[STOCK_VALORIZADO]]/SUM(Tabla_STOCKENALMACEN[STOCK_VALORIZADO])</f>
        <v>1.5096299907651841E-4</v>
      </c>
      <c r="P2031" s="1" t="str">
        <f>VLOOKUP(Tabla_STOCKENALMACEN[[#This Row],[ID_PRODUCTO]],'ABC VENTAS'!$B$2:$F$564,5,FALSE)</f>
        <v>C</v>
      </c>
      <c r="Q2031" s="1" t="str">
        <f>VLOOKUP(Tabla_STOCKENALMACEN[[#This Row],[ID_PRODUCTO]],'ABC STOCK'!$B$3:$F$565,5,FALSE)</f>
        <v>C</v>
      </c>
      <c r="R203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032" spans="1:18" x14ac:dyDescent="0.25">
      <c r="A2032">
        <v>3</v>
      </c>
      <c r="B2032">
        <v>1339</v>
      </c>
      <c r="C2032">
        <v>7</v>
      </c>
      <c r="D2032">
        <v>9</v>
      </c>
      <c r="E2032">
        <v>202002</v>
      </c>
      <c r="F2032">
        <v>49</v>
      </c>
      <c r="G2032">
        <v>4.3899999999999997</v>
      </c>
      <c r="H2032">
        <v>215.11</v>
      </c>
      <c r="I2032">
        <v>222.8364</v>
      </c>
      <c r="J2032">
        <v>54</v>
      </c>
      <c r="K2032">
        <v>436.19040000000001</v>
      </c>
      <c r="L2032">
        <f>Tabla_STOCKENALMACEN[[#This Row],[CANT_STOCK]]*Tabla_STOCKENALMACEN[[#This Row],[COSTO_UNIT]]</f>
        <v>215.10999999999999</v>
      </c>
      <c r="M2032">
        <f>IFERROR(Tabla_STOCKENALMACEN[[#This Row],[CANT_STOCK]]/Tabla_STOCKENALMACEN[[#This Row],[VENTA_PROM12MESES_UN]],0)</f>
        <v>0.90740740740740744</v>
      </c>
      <c r="N2032">
        <f>IFERROR(12/Tabla_STOCKENALMACEN[[#This Row],[MESES DE INVENTARIO]],0)</f>
        <v>13.224489795918366</v>
      </c>
      <c r="O2032" s="3">
        <f>Tabla_STOCKENALMACEN[[#This Row],[STOCK_VALORIZADO]]/SUM(Tabla_STOCKENALMACEN[STOCK_VALORIZADO])</f>
        <v>8.0980057084521684E-6</v>
      </c>
      <c r="P2032" s="1" t="str">
        <f>VLOOKUP(Tabla_STOCKENALMACEN[[#This Row],[ID_PRODUCTO]],'ABC VENTAS'!$B$2:$F$564,5,FALSE)</f>
        <v>C</v>
      </c>
      <c r="Q2032" s="1" t="str">
        <f>VLOOKUP(Tabla_STOCKENALMACEN[[#This Row],[ID_PRODUCTO]],'ABC STOCK'!$B$3:$F$565,5,FALSE)</f>
        <v>C</v>
      </c>
      <c r="R203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33" spans="1:18" x14ac:dyDescent="0.25">
      <c r="A2033">
        <v>3</v>
      </c>
      <c r="B2033">
        <v>1339</v>
      </c>
      <c r="C2033">
        <v>7</v>
      </c>
      <c r="D2033">
        <v>9</v>
      </c>
      <c r="E2033">
        <v>201901</v>
      </c>
      <c r="F2033">
        <v>442</v>
      </c>
      <c r="G2033">
        <v>3.16</v>
      </c>
      <c r="H2033">
        <v>1396.72</v>
      </c>
      <c r="I2033">
        <v>205.37788</v>
      </c>
      <c r="J2033">
        <v>63.1</v>
      </c>
      <c r="K2033">
        <v>317.03964000000002</v>
      </c>
      <c r="L2033">
        <f>Tabla_STOCKENALMACEN[[#This Row],[CANT_STOCK]]*Tabla_STOCKENALMACEN[[#This Row],[COSTO_UNIT]]</f>
        <v>1396.72</v>
      </c>
      <c r="M2033">
        <f>IFERROR(Tabla_STOCKENALMACEN[[#This Row],[CANT_STOCK]]/Tabla_STOCKENALMACEN[[#This Row],[VENTA_PROM12MESES_UN]],0)</f>
        <v>7.004754358161648</v>
      </c>
      <c r="N2033">
        <f>IFERROR(12/Tabla_STOCKENALMACEN[[#This Row],[MESES DE INVENTARIO]],0)</f>
        <v>1.7131221719457015</v>
      </c>
      <c r="O2033" s="3">
        <f>Tabla_STOCKENALMACEN[[#This Row],[STOCK_VALORIZADO]]/SUM(Tabla_STOCKENALMACEN[STOCK_VALORIZADO])</f>
        <v>5.2580756511130651E-5</v>
      </c>
      <c r="P2033" s="1" t="str">
        <f>VLOOKUP(Tabla_STOCKENALMACEN[[#This Row],[ID_PRODUCTO]],'ABC VENTAS'!$B$2:$F$564,5,FALSE)</f>
        <v>C</v>
      </c>
      <c r="Q2033" s="1" t="str">
        <f>VLOOKUP(Tabla_STOCKENALMACEN[[#This Row],[ID_PRODUCTO]],'ABC STOCK'!$B$3:$F$565,5,FALSE)</f>
        <v>C</v>
      </c>
      <c r="R203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034" spans="1:18" x14ac:dyDescent="0.25">
      <c r="A2034">
        <v>3</v>
      </c>
      <c r="B2034">
        <v>1339</v>
      </c>
      <c r="C2034">
        <v>7</v>
      </c>
      <c r="D2034">
        <v>9</v>
      </c>
      <c r="E2034">
        <v>201904</v>
      </c>
      <c r="F2034">
        <v>934</v>
      </c>
      <c r="G2034">
        <v>1.75</v>
      </c>
      <c r="H2034">
        <v>1634.5</v>
      </c>
      <c r="I2034">
        <v>107.38</v>
      </c>
      <c r="J2034">
        <v>59</v>
      </c>
      <c r="K2034">
        <v>172.42750000000001</v>
      </c>
      <c r="L2034">
        <f>Tabla_STOCKENALMACEN[[#This Row],[CANT_STOCK]]*Tabla_STOCKENALMACEN[[#This Row],[COSTO_UNIT]]</f>
        <v>1634.5</v>
      </c>
      <c r="M2034">
        <f>IFERROR(Tabla_STOCKENALMACEN[[#This Row],[CANT_STOCK]]/Tabla_STOCKENALMACEN[[#This Row],[VENTA_PROM12MESES_UN]],0)</f>
        <v>15.830508474576272</v>
      </c>
      <c r="N2034">
        <f>IFERROR(12/Tabla_STOCKENALMACEN[[#This Row],[MESES DE INVENTARIO]],0)</f>
        <v>0.75802997858672372</v>
      </c>
      <c r="O2034" s="3">
        <f>Tabla_STOCKENALMACEN[[#This Row],[STOCK_VALORIZADO]]/SUM(Tabla_STOCKENALMACEN[STOCK_VALORIZADO])</f>
        <v>6.1532194367835391E-5</v>
      </c>
      <c r="P2034" s="1" t="str">
        <f>VLOOKUP(Tabla_STOCKENALMACEN[[#This Row],[ID_PRODUCTO]],'ABC VENTAS'!$B$2:$F$564,5,FALSE)</f>
        <v>C</v>
      </c>
      <c r="Q2034" s="1" t="str">
        <f>VLOOKUP(Tabla_STOCKENALMACEN[[#This Row],[ID_PRODUCTO]],'ABC STOCK'!$B$3:$F$565,5,FALSE)</f>
        <v>C</v>
      </c>
      <c r="R203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035" spans="1:18" x14ac:dyDescent="0.25">
      <c r="A2035">
        <v>1</v>
      </c>
      <c r="B2035">
        <v>1339</v>
      </c>
      <c r="C2035">
        <v>7</v>
      </c>
      <c r="D2035">
        <v>9</v>
      </c>
      <c r="E2035">
        <v>201903</v>
      </c>
      <c r="F2035">
        <v>0</v>
      </c>
      <c r="G2035">
        <v>3.17</v>
      </c>
      <c r="H2035">
        <v>0</v>
      </c>
      <c r="I2035">
        <v>125.76658</v>
      </c>
      <c r="J2035">
        <v>47.8</v>
      </c>
      <c r="K2035">
        <v>262.13997999999998</v>
      </c>
      <c r="L2035">
        <f>Tabla_STOCKENALMACEN[[#This Row],[CANT_STOCK]]*Tabla_STOCKENALMACEN[[#This Row],[COSTO_UNIT]]</f>
        <v>0</v>
      </c>
      <c r="M2035">
        <f>IFERROR(Tabla_STOCKENALMACEN[[#This Row],[CANT_STOCK]]/Tabla_STOCKENALMACEN[[#This Row],[VENTA_PROM12MESES_UN]],0)</f>
        <v>0</v>
      </c>
      <c r="N2035">
        <f>IFERROR(12/Tabla_STOCKENALMACEN[[#This Row],[MESES DE INVENTARIO]],0)</f>
        <v>0</v>
      </c>
      <c r="O2035" s="3">
        <f>Tabla_STOCKENALMACEN[[#This Row],[STOCK_VALORIZADO]]/SUM(Tabla_STOCKENALMACEN[STOCK_VALORIZADO])</f>
        <v>0</v>
      </c>
      <c r="P2035" s="1" t="str">
        <f>VLOOKUP(Tabla_STOCKENALMACEN[[#This Row],[ID_PRODUCTO]],'ABC VENTAS'!$B$2:$F$564,5,FALSE)</f>
        <v>C</v>
      </c>
      <c r="Q2035" s="1" t="str">
        <f>VLOOKUP(Tabla_STOCKENALMACEN[[#This Row],[ID_PRODUCTO]],'ABC STOCK'!$B$3:$F$565,5,FALSE)</f>
        <v>C</v>
      </c>
      <c r="R203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36" spans="1:18" x14ac:dyDescent="0.25">
      <c r="A2036">
        <v>3</v>
      </c>
      <c r="B2036">
        <v>1340</v>
      </c>
      <c r="C2036">
        <v>7</v>
      </c>
      <c r="D2036">
        <v>9</v>
      </c>
      <c r="E2036">
        <v>202002</v>
      </c>
      <c r="F2036">
        <v>285</v>
      </c>
      <c r="G2036">
        <v>7.29</v>
      </c>
      <c r="H2036">
        <v>2077.65</v>
      </c>
      <c r="I2036">
        <v>418.94900999999999</v>
      </c>
      <c r="J2036">
        <v>56.9</v>
      </c>
      <c r="K2036">
        <v>667.82961</v>
      </c>
      <c r="L2036">
        <f>Tabla_STOCKENALMACEN[[#This Row],[CANT_STOCK]]*Tabla_STOCKENALMACEN[[#This Row],[COSTO_UNIT]]</f>
        <v>2077.65</v>
      </c>
      <c r="M2036">
        <f>IFERROR(Tabla_STOCKENALMACEN[[#This Row],[CANT_STOCK]]/Tabla_STOCKENALMACEN[[#This Row],[VENTA_PROM12MESES_UN]],0)</f>
        <v>5.0087873462214416</v>
      </c>
      <c r="N2036">
        <f>IFERROR(12/Tabla_STOCKENALMACEN[[#This Row],[MESES DE INVENTARIO]],0)</f>
        <v>2.3957894736842102</v>
      </c>
      <c r="O2036" s="3">
        <f>Tabla_STOCKENALMACEN[[#This Row],[STOCK_VALORIZADO]]/SUM(Tabla_STOCKENALMACEN[STOCK_VALORIZADO])</f>
        <v>7.8214967040889078E-5</v>
      </c>
      <c r="P2036" s="1" t="str">
        <f>VLOOKUP(Tabla_STOCKENALMACEN[[#This Row],[ID_PRODUCTO]],'ABC VENTAS'!$B$2:$F$564,5,FALSE)</f>
        <v>C</v>
      </c>
      <c r="Q2036" s="1" t="str">
        <f>VLOOKUP(Tabla_STOCKENALMACEN[[#This Row],[ID_PRODUCTO]],'ABC STOCK'!$B$3:$F$565,5,FALSE)</f>
        <v>C</v>
      </c>
      <c r="R203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037" spans="1:18" x14ac:dyDescent="0.25">
      <c r="A2037">
        <v>3</v>
      </c>
      <c r="B2037">
        <v>1340</v>
      </c>
      <c r="C2037">
        <v>7</v>
      </c>
      <c r="D2037">
        <v>9</v>
      </c>
      <c r="E2037">
        <v>202001</v>
      </c>
      <c r="F2037">
        <v>1293</v>
      </c>
      <c r="G2037">
        <v>2.19</v>
      </c>
      <c r="H2037">
        <v>2831.67</v>
      </c>
      <c r="I2037">
        <v>216.28658999999999</v>
      </c>
      <c r="J2037">
        <v>92.3</v>
      </c>
      <c r="K2037">
        <v>365.86797000000001</v>
      </c>
      <c r="L2037">
        <f>Tabla_STOCKENALMACEN[[#This Row],[CANT_STOCK]]*Tabla_STOCKENALMACEN[[#This Row],[COSTO_UNIT]]</f>
        <v>2831.67</v>
      </c>
      <c r="M2037">
        <f>IFERROR(Tabla_STOCKENALMACEN[[#This Row],[CANT_STOCK]]/Tabla_STOCKENALMACEN[[#This Row],[VENTA_PROM12MESES_UN]],0)</f>
        <v>14.00866738894908</v>
      </c>
      <c r="N2037">
        <f>IFERROR(12/Tabla_STOCKENALMACEN[[#This Row],[MESES DE INVENTARIO]],0)</f>
        <v>0.8566125290023201</v>
      </c>
      <c r="O2037" s="3">
        <f>Tabla_STOCKENALMACEN[[#This Row],[STOCK_VALORIZADO]]/SUM(Tabla_STOCKENALMACEN[STOCK_VALORIZADO])</f>
        <v>1.0660071509670752E-4</v>
      </c>
      <c r="P2037" s="1" t="str">
        <f>VLOOKUP(Tabla_STOCKENALMACEN[[#This Row],[ID_PRODUCTO]],'ABC VENTAS'!$B$2:$F$564,5,FALSE)</f>
        <v>C</v>
      </c>
      <c r="Q2037" s="1" t="str">
        <f>VLOOKUP(Tabla_STOCKENALMACEN[[#This Row],[ID_PRODUCTO]],'ABC STOCK'!$B$3:$F$565,5,FALSE)</f>
        <v>C</v>
      </c>
      <c r="R203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038" spans="1:18" x14ac:dyDescent="0.25">
      <c r="A2038">
        <v>2</v>
      </c>
      <c r="B2038">
        <v>1340</v>
      </c>
      <c r="C2038">
        <v>7</v>
      </c>
      <c r="D2038">
        <v>9</v>
      </c>
      <c r="E2038">
        <v>202002</v>
      </c>
      <c r="F2038">
        <v>341</v>
      </c>
      <c r="G2038">
        <v>4.29</v>
      </c>
      <c r="H2038">
        <v>1462.89</v>
      </c>
      <c r="I2038">
        <v>0</v>
      </c>
      <c r="J2038">
        <v>0</v>
      </c>
      <c r="K2038">
        <v>0</v>
      </c>
      <c r="L2038">
        <f>Tabla_STOCKENALMACEN[[#This Row],[CANT_STOCK]]*Tabla_STOCKENALMACEN[[#This Row],[COSTO_UNIT]]</f>
        <v>1462.89</v>
      </c>
      <c r="M2038">
        <f>IFERROR(Tabla_STOCKENALMACEN[[#This Row],[CANT_STOCK]]/Tabla_STOCKENALMACEN[[#This Row],[VENTA_PROM12MESES_UN]],0)</f>
        <v>0</v>
      </c>
      <c r="N2038">
        <f>IFERROR(12/Tabla_STOCKENALMACEN[[#This Row],[MESES DE INVENTARIO]],0)</f>
        <v>0</v>
      </c>
      <c r="O2038" s="3">
        <f>Tabla_STOCKENALMACEN[[#This Row],[STOCK_VALORIZADO]]/SUM(Tabla_STOCKENALMACEN[STOCK_VALORIZADO])</f>
        <v>5.5071784532739502E-5</v>
      </c>
      <c r="P2038" s="1" t="str">
        <f>VLOOKUP(Tabla_STOCKENALMACEN[[#This Row],[ID_PRODUCTO]],'ABC VENTAS'!$B$2:$F$564,5,FALSE)</f>
        <v>C</v>
      </c>
      <c r="Q2038" s="1" t="str">
        <f>VLOOKUP(Tabla_STOCKENALMACEN[[#This Row],[ID_PRODUCTO]],'ABC STOCK'!$B$3:$F$565,5,FALSE)</f>
        <v>C</v>
      </c>
      <c r="R2038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039" spans="1:18" x14ac:dyDescent="0.25">
      <c r="A2039">
        <v>2</v>
      </c>
      <c r="B2039">
        <v>1340</v>
      </c>
      <c r="C2039">
        <v>7</v>
      </c>
      <c r="D2039">
        <v>9</v>
      </c>
      <c r="E2039">
        <v>202002</v>
      </c>
      <c r="F2039">
        <v>0</v>
      </c>
      <c r="G2039">
        <v>5.55</v>
      </c>
      <c r="H2039">
        <v>0</v>
      </c>
      <c r="I2039">
        <v>305.47199999999998</v>
      </c>
      <c r="J2039">
        <v>64</v>
      </c>
      <c r="K2039">
        <v>479.52</v>
      </c>
      <c r="L2039">
        <f>Tabla_STOCKENALMACEN[[#This Row],[CANT_STOCK]]*Tabla_STOCKENALMACEN[[#This Row],[COSTO_UNIT]]</f>
        <v>0</v>
      </c>
      <c r="M2039">
        <f>IFERROR(Tabla_STOCKENALMACEN[[#This Row],[CANT_STOCK]]/Tabla_STOCKENALMACEN[[#This Row],[VENTA_PROM12MESES_UN]],0)</f>
        <v>0</v>
      </c>
      <c r="N2039">
        <f>IFERROR(12/Tabla_STOCKENALMACEN[[#This Row],[MESES DE INVENTARIO]],0)</f>
        <v>0</v>
      </c>
      <c r="O2039" s="3">
        <f>Tabla_STOCKENALMACEN[[#This Row],[STOCK_VALORIZADO]]/SUM(Tabla_STOCKENALMACEN[STOCK_VALORIZADO])</f>
        <v>0</v>
      </c>
      <c r="P2039" s="1" t="str">
        <f>VLOOKUP(Tabla_STOCKENALMACEN[[#This Row],[ID_PRODUCTO]],'ABC VENTAS'!$B$2:$F$564,5,FALSE)</f>
        <v>C</v>
      </c>
      <c r="Q2039" s="1" t="str">
        <f>VLOOKUP(Tabla_STOCKENALMACEN[[#This Row],[ID_PRODUCTO]],'ABC STOCK'!$B$3:$F$565,5,FALSE)</f>
        <v>C</v>
      </c>
      <c r="R203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40" spans="1:18" x14ac:dyDescent="0.25">
      <c r="A2040">
        <v>2</v>
      </c>
      <c r="B2040">
        <v>1340</v>
      </c>
      <c r="C2040">
        <v>7</v>
      </c>
      <c r="D2040">
        <v>9</v>
      </c>
      <c r="E2040">
        <v>202001</v>
      </c>
      <c r="F2040">
        <v>528</v>
      </c>
      <c r="G2040">
        <v>6.52</v>
      </c>
      <c r="H2040">
        <v>3442.56</v>
      </c>
      <c r="I2040">
        <v>195.07839999999999</v>
      </c>
      <c r="J2040">
        <v>35.200000000000003</v>
      </c>
      <c r="K2040">
        <v>277.69983999999999</v>
      </c>
      <c r="L2040">
        <f>Tabla_STOCKENALMACEN[[#This Row],[CANT_STOCK]]*Tabla_STOCKENALMACEN[[#This Row],[COSTO_UNIT]]</f>
        <v>3442.56</v>
      </c>
      <c r="M2040">
        <f>IFERROR(Tabla_STOCKENALMACEN[[#This Row],[CANT_STOCK]]/Tabla_STOCKENALMACEN[[#This Row],[VENTA_PROM12MESES_UN]],0)</f>
        <v>14.999999999999998</v>
      </c>
      <c r="N2040">
        <f>IFERROR(12/Tabla_STOCKENALMACEN[[#This Row],[MESES DE INVENTARIO]],0)</f>
        <v>0.8</v>
      </c>
      <c r="O2040" s="3">
        <f>Tabla_STOCKENALMACEN[[#This Row],[STOCK_VALORIZADO]]/SUM(Tabla_STOCKENALMACEN[STOCK_VALORIZADO])</f>
        <v>1.295982080409516E-4</v>
      </c>
      <c r="P2040" s="1" t="str">
        <f>VLOOKUP(Tabla_STOCKENALMACEN[[#This Row],[ID_PRODUCTO]],'ABC VENTAS'!$B$2:$F$564,5,FALSE)</f>
        <v>C</v>
      </c>
      <c r="Q2040" s="1" t="str">
        <f>VLOOKUP(Tabla_STOCKENALMACEN[[#This Row],[ID_PRODUCTO]],'ABC STOCK'!$B$3:$F$565,5,FALSE)</f>
        <v>C</v>
      </c>
      <c r="R204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041" spans="1:18" x14ac:dyDescent="0.25">
      <c r="A2041">
        <v>1</v>
      </c>
      <c r="B2041">
        <v>1340</v>
      </c>
      <c r="C2041">
        <v>7</v>
      </c>
      <c r="D2041">
        <v>9</v>
      </c>
      <c r="E2041">
        <v>201907</v>
      </c>
      <c r="F2041">
        <v>719</v>
      </c>
      <c r="G2041">
        <v>6.25</v>
      </c>
      <c r="H2041">
        <v>4493.75</v>
      </c>
      <c r="I2041">
        <v>288.5625</v>
      </c>
      <c r="J2041">
        <v>51.3</v>
      </c>
      <c r="K2041">
        <v>471.31875000000002</v>
      </c>
      <c r="L2041">
        <f>Tabla_STOCKENALMACEN[[#This Row],[CANT_STOCK]]*Tabla_STOCKENALMACEN[[#This Row],[COSTO_UNIT]]</f>
        <v>4493.75</v>
      </c>
      <c r="M2041">
        <f>IFERROR(Tabla_STOCKENALMACEN[[#This Row],[CANT_STOCK]]/Tabla_STOCKENALMACEN[[#This Row],[VENTA_PROM12MESES_UN]],0)</f>
        <v>14.015594541910332</v>
      </c>
      <c r="N2041">
        <f>IFERROR(12/Tabla_STOCKENALMACEN[[#This Row],[MESES DE INVENTARIO]],0)</f>
        <v>0.85618915159944364</v>
      </c>
      <c r="O2041" s="3">
        <f>Tabla_STOCKENALMACEN[[#This Row],[STOCK_VALORIZADO]]/SUM(Tabla_STOCKENALMACEN[STOCK_VALORIZADO])</f>
        <v>1.6917118289413294E-4</v>
      </c>
      <c r="P2041" s="1" t="str">
        <f>VLOOKUP(Tabla_STOCKENALMACEN[[#This Row],[ID_PRODUCTO]],'ABC VENTAS'!$B$2:$F$564,5,FALSE)</f>
        <v>C</v>
      </c>
      <c r="Q2041" s="1" t="str">
        <f>VLOOKUP(Tabla_STOCKENALMACEN[[#This Row],[ID_PRODUCTO]],'ABC STOCK'!$B$3:$F$565,5,FALSE)</f>
        <v>C</v>
      </c>
      <c r="R204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042" spans="1:18" x14ac:dyDescent="0.25">
      <c r="A2042">
        <v>3</v>
      </c>
      <c r="B2042">
        <v>1341</v>
      </c>
      <c r="C2042">
        <v>7</v>
      </c>
      <c r="D2042">
        <v>9</v>
      </c>
      <c r="E2042">
        <v>202002</v>
      </c>
      <c r="F2042">
        <v>26</v>
      </c>
      <c r="G2042">
        <v>5.99</v>
      </c>
      <c r="H2042">
        <v>155.74</v>
      </c>
      <c r="I2042">
        <v>389.35</v>
      </c>
      <c r="J2042">
        <v>65</v>
      </c>
      <c r="K2042">
        <v>650.21450000000004</v>
      </c>
      <c r="L2042">
        <f>Tabla_STOCKENALMACEN[[#This Row],[CANT_STOCK]]*Tabla_STOCKENALMACEN[[#This Row],[COSTO_UNIT]]</f>
        <v>155.74</v>
      </c>
      <c r="M2042">
        <f>IFERROR(Tabla_STOCKENALMACEN[[#This Row],[CANT_STOCK]]/Tabla_STOCKENALMACEN[[#This Row],[VENTA_PROM12MESES_UN]],0)</f>
        <v>0.4</v>
      </c>
      <c r="N2042">
        <f>IFERROR(12/Tabla_STOCKENALMACEN[[#This Row],[MESES DE INVENTARIO]],0)</f>
        <v>30</v>
      </c>
      <c r="O2042" s="3">
        <f>Tabla_STOCKENALMACEN[[#This Row],[STOCK_VALORIZADO]]/SUM(Tabla_STOCKENALMACEN[STOCK_VALORIZADO])</f>
        <v>5.8629696854369433E-6</v>
      </c>
      <c r="P2042" s="1" t="str">
        <f>VLOOKUP(Tabla_STOCKENALMACEN[[#This Row],[ID_PRODUCTO]],'ABC VENTAS'!$B$2:$F$564,5,FALSE)</f>
        <v>C</v>
      </c>
      <c r="Q2042" s="1" t="str">
        <f>VLOOKUP(Tabla_STOCKENALMACEN[[#This Row],[ID_PRODUCTO]],'ABC STOCK'!$B$3:$F$565,5,FALSE)</f>
        <v>C</v>
      </c>
      <c r="R204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43" spans="1:18" x14ac:dyDescent="0.25">
      <c r="A2043">
        <v>3</v>
      </c>
      <c r="B2043">
        <v>1341</v>
      </c>
      <c r="C2043">
        <v>7</v>
      </c>
      <c r="D2043">
        <v>9</v>
      </c>
      <c r="E2043">
        <v>202003</v>
      </c>
      <c r="F2043">
        <v>567</v>
      </c>
      <c r="G2043">
        <v>4.26</v>
      </c>
      <c r="H2043">
        <v>2415.42</v>
      </c>
      <c r="I2043">
        <v>257.64479999999998</v>
      </c>
      <c r="J2043">
        <v>63</v>
      </c>
      <c r="K2043">
        <v>458.9298</v>
      </c>
      <c r="L2043">
        <f>Tabla_STOCKENALMACEN[[#This Row],[CANT_STOCK]]*Tabla_STOCKENALMACEN[[#This Row],[COSTO_UNIT]]</f>
        <v>2415.42</v>
      </c>
      <c r="M2043">
        <f>IFERROR(Tabla_STOCKENALMACEN[[#This Row],[CANT_STOCK]]/Tabla_STOCKENALMACEN[[#This Row],[VENTA_PROM12MESES_UN]],0)</f>
        <v>9</v>
      </c>
      <c r="N2043">
        <f>IFERROR(12/Tabla_STOCKENALMACEN[[#This Row],[MESES DE INVENTARIO]],0)</f>
        <v>1.3333333333333333</v>
      </c>
      <c r="O2043" s="3">
        <f>Tabla_STOCKENALMACEN[[#This Row],[STOCK_VALORIZADO]]/SUM(Tabla_STOCKENALMACEN[STOCK_VALORIZADO])</f>
        <v>9.0930616653384495E-5</v>
      </c>
      <c r="P2043" s="1" t="str">
        <f>VLOOKUP(Tabla_STOCKENALMACEN[[#This Row],[ID_PRODUCTO]],'ABC VENTAS'!$B$2:$F$564,5,FALSE)</f>
        <v>C</v>
      </c>
      <c r="Q2043" s="1" t="str">
        <f>VLOOKUP(Tabla_STOCKENALMACEN[[#This Row],[ID_PRODUCTO]],'ABC STOCK'!$B$3:$F$565,5,FALSE)</f>
        <v>C</v>
      </c>
      <c r="R204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044" spans="1:18" x14ac:dyDescent="0.25">
      <c r="A2044">
        <v>3</v>
      </c>
      <c r="B2044">
        <v>1341</v>
      </c>
      <c r="C2044">
        <v>7</v>
      </c>
      <c r="D2044">
        <v>9</v>
      </c>
      <c r="E2044">
        <v>201908</v>
      </c>
      <c r="F2044">
        <v>1140</v>
      </c>
      <c r="G2044">
        <v>3.27</v>
      </c>
      <c r="H2044">
        <v>3727.8</v>
      </c>
      <c r="I2044">
        <v>282.14868000000001</v>
      </c>
      <c r="J2044">
        <v>81.400000000000006</v>
      </c>
      <c r="K2044">
        <v>457.82616000000002</v>
      </c>
      <c r="L2044">
        <f>Tabla_STOCKENALMACEN[[#This Row],[CANT_STOCK]]*Tabla_STOCKENALMACEN[[#This Row],[COSTO_UNIT]]</f>
        <v>3727.8</v>
      </c>
      <c r="M2044">
        <f>IFERROR(Tabla_STOCKENALMACEN[[#This Row],[CANT_STOCK]]/Tabla_STOCKENALMACEN[[#This Row],[VENTA_PROM12MESES_UN]],0)</f>
        <v>14.004914004914005</v>
      </c>
      <c r="N2044">
        <f>IFERROR(12/Tabla_STOCKENALMACEN[[#This Row],[MESES DE INVENTARIO]],0)</f>
        <v>0.85684210526315796</v>
      </c>
      <c r="O2044" s="3">
        <f>Tabla_STOCKENALMACEN[[#This Row],[STOCK_VALORIZADO]]/SUM(Tabla_STOCKENALMACEN[STOCK_VALORIZADO])</f>
        <v>1.4033631946431128E-4</v>
      </c>
      <c r="P2044" s="1" t="str">
        <f>VLOOKUP(Tabla_STOCKENALMACEN[[#This Row],[ID_PRODUCTO]],'ABC VENTAS'!$B$2:$F$564,5,FALSE)</f>
        <v>C</v>
      </c>
      <c r="Q2044" s="1" t="str">
        <f>VLOOKUP(Tabla_STOCKENALMACEN[[#This Row],[ID_PRODUCTO]],'ABC STOCK'!$B$3:$F$565,5,FALSE)</f>
        <v>C</v>
      </c>
      <c r="R204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045" spans="1:18" x14ac:dyDescent="0.25">
      <c r="A2045">
        <v>3</v>
      </c>
      <c r="B2045">
        <v>1341</v>
      </c>
      <c r="C2045">
        <v>7</v>
      </c>
      <c r="D2045">
        <v>9</v>
      </c>
      <c r="E2045">
        <v>201911</v>
      </c>
      <c r="F2045">
        <v>491</v>
      </c>
      <c r="G2045">
        <v>2.98</v>
      </c>
      <c r="H2045">
        <v>1463.18</v>
      </c>
      <c r="I2045">
        <v>248.4873</v>
      </c>
      <c r="J2045">
        <v>98.1</v>
      </c>
      <c r="K2045">
        <v>388.80954000000003</v>
      </c>
      <c r="L2045">
        <f>Tabla_STOCKENALMACEN[[#This Row],[CANT_STOCK]]*Tabla_STOCKENALMACEN[[#This Row],[COSTO_UNIT]]</f>
        <v>1463.18</v>
      </c>
      <c r="M2045">
        <f>IFERROR(Tabla_STOCKENALMACEN[[#This Row],[CANT_STOCK]]/Tabla_STOCKENALMACEN[[#This Row],[VENTA_PROM12MESES_UN]],0)</f>
        <v>5.0050968399592257</v>
      </c>
      <c r="N2045">
        <f>IFERROR(12/Tabla_STOCKENALMACEN[[#This Row],[MESES DE INVENTARIO]],0)</f>
        <v>2.3975560081466392</v>
      </c>
      <c r="O2045" s="3">
        <f>Tabla_STOCKENALMACEN[[#This Row],[STOCK_VALORIZADO]]/SUM(Tabla_STOCKENALMACEN[STOCK_VALORIZADO])</f>
        <v>5.5082701838561876E-5</v>
      </c>
      <c r="P2045" s="1" t="str">
        <f>VLOOKUP(Tabla_STOCKENALMACEN[[#This Row],[ID_PRODUCTO]],'ABC VENTAS'!$B$2:$F$564,5,FALSE)</f>
        <v>C</v>
      </c>
      <c r="Q2045" s="1" t="str">
        <f>VLOOKUP(Tabla_STOCKENALMACEN[[#This Row],[ID_PRODUCTO]],'ABC STOCK'!$B$3:$F$565,5,FALSE)</f>
        <v>C</v>
      </c>
      <c r="R204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046" spans="1:18" x14ac:dyDescent="0.25">
      <c r="A2046">
        <v>2</v>
      </c>
      <c r="B2046">
        <v>1341</v>
      </c>
      <c r="C2046">
        <v>7</v>
      </c>
      <c r="D2046">
        <v>9</v>
      </c>
      <c r="E2046">
        <v>201908</v>
      </c>
      <c r="F2046">
        <v>395</v>
      </c>
      <c r="G2046">
        <v>4.42</v>
      </c>
      <c r="H2046">
        <v>1745.9</v>
      </c>
      <c r="I2046">
        <v>534.95259999999996</v>
      </c>
      <c r="J2046">
        <v>133</v>
      </c>
      <c r="K2046">
        <v>1099.2982</v>
      </c>
      <c r="L2046">
        <f>Tabla_STOCKENALMACEN[[#This Row],[CANT_STOCK]]*Tabla_STOCKENALMACEN[[#This Row],[COSTO_UNIT]]</f>
        <v>1745.8999999999999</v>
      </c>
      <c r="M2046">
        <f>IFERROR(Tabla_STOCKENALMACEN[[#This Row],[CANT_STOCK]]/Tabla_STOCKENALMACEN[[#This Row],[VENTA_PROM12MESES_UN]],0)</f>
        <v>2.969924812030075</v>
      </c>
      <c r="N2046">
        <f>IFERROR(12/Tabla_STOCKENALMACEN[[#This Row],[MESES DE INVENTARIO]],0)</f>
        <v>4.0405063291139243</v>
      </c>
      <c r="O2046" s="3">
        <f>Tabla_STOCKENALMACEN[[#This Row],[STOCK_VALORIZADO]]/SUM(Tabla_STOCKENALMACEN[STOCK_VALORIZADO])</f>
        <v>6.572594563891331E-5</v>
      </c>
      <c r="P2046" s="1" t="str">
        <f>VLOOKUP(Tabla_STOCKENALMACEN[[#This Row],[ID_PRODUCTO]],'ABC VENTAS'!$B$2:$F$564,5,FALSE)</f>
        <v>C</v>
      </c>
      <c r="Q2046" s="1" t="str">
        <f>VLOOKUP(Tabla_STOCKENALMACEN[[#This Row],[ID_PRODUCTO]],'ABC STOCK'!$B$3:$F$565,5,FALSE)</f>
        <v>C</v>
      </c>
      <c r="R204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47" spans="1:18" x14ac:dyDescent="0.25">
      <c r="A2047">
        <v>1</v>
      </c>
      <c r="B2047">
        <v>1341</v>
      </c>
      <c r="C2047">
        <v>7</v>
      </c>
      <c r="D2047">
        <v>9</v>
      </c>
      <c r="E2047">
        <v>201909</v>
      </c>
      <c r="F2047">
        <v>776</v>
      </c>
      <c r="G2047">
        <v>1.17</v>
      </c>
      <c r="H2047">
        <v>907.92</v>
      </c>
      <c r="I2047">
        <v>139.93199999999999</v>
      </c>
      <c r="J2047">
        <v>115</v>
      </c>
      <c r="K2047">
        <v>166.84200000000001</v>
      </c>
      <c r="L2047">
        <f>Tabla_STOCKENALMACEN[[#This Row],[CANT_STOCK]]*Tabla_STOCKENALMACEN[[#This Row],[COSTO_UNIT]]</f>
        <v>907.92</v>
      </c>
      <c r="M2047">
        <f>IFERROR(Tabla_STOCKENALMACEN[[#This Row],[CANT_STOCK]]/Tabla_STOCKENALMACEN[[#This Row],[VENTA_PROM12MESES_UN]],0)</f>
        <v>6.7478260869565219</v>
      </c>
      <c r="N2047">
        <f>IFERROR(12/Tabla_STOCKENALMACEN[[#This Row],[MESES DE INVENTARIO]],0)</f>
        <v>1.7783505154639174</v>
      </c>
      <c r="O2047" s="3">
        <f>Tabla_STOCKENALMACEN[[#This Row],[STOCK_VALORIZADO]]/SUM(Tabla_STOCKENALMACEN[STOCK_VALORIZADO])</f>
        <v>3.4179449318106517E-5</v>
      </c>
      <c r="P2047" s="1" t="str">
        <f>VLOOKUP(Tabla_STOCKENALMACEN[[#This Row],[ID_PRODUCTO]],'ABC VENTAS'!$B$2:$F$564,5,FALSE)</f>
        <v>C</v>
      </c>
      <c r="Q2047" s="1" t="str">
        <f>VLOOKUP(Tabla_STOCKENALMACEN[[#This Row],[ID_PRODUCTO]],'ABC STOCK'!$B$3:$F$565,5,FALSE)</f>
        <v>C</v>
      </c>
      <c r="R204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048" spans="1:18" x14ac:dyDescent="0.25">
      <c r="A2048">
        <v>3</v>
      </c>
      <c r="B2048">
        <v>1342</v>
      </c>
      <c r="C2048">
        <v>7</v>
      </c>
      <c r="D2048">
        <v>9</v>
      </c>
      <c r="E2048">
        <v>202003</v>
      </c>
      <c r="F2048">
        <v>59</v>
      </c>
      <c r="G2048">
        <v>4.33</v>
      </c>
      <c r="H2048">
        <v>255.47</v>
      </c>
      <c r="I2048">
        <v>485.82600000000002</v>
      </c>
      <c r="J2048">
        <v>132</v>
      </c>
      <c r="K2048">
        <v>891.6336</v>
      </c>
      <c r="L2048">
        <f>Tabla_STOCKENALMACEN[[#This Row],[CANT_STOCK]]*Tabla_STOCKENALMACEN[[#This Row],[COSTO_UNIT]]</f>
        <v>255.47</v>
      </c>
      <c r="M2048">
        <f>IFERROR(Tabla_STOCKENALMACEN[[#This Row],[CANT_STOCK]]/Tabla_STOCKENALMACEN[[#This Row],[VENTA_PROM12MESES_UN]],0)</f>
        <v>0.44696969696969696</v>
      </c>
      <c r="N2048">
        <f>IFERROR(12/Tabla_STOCKENALMACEN[[#This Row],[MESES DE INVENTARIO]],0)</f>
        <v>26.847457627118644</v>
      </c>
      <c r="O2048" s="3">
        <f>Tabla_STOCKENALMACEN[[#This Row],[STOCK_VALORIZADO]]/SUM(Tabla_STOCKENALMACEN[STOCK_VALORIZADO])</f>
        <v>9.6173935118696279E-6</v>
      </c>
      <c r="P2048" s="1" t="str">
        <f>VLOOKUP(Tabla_STOCKENALMACEN[[#This Row],[ID_PRODUCTO]],'ABC VENTAS'!$B$2:$F$564,5,FALSE)</f>
        <v>C</v>
      </c>
      <c r="Q2048" s="1" t="str">
        <f>VLOOKUP(Tabla_STOCKENALMACEN[[#This Row],[ID_PRODUCTO]],'ABC STOCK'!$B$3:$F$565,5,FALSE)</f>
        <v>C</v>
      </c>
      <c r="R204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49" spans="1:18" x14ac:dyDescent="0.25">
      <c r="A2049">
        <v>3</v>
      </c>
      <c r="B2049">
        <v>1342</v>
      </c>
      <c r="C2049">
        <v>7</v>
      </c>
      <c r="D2049">
        <v>9</v>
      </c>
      <c r="E2049">
        <v>202002</v>
      </c>
      <c r="F2049">
        <v>350</v>
      </c>
      <c r="G2049">
        <v>2.64</v>
      </c>
      <c r="H2049">
        <v>924</v>
      </c>
      <c r="I2049">
        <v>154.44</v>
      </c>
      <c r="J2049">
        <v>65</v>
      </c>
      <c r="K2049">
        <v>324.32400000000001</v>
      </c>
      <c r="L2049">
        <f>Tabla_STOCKENALMACEN[[#This Row],[CANT_STOCK]]*Tabla_STOCKENALMACEN[[#This Row],[COSTO_UNIT]]</f>
        <v>924</v>
      </c>
      <c r="M2049">
        <f>IFERROR(Tabla_STOCKENALMACEN[[#This Row],[CANT_STOCK]]/Tabla_STOCKENALMACEN[[#This Row],[VENTA_PROM12MESES_UN]],0)</f>
        <v>5.384615384615385</v>
      </c>
      <c r="N2049">
        <f>IFERROR(12/Tabla_STOCKENALMACEN[[#This Row],[MESES DE INVENTARIO]],0)</f>
        <v>2.2285714285714282</v>
      </c>
      <c r="O2049" s="3">
        <f>Tabla_STOCKENALMACEN[[#This Row],[STOCK_VALORIZADO]]/SUM(Tabla_STOCKENALMACEN[STOCK_VALORIZADO])</f>
        <v>3.4784795103016153E-5</v>
      </c>
      <c r="P2049" s="1" t="str">
        <f>VLOOKUP(Tabla_STOCKENALMACEN[[#This Row],[ID_PRODUCTO]],'ABC VENTAS'!$B$2:$F$564,5,FALSE)</f>
        <v>C</v>
      </c>
      <c r="Q2049" s="1" t="str">
        <f>VLOOKUP(Tabla_STOCKENALMACEN[[#This Row],[ID_PRODUCTO]],'ABC STOCK'!$B$3:$F$565,5,FALSE)</f>
        <v>C</v>
      </c>
      <c r="R204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050" spans="1:18" x14ac:dyDescent="0.25">
      <c r="A2050">
        <v>3</v>
      </c>
      <c r="B2050">
        <v>1342</v>
      </c>
      <c r="C2050">
        <v>7</v>
      </c>
      <c r="D2050">
        <v>9</v>
      </c>
      <c r="E2050">
        <v>201912</v>
      </c>
      <c r="F2050">
        <v>1070</v>
      </c>
      <c r="G2050">
        <v>3.62</v>
      </c>
      <c r="H2050">
        <v>3873.4</v>
      </c>
      <c r="I2050">
        <v>199.97604000000001</v>
      </c>
      <c r="J2050">
        <v>59.4</v>
      </c>
      <c r="K2050">
        <v>309.64031999999997</v>
      </c>
      <c r="L2050">
        <f>Tabla_STOCKENALMACEN[[#This Row],[CANT_STOCK]]*Tabla_STOCKENALMACEN[[#This Row],[COSTO_UNIT]]</f>
        <v>3873.4</v>
      </c>
      <c r="M2050">
        <f>IFERROR(Tabla_STOCKENALMACEN[[#This Row],[CANT_STOCK]]/Tabla_STOCKENALMACEN[[#This Row],[VENTA_PROM12MESES_UN]],0)</f>
        <v>18.013468013468014</v>
      </c>
      <c r="N2050">
        <f>IFERROR(12/Tabla_STOCKENALMACEN[[#This Row],[MESES DE INVENTARIO]],0)</f>
        <v>0.66616822429906541</v>
      </c>
      <c r="O2050" s="3">
        <f>Tabla_STOCKENALMACEN[[#This Row],[STOCK_VALORIZADO]]/SUM(Tabla_STOCKENALMACEN[STOCK_VALORIZADO])</f>
        <v>1.4581755990478653E-4</v>
      </c>
      <c r="P2050" s="1" t="str">
        <f>VLOOKUP(Tabla_STOCKENALMACEN[[#This Row],[ID_PRODUCTO]],'ABC VENTAS'!$B$2:$F$564,5,FALSE)</f>
        <v>C</v>
      </c>
      <c r="Q2050" s="1" t="str">
        <f>VLOOKUP(Tabla_STOCKENALMACEN[[#This Row],[ID_PRODUCTO]],'ABC STOCK'!$B$3:$F$565,5,FALSE)</f>
        <v>C</v>
      </c>
      <c r="R205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051" spans="1:18" x14ac:dyDescent="0.25">
      <c r="A2051">
        <v>2</v>
      </c>
      <c r="B2051">
        <v>1342</v>
      </c>
      <c r="C2051">
        <v>7</v>
      </c>
      <c r="D2051">
        <v>9</v>
      </c>
      <c r="E2051">
        <v>202001</v>
      </c>
      <c r="F2051">
        <v>284</v>
      </c>
      <c r="G2051">
        <v>5.57</v>
      </c>
      <c r="H2051">
        <v>1581.88</v>
      </c>
      <c r="I2051">
        <v>527.86890000000005</v>
      </c>
      <c r="J2051">
        <v>117</v>
      </c>
      <c r="K2051">
        <v>944.95050000000003</v>
      </c>
      <c r="L2051">
        <f>Tabla_STOCKENALMACEN[[#This Row],[CANT_STOCK]]*Tabla_STOCKENALMACEN[[#This Row],[COSTO_UNIT]]</f>
        <v>1581.88</v>
      </c>
      <c r="M2051">
        <f>IFERROR(Tabla_STOCKENALMACEN[[#This Row],[CANT_STOCK]]/Tabla_STOCKENALMACEN[[#This Row],[VENTA_PROM12MESES_UN]],0)</f>
        <v>2.4273504273504272</v>
      </c>
      <c r="N2051">
        <f>IFERROR(12/Tabla_STOCKENALMACEN[[#This Row],[MESES DE INVENTARIO]],0)</f>
        <v>4.943661971830986</v>
      </c>
      <c r="O2051" s="3">
        <f>Tabla_STOCKENALMACEN[[#This Row],[STOCK_VALORIZADO]]/SUM(Tabla_STOCKENALMACEN[STOCK_VALORIZADO])</f>
        <v>5.9551268049306485E-5</v>
      </c>
      <c r="P2051" s="1" t="str">
        <f>VLOOKUP(Tabla_STOCKENALMACEN[[#This Row],[ID_PRODUCTO]],'ABC VENTAS'!$B$2:$F$564,5,FALSE)</f>
        <v>C</v>
      </c>
      <c r="Q2051" s="1" t="str">
        <f>VLOOKUP(Tabla_STOCKENALMACEN[[#This Row],[ID_PRODUCTO]],'ABC STOCK'!$B$3:$F$565,5,FALSE)</f>
        <v>C</v>
      </c>
      <c r="R205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52" spans="1:18" x14ac:dyDescent="0.25">
      <c r="A2052">
        <v>2</v>
      </c>
      <c r="B2052">
        <v>1342</v>
      </c>
      <c r="C2052">
        <v>7</v>
      </c>
      <c r="D2052">
        <v>9</v>
      </c>
      <c r="E2052">
        <v>201912</v>
      </c>
      <c r="F2052">
        <v>788</v>
      </c>
      <c r="G2052">
        <v>2.66</v>
      </c>
      <c r="H2052">
        <v>2096.08</v>
      </c>
      <c r="I2052">
        <v>261.74400000000003</v>
      </c>
      <c r="J2052">
        <v>98.4</v>
      </c>
      <c r="K2052">
        <v>384.76368000000002</v>
      </c>
      <c r="L2052">
        <f>Tabla_STOCKENALMACEN[[#This Row],[CANT_STOCK]]*Tabla_STOCKENALMACEN[[#This Row],[COSTO_UNIT]]</f>
        <v>2096.08</v>
      </c>
      <c r="M2052">
        <f>IFERROR(Tabla_STOCKENALMACEN[[#This Row],[CANT_STOCK]]/Tabla_STOCKENALMACEN[[#This Row],[VENTA_PROM12MESES_UN]],0)</f>
        <v>8.0081300813008127</v>
      </c>
      <c r="N2052">
        <f>IFERROR(12/Tabla_STOCKENALMACEN[[#This Row],[MESES DE INVENTARIO]],0)</f>
        <v>1.4984771573604061</v>
      </c>
      <c r="O2052" s="3">
        <f>Tabla_STOCKENALMACEN[[#This Row],[STOCK_VALORIZADO]]/SUM(Tabla_STOCKENALMACEN[STOCK_VALORIZADO])</f>
        <v>7.8908780648842089E-5</v>
      </c>
      <c r="P2052" s="1" t="str">
        <f>VLOOKUP(Tabla_STOCKENALMACEN[[#This Row],[ID_PRODUCTO]],'ABC VENTAS'!$B$2:$F$564,5,FALSE)</f>
        <v>C</v>
      </c>
      <c r="Q2052" s="1" t="str">
        <f>VLOOKUP(Tabla_STOCKENALMACEN[[#This Row],[ID_PRODUCTO]],'ABC STOCK'!$B$3:$F$565,5,FALSE)</f>
        <v>C</v>
      </c>
      <c r="R205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053" spans="1:18" x14ac:dyDescent="0.25">
      <c r="A2053">
        <v>2</v>
      </c>
      <c r="B2053">
        <v>1342</v>
      </c>
      <c r="C2053">
        <v>7</v>
      </c>
      <c r="D2053">
        <v>9</v>
      </c>
      <c r="E2053">
        <v>202002</v>
      </c>
      <c r="F2053">
        <v>175</v>
      </c>
      <c r="G2053">
        <v>6.01</v>
      </c>
      <c r="H2053">
        <v>1051.75</v>
      </c>
      <c r="I2053">
        <v>191.41849999999999</v>
      </c>
      <c r="J2053">
        <v>35</v>
      </c>
      <c r="K2053">
        <v>258.73050000000001</v>
      </c>
      <c r="L2053">
        <f>Tabla_STOCKENALMACEN[[#This Row],[CANT_STOCK]]*Tabla_STOCKENALMACEN[[#This Row],[COSTO_UNIT]]</f>
        <v>1051.75</v>
      </c>
      <c r="M2053">
        <f>IFERROR(Tabla_STOCKENALMACEN[[#This Row],[CANT_STOCK]]/Tabla_STOCKENALMACEN[[#This Row],[VENTA_PROM12MESES_UN]],0)</f>
        <v>5</v>
      </c>
      <c r="N2053">
        <f>IFERROR(12/Tabla_STOCKENALMACEN[[#This Row],[MESES DE INVENTARIO]],0)</f>
        <v>2.4</v>
      </c>
      <c r="O2053" s="3">
        <f>Tabla_STOCKENALMACEN[[#This Row],[STOCK_VALORIZADO]]/SUM(Tabla_STOCKENALMACEN[STOCK_VALORIZADO])</f>
        <v>3.9594056547183156E-5</v>
      </c>
      <c r="P2053" s="1" t="str">
        <f>VLOOKUP(Tabla_STOCKENALMACEN[[#This Row],[ID_PRODUCTO]],'ABC VENTAS'!$B$2:$F$564,5,FALSE)</f>
        <v>C</v>
      </c>
      <c r="Q2053" s="1" t="str">
        <f>VLOOKUP(Tabla_STOCKENALMACEN[[#This Row],[ID_PRODUCTO]],'ABC STOCK'!$B$3:$F$565,5,FALSE)</f>
        <v>C</v>
      </c>
      <c r="R205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054" spans="1:18" x14ac:dyDescent="0.25">
      <c r="A2054">
        <v>3</v>
      </c>
      <c r="B2054">
        <v>1343</v>
      </c>
      <c r="C2054">
        <v>7</v>
      </c>
      <c r="D2054">
        <v>9</v>
      </c>
      <c r="E2054">
        <v>202001</v>
      </c>
      <c r="F2054">
        <v>157</v>
      </c>
      <c r="G2054">
        <v>6.63</v>
      </c>
      <c r="H2054">
        <v>1040.9100000000001</v>
      </c>
      <c r="I2054">
        <v>371.28</v>
      </c>
      <c r="J2054">
        <v>70</v>
      </c>
      <c r="K2054">
        <v>710.07299999999998</v>
      </c>
      <c r="L2054">
        <f>Tabla_STOCKENALMACEN[[#This Row],[CANT_STOCK]]*Tabla_STOCKENALMACEN[[#This Row],[COSTO_UNIT]]</f>
        <v>1040.9100000000001</v>
      </c>
      <c r="M2054">
        <f>IFERROR(Tabla_STOCKENALMACEN[[#This Row],[CANT_STOCK]]/Tabla_STOCKENALMACEN[[#This Row],[VENTA_PROM12MESES_UN]],0)</f>
        <v>2.2428571428571429</v>
      </c>
      <c r="N2054">
        <f>IFERROR(12/Tabla_STOCKENALMACEN[[#This Row],[MESES DE INVENTARIO]],0)</f>
        <v>5.3503184713375793</v>
      </c>
      <c r="O2054" s="3">
        <f>Tabla_STOCKENALMACEN[[#This Row],[STOCK_VALORIZADO]]/SUM(Tabla_STOCKENALMACEN[STOCK_VALORIZADO])</f>
        <v>3.9185975184719202E-5</v>
      </c>
      <c r="P2054" s="1" t="str">
        <f>VLOOKUP(Tabla_STOCKENALMACEN[[#This Row],[ID_PRODUCTO]],'ABC VENTAS'!$B$2:$F$564,5,FALSE)</f>
        <v>C</v>
      </c>
      <c r="Q2054" s="1" t="str">
        <f>VLOOKUP(Tabla_STOCKENALMACEN[[#This Row],[ID_PRODUCTO]],'ABC STOCK'!$B$3:$F$565,5,FALSE)</f>
        <v>C</v>
      </c>
      <c r="R205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55" spans="1:18" x14ac:dyDescent="0.25">
      <c r="A2055">
        <v>3</v>
      </c>
      <c r="B2055">
        <v>1343</v>
      </c>
      <c r="C2055">
        <v>7</v>
      </c>
      <c r="D2055">
        <v>9</v>
      </c>
      <c r="E2055">
        <v>202003</v>
      </c>
      <c r="F2055">
        <v>528</v>
      </c>
      <c r="G2055">
        <v>4.17</v>
      </c>
      <c r="H2055">
        <v>2201.7600000000002</v>
      </c>
      <c r="I2055">
        <v>193.75488000000001</v>
      </c>
      <c r="J2055">
        <v>52.8</v>
      </c>
      <c r="K2055">
        <v>416.13263999999998</v>
      </c>
      <c r="L2055">
        <f>Tabla_STOCKENALMACEN[[#This Row],[CANT_STOCK]]*Tabla_STOCKENALMACEN[[#This Row],[COSTO_UNIT]]</f>
        <v>2201.7599999999998</v>
      </c>
      <c r="M2055">
        <f>IFERROR(Tabla_STOCKENALMACEN[[#This Row],[CANT_STOCK]]/Tabla_STOCKENALMACEN[[#This Row],[VENTA_PROM12MESES_UN]],0)</f>
        <v>10</v>
      </c>
      <c r="N2055">
        <f>IFERROR(12/Tabla_STOCKENALMACEN[[#This Row],[MESES DE INVENTARIO]],0)</f>
        <v>1.2</v>
      </c>
      <c r="O2055" s="3">
        <f>Tabla_STOCKENALMACEN[[#This Row],[STOCK_VALORIZADO]]/SUM(Tabla_STOCKENALMACEN[STOCK_VALORIZADO])</f>
        <v>8.2887197474044191E-5</v>
      </c>
      <c r="P2055" s="1" t="str">
        <f>VLOOKUP(Tabla_STOCKENALMACEN[[#This Row],[ID_PRODUCTO]],'ABC VENTAS'!$B$2:$F$564,5,FALSE)</f>
        <v>C</v>
      </c>
      <c r="Q2055" s="1" t="str">
        <f>VLOOKUP(Tabla_STOCKENALMACEN[[#This Row],[ID_PRODUCTO]],'ABC STOCK'!$B$3:$F$565,5,FALSE)</f>
        <v>C</v>
      </c>
      <c r="R205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056" spans="1:18" x14ac:dyDescent="0.25">
      <c r="A2056">
        <v>3</v>
      </c>
      <c r="B2056">
        <v>1343</v>
      </c>
      <c r="C2056">
        <v>7</v>
      </c>
      <c r="D2056">
        <v>9</v>
      </c>
      <c r="E2056">
        <v>202002</v>
      </c>
      <c r="F2056">
        <v>1389</v>
      </c>
      <c r="G2056">
        <v>1.74</v>
      </c>
      <c r="H2056">
        <v>2416.86</v>
      </c>
      <c r="I2056">
        <v>85.503600000000006</v>
      </c>
      <c r="J2056">
        <v>54</v>
      </c>
      <c r="K2056">
        <v>128.7252</v>
      </c>
      <c r="L2056">
        <f>Tabla_STOCKENALMACEN[[#This Row],[CANT_STOCK]]*Tabla_STOCKENALMACEN[[#This Row],[COSTO_UNIT]]</f>
        <v>2416.86</v>
      </c>
      <c r="M2056">
        <f>IFERROR(Tabla_STOCKENALMACEN[[#This Row],[CANT_STOCK]]/Tabla_STOCKENALMACEN[[#This Row],[VENTA_PROM12MESES_UN]],0)</f>
        <v>25.722222222222221</v>
      </c>
      <c r="N2056">
        <f>IFERROR(12/Tabla_STOCKENALMACEN[[#This Row],[MESES DE INVENTARIO]],0)</f>
        <v>0.46652267818574517</v>
      </c>
      <c r="O2056" s="3">
        <f>Tabla_STOCKENALMACEN[[#This Row],[STOCK_VALORIZADO]]/SUM(Tabla_STOCKENALMACEN[STOCK_VALORIZADO])</f>
        <v>9.0984826723674905E-5</v>
      </c>
      <c r="P2056" s="1" t="str">
        <f>VLOOKUP(Tabla_STOCKENALMACEN[[#This Row],[ID_PRODUCTO]],'ABC VENTAS'!$B$2:$F$564,5,FALSE)</f>
        <v>C</v>
      </c>
      <c r="Q2056" s="1" t="str">
        <f>VLOOKUP(Tabla_STOCKENALMACEN[[#This Row],[ID_PRODUCTO]],'ABC STOCK'!$B$3:$F$565,5,FALSE)</f>
        <v>C</v>
      </c>
      <c r="R205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057" spans="1:18" x14ac:dyDescent="0.25">
      <c r="A2057">
        <v>1</v>
      </c>
      <c r="B2057">
        <v>1343</v>
      </c>
      <c r="C2057">
        <v>7</v>
      </c>
      <c r="D2057">
        <v>9</v>
      </c>
      <c r="E2057">
        <v>201909</v>
      </c>
      <c r="F2057">
        <v>1030</v>
      </c>
      <c r="G2057">
        <v>6.55</v>
      </c>
      <c r="H2057">
        <v>6746.5</v>
      </c>
      <c r="I2057">
        <v>348.43380000000002</v>
      </c>
      <c r="J2057">
        <v>57.2</v>
      </c>
      <c r="K2057">
        <v>655.65499999999997</v>
      </c>
      <c r="L2057">
        <f>Tabla_STOCKENALMACEN[[#This Row],[CANT_STOCK]]*Tabla_STOCKENALMACEN[[#This Row],[COSTO_UNIT]]</f>
        <v>6746.5</v>
      </c>
      <c r="M2057">
        <f>IFERROR(Tabla_STOCKENALMACEN[[#This Row],[CANT_STOCK]]/Tabla_STOCKENALMACEN[[#This Row],[VENTA_PROM12MESES_UN]],0)</f>
        <v>18.006993006993007</v>
      </c>
      <c r="N2057">
        <f>IFERROR(12/Tabla_STOCKENALMACEN[[#This Row],[MESES DE INVENTARIO]],0)</f>
        <v>0.66640776699029125</v>
      </c>
      <c r="O2057" s="3">
        <f>Tabla_STOCKENALMACEN[[#This Row],[STOCK_VALORIZADO]]/SUM(Tabla_STOCKENALMACEN[STOCK_VALORIZADO])</f>
        <v>2.5397794389880787E-4</v>
      </c>
      <c r="P2057" s="1" t="str">
        <f>VLOOKUP(Tabla_STOCKENALMACEN[[#This Row],[ID_PRODUCTO]],'ABC VENTAS'!$B$2:$F$564,5,FALSE)</f>
        <v>C</v>
      </c>
      <c r="Q2057" s="1" t="str">
        <f>VLOOKUP(Tabla_STOCKENALMACEN[[#This Row],[ID_PRODUCTO]],'ABC STOCK'!$B$3:$F$565,5,FALSE)</f>
        <v>C</v>
      </c>
      <c r="R205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058" spans="1:18" x14ac:dyDescent="0.25">
      <c r="A2058">
        <v>1</v>
      </c>
      <c r="B2058">
        <v>1343</v>
      </c>
      <c r="C2058">
        <v>7</v>
      </c>
      <c r="D2058">
        <v>9</v>
      </c>
      <c r="E2058">
        <v>202003</v>
      </c>
      <c r="F2058">
        <v>871</v>
      </c>
      <c r="G2058">
        <v>1.44</v>
      </c>
      <c r="H2058">
        <v>1254.24</v>
      </c>
      <c r="I2058">
        <v>192.096</v>
      </c>
      <c r="J2058">
        <v>145</v>
      </c>
      <c r="K2058">
        <v>254.73599999999999</v>
      </c>
      <c r="L2058">
        <f>Tabla_STOCKENALMACEN[[#This Row],[CANT_STOCK]]*Tabla_STOCKENALMACEN[[#This Row],[COSTO_UNIT]]</f>
        <v>1254.24</v>
      </c>
      <c r="M2058">
        <f>IFERROR(Tabla_STOCKENALMACEN[[#This Row],[CANT_STOCK]]/Tabla_STOCKENALMACEN[[#This Row],[VENTA_PROM12MESES_UN]],0)</f>
        <v>6.0068965517241377</v>
      </c>
      <c r="N2058">
        <f>IFERROR(12/Tabla_STOCKENALMACEN[[#This Row],[MESES DE INVENTARIO]],0)</f>
        <v>1.9977037887485649</v>
      </c>
      <c r="O2058" s="3">
        <f>Tabla_STOCKENALMACEN[[#This Row],[STOCK_VALORIZADO]]/SUM(Tabla_STOCKENALMACEN[STOCK_VALORIZADO])</f>
        <v>4.7216971222951275E-5</v>
      </c>
      <c r="P2058" s="1" t="str">
        <f>VLOOKUP(Tabla_STOCKENALMACEN[[#This Row],[ID_PRODUCTO]],'ABC VENTAS'!$B$2:$F$564,5,FALSE)</f>
        <v>C</v>
      </c>
      <c r="Q2058" s="1" t="str">
        <f>VLOOKUP(Tabla_STOCKENALMACEN[[#This Row],[ID_PRODUCTO]],'ABC STOCK'!$B$3:$F$565,5,FALSE)</f>
        <v>C</v>
      </c>
      <c r="R205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059" spans="1:18" x14ac:dyDescent="0.25">
      <c r="A2059">
        <v>1</v>
      </c>
      <c r="B2059">
        <v>1343</v>
      </c>
      <c r="C2059">
        <v>7</v>
      </c>
      <c r="D2059">
        <v>9</v>
      </c>
      <c r="E2059">
        <v>202001</v>
      </c>
      <c r="F2059">
        <v>624</v>
      </c>
      <c r="G2059">
        <v>1.54</v>
      </c>
      <c r="H2059">
        <v>960.96</v>
      </c>
      <c r="I2059">
        <v>160.16</v>
      </c>
      <c r="J2059">
        <v>104</v>
      </c>
      <c r="K2059">
        <v>237.0368</v>
      </c>
      <c r="L2059">
        <f>Tabla_STOCKENALMACEN[[#This Row],[CANT_STOCK]]*Tabla_STOCKENALMACEN[[#This Row],[COSTO_UNIT]]</f>
        <v>960.96</v>
      </c>
      <c r="M2059">
        <f>IFERROR(Tabla_STOCKENALMACEN[[#This Row],[CANT_STOCK]]/Tabla_STOCKENALMACEN[[#This Row],[VENTA_PROM12MESES_UN]],0)</f>
        <v>6</v>
      </c>
      <c r="N2059">
        <f>IFERROR(12/Tabla_STOCKENALMACEN[[#This Row],[MESES DE INVENTARIO]],0)</f>
        <v>2</v>
      </c>
      <c r="O2059" s="3">
        <f>Tabla_STOCKENALMACEN[[#This Row],[STOCK_VALORIZADO]]/SUM(Tabla_STOCKENALMACEN[STOCK_VALORIZADO])</f>
        <v>3.6176186907136795E-5</v>
      </c>
      <c r="P2059" s="1" t="str">
        <f>VLOOKUP(Tabla_STOCKENALMACEN[[#This Row],[ID_PRODUCTO]],'ABC VENTAS'!$B$2:$F$564,5,FALSE)</f>
        <v>C</v>
      </c>
      <c r="Q2059" s="1" t="str">
        <f>VLOOKUP(Tabla_STOCKENALMACEN[[#This Row],[ID_PRODUCTO]],'ABC STOCK'!$B$3:$F$565,5,FALSE)</f>
        <v>C</v>
      </c>
      <c r="R205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060" spans="1:18" x14ac:dyDescent="0.25">
      <c r="A2060">
        <v>2</v>
      </c>
      <c r="B2060">
        <v>1344</v>
      </c>
      <c r="C2060">
        <v>7</v>
      </c>
      <c r="D2060">
        <v>9</v>
      </c>
      <c r="E2060">
        <v>202003</v>
      </c>
      <c r="F2060">
        <v>503</v>
      </c>
      <c r="G2060">
        <v>70</v>
      </c>
      <c r="H2060">
        <v>35210</v>
      </c>
      <c r="I2060">
        <v>45425.1</v>
      </c>
      <c r="J2060">
        <v>669</v>
      </c>
      <c r="K2060">
        <v>76801.2</v>
      </c>
      <c r="L2060">
        <f>Tabla_STOCKENALMACEN[[#This Row],[CANT_STOCK]]*Tabla_STOCKENALMACEN[[#This Row],[COSTO_UNIT]]</f>
        <v>35210</v>
      </c>
      <c r="M2060">
        <f>IFERROR(Tabla_STOCKENALMACEN[[#This Row],[CANT_STOCK]]/Tabla_STOCKENALMACEN[[#This Row],[VENTA_PROM12MESES_UN]],0)</f>
        <v>0.75186846038863975</v>
      </c>
      <c r="N2060">
        <f>IFERROR(12/Tabla_STOCKENALMACEN[[#This Row],[MESES DE INVENTARIO]],0)</f>
        <v>15.960238568588469</v>
      </c>
      <c r="O2060" s="3">
        <f>Tabla_STOCKENALMACEN[[#This Row],[STOCK_VALORIZADO]]/SUM(Tabla_STOCKENALMACEN[STOCK_VALORIZADO])</f>
        <v>1.3255115103649336E-3</v>
      </c>
      <c r="P2060" s="1" t="str">
        <f>VLOOKUP(Tabla_STOCKENALMACEN[[#This Row],[ID_PRODUCTO]],'ABC VENTAS'!$B$2:$F$564,5,FALSE)</f>
        <v>B</v>
      </c>
      <c r="Q2060" s="1" t="str">
        <f>VLOOKUP(Tabla_STOCKENALMACEN[[#This Row],[ID_PRODUCTO]],'ABC STOCK'!$B$3:$F$565,5,FALSE)</f>
        <v>B</v>
      </c>
      <c r="R206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61" spans="1:18" x14ac:dyDescent="0.25">
      <c r="A2061">
        <v>2</v>
      </c>
      <c r="B2061">
        <v>1344</v>
      </c>
      <c r="C2061">
        <v>7</v>
      </c>
      <c r="D2061">
        <v>9</v>
      </c>
      <c r="E2061">
        <v>201909</v>
      </c>
      <c r="F2061">
        <v>497</v>
      </c>
      <c r="G2061">
        <v>44</v>
      </c>
      <c r="H2061">
        <v>21868</v>
      </c>
      <c r="I2061">
        <v>32036.400000000001</v>
      </c>
      <c r="J2061">
        <v>809</v>
      </c>
      <c r="K2061">
        <v>66920.479999999996</v>
      </c>
      <c r="L2061">
        <f>Tabla_STOCKENALMACEN[[#This Row],[CANT_STOCK]]*Tabla_STOCKENALMACEN[[#This Row],[COSTO_UNIT]]</f>
        <v>21868</v>
      </c>
      <c r="M2061">
        <f>IFERROR(Tabla_STOCKENALMACEN[[#This Row],[CANT_STOCK]]/Tabla_STOCKENALMACEN[[#This Row],[VENTA_PROM12MESES_UN]],0)</f>
        <v>0.61433868974042027</v>
      </c>
      <c r="N2061">
        <f>IFERROR(12/Tabla_STOCKENALMACEN[[#This Row],[MESES DE INVENTARIO]],0)</f>
        <v>19.533199195171026</v>
      </c>
      <c r="O2061" s="3">
        <f>Tabla_STOCKENALMACEN[[#This Row],[STOCK_VALORIZADO]]/SUM(Tabla_STOCKENALMACEN[STOCK_VALORIZADO])</f>
        <v>8.2324015077138218E-4</v>
      </c>
      <c r="P2061" s="1" t="str">
        <f>VLOOKUP(Tabla_STOCKENALMACEN[[#This Row],[ID_PRODUCTO]],'ABC VENTAS'!$B$2:$F$564,5,FALSE)</f>
        <v>B</v>
      </c>
      <c r="Q2061" s="1" t="str">
        <f>VLOOKUP(Tabla_STOCKENALMACEN[[#This Row],[ID_PRODUCTO]],'ABC STOCK'!$B$3:$F$565,5,FALSE)</f>
        <v>B</v>
      </c>
      <c r="R206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62" spans="1:18" x14ac:dyDescent="0.25">
      <c r="A2062">
        <v>2</v>
      </c>
      <c r="B2062">
        <v>1344</v>
      </c>
      <c r="C2062">
        <v>7</v>
      </c>
      <c r="D2062">
        <v>9</v>
      </c>
      <c r="E2062">
        <v>202002</v>
      </c>
      <c r="F2062">
        <v>373</v>
      </c>
      <c r="G2062">
        <v>72</v>
      </c>
      <c r="H2062">
        <v>26856</v>
      </c>
      <c r="I2062">
        <v>28894.32</v>
      </c>
      <c r="J2062">
        <v>441</v>
      </c>
      <c r="K2062">
        <v>51120.72</v>
      </c>
      <c r="L2062">
        <f>Tabla_STOCKENALMACEN[[#This Row],[CANT_STOCK]]*Tabla_STOCKENALMACEN[[#This Row],[COSTO_UNIT]]</f>
        <v>26856</v>
      </c>
      <c r="M2062">
        <f>IFERROR(Tabla_STOCKENALMACEN[[#This Row],[CANT_STOCK]]/Tabla_STOCKENALMACEN[[#This Row],[VENTA_PROM12MESES_UN]],0)</f>
        <v>0.8458049886621315</v>
      </c>
      <c r="N2062">
        <f>IFERROR(12/Tabla_STOCKENALMACEN[[#This Row],[MESES DE INVENTARIO]],0)</f>
        <v>14.187667560321715</v>
      </c>
      <c r="O2062" s="3">
        <f>Tabla_STOCKENALMACEN[[#This Row],[STOCK_VALORIZADO]]/SUM(Tabla_STOCKENALMACEN[STOCK_VALORIZADO])</f>
        <v>1.0110178109162355E-3</v>
      </c>
      <c r="P2062" s="1" t="str">
        <f>VLOOKUP(Tabla_STOCKENALMACEN[[#This Row],[ID_PRODUCTO]],'ABC VENTAS'!$B$2:$F$564,5,FALSE)</f>
        <v>B</v>
      </c>
      <c r="Q2062" s="1" t="str">
        <f>VLOOKUP(Tabla_STOCKENALMACEN[[#This Row],[ID_PRODUCTO]],'ABC STOCK'!$B$3:$F$565,5,FALSE)</f>
        <v>B</v>
      </c>
      <c r="R206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63" spans="1:18" x14ac:dyDescent="0.25">
      <c r="A2063">
        <v>2</v>
      </c>
      <c r="B2063">
        <v>1344</v>
      </c>
      <c r="C2063">
        <v>7</v>
      </c>
      <c r="D2063">
        <v>9</v>
      </c>
      <c r="E2063">
        <v>202003</v>
      </c>
      <c r="F2063">
        <v>336</v>
      </c>
      <c r="G2063">
        <v>36</v>
      </c>
      <c r="H2063">
        <v>12096</v>
      </c>
      <c r="I2063">
        <v>15418.08</v>
      </c>
      <c r="J2063">
        <v>516</v>
      </c>
      <c r="K2063">
        <v>25263.360000000001</v>
      </c>
      <c r="L2063">
        <f>Tabla_STOCKENALMACEN[[#This Row],[CANT_STOCK]]*Tabla_STOCKENALMACEN[[#This Row],[COSTO_UNIT]]</f>
        <v>12096</v>
      </c>
      <c r="M2063">
        <f>IFERROR(Tabla_STOCKENALMACEN[[#This Row],[CANT_STOCK]]/Tabla_STOCKENALMACEN[[#This Row],[VENTA_PROM12MESES_UN]],0)</f>
        <v>0.65116279069767447</v>
      </c>
      <c r="N2063">
        <f>IFERROR(12/Tabla_STOCKENALMACEN[[#This Row],[MESES DE INVENTARIO]],0)</f>
        <v>18.428571428571427</v>
      </c>
      <c r="O2063" s="3">
        <f>Tabla_STOCKENALMACEN[[#This Row],[STOCK_VALORIZADO]]/SUM(Tabla_STOCKENALMACEN[STOCK_VALORIZADO])</f>
        <v>4.5536459043948413E-4</v>
      </c>
      <c r="P2063" s="1" t="str">
        <f>VLOOKUP(Tabla_STOCKENALMACEN[[#This Row],[ID_PRODUCTO]],'ABC VENTAS'!$B$2:$F$564,5,FALSE)</f>
        <v>B</v>
      </c>
      <c r="Q2063" s="1" t="str">
        <f>VLOOKUP(Tabla_STOCKENALMACEN[[#This Row],[ID_PRODUCTO]],'ABC STOCK'!$B$3:$F$565,5,FALSE)</f>
        <v>B</v>
      </c>
      <c r="R206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64" spans="1:18" x14ac:dyDescent="0.25">
      <c r="A2064">
        <v>1</v>
      </c>
      <c r="B2064">
        <v>1344</v>
      </c>
      <c r="C2064">
        <v>7</v>
      </c>
      <c r="D2064">
        <v>9</v>
      </c>
      <c r="E2064">
        <v>201902</v>
      </c>
      <c r="F2064">
        <v>1095</v>
      </c>
      <c r="G2064">
        <v>51</v>
      </c>
      <c r="H2064">
        <v>55845</v>
      </c>
      <c r="I2064">
        <v>36108</v>
      </c>
      <c r="J2064">
        <v>708</v>
      </c>
      <c r="K2064">
        <v>50190.12</v>
      </c>
      <c r="L2064">
        <f>Tabla_STOCKENALMACEN[[#This Row],[CANT_STOCK]]*Tabla_STOCKENALMACEN[[#This Row],[COSTO_UNIT]]</f>
        <v>55845</v>
      </c>
      <c r="M2064">
        <f>IFERROR(Tabla_STOCKENALMACEN[[#This Row],[CANT_STOCK]]/Tabla_STOCKENALMACEN[[#This Row],[VENTA_PROM12MESES_UN]],0)</f>
        <v>1.5466101694915255</v>
      </c>
      <c r="N2064">
        <f>IFERROR(12/Tabla_STOCKENALMACEN[[#This Row],[MESES DE INVENTARIO]],0)</f>
        <v>7.7589041095890403</v>
      </c>
      <c r="O2064" s="3">
        <f>Tabla_STOCKENALMACEN[[#This Row],[STOCK_VALORIZADO]]/SUM(Tabla_STOCKENALMACEN[STOCK_VALORIZADO])</f>
        <v>2.1023342884501483E-3</v>
      </c>
      <c r="P2064" s="1" t="str">
        <f>VLOOKUP(Tabla_STOCKENALMACEN[[#This Row],[ID_PRODUCTO]],'ABC VENTAS'!$B$2:$F$564,5,FALSE)</f>
        <v>B</v>
      </c>
      <c r="Q2064" s="1" t="str">
        <f>VLOOKUP(Tabla_STOCKENALMACEN[[#This Row],[ID_PRODUCTO]],'ABC STOCK'!$B$3:$F$565,5,FALSE)</f>
        <v>B</v>
      </c>
      <c r="R20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65" spans="1:18" x14ac:dyDescent="0.25">
      <c r="A2065">
        <v>1</v>
      </c>
      <c r="B2065">
        <v>1344</v>
      </c>
      <c r="C2065">
        <v>7</v>
      </c>
      <c r="D2065">
        <v>9</v>
      </c>
      <c r="E2065">
        <v>201905</v>
      </c>
      <c r="F2065">
        <v>266</v>
      </c>
      <c r="G2065">
        <v>36</v>
      </c>
      <c r="H2065">
        <v>9576</v>
      </c>
      <c r="I2065">
        <v>25807.68</v>
      </c>
      <c r="J2065">
        <v>696</v>
      </c>
      <c r="K2065">
        <v>39087.360000000001</v>
      </c>
      <c r="L2065">
        <f>Tabla_STOCKENALMACEN[[#This Row],[CANT_STOCK]]*Tabla_STOCKENALMACEN[[#This Row],[COSTO_UNIT]]</f>
        <v>9576</v>
      </c>
      <c r="M2065">
        <f>IFERROR(Tabla_STOCKENALMACEN[[#This Row],[CANT_STOCK]]/Tabla_STOCKENALMACEN[[#This Row],[VENTA_PROM12MESES_UN]],0)</f>
        <v>0.38218390804597702</v>
      </c>
      <c r="N2065">
        <f>IFERROR(12/Tabla_STOCKENALMACEN[[#This Row],[MESES DE INVENTARIO]],0)</f>
        <v>31.398496240601503</v>
      </c>
      <c r="O2065" s="3">
        <f>Tabla_STOCKENALMACEN[[#This Row],[STOCK_VALORIZADO]]/SUM(Tabla_STOCKENALMACEN[STOCK_VALORIZADO])</f>
        <v>3.6049696743125828E-4</v>
      </c>
      <c r="P2065" s="1" t="str">
        <f>VLOOKUP(Tabla_STOCKENALMACEN[[#This Row],[ID_PRODUCTO]],'ABC VENTAS'!$B$2:$F$564,5,FALSE)</f>
        <v>B</v>
      </c>
      <c r="Q2065" s="1" t="str">
        <f>VLOOKUP(Tabla_STOCKENALMACEN[[#This Row],[ID_PRODUCTO]],'ABC STOCK'!$B$3:$F$565,5,FALSE)</f>
        <v>B</v>
      </c>
      <c r="R206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66" spans="1:18" x14ac:dyDescent="0.25">
      <c r="A2066">
        <v>3</v>
      </c>
      <c r="B2066">
        <v>1345</v>
      </c>
      <c r="C2066">
        <v>7</v>
      </c>
      <c r="D2066">
        <v>9</v>
      </c>
      <c r="E2066">
        <v>202002</v>
      </c>
      <c r="F2066">
        <v>60</v>
      </c>
      <c r="G2066">
        <v>7.24</v>
      </c>
      <c r="H2066">
        <v>434.4</v>
      </c>
      <c r="I2066">
        <v>670.78599999999994</v>
      </c>
      <c r="J2066">
        <v>109</v>
      </c>
      <c r="K2066">
        <v>1373.1384</v>
      </c>
      <c r="L2066">
        <f>Tabla_STOCKENALMACEN[[#This Row],[CANT_STOCK]]*Tabla_STOCKENALMACEN[[#This Row],[COSTO_UNIT]]</f>
        <v>434.40000000000003</v>
      </c>
      <c r="M2066">
        <f>IFERROR(Tabla_STOCKENALMACEN[[#This Row],[CANT_STOCK]]/Tabla_STOCKENALMACEN[[#This Row],[VENTA_PROM12MESES_UN]],0)</f>
        <v>0.55045871559633031</v>
      </c>
      <c r="N2066">
        <f>IFERROR(12/Tabla_STOCKENALMACEN[[#This Row],[MESES DE INVENTARIO]],0)</f>
        <v>21.799999999999997</v>
      </c>
      <c r="O2066" s="3">
        <f>Tabla_STOCKENALMACEN[[#This Row],[STOCK_VALORIZADO]]/SUM(Tabla_STOCKENALMACEN[STOCK_VALORIZADO])</f>
        <v>1.6353371204275127E-5</v>
      </c>
      <c r="P2066" s="1" t="str">
        <f>VLOOKUP(Tabla_STOCKENALMACEN[[#This Row],[ID_PRODUCTO]],'ABC VENTAS'!$B$2:$F$564,5,FALSE)</f>
        <v>C</v>
      </c>
      <c r="Q2066" s="1" t="str">
        <f>VLOOKUP(Tabla_STOCKENALMACEN[[#This Row],[ID_PRODUCTO]],'ABC STOCK'!$B$3:$F$565,5,FALSE)</f>
        <v>C</v>
      </c>
      <c r="R206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67" spans="1:18" x14ac:dyDescent="0.25">
      <c r="A2067">
        <v>3</v>
      </c>
      <c r="B2067">
        <v>1345</v>
      </c>
      <c r="C2067">
        <v>7</v>
      </c>
      <c r="D2067">
        <v>9</v>
      </c>
      <c r="E2067">
        <v>202003</v>
      </c>
      <c r="F2067">
        <v>991</v>
      </c>
      <c r="G2067">
        <v>5.48</v>
      </c>
      <c r="H2067">
        <v>5430.68</v>
      </c>
      <c r="I2067">
        <v>532.20663999999999</v>
      </c>
      <c r="J2067">
        <v>99.1</v>
      </c>
      <c r="K2067">
        <v>787.44860000000006</v>
      </c>
      <c r="L2067">
        <f>Tabla_STOCKENALMACEN[[#This Row],[CANT_STOCK]]*Tabla_STOCKENALMACEN[[#This Row],[COSTO_UNIT]]</f>
        <v>5430.68</v>
      </c>
      <c r="M2067">
        <f>IFERROR(Tabla_STOCKENALMACEN[[#This Row],[CANT_STOCK]]/Tabla_STOCKENALMACEN[[#This Row],[VENTA_PROM12MESES_UN]],0)</f>
        <v>10</v>
      </c>
      <c r="N2067">
        <f>IFERROR(12/Tabla_STOCKENALMACEN[[#This Row],[MESES DE INVENTARIO]],0)</f>
        <v>1.2</v>
      </c>
      <c r="O2067" s="3">
        <f>Tabla_STOCKENALMACEN[[#This Row],[STOCK_VALORIZADO]]/SUM(Tabla_STOCKENALMACEN[STOCK_VALORIZADO])</f>
        <v>2.0444273925329843E-4</v>
      </c>
      <c r="P2067" s="1" t="str">
        <f>VLOOKUP(Tabla_STOCKENALMACEN[[#This Row],[ID_PRODUCTO]],'ABC VENTAS'!$B$2:$F$564,5,FALSE)</f>
        <v>C</v>
      </c>
      <c r="Q2067" s="1" t="str">
        <f>VLOOKUP(Tabla_STOCKENALMACEN[[#This Row],[ID_PRODUCTO]],'ABC STOCK'!$B$3:$F$565,5,FALSE)</f>
        <v>C</v>
      </c>
      <c r="R206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068" spans="1:18" x14ac:dyDescent="0.25">
      <c r="A2068">
        <v>3</v>
      </c>
      <c r="B2068">
        <v>1345</v>
      </c>
      <c r="C2068">
        <v>7</v>
      </c>
      <c r="D2068">
        <v>9</v>
      </c>
      <c r="E2068">
        <v>202003</v>
      </c>
      <c r="F2068">
        <v>84</v>
      </c>
      <c r="G2068">
        <v>6.64</v>
      </c>
      <c r="H2068">
        <v>557.76</v>
      </c>
      <c r="I2068">
        <v>246.43031999999999</v>
      </c>
      <c r="J2068">
        <v>41.7</v>
      </c>
      <c r="K2068">
        <v>506.70504</v>
      </c>
      <c r="L2068">
        <f>Tabla_STOCKENALMACEN[[#This Row],[CANT_STOCK]]*Tabla_STOCKENALMACEN[[#This Row],[COSTO_UNIT]]</f>
        <v>557.76</v>
      </c>
      <c r="M2068">
        <f>IFERROR(Tabla_STOCKENALMACEN[[#This Row],[CANT_STOCK]]/Tabla_STOCKENALMACEN[[#This Row],[VENTA_PROM12MESES_UN]],0)</f>
        <v>2.014388489208633</v>
      </c>
      <c r="N2068">
        <f>IFERROR(12/Tabla_STOCKENALMACEN[[#This Row],[MESES DE INVENTARIO]],0)</f>
        <v>5.9571428571428573</v>
      </c>
      <c r="O2068" s="3">
        <f>Tabla_STOCKENALMACEN[[#This Row],[STOCK_VALORIZADO]]/SUM(Tabla_STOCKENALMACEN[STOCK_VALORIZADO])</f>
        <v>2.0997367225820657E-5</v>
      </c>
      <c r="P2068" s="1" t="str">
        <f>VLOOKUP(Tabla_STOCKENALMACEN[[#This Row],[ID_PRODUCTO]],'ABC VENTAS'!$B$2:$F$564,5,FALSE)</f>
        <v>C</v>
      </c>
      <c r="Q2068" s="1" t="str">
        <f>VLOOKUP(Tabla_STOCKENALMACEN[[#This Row],[ID_PRODUCTO]],'ABC STOCK'!$B$3:$F$565,5,FALSE)</f>
        <v>C</v>
      </c>
      <c r="R206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69" spans="1:18" x14ac:dyDescent="0.25">
      <c r="A2069">
        <v>2</v>
      </c>
      <c r="B2069">
        <v>1345</v>
      </c>
      <c r="C2069">
        <v>7</v>
      </c>
      <c r="D2069">
        <v>9</v>
      </c>
      <c r="E2069">
        <v>202001</v>
      </c>
      <c r="F2069">
        <v>133</v>
      </c>
      <c r="G2069">
        <v>1.78</v>
      </c>
      <c r="H2069">
        <v>236.74</v>
      </c>
      <c r="I2069">
        <v>228.018</v>
      </c>
      <c r="J2069">
        <v>122</v>
      </c>
      <c r="K2069">
        <v>290.99439999999998</v>
      </c>
      <c r="L2069">
        <f>Tabla_STOCKENALMACEN[[#This Row],[CANT_STOCK]]*Tabla_STOCKENALMACEN[[#This Row],[COSTO_UNIT]]</f>
        <v>236.74</v>
      </c>
      <c r="M2069">
        <f>IFERROR(Tabla_STOCKENALMACEN[[#This Row],[CANT_STOCK]]/Tabla_STOCKENALMACEN[[#This Row],[VENTA_PROM12MESES_UN]],0)</f>
        <v>1.0901639344262295</v>
      </c>
      <c r="N2069">
        <f>IFERROR(12/Tabla_STOCKENALMACEN[[#This Row],[MESES DE INVENTARIO]],0)</f>
        <v>11.007518796992482</v>
      </c>
      <c r="O2069" s="3">
        <f>Tabla_STOCKENALMACEN[[#This Row],[STOCK_VALORIZADO]]/SUM(Tabla_STOCKENALMACEN[STOCK_VALORIZADO])</f>
        <v>8.9122861392727751E-6</v>
      </c>
      <c r="P2069" s="1" t="str">
        <f>VLOOKUP(Tabla_STOCKENALMACEN[[#This Row],[ID_PRODUCTO]],'ABC VENTAS'!$B$2:$F$564,5,FALSE)</f>
        <v>C</v>
      </c>
      <c r="Q2069" s="1" t="str">
        <f>VLOOKUP(Tabla_STOCKENALMACEN[[#This Row],[ID_PRODUCTO]],'ABC STOCK'!$B$3:$F$565,5,FALSE)</f>
        <v>C</v>
      </c>
      <c r="R206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70" spans="1:18" x14ac:dyDescent="0.25">
      <c r="A2070">
        <v>2</v>
      </c>
      <c r="B2070">
        <v>1345</v>
      </c>
      <c r="C2070">
        <v>7</v>
      </c>
      <c r="D2070">
        <v>9</v>
      </c>
      <c r="E2070">
        <v>201905</v>
      </c>
      <c r="F2070">
        <v>800</v>
      </c>
      <c r="G2070">
        <v>2.19</v>
      </c>
      <c r="H2070">
        <v>1752</v>
      </c>
      <c r="I2070">
        <v>111.7557</v>
      </c>
      <c r="J2070">
        <v>63</v>
      </c>
      <c r="K2070">
        <v>211.0941</v>
      </c>
      <c r="L2070">
        <f>Tabla_STOCKENALMACEN[[#This Row],[CANT_STOCK]]*Tabla_STOCKENALMACEN[[#This Row],[COSTO_UNIT]]</f>
        <v>1752</v>
      </c>
      <c r="M2070">
        <f>IFERROR(Tabla_STOCKENALMACEN[[#This Row],[CANT_STOCK]]/Tabla_STOCKENALMACEN[[#This Row],[VENTA_PROM12MESES_UN]],0)</f>
        <v>12.698412698412698</v>
      </c>
      <c r="N2070">
        <f>IFERROR(12/Tabla_STOCKENALMACEN[[#This Row],[MESES DE INVENTARIO]],0)</f>
        <v>0.94500000000000006</v>
      </c>
      <c r="O2070" s="3">
        <f>Tabla_STOCKENALMACEN[[#This Row],[STOCK_VALORIZADO]]/SUM(Tabla_STOCKENALMACEN[STOCK_VALORIZADO])</f>
        <v>6.5955585520004648E-5</v>
      </c>
      <c r="P2070" s="1" t="str">
        <f>VLOOKUP(Tabla_STOCKENALMACEN[[#This Row],[ID_PRODUCTO]],'ABC VENTAS'!$B$2:$F$564,5,FALSE)</f>
        <v>C</v>
      </c>
      <c r="Q2070" s="1" t="str">
        <f>VLOOKUP(Tabla_STOCKENALMACEN[[#This Row],[ID_PRODUCTO]],'ABC STOCK'!$B$3:$F$565,5,FALSE)</f>
        <v>C</v>
      </c>
      <c r="R207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071" spans="1:18" x14ac:dyDescent="0.25">
      <c r="A2071">
        <v>1</v>
      </c>
      <c r="B2071">
        <v>1345</v>
      </c>
      <c r="C2071">
        <v>7</v>
      </c>
      <c r="D2071">
        <v>9</v>
      </c>
      <c r="E2071">
        <v>202001</v>
      </c>
      <c r="F2071">
        <v>1082</v>
      </c>
      <c r="G2071">
        <v>2.88</v>
      </c>
      <c r="H2071">
        <v>3116.16</v>
      </c>
      <c r="I2071">
        <v>226.48320000000001</v>
      </c>
      <c r="J2071">
        <v>98.3</v>
      </c>
      <c r="K2071">
        <v>469.95263999999997</v>
      </c>
      <c r="L2071">
        <f>Tabla_STOCKENALMACEN[[#This Row],[CANT_STOCK]]*Tabla_STOCKENALMACEN[[#This Row],[COSTO_UNIT]]</f>
        <v>3116.16</v>
      </c>
      <c r="M2071">
        <f>IFERROR(Tabla_STOCKENALMACEN[[#This Row],[CANT_STOCK]]/Tabla_STOCKENALMACEN[[#This Row],[VENTA_PROM12MESES_UN]],0)</f>
        <v>11.007121057985758</v>
      </c>
      <c r="N2071">
        <f>IFERROR(12/Tabla_STOCKENALMACEN[[#This Row],[MESES DE INVENTARIO]],0)</f>
        <v>1.0902033271719038</v>
      </c>
      <c r="O2071" s="3">
        <f>Tabla_STOCKENALMACEN[[#This Row],[STOCK_VALORIZADO]]/SUM(Tabla_STOCKENALMACEN[STOCK_VALORIZADO])</f>
        <v>1.1731059210845757E-4</v>
      </c>
      <c r="P2071" s="1" t="str">
        <f>VLOOKUP(Tabla_STOCKENALMACEN[[#This Row],[ID_PRODUCTO]],'ABC VENTAS'!$B$2:$F$564,5,FALSE)</f>
        <v>C</v>
      </c>
      <c r="Q2071" s="1" t="str">
        <f>VLOOKUP(Tabla_STOCKENALMACEN[[#This Row],[ID_PRODUCTO]],'ABC STOCK'!$B$3:$F$565,5,FALSE)</f>
        <v>C</v>
      </c>
      <c r="R207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072" spans="1:18" x14ac:dyDescent="0.25">
      <c r="A2072">
        <v>3</v>
      </c>
      <c r="B2072">
        <v>1346</v>
      </c>
      <c r="C2072">
        <v>7</v>
      </c>
      <c r="D2072">
        <v>9</v>
      </c>
      <c r="E2072">
        <v>201911</v>
      </c>
      <c r="F2072">
        <v>234</v>
      </c>
      <c r="G2072">
        <v>6.9</v>
      </c>
      <c r="H2072">
        <v>1614.6</v>
      </c>
      <c r="I2072">
        <v>211.554</v>
      </c>
      <c r="J2072">
        <v>29.2</v>
      </c>
      <c r="K2072">
        <v>332.44200000000001</v>
      </c>
      <c r="L2072">
        <f>Tabla_STOCKENALMACEN[[#This Row],[CANT_STOCK]]*Tabla_STOCKENALMACEN[[#This Row],[COSTO_UNIT]]</f>
        <v>1614.6000000000001</v>
      </c>
      <c r="M2072">
        <f>IFERROR(Tabla_STOCKENALMACEN[[#This Row],[CANT_STOCK]]/Tabla_STOCKENALMACEN[[#This Row],[VENTA_PROM12MESES_UN]],0)</f>
        <v>8.0136986301369859</v>
      </c>
      <c r="N2072">
        <f>IFERROR(12/Tabla_STOCKENALMACEN[[#This Row],[MESES DE INVENTARIO]],0)</f>
        <v>1.4974358974358974</v>
      </c>
      <c r="O2072" s="3">
        <f>Tabla_STOCKENALMACEN[[#This Row],[STOCK_VALORIZADO]]/SUM(Tabla_STOCKENALMACEN[STOCK_VALORIZADO])</f>
        <v>6.0783041313127578E-5</v>
      </c>
      <c r="P2072" s="1" t="str">
        <f>VLOOKUP(Tabla_STOCKENALMACEN[[#This Row],[ID_PRODUCTO]],'ABC VENTAS'!$B$2:$F$564,5,FALSE)</f>
        <v>C</v>
      </c>
      <c r="Q2072" s="1" t="str">
        <f>VLOOKUP(Tabla_STOCKENALMACEN[[#This Row],[ID_PRODUCTO]],'ABC STOCK'!$B$3:$F$565,5,FALSE)</f>
        <v>C</v>
      </c>
      <c r="R207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073" spans="1:18" x14ac:dyDescent="0.25">
      <c r="A2073">
        <v>2</v>
      </c>
      <c r="B2073">
        <v>1346</v>
      </c>
      <c r="C2073">
        <v>7</v>
      </c>
      <c r="D2073">
        <v>9</v>
      </c>
      <c r="E2073">
        <v>202002</v>
      </c>
      <c r="F2073">
        <v>225</v>
      </c>
      <c r="G2073">
        <v>4.5199999999999996</v>
      </c>
      <c r="H2073">
        <v>1017</v>
      </c>
      <c r="I2073">
        <v>164.41499999999999</v>
      </c>
      <c r="J2073">
        <v>37.5</v>
      </c>
      <c r="K2073">
        <v>264.42</v>
      </c>
      <c r="L2073">
        <f>Tabla_STOCKENALMACEN[[#This Row],[CANT_STOCK]]*Tabla_STOCKENALMACEN[[#This Row],[COSTO_UNIT]]</f>
        <v>1016.9999999999999</v>
      </c>
      <c r="M2073">
        <f>IFERROR(Tabla_STOCKENALMACEN[[#This Row],[CANT_STOCK]]/Tabla_STOCKENALMACEN[[#This Row],[VENTA_PROM12MESES_UN]],0)</f>
        <v>6</v>
      </c>
      <c r="N2073">
        <f>IFERROR(12/Tabla_STOCKENALMACEN[[#This Row],[MESES DE INVENTARIO]],0)</f>
        <v>2</v>
      </c>
      <c r="O2073" s="3">
        <f>Tabla_STOCKENALMACEN[[#This Row],[STOCK_VALORIZADO]]/SUM(Tabla_STOCKENALMACEN[STOCK_VALORIZADO])</f>
        <v>3.8285862142605432E-5</v>
      </c>
      <c r="P2073" s="1" t="str">
        <f>VLOOKUP(Tabla_STOCKENALMACEN[[#This Row],[ID_PRODUCTO]],'ABC VENTAS'!$B$2:$F$564,5,FALSE)</f>
        <v>C</v>
      </c>
      <c r="Q2073" s="1" t="str">
        <f>VLOOKUP(Tabla_STOCKENALMACEN[[#This Row],[ID_PRODUCTO]],'ABC STOCK'!$B$3:$F$565,5,FALSE)</f>
        <v>C</v>
      </c>
      <c r="R207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074" spans="1:18" x14ac:dyDescent="0.25">
      <c r="A2074">
        <v>2</v>
      </c>
      <c r="B2074">
        <v>1346</v>
      </c>
      <c r="C2074">
        <v>7</v>
      </c>
      <c r="D2074">
        <v>9</v>
      </c>
      <c r="E2074">
        <v>202003</v>
      </c>
      <c r="F2074">
        <v>0</v>
      </c>
      <c r="G2074">
        <v>1.95</v>
      </c>
      <c r="H2074">
        <v>0</v>
      </c>
      <c r="I2074">
        <v>163.61279999999999</v>
      </c>
      <c r="J2074">
        <v>87.4</v>
      </c>
      <c r="K2074">
        <v>242.01060000000001</v>
      </c>
      <c r="L2074">
        <f>Tabla_STOCKENALMACEN[[#This Row],[CANT_STOCK]]*Tabla_STOCKENALMACEN[[#This Row],[COSTO_UNIT]]</f>
        <v>0</v>
      </c>
      <c r="M2074">
        <f>IFERROR(Tabla_STOCKENALMACEN[[#This Row],[CANT_STOCK]]/Tabla_STOCKENALMACEN[[#This Row],[VENTA_PROM12MESES_UN]],0)</f>
        <v>0</v>
      </c>
      <c r="N2074">
        <f>IFERROR(12/Tabla_STOCKENALMACEN[[#This Row],[MESES DE INVENTARIO]],0)</f>
        <v>0</v>
      </c>
      <c r="O2074" s="3">
        <f>Tabla_STOCKENALMACEN[[#This Row],[STOCK_VALORIZADO]]/SUM(Tabla_STOCKENALMACEN[STOCK_VALORIZADO])</f>
        <v>0</v>
      </c>
      <c r="P2074" s="1" t="str">
        <f>VLOOKUP(Tabla_STOCKENALMACEN[[#This Row],[ID_PRODUCTO]],'ABC VENTAS'!$B$2:$F$564,5,FALSE)</f>
        <v>C</v>
      </c>
      <c r="Q2074" s="1" t="str">
        <f>VLOOKUP(Tabla_STOCKENALMACEN[[#This Row],[ID_PRODUCTO]],'ABC STOCK'!$B$3:$F$565,5,FALSE)</f>
        <v>C</v>
      </c>
      <c r="R207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75" spans="1:18" x14ac:dyDescent="0.25">
      <c r="A2075">
        <v>1</v>
      </c>
      <c r="B2075">
        <v>1346</v>
      </c>
      <c r="C2075">
        <v>7</v>
      </c>
      <c r="D2075">
        <v>9</v>
      </c>
      <c r="E2075">
        <v>202001</v>
      </c>
      <c r="F2075">
        <v>246</v>
      </c>
      <c r="G2075">
        <v>6.02</v>
      </c>
      <c r="H2075">
        <v>1480.92</v>
      </c>
      <c r="I2075">
        <v>638.66179999999997</v>
      </c>
      <c r="J2075">
        <v>103</v>
      </c>
      <c r="K2075">
        <v>1103.7067999999999</v>
      </c>
      <c r="L2075">
        <f>Tabla_STOCKENALMACEN[[#This Row],[CANT_STOCK]]*Tabla_STOCKENALMACEN[[#This Row],[COSTO_UNIT]]</f>
        <v>1480.9199999999998</v>
      </c>
      <c r="M2075">
        <f>IFERROR(Tabla_STOCKENALMACEN[[#This Row],[CANT_STOCK]]/Tabla_STOCKENALMACEN[[#This Row],[VENTA_PROM12MESES_UN]],0)</f>
        <v>2.3883495145631066</v>
      </c>
      <c r="N2075">
        <f>IFERROR(12/Tabla_STOCKENALMACEN[[#This Row],[MESES DE INVENTARIO]],0)</f>
        <v>5.024390243902439</v>
      </c>
      <c r="O2075" s="3">
        <f>Tabla_STOCKENALMACEN[[#This Row],[STOCK_VALORIZADO]]/SUM(Tabla_STOCKENALMACEN[STOCK_VALORIZADO])</f>
        <v>5.5750539787834059E-5</v>
      </c>
      <c r="P2075" s="1" t="str">
        <f>VLOOKUP(Tabla_STOCKENALMACEN[[#This Row],[ID_PRODUCTO]],'ABC VENTAS'!$B$2:$F$564,5,FALSE)</f>
        <v>C</v>
      </c>
      <c r="Q2075" s="1" t="str">
        <f>VLOOKUP(Tabla_STOCKENALMACEN[[#This Row],[ID_PRODUCTO]],'ABC STOCK'!$B$3:$F$565,5,FALSE)</f>
        <v>C</v>
      </c>
      <c r="R207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76" spans="1:18" x14ac:dyDescent="0.25">
      <c r="A2076">
        <v>1</v>
      </c>
      <c r="B2076">
        <v>1346</v>
      </c>
      <c r="C2076">
        <v>7</v>
      </c>
      <c r="D2076">
        <v>9</v>
      </c>
      <c r="E2076">
        <v>201910</v>
      </c>
      <c r="F2076">
        <v>860</v>
      </c>
      <c r="G2076">
        <v>5.61</v>
      </c>
      <c r="H2076">
        <v>4824.6000000000004</v>
      </c>
      <c r="I2076">
        <v>444.67665</v>
      </c>
      <c r="J2076">
        <v>95.5</v>
      </c>
      <c r="K2076">
        <v>653.62109999999996</v>
      </c>
      <c r="L2076">
        <f>Tabla_STOCKENALMACEN[[#This Row],[CANT_STOCK]]*Tabla_STOCKENALMACEN[[#This Row],[COSTO_UNIT]]</f>
        <v>4824.6000000000004</v>
      </c>
      <c r="M2076">
        <f>IFERROR(Tabla_STOCKENALMACEN[[#This Row],[CANT_STOCK]]/Tabla_STOCKENALMACEN[[#This Row],[VENTA_PROM12MESES_UN]],0)</f>
        <v>9.0052356020942401</v>
      </c>
      <c r="N2076">
        <f>IFERROR(12/Tabla_STOCKENALMACEN[[#This Row],[MESES DE INVENTARIO]],0)</f>
        <v>1.3325581395348838</v>
      </c>
      <c r="O2076" s="3">
        <f>Tabla_STOCKENALMACEN[[#This Row],[STOCK_VALORIZADO]]/SUM(Tabla_STOCKENALMACEN[STOCK_VALORIZADO])</f>
        <v>1.816263230021772E-4</v>
      </c>
      <c r="P2076" s="1" t="str">
        <f>VLOOKUP(Tabla_STOCKENALMACEN[[#This Row],[ID_PRODUCTO]],'ABC VENTAS'!$B$2:$F$564,5,FALSE)</f>
        <v>C</v>
      </c>
      <c r="Q2076" s="1" t="str">
        <f>VLOOKUP(Tabla_STOCKENALMACEN[[#This Row],[ID_PRODUCTO]],'ABC STOCK'!$B$3:$F$565,5,FALSE)</f>
        <v>C</v>
      </c>
      <c r="R207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077" spans="1:18" x14ac:dyDescent="0.25">
      <c r="A2077">
        <v>1</v>
      </c>
      <c r="B2077">
        <v>1346</v>
      </c>
      <c r="C2077">
        <v>7</v>
      </c>
      <c r="D2077">
        <v>9</v>
      </c>
      <c r="E2077">
        <v>201902</v>
      </c>
      <c r="F2077">
        <v>1132</v>
      </c>
      <c r="G2077">
        <v>2.4700000000000002</v>
      </c>
      <c r="H2077">
        <v>2796.04</v>
      </c>
      <c r="I2077">
        <v>183.60991999999999</v>
      </c>
      <c r="J2077">
        <v>80.8</v>
      </c>
      <c r="K2077">
        <v>275.41487999999998</v>
      </c>
      <c r="L2077">
        <f>Tabla_STOCKENALMACEN[[#This Row],[CANT_STOCK]]*Tabla_STOCKENALMACEN[[#This Row],[COSTO_UNIT]]</f>
        <v>2796.0400000000004</v>
      </c>
      <c r="M2077">
        <f>IFERROR(Tabla_STOCKENALMACEN[[#This Row],[CANT_STOCK]]/Tabla_STOCKENALMACEN[[#This Row],[VENTA_PROM12MESES_UN]],0)</f>
        <v>14.009900990099011</v>
      </c>
      <c r="N2077">
        <f>IFERROR(12/Tabla_STOCKENALMACEN[[#This Row],[MESES DE INVENTARIO]],0)</f>
        <v>0.85653710247349812</v>
      </c>
      <c r="O2077" s="3">
        <f>Tabla_STOCKENALMACEN[[#This Row],[STOCK_VALORIZADO]]/SUM(Tabla_STOCKENALMACEN[STOCK_VALORIZADO])</f>
        <v>1.0525939231584122E-4</v>
      </c>
      <c r="P2077" s="1" t="str">
        <f>VLOOKUP(Tabla_STOCKENALMACEN[[#This Row],[ID_PRODUCTO]],'ABC VENTAS'!$B$2:$F$564,5,FALSE)</f>
        <v>C</v>
      </c>
      <c r="Q2077" s="1" t="str">
        <f>VLOOKUP(Tabla_STOCKENALMACEN[[#This Row],[ID_PRODUCTO]],'ABC STOCK'!$B$3:$F$565,5,FALSE)</f>
        <v>C</v>
      </c>
      <c r="R207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078" spans="1:18" x14ac:dyDescent="0.25">
      <c r="A2078">
        <v>3</v>
      </c>
      <c r="B2078">
        <v>1347</v>
      </c>
      <c r="C2078">
        <v>7</v>
      </c>
      <c r="D2078">
        <v>9</v>
      </c>
      <c r="E2078">
        <v>201903</v>
      </c>
      <c r="F2078">
        <v>28</v>
      </c>
      <c r="G2078">
        <v>6.66</v>
      </c>
      <c r="H2078">
        <v>186.48</v>
      </c>
      <c r="I2078">
        <v>699.3</v>
      </c>
      <c r="J2078">
        <v>100</v>
      </c>
      <c r="K2078">
        <v>1105.56</v>
      </c>
      <c r="L2078">
        <f>Tabla_STOCKENALMACEN[[#This Row],[CANT_STOCK]]*Tabla_STOCKENALMACEN[[#This Row],[COSTO_UNIT]]</f>
        <v>186.48000000000002</v>
      </c>
      <c r="M2078">
        <f>IFERROR(Tabla_STOCKENALMACEN[[#This Row],[CANT_STOCK]]/Tabla_STOCKENALMACEN[[#This Row],[VENTA_PROM12MESES_UN]],0)</f>
        <v>0.28000000000000003</v>
      </c>
      <c r="N2078">
        <f>IFERROR(12/Tabla_STOCKENALMACEN[[#This Row],[MESES DE INVENTARIO]],0)</f>
        <v>42.857142857142854</v>
      </c>
      <c r="O2078" s="3">
        <f>Tabla_STOCKENALMACEN[[#This Row],[STOCK_VALORIZADO]]/SUM(Tabla_STOCKENALMACEN[STOCK_VALORIZADO])</f>
        <v>7.0202041026087143E-6</v>
      </c>
      <c r="P2078" s="1" t="str">
        <f>VLOOKUP(Tabla_STOCKENALMACEN[[#This Row],[ID_PRODUCTO]],'ABC VENTAS'!$B$2:$F$564,5,FALSE)</f>
        <v>C</v>
      </c>
      <c r="Q2078" s="1" t="str">
        <f>VLOOKUP(Tabla_STOCKENALMACEN[[#This Row],[ID_PRODUCTO]],'ABC STOCK'!$B$3:$F$565,5,FALSE)</f>
        <v>C</v>
      </c>
      <c r="R207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79" spans="1:18" x14ac:dyDescent="0.25">
      <c r="A2079">
        <v>3</v>
      </c>
      <c r="B2079">
        <v>1347</v>
      </c>
      <c r="C2079">
        <v>7</v>
      </c>
      <c r="D2079">
        <v>9</v>
      </c>
      <c r="E2079">
        <v>201906</v>
      </c>
      <c r="F2079">
        <v>84</v>
      </c>
      <c r="G2079">
        <v>2.85</v>
      </c>
      <c r="H2079">
        <v>239.4</v>
      </c>
      <c r="I2079">
        <v>208.66560000000001</v>
      </c>
      <c r="J2079">
        <v>83.2</v>
      </c>
      <c r="K2079">
        <v>419.70240000000001</v>
      </c>
      <c r="L2079">
        <f>Tabla_STOCKENALMACEN[[#This Row],[CANT_STOCK]]*Tabla_STOCKENALMACEN[[#This Row],[COSTO_UNIT]]</f>
        <v>239.4</v>
      </c>
      <c r="M2079">
        <f>IFERROR(Tabla_STOCKENALMACEN[[#This Row],[CANT_STOCK]]/Tabla_STOCKENALMACEN[[#This Row],[VENTA_PROM12MESES_UN]],0)</f>
        <v>1.0096153846153846</v>
      </c>
      <c r="N2079">
        <f>IFERROR(12/Tabla_STOCKENALMACEN[[#This Row],[MESES DE INVENTARIO]],0)</f>
        <v>11.885714285714286</v>
      </c>
      <c r="O2079" s="3">
        <f>Tabla_STOCKENALMACEN[[#This Row],[STOCK_VALORIZADO]]/SUM(Tabla_STOCKENALMACEN[STOCK_VALORIZADO])</f>
        <v>9.0124241857814568E-6</v>
      </c>
      <c r="P2079" s="1" t="str">
        <f>VLOOKUP(Tabla_STOCKENALMACEN[[#This Row],[ID_PRODUCTO]],'ABC VENTAS'!$B$2:$F$564,5,FALSE)</f>
        <v>C</v>
      </c>
      <c r="Q2079" s="1" t="str">
        <f>VLOOKUP(Tabla_STOCKENALMACEN[[#This Row],[ID_PRODUCTO]],'ABC STOCK'!$B$3:$F$565,5,FALSE)</f>
        <v>C</v>
      </c>
      <c r="R207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80" spans="1:18" x14ac:dyDescent="0.25">
      <c r="A2080">
        <v>3</v>
      </c>
      <c r="B2080">
        <v>1347</v>
      </c>
      <c r="C2080">
        <v>7</v>
      </c>
      <c r="D2080">
        <v>9</v>
      </c>
      <c r="E2080">
        <v>202003</v>
      </c>
      <c r="F2080">
        <v>1089</v>
      </c>
      <c r="G2080">
        <v>2.06</v>
      </c>
      <c r="H2080">
        <v>2243.34</v>
      </c>
      <c r="I2080">
        <v>251.32</v>
      </c>
      <c r="J2080">
        <v>122</v>
      </c>
      <c r="K2080">
        <v>351.84800000000001</v>
      </c>
      <c r="L2080">
        <f>Tabla_STOCKENALMACEN[[#This Row],[CANT_STOCK]]*Tabla_STOCKENALMACEN[[#This Row],[COSTO_UNIT]]</f>
        <v>2243.34</v>
      </c>
      <c r="M2080">
        <f>IFERROR(Tabla_STOCKENALMACEN[[#This Row],[CANT_STOCK]]/Tabla_STOCKENALMACEN[[#This Row],[VENTA_PROM12MESES_UN]],0)</f>
        <v>8.9262295081967213</v>
      </c>
      <c r="N2080">
        <f>IFERROR(12/Tabla_STOCKENALMACEN[[#This Row],[MESES DE INVENTARIO]],0)</f>
        <v>1.3443526170798898</v>
      </c>
      <c r="O2080" s="3">
        <f>Tabla_STOCKENALMACEN[[#This Row],[STOCK_VALORIZADO]]/SUM(Tabla_STOCKENALMACEN[STOCK_VALORIZADO])</f>
        <v>8.4452513253679938E-5</v>
      </c>
      <c r="P2080" s="1" t="str">
        <f>VLOOKUP(Tabla_STOCKENALMACEN[[#This Row],[ID_PRODUCTO]],'ABC VENTAS'!$B$2:$F$564,5,FALSE)</f>
        <v>C</v>
      </c>
      <c r="Q2080" s="1" t="str">
        <f>VLOOKUP(Tabla_STOCKENALMACEN[[#This Row],[ID_PRODUCTO]],'ABC STOCK'!$B$3:$F$565,5,FALSE)</f>
        <v>C</v>
      </c>
      <c r="R208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081" spans="1:18" x14ac:dyDescent="0.25">
      <c r="A2081">
        <v>2</v>
      </c>
      <c r="B2081">
        <v>1347</v>
      </c>
      <c r="C2081">
        <v>7</v>
      </c>
      <c r="D2081">
        <v>9</v>
      </c>
      <c r="E2081">
        <v>201911</v>
      </c>
      <c r="F2081">
        <v>977</v>
      </c>
      <c r="G2081">
        <v>3.95</v>
      </c>
      <c r="H2081">
        <v>3859.15</v>
      </c>
      <c r="I2081">
        <v>321.52999999999997</v>
      </c>
      <c r="J2081">
        <v>81.400000000000006</v>
      </c>
      <c r="K2081">
        <v>395.4819</v>
      </c>
      <c r="L2081">
        <f>Tabla_STOCKENALMACEN[[#This Row],[CANT_STOCK]]*Tabla_STOCKENALMACEN[[#This Row],[COSTO_UNIT]]</f>
        <v>3859.15</v>
      </c>
      <c r="M2081">
        <f>IFERROR(Tabla_STOCKENALMACEN[[#This Row],[CANT_STOCK]]/Tabla_STOCKENALMACEN[[#This Row],[VENTA_PROM12MESES_UN]],0)</f>
        <v>12.002457002457001</v>
      </c>
      <c r="N2081">
        <f>IFERROR(12/Tabla_STOCKENALMACEN[[#This Row],[MESES DE INVENTARIO]],0)</f>
        <v>0.99979529170931436</v>
      </c>
      <c r="O2081" s="3">
        <f>Tabla_STOCKENALMACEN[[#This Row],[STOCK_VALORIZADO]]/SUM(Tabla_STOCKENALMACEN[STOCK_VALORIZADO])</f>
        <v>1.4528110608420431E-4</v>
      </c>
      <c r="P2081" s="1" t="str">
        <f>VLOOKUP(Tabla_STOCKENALMACEN[[#This Row],[ID_PRODUCTO]],'ABC VENTAS'!$B$2:$F$564,5,FALSE)</f>
        <v>C</v>
      </c>
      <c r="Q2081" s="1" t="str">
        <f>VLOOKUP(Tabla_STOCKENALMACEN[[#This Row],[ID_PRODUCTO]],'ABC STOCK'!$B$3:$F$565,5,FALSE)</f>
        <v>C</v>
      </c>
      <c r="R208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082" spans="1:18" x14ac:dyDescent="0.25">
      <c r="A2082">
        <v>1</v>
      </c>
      <c r="B2082">
        <v>1347</v>
      </c>
      <c r="C2082">
        <v>7</v>
      </c>
      <c r="D2082">
        <v>9</v>
      </c>
      <c r="E2082">
        <v>201905</v>
      </c>
      <c r="F2082">
        <v>81</v>
      </c>
      <c r="G2082">
        <v>4.37</v>
      </c>
      <c r="H2082">
        <v>353.97</v>
      </c>
      <c r="I2082">
        <v>358.82069999999999</v>
      </c>
      <c r="J2082">
        <v>80.5</v>
      </c>
      <c r="K2082">
        <v>478.42759999999998</v>
      </c>
      <c r="L2082">
        <f>Tabla_STOCKENALMACEN[[#This Row],[CANT_STOCK]]*Tabla_STOCKENALMACEN[[#This Row],[COSTO_UNIT]]</f>
        <v>353.97</v>
      </c>
      <c r="M2082">
        <f>IFERROR(Tabla_STOCKENALMACEN[[#This Row],[CANT_STOCK]]/Tabla_STOCKENALMACEN[[#This Row],[VENTA_PROM12MESES_UN]],0)</f>
        <v>1.0062111801242235</v>
      </c>
      <c r="N2082">
        <f>IFERROR(12/Tabla_STOCKENALMACEN[[#This Row],[MESES DE INVENTARIO]],0)</f>
        <v>11.925925925925927</v>
      </c>
      <c r="O2082" s="3">
        <f>Tabla_STOCKENALMACEN[[#This Row],[STOCK_VALORIZADO]]/SUM(Tabla_STOCKENALMACEN[STOCK_VALORIZADO])</f>
        <v>1.3325512903262585E-5</v>
      </c>
      <c r="P2082" s="1" t="str">
        <f>VLOOKUP(Tabla_STOCKENALMACEN[[#This Row],[ID_PRODUCTO]],'ABC VENTAS'!$B$2:$F$564,5,FALSE)</f>
        <v>C</v>
      </c>
      <c r="Q2082" s="1" t="str">
        <f>VLOOKUP(Tabla_STOCKENALMACEN[[#This Row],[ID_PRODUCTO]],'ABC STOCK'!$B$3:$F$565,5,FALSE)</f>
        <v>C</v>
      </c>
      <c r="R208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83" spans="1:18" x14ac:dyDescent="0.25">
      <c r="A2083">
        <v>1</v>
      </c>
      <c r="B2083">
        <v>1347</v>
      </c>
      <c r="C2083">
        <v>7</v>
      </c>
      <c r="D2083">
        <v>9</v>
      </c>
      <c r="E2083">
        <v>201906</v>
      </c>
      <c r="F2083">
        <v>300</v>
      </c>
      <c r="G2083">
        <v>4.3499999999999996</v>
      </c>
      <c r="H2083">
        <v>1305</v>
      </c>
      <c r="I2083">
        <v>228.50550000000001</v>
      </c>
      <c r="J2083">
        <v>51</v>
      </c>
      <c r="K2083">
        <v>410.42250000000001</v>
      </c>
      <c r="L2083">
        <f>Tabla_STOCKENALMACEN[[#This Row],[CANT_STOCK]]*Tabla_STOCKENALMACEN[[#This Row],[COSTO_UNIT]]</f>
        <v>1305</v>
      </c>
      <c r="M2083">
        <f>IFERROR(Tabla_STOCKENALMACEN[[#This Row],[CANT_STOCK]]/Tabla_STOCKENALMACEN[[#This Row],[VENTA_PROM12MESES_UN]],0)</f>
        <v>5.882352941176471</v>
      </c>
      <c r="N2083">
        <f>IFERROR(12/Tabla_STOCKENALMACEN[[#This Row],[MESES DE INVENTARIO]],0)</f>
        <v>2.04</v>
      </c>
      <c r="O2083" s="3">
        <f>Tabla_STOCKENALMACEN[[#This Row],[STOCK_VALORIZADO]]/SUM(Tabla_STOCKENALMACEN[STOCK_VALORIZADO])</f>
        <v>4.9127876200688392E-5</v>
      </c>
      <c r="P2083" s="1" t="str">
        <f>VLOOKUP(Tabla_STOCKENALMACEN[[#This Row],[ID_PRODUCTO]],'ABC VENTAS'!$B$2:$F$564,5,FALSE)</f>
        <v>C</v>
      </c>
      <c r="Q2083" s="1" t="str">
        <f>VLOOKUP(Tabla_STOCKENALMACEN[[#This Row],[ID_PRODUCTO]],'ABC STOCK'!$B$3:$F$565,5,FALSE)</f>
        <v>C</v>
      </c>
      <c r="R208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084" spans="1:18" x14ac:dyDescent="0.25">
      <c r="A2084">
        <v>3</v>
      </c>
      <c r="B2084">
        <v>1348</v>
      </c>
      <c r="C2084">
        <v>7</v>
      </c>
      <c r="D2084">
        <v>9</v>
      </c>
      <c r="E2084">
        <v>202001</v>
      </c>
      <c r="F2084">
        <v>825</v>
      </c>
      <c r="G2084">
        <v>1.76</v>
      </c>
      <c r="H2084">
        <v>1452</v>
      </c>
      <c r="I2084">
        <v>163.78559999999999</v>
      </c>
      <c r="J2084">
        <v>94</v>
      </c>
      <c r="K2084">
        <v>268.01280000000003</v>
      </c>
      <c r="L2084">
        <f>Tabla_STOCKENALMACEN[[#This Row],[CANT_STOCK]]*Tabla_STOCKENALMACEN[[#This Row],[COSTO_UNIT]]</f>
        <v>1452</v>
      </c>
      <c r="M2084">
        <f>IFERROR(Tabla_STOCKENALMACEN[[#This Row],[CANT_STOCK]]/Tabla_STOCKENALMACEN[[#This Row],[VENTA_PROM12MESES_UN]],0)</f>
        <v>8.7765957446808507</v>
      </c>
      <c r="N2084">
        <f>IFERROR(12/Tabla_STOCKENALMACEN[[#This Row],[MESES DE INVENTARIO]],0)</f>
        <v>1.3672727272727274</v>
      </c>
      <c r="O2084" s="3">
        <f>Tabla_STOCKENALMACEN[[#This Row],[STOCK_VALORIZADO]]/SUM(Tabla_STOCKENALMACEN[STOCK_VALORIZADO])</f>
        <v>5.4661820876168238E-5</v>
      </c>
      <c r="P2084" s="1" t="str">
        <f>VLOOKUP(Tabla_STOCKENALMACEN[[#This Row],[ID_PRODUCTO]],'ABC VENTAS'!$B$2:$F$564,5,FALSE)</f>
        <v>C</v>
      </c>
      <c r="Q2084" s="1" t="str">
        <f>VLOOKUP(Tabla_STOCKENALMACEN[[#This Row],[ID_PRODUCTO]],'ABC STOCK'!$B$3:$F$565,5,FALSE)</f>
        <v>C</v>
      </c>
      <c r="R208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085" spans="1:18" x14ac:dyDescent="0.25">
      <c r="A2085">
        <v>2</v>
      </c>
      <c r="B2085">
        <v>1348</v>
      </c>
      <c r="C2085">
        <v>7</v>
      </c>
      <c r="D2085">
        <v>9</v>
      </c>
      <c r="E2085">
        <v>202002</v>
      </c>
      <c r="F2085">
        <v>927</v>
      </c>
      <c r="G2085">
        <v>6.94</v>
      </c>
      <c r="H2085">
        <v>6433.38</v>
      </c>
      <c r="I2085">
        <v>630.47123999999997</v>
      </c>
      <c r="J2085">
        <v>92.7</v>
      </c>
      <c r="K2085">
        <v>881.37306000000001</v>
      </c>
      <c r="L2085">
        <f>Tabla_STOCKENALMACEN[[#This Row],[CANT_STOCK]]*Tabla_STOCKENALMACEN[[#This Row],[COSTO_UNIT]]</f>
        <v>6433.38</v>
      </c>
      <c r="M2085">
        <f>IFERROR(Tabla_STOCKENALMACEN[[#This Row],[CANT_STOCK]]/Tabla_STOCKENALMACEN[[#This Row],[VENTA_PROM12MESES_UN]],0)</f>
        <v>10</v>
      </c>
      <c r="N2085">
        <f>IFERROR(12/Tabla_STOCKENALMACEN[[#This Row],[MESES DE INVENTARIO]],0)</f>
        <v>1.2</v>
      </c>
      <c r="O2085" s="3">
        <f>Tabla_STOCKENALMACEN[[#This Row],[STOCK_VALORIZADO]]/SUM(Tabla_STOCKENALMACEN[STOCK_VALORIZADO])</f>
        <v>2.4219026528121432E-4</v>
      </c>
      <c r="P2085" s="1" t="str">
        <f>VLOOKUP(Tabla_STOCKENALMACEN[[#This Row],[ID_PRODUCTO]],'ABC VENTAS'!$B$2:$F$564,5,FALSE)</f>
        <v>C</v>
      </c>
      <c r="Q2085" s="1" t="str">
        <f>VLOOKUP(Tabla_STOCKENALMACEN[[#This Row],[ID_PRODUCTO]],'ABC STOCK'!$B$3:$F$565,5,FALSE)</f>
        <v>C</v>
      </c>
      <c r="R208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086" spans="1:18" x14ac:dyDescent="0.25">
      <c r="A2086">
        <v>2</v>
      </c>
      <c r="B2086">
        <v>1348</v>
      </c>
      <c r="C2086">
        <v>7</v>
      </c>
      <c r="D2086">
        <v>9</v>
      </c>
      <c r="E2086">
        <v>202002</v>
      </c>
      <c r="F2086">
        <v>77</v>
      </c>
      <c r="G2086">
        <v>4.47</v>
      </c>
      <c r="H2086">
        <v>344.19</v>
      </c>
      <c r="I2086">
        <v>492.41520000000003</v>
      </c>
      <c r="J2086">
        <v>108</v>
      </c>
      <c r="K2086">
        <v>782.07119999999998</v>
      </c>
      <c r="L2086">
        <f>Tabla_STOCKENALMACEN[[#This Row],[CANT_STOCK]]*Tabla_STOCKENALMACEN[[#This Row],[COSTO_UNIT]]</f>
        <v>344.19</v>
      </c>
      <c r="M2086">
        <f>IFERROR(Tabla_STOCKENALMACEN[[#This Row],[CANT_STOCK]]/Tabla_STOCKENALMACEN[[#This Row],[VENTA_PROM12MESES_UN]],0)</f>
        <v>0.71296296296296291</v>
      </c>
      <c r="N2086">
        <f>IFERROR(12/Tabla_STOCKENALMACEN[[#This Row],[MESES DE INVENTARIO]],0)</f>
        <v>16.831168831168831</v>
      </c>
      <c r="O2086" s="3">
        <f>Tabla_STOCKENALMACEN[[#This Row],[STOCK_VALORIZADO]]/SUM(Tabla_STOCKENALMACEN[STOCK_VALORIZADO])</f>
        <v>1.2957336175873515E-5</v>
      </c>
      <c r="P2086" s="1" t="str">
        <f>VLOOKUP(Tabla_STOCKENALMACEN[[#This Row],[ID_PRODUCTO]],'ABC VENTAS'!$B$2:$F$564,5,FALSE)</f>
        <v>C</v>
      </c>
      <c r="Q2086" s="1" t="str">
        <f>VLOOKUP(Tabla_STOCKENALMACEN[[#This Row],[ID_PRODUCTO]],'ABC STOCK'!$B$3:$F$565,5,FALSE)</f>
        <v>C</v>
      </c>
      <c r="R208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87" spans="1:18" x14ac:dyDescent="0.25">
      <c r="A2087">
        <v>2</v>
      </c>
      <c r="B2087">
        <v>1348</v>
      </c>
      <c r="C2087">
        <v>7</v>
      </c>
      <c r="D2087">
        <v>9</v>
      </c>
      <c r="E2087">
        <v>201910</v>
      </c>
      <c r="F2087">
        <v>66</v>
      </c>
      <c r="G2087">
        <v>4.9400000000000004</v>
      </c>
      <c r="H2087">
        <v>326.04000000000002</v>
      </c>
      <c r="I2087">
        <v>307.39150000000001</v>
      </c>
      <c r="J2087">
        <v>65.5</v>
      </c>
      <c r="K2087">
        <v>563.01179999999999</v>
      </c>
      <c r="L2087">
        <f>Tabla_STOCKENALMACEN[[#This Row],[CANT_STOCK]]*Tabla_STOCKENALMACEN[[#This Row],[COSTO_UNIT]]</f>
        <v>326.04000000000002</v>
      </c>
      <c r="M2087">
        <f>IFERROR(Tabla_STOCKENALMACEN[[#This Row],[CANT_STOCK]]/Tabla_STOCKENALMACEN[[#This Row],[VENTA_PROM12MESES_UN]],0)</f>
        <v>1.0076335877862594</v>
      </c>
      <c r="N2087">
        <f>IFERROR(12/Tabla_STOCKENALMACEN[[#This Row],[MESES DE INVENTARIO]],0)</f>
        <v>11.90909090909091</v>
      </c>
      <c r="O2087" s="3">
        <f>Tabla_STOCKENALMACEN[[#This Row],[STOCK_VALORIZADO]]/SUM(Tabla_STOCKENALMACEN[STOCK_VALORIZADO])</f>
        <v>1.2274063414921414E-5</v>
      </c>
      <c r="P2087" s="1" t="str">
        <f>VLOOKUP(Tabla_STOCKENALMACEN[[#This Row],[ID_PRODUCTO]],'ABC VENTAS'!$B$2:$F$564,5,FALSE)</f>
        <v>C</v>
      </c>
      <c r="Q2087" s="1" t="str">
        <f>VLOOKUP(Tabla_STOCKENALMACEN[[#This Row],[ID_PRODUCTO]],'ABC STOCK'!$B$3:$F$565,5,FALSE)</f>
        <v>C</v>
      </c>
      <c r="R208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88" spans="1:18" x14ac:dyDescent="0.25">
      <c r="A2088">
        <v>2</v>
      </c>
      <c r="B2088">
        <v>1348</v>
      </c>
      <c r="C2088">
        <v>7</v>
      </c>
      <c r="D2088">
        <v>9</v>
      </c>
      <c r="E2088">
        <v>202003</v>
      </c>
      <c r="F2088">
        <v>192</v>
      </c>
      <c r="G2088">
        <v>2.61</v>
      </c>
      <c r="H2088">
        <v>501.12</v>
      </c>
      <c r="I2088">
        <v>281.358</v>
      </c>
      <c r="J2088">
        <v>98</v>
      </c>
      <c r="K2088">
        <v>322.28280000000001</v>
      </c>
      <c r="L2088">
        <f>Tabla_STOCKENALMACEN[[#This Row],[CANT_STOCK]]*Tabla_STOCKENALMACEN[[#This Row],[COSTO_UNIT]]</f>
        <v>501.12</v>
      </c>
      <c r="M2088">
        <f>IFERROR(Tabla_STOCKENALMACEN[[#This Row],[CANT_STOCK]]/Tabla_STOCKENALMACEN[[#This Row],[VENTA_PROM12MESES_UN]],0)</f>
        <v>1.9591836734693877</v>
      </c>
      <c r="N2088">
        <f>IFERROR(12/Tabla_STOCKENALMACEN[[#This Row],[MESES DE INVENTARIO]],0)</f>
        <v>6.125</v>
      </c>
      <c r="O2088" s="3">
        <f>Tabla_STOCKENALMACEN[[#This Row],[STOCK_VALORIZADO]]/SUM(Tabla_STOCKENALMACEN[STOCK_VALORIZADO])</f>
        <v>1.8865104461064344E-5</v>
      </c>
      <c r="P2088" s="1" t="str">
        <f>VLOOKUP(Tabla_STOCKENALMACEN[[#This Row],[ID_PRODUCTO]],'ABC VENTAS'!$B$2:$F$564,5,FALSE)</f>
        <v>C</v>
      </c>
      <c r="Q2088" s="1" t="str">
        <f>VLOOKUP(Tabla_STOCKENALMACEN[[#This Row],[ID_PRODUCTO]],'ABC STOCK'!$B$3:$F$565,5,FALSE)</f>
        <v>C</v>
      </c>
      <c r="R208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89" spans="1:18" x14ac:dyDescent="0.25">
      <c r="A2089">
        <v>1</v>
      </c>
      <c r="B2089">
        <v>1348</v>
      </c>
      <c r="C2089">
        <v>7</v>
      </c>
      <c r="D2089">
        <v>9</v>
      </c>
      <c r="E2089">
        <v>201904</v>
      </c>
      <c r="F2089">
        <v>135</v>
      </c>
      <c r="G2089">
        <v>2.62</v>
      </c>
      <c r="H2089">
        <v>353.7</v>
      </c>
      <c r="I2089">
        <v>305.49200000000002</v>
      </c>
      <c r="J2089">
        <v>106</v>
      </c>
      <c r="K2089">
        <v>516.55920000000003</v>
      </c>
      <c r="L2089">
        <f>Tabla_STOCKENALMACEN[[#This Row],[CANT_STOCK]]*Tabla_STOCKENALMACEN[[#This Row],[COSTO_UNIT]]</f>
        <v>353.7</v>
      </c>
      <c r="M2089">
        <f>IFERROR(Tabla_STOCKENALMACEN[[#This Row],[CANT_STOCK]]/Tabla_STOCKENALMACEN[[#This Row],[VENTA_PROM12MESES_UN]],0)</f>
        <v>1.2735849056603774</v>
      </c>
      <c r="N2089">
        <f>IFERROR(12/Tabla_STOCKENALMACEN[[#This Row],[MESES DE INVENTARIO]],0)</f>
        <v>9.4222222222222225</v>
      </c>
      <c r="O2089" s="3">
        <f>Tabla_STOCKENALMACEN[[#This Row],[STOCK_VALORIZADO]]/SUM(Tabla_STOCKENALMACEN[STOCK_VALORIZADO])</f>
        <v>1.331534851508313E-5</v>
      </c>
      <c r="P2089" s="1" t="str">
        <f>VLOOKUP(Tabla_STOCKENALMACEN[[#This Row],[ID_PRODUCTO]],'ABC VENTAS'!$B$2:$F$564,5,FALSE)</f>
        <v>C</v>
      </c>
      <c r="Q2089" s="1" t="str">
        <f>VLOOKUP(Tabla_STOCKENALMACEN[[#This Row],[ID_PRODUCTO]],'ABC STOCK'!$B$3:$F$565,5,FALSE)</f>
        <v>C</v>
      </c>
      <c r="R208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90" spans="1:18" x14ac:dyDescent="0.25">
      <c r="A2090">
        <v>3</v>
      </c>
      <c r="B2090">
        <v>1349</v>
      </c>
      <c r="C2090">
        <v>7</v>
      </c>
      <c r="D2090">
        <v>9</v>
      </c>
      <c r="E2090">
        <v>201908</v>
      </c>
      <c r="F2090">
        <v>28</v>
      </c>
      <c r="G2090">
        <v>5.37</v>
      </c>
      <c r="H2090">
        <v>150.36000000000001</v>
      </c>
      <c r="I2090">
        <v>511.38510000000002</v>
      </c>
      <c r="J2090">
        <v>89</v>
      </c>
      <c r="K2090">
        <v>712.11569999999995</v>
      </c>
      <c r="L2090">
        <f>Tabla_STOCKENALMACEN[[#This Row],[CANT_STOCK]]*Tabla_STOCKENALMACEN[[#This Row],[COSTO_UNIT]]</f>
        <v>150.36000000000001</v>
      </c>
      <c r="M2090">
        <f>IFERROR(Tabla_STOCKENALMACEN[[#This Row],[CANT_STOCK]]/Tabla_STOCKENALMACEN[[#This Row],[VENTA_PROM12MESES_UN]],0)</f>
        <v>0.3146067415730337</v>
      </c>
      <c r="N2090">
        <f>IFERROR(12/Tabla_STOCKENALMACEN[[#This Row],[MESES DE INVENTARIO]],0)</f>
        <v>38.142857142857146</v>
      </c>
      <c r="O2090" s="3">
        <f>Tabla_STOCKENALMACEN[[#This Row],[STOCK_VALORIZADO]]/SUM(Tabla_STOCKENALMACEN[STOCK_VALORIZADO])</f>
        <v>5.6604348394908106E-6</v>
      </c>
      <c r="P2090" s="1" t="str">
        <f>VLOOKUP(Tabla_STOCKENALMACEN[[#This Row],[ID_PRODUCTO]],'ABC VENTAS'!$B$2:$F$564,5,FALSE)</f>
        <v>C</v>
      </c>
      <c r="Q2090" s="1" t="str">
        <f>VLOOKUP(Tabla_STOCKENALMACEN[[#This Row],[ID_PRODUCTO]],'ABC STOCK'!$B$3:$F$565,5,FALSE)</f>
        <v>C</v>
      </c>
      <c r="R209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91" spans="1:18" x14ac:dyDescent="0.25">
      <c r="A2091">
        <v>3</v>
      </c>
      <c r="B2091">
        <v>1349</v>
      </c>
      <c r="C2091">
        <v>7</v>
      </c>
      <c r="D2091">
        <v>9</v>
      </c>
      <c r="E2091">
        <v>201910</v>
      </c>
      <c r="F2091">
        <v>700</v>
      </c>
      <c r="G2091">
        <v>7.08</v>
      </c>
      <c r="H2091">
        <v>4956</v>
      </c>
      <c r="I2091">
        <v>481.80815999999999</v>
      </c>
      <c r="J2091">
        <v>63.6</v>
      </c>
      <c r="K2091">
        <v>684.43776000000003</v>
      </c>
      <c r="L2091">
        <f>Tabla_STOCKENALMACEN[[#This Row],[CANT_STOCK]]*Tabla_STOCKENALMACEN[[#This Row],[COSTO_UNIT]]</f>
        <v>4956</v>
      </c>
      <c r="M2091">
        <f>IFERROR(Tabla_STOCKENALMACEN[[#This Row],[CANT_STOCK]]/Tabla_STOCKENALMACEN[[#This Row],[VENTA_PROM12MESES_UN]],0)</f>
        <v>11.0062893081761</v>
      </c>
      <c r="N2091">
        <f>IFERROR(12/Tabla_STOCKENALMACEN[[#This Row],[MESES DE INVENTARIO]],0)</f>
        <v>1.0902857142857143</v>
      </c>
      <c r="O2091" s="3">
        <f>Tabla_STOCKENALMACEN[[#This Row],[STOCK_VALORIZADO]]/SUM(Tabla_STOCKENALMACEN[STOCK_VALORIZADO])</f>
        <v>1.8657299191617753E-4</v>
      </c>
      <c r="P2091" s="1" t="str">
        <f>VLOOKUP(Tabla_STOCKENALMACEN[[#This Row],[ID_PRODUCTO]],'ABC VENTAS'!$B$2:$F$564,5,FALSE)</f>
        <v>C</v>
      </c>
      <c r="Q2091" s="1" t="str">
        <f>VLOOKUP(Tabla_STOCKENALMACEN[[#This Row],[ID_PRODUCTO]],'ABC STOCK'!$B$3:$F$565,5,FALSE)</f>
        <v>C</v>
      </c>
      <c r="R209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092" spans="1:18" x14ac:dyDescent="0.25">
      <c r="A2092">
        <v>3</v>
      </c>
      <c r="B2092">
        <v>1349</v>
      </c>
      <c r="C2092">
        <v>7</v>
      </c>
      <c r="D2092">
        <v>9</v>
      </c>
      <c r="E2092">
        <v>202003</v>
      </c>
      <c r="F2092">
        <v>602</v>
      </c>
      <c r="G2092">
        <v>6.09</v>
      </c>
      <c r="H2092">
        <v>3666.18</v>
      </c>
      <c r="I2092">
        <v>183.24809999999999</v>
      </c>
      <c r="J2092">
        <v>35.4</v>
      </c>
      <c r="K2092">
        <v>269.48250000000002</v>
      </c>
      <c r="L2092">
        <f>Tabla_STOCKENALMACEN[[#This Row],[CANT_STOCK]]*Tabla_STOCKENALMACEN[[#This Row],[COSTO_UNIT]]</f>
        <v>3666.18</v>
      </c>
      <c r="M2092">
        <f>IFERROR(Tabla_STOCKENALMACEN[[#This Row],[CANT_STOCK]]/Tabla_STOCKENALMACEN[[#This Row],[VENTA_PROM12MESES_UN]],0)</f>
        <v>17.005649717514125</v>
      </c>
      <c r="N2092">
        <f>IFERROR(12/Tabla_STOCKENALMACEN[[#This Row],[MESES DE INVENTARIO]],0)</f>
        <v>0.70564784053156149</v>
      </c>
      <c r="O2092" s="3">
        <f>Tabla_STOCKENALMACEN[[#This Row],[STOCK_VALORIZADO]]/SUM(Tabla_STOCKENALMACEN[STOCK_VALORIZADO])</f>
        <v>1.3801658020646726E-4</v>
      </c>
      <c r="P2092" s="1" t="str">
        <f>VLOOKUP(Tabla_STOCKENALMACEN[[#This Row],[ID_PRODUCTO]],'ABC VENTAS'!$B$2:$F$564,5,FALSE)</f>
        <v>C</v>
      </c>
      <c r="Q2092" s="1" t="str">
        <f>VLOOKUP(Tabla_STOCKENALMACEN[[#This Row],[ID_PRODUCTO]],'ABC STOCK'!$B$3:$F$565,5,FALSE)</f>
        <v>C</v>
      </c>
      <c r="R209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093" spans="1:18" x14ac:dyDescent="0.25">
      <c r="A2093">
        <v>2</v>
      </c>
      <c r="B2093">
        <v>1349</v>
      </c>
      <c r="C2093">
        <v>7</v>
      </c>
      <c r="D2093">
        <v>9</v>
      </c>
      <c r="E2093">
        <v>202003</v>
      </c>
      <c r="F2093">
        <v>899</v>
      </c>
      <c r="G2093">
        <v>4.38</v>
      </c>
      <c r="H2093">
        <v>3937.62</v>
      </c>
      <c r="I2093">
        <v>217.76045999999999</v>
      </c>
      <c r="J2093">
        <v>59.9</v>
      </c>
      <c r="K2093">
        <v>380.42489999999998</v>
      </c>
      <c r="L2093">
        <f>Tabla_STOCKENALMACEN[[#This Row],[CANT_STOCK]]*Tabla_STOCKENALMACEN[[#This Row],[COSTO_UNIT]]</f>
        <v>3937.62</v>
      </c>
      <c r="M2093">
        <f>IFERROR(Tabla_STOCKENALMACEN[[#This Row],[CANT_STOCK]]/Tabla_STOCKENALMACEN[[#This Row],[VENTA_PROM12MESES_UN]],0)</f>
        <v>15.008347245409015</v>
      </c>
      <c r="N2093">
        <f>IFERROR(12/Tabla_STOCKENALMACEN[[#This Row],[MESES DE INVENTARIO]],0)</f>
        <v>0.79955506117908792</v>
      </c>
      <c r="O2093" s="3">
        <f>Tabla_STOCKENALMACEN[[#This Row],[STOCK_VALORIZADO]]/SUM(Tabla_STOCKENALMACEN[STOCK_VALORIZADO])</f>
        <v>1.4823517845621045E-4</v>
      </c>
      <c r="P2093" s="1" t="str">
        <f>VLOOKUP(Tabla_STOCKENALMACEN[[#This Row],[ID_PRODUCTO]],'ABC VENTAS'!$B$2:$F$564,5,FALSE)</f>
        <v>C</v>
      </c>
      <c r="Q2093" s="1" t="str">
        <f>VLOOKUP(Tabla_STOCKENALMACEN[[#This Row],[ID_PRODUCTO]],'ABC STOCK'!$B$3:$F$565,5,FALSE)</f>
        <v>C</v>
      </c>
      <c r="R209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094" spans="1:18" x14ac:dyDescent="0.25">
      <c r="A2094">
        <v>2</v>
      </c>
      <c r="B2094">
        <v>1349</v>
      </c>
      <c r="C2094">
        <v>7</v>
      </c>
      <c r="D2094">
        <v>9</v>
      </c>
      <c r="E2094">
        <v>201907</v>
      </c>
      <c r="F2094">
        <v>914</v>
      </c>
      <c r="G2094">
        <v>1.74</v>
      </c>
      <c r="H2094">
        <v>1590.36</v>
      </c>
      <c r="I2094">
        <v>144.72275999999999</v>
      </c>
      <c r="J2094">
        <v>91.4</v>
      </c>
      <c r="K2094">
        <v>270.3612</v>
      </c>
      <c r="L2094">
        <f>Tabla_STOCKENALMACEN[[#This Row],[CANT_STOCK]]*Tabla_STOCKENALMACEN[[#This Row],[COSTO_UNIT]]</f>
        <v>1590.36</v>
      </c>
      <c r="M2094">
        <f>IFERROR(Tabla_STOCKENALMACEN[[#This Row],[CANT_STOCK]]/Tabla_STOCKENALMACEN[[#This Row],[VENTA_PROM12MESES_UN]],0)</f>
        <v>10</v>
      </c>
      <c r="N2094">
        <f>IFERROR(12/Tabla_STOCKENALMACEN[[#This Row],[MESES DE INVENTARIO]],0)</f>
        <v>1.2</v>
      </c>
      <c r="O2094" s="3">
        <f>Tabla_STOCKENALMACEN[[#This Row],[STOCK_VALORIZADO]]/SUM(Tabla_STOCKENALMACEN[STOCK_VALORIZADO])</f>
        <v>5.9870505129905583E-5</v>
      </c>
      <c r="P2094" s="1" t="str">
        <f>VLOOKUP(Tabla_STOCKENALMACEN[[#This Row],[ID_PRODUCTO]],'ABC VENTAS'!$B$2:$F$564,5,FALSE)</f>
        <v>C</v>
      </c>
      <c r="Q2094" s="1" t="str">
        <f>VLOOKUP(Tabla_STOCKENALMACEN[[#This Row],[ID_PRODUCTO]],'ABC STOCK'!$B$3:$F$565,5,FALSE)</f>
        <v>C</v>
      </c>
      <c r="R209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095" spans="1:18" x14ac:dyDescent="0.25">
      <c r="A2095">
        <v>1</v>
      </c>
      <c r="B2095">
        <v>1349</v>
      </c>
      <c r="C2095">
        <v>7</v>
      </c>
      <c r="D2095">
        <v>9</v>
      </c>
      <c r="E2095">
        <v>201903</v>
      </c>
      <c r="F2095">
        <v>1347</v>
      </c>
      <c r="G2095">
        <v>6.16</v>
      </c>
      <c r="H2095">
        <v>8297.52</v>
      </c>
      <c r="I2095">
        <v>0</v>
      </c>
      <c r="J2095">
        <v>0</v>
      </c>
      <c r="K2095">
        <v>0</v>
      </c>
      <c r="L2095">
        <f>Tabla_STOCKENALMACEN[[#This Row],[CANT_STOCK]]*Tabla_STOCKENALMACEN[[#This Row],[COSTO_UNIT]]</f>
        <v>8297.52</v>
      </c>
      <c r="M2095">
        <f>IFERROR(Tabla_STOCKENALMACEN[[#This Row],[CANT_STOCK]]/Tabla_STOCKENALMACEN[[#This Row],[VENTA_PROM12MESES_UN]],0)</f>
        <v>0</v>
      </c>
      <c r="N2095">
        <f>IFERROR(12/Tabla_STOCKENALMACEN[[#This Row],[MESES DE INVENTARIO]],0)</f>
        <v>0</v>
      </c>
      <c r="O2095" s="3">
        <f>Tabla_STOCKENALMACEN[[#This Row],[STOCK_VALORIZADO]]/SUM(Tabla_STOCKENALMACEN[STOCK_VALORIZADO])</f>
        <v>3.1236746002508505E-4</v>
      </c>
      <c r="P2095" s="1" t="str">
        <f>VLOOKUP(Tabla_STOCKENALMACEN[[#This Row],[ID_PRODUCTO]],'ABC VENTAS'!$B$2:$F$564,5,FALSE)</f>
        <v>C</v>
      </c>
      <c r="Q2095" s="1" t="str">
        <f>VLOOKUP(Tabla_STOCKENALMACEN[[#This Row],[ID_PRODUCTO]],'ABC STOCK'!$B$3:$F$565,5,FALSE)</f>
        <v>C</v>
      </c>
      <c r="R2095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096" spans="1:18" x14ac:dyDescent="0.25">
      <c r="A2096">
        <v>3</v>
      </c>
      <c r="B2096">
        <v>1350</v>
      </c>
      <c r="C2096">
        <v>7</v>
      </c>
      <c r="D2096">
        <v>9</v>
      </c>
      <c r="E2096">
        <v>202001</v>
      </c>
      <c r="F2096">
        <v>268</v>
      </c>
      <c r="G2096">
        <v>2.54</v>
      </c>
      <c r="H2096">
        <v>680.72</v>
      </c>
      <c r="I2096">
        <v>293.62400000000002</v>
      </c>
      <c r="J2096">
        <v>136</v>
      </c>
      <c r="K2096">
        <v>493.97919999999999</v>
      </c>
      <c r="L2096">
        <f>Tabla_STOCKENALMACEN[[#This Row],[CANT_STOCK]]*Tabla_STOCKENALMACEN[[#This Row],[COSTO_UNIT]]</f>
        <v>680.72</v>
      </c>
      <c r="M2096">
        <f>IFERROR(Tabla_STOCKENALMACEN[[#This Row],[CANT_STOCK]]/Tabla_STOCKENALMACEN[[#This Row],[VENTA_PROM12MESES_UN]],0)</f>
        <v>1.9705882352941178</v>
      </c>
      <c r="N2096">
        <f>IFERROR(12/Tabla_STOCKENALMACEN[[#This Row],[MESES DE INVENTARIO]],0)</f>
        <v>6.08955223880597</v>
      </c>
      <c r="O2096" s="3">
        <f>Tabla_STOCKENALMACEN[[#This Row],[STOCK_VALORIZADO]]/SUM(Tabla_STOCKENALMACEN[STOCK_VALORIZADO])</f>
        <v>2.5626304894507745E-5</v>
      </c>
      <c r="P2096" s="1" t="str">
        <f>VLOOKUP(Tabla_STOCKENALMACEN[[#This Row],[ID_PRODUCTO]],'ABC VENTAS'!$B$2:$F$564,5,FALSE)</f>
        <v>C</v>
      </c>
      <c r="Q2096" s="1" t="str">
        <f>VLOOKUP(Tabla_STOCKENALMACEN[[#This Row],[ID_PRODUCTO]],'ABC STOCK'!$B$3:$F$565,5,FALSE)</f>
        <v>C</v>
      </c>
      <c r="R209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97" spans="1:18" x14ac:dyDescent="0.25">
      <c r="A2097">
        <v>2</v>
      </c>
      <c r="B2097">
        <v>1350</v>
      </c>
      <c r="C2097">
        <v>7</v>
      </c>
      <c r="D2097">
        <v>9</v>
      </c>
      <c r="E2097">
        <v>202003</v>
      </c>
      <c r="F2097">
        <v>99</v>
      </c>
      <c r="G2097">
        <v>4.32</v>
      </c>
      <c r="H2097">
        <v>427.68</v>
      </c>
      <c r="I2097">
        <v>585.14400000000001</v>
      </c>
      <c r="J2097">
        <v>129</v>
      </c>
      <c r="K2097">
        <v>986.38559999999995</v>
      </c>
      <c r="L2097">
        <f>Tabla_STOCKENALMACEN[[#This Row],[CANT_STOCK]]*Tabla_STOCKENALMACEN[[#This Row],[COSTO_UNIT]]</f>
        <v>427.68</v>
      </c>
      <c r="M2097">
        <f>IFERROR(Tabla_STOCKENALMACEN[[#This Row],[CANT_STOCK]]/Tabla_STOCKENALMACEN[[#This Row],[VENTA_PROM12MESES_UN]],0)</f>
        <v>0.76744186046511631</v>
      </c>
      <c r="N2097">
        <f>IFERROR(12/Tabla_STOCKENALMACEN[[#This Row],[MESES DE INVENTARIO]],0)</f>
        <v>15.636363636363635</v>
      </c>
      <c r="O2097" s="3">
        <f>Tabla_STOCKENALMACEN[[#This Row],[STOCK_VALORIZADO]]/SUM(Tabla_STOCKENALMACEN[STOCK_VALORIZADO])</f>
        <v>1.610039087625319E-5</v>
      </c>
      <c r="P2097" s="1" t="str">
        <f>VLOOKUP(Tabla_STOCKENALMACEN[[#This Row],[ID_PRODUCTO]],'ABC VENTAS'!$B$2:$F$564,5,FALSE)</f>
        <v>C</v>
      </c>
      <c r="Q2097" s="1" t="str">
        <f>VLOOKUP(Tabla_STOCKENALMACEN[[#This Row],[ID_PRODUCTO]],'ABC STOCK'!$B$3:$F$565,5,FALSE)</f>
        <v>C</v>
      </c>
      <c r="R209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098" spans="1:18" x14ac:dyDescent="0.25">
      <c r="A2098">
        <v>2</v>
      </c>
      <c r="B2098">
        <v>1350</v>
      </c>
      <c r="C2098">
        <v>7</v>
      </c>
      <c r="D2098">
        <v>9</v>
      </c>
      <c r="E2098">
        <v>202003</v>
      </c>
      <c r="F2098">
        <v>909</v>
      </c>
      <c r="G2098">
        <v>5.15</v>
      </c>
      <c r="H2098">
        <v>4681.3500000000004</v>
      </c>
      <c r="I2098">
        <v>358.66660000000002</v>
      </c>
      <c r="J2098">
        <v>75.7</v>
      </c>
      <c r="K2098">
        <v>647.15930000000003</v>
      </c>
      <c r="L2098">
        <f>Tabla_STOCKENALMACEN[[#This Row],[CANT_STOCK]]*Tabla_STOCKENALMACEN[[#This Row],[COSTO_UNIT]]</f>
        <v>4681.3500000000004</v>
      </c>
      <c r="M2098">
        <f>IFERROR(Tabla_STOCKENALMACEN[[#This Row],[CANT_STOCK]]/Tabla_STOCKENALMACEN[[#This Row],[VENTA_PROM12MESES_UN]],0)</f>
        <v>12.007926023778071</v>
      </c>
      <c r="N2098">
        <f>IFERROR(12/Tabla_STOCKENALMACEN[[#This Row],[MESES DE INVENTARIO]],0)</f>
        <v>0.99933993399339938</v>
      </c>
      <c r="O2098" s="3">
        <f>Tabla_STOCKENALMACEN[[#This Row],[STOCK_VALORIZADO]]/SUM(Tabla_STOCKENALMACEN[STOCK_VALORIZADO])</f>
        <v>1.7623355038474533E-4</v>
      </c>
      <c r="P2098" s="1" t="str">
        <f>VLOOKUP(Tabla_STOCKENALMACEN[[#This Row],[ID_PRODUCTO]],'ABC VENTAS'!$B$2:$F$564,5,FALSE)</f>
        <v>C</v>
      </c>
      <c r="Q2098" s="1" t="str">
        <f>VLOOKUP(Tabla_STOCKENALMACEN[[#This Row],[ID_PRODUCTO]],'ABC STOCK'!$B$3:$F$565,5,FALSE)</f>
        <v>C</v>
      </c>
      <c r="R209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099" spans="1:18" x14ac:dyDescent="0.25">
      <c r="A2099">
        <v>2</v>
      </c>
      <c r="B2099">
        <v>1350</v>
      </c>
      <c r="C2099">
        <v>7</v>
      </c>
      <c r="D2099">
        <v>9</v>
      </c>
      <c r="E2099">
        <v>202003</v>
      </c>
      <c r="F2099">
        <v>201</v>
      </c>
      <c r="G2099">
        <v>4.75</v>
      </c>
      <c r="H2099">
        <v>954.75</v>
      </c>
      <c r="I2099">
        <v>310.36500000000001</v>
      </c>
      <c r="J2099">
        <v>66</v>
      </c>
      <c r="K2099">
        <v>523.54499999999996</v>
      </c>
      <c r="L2099">
        <f>Tabla_STOCKENALMACEN[[#This Row],[CANT_STOCK]]*Tabla_STOCKENALMACEN[[#This Row],[COSTO_UNIT]]</f>
        <v>954.75</v>
      </c>
      <c r="M2099">
        <f>IFERROR(Tabla_STOCKENALMACEN[[#This Row],[CANT_STOCK]]/Tabla_STOCKENALMACEN[[#This Row],[VENTA_PROM12MESES_UN]],0)</f>
        <v>3.0454545454545454</v>
      </c>
      <c r="N2099">
        <f>IFERROR(12/Tabla_STOCKENALMACEN[[#This Row],[MESES DE INVENTARIO]],0)</f>
        <v>3.9402985074626868</v>
      </c>
      <c r="O2099" s="3">
        <f>Tabla_STOCKENALMACEN[[#This Row],[STOCK_VALORIZADO]]/SUM(Tabla_STOCKENALMACEN[STOCK_VALORIZADO])</f>
        <v>3.5942405979009385E-5</v>
      </c>
      <c r="P2099" s="1" t="str">
        <f>VLOOKUP(Tabla_STOCKENALMACEN[[#This Row],[ID_PRODUCTO]],'ABC VENTAS'!$B$2:$F$564,5,FALSE)</f>
        <v>C</v>
      </c>
      <c r="Q2099" s="1" t="str">
        <f>VLOOKUP(Tabla_STOCKENALMACEN[[#This Row],[ID_PRODUCTO]],'ABC STOCK'!$B$3:$F$565,5,FALSE)</f>
        <v>C</v>
      </c>
      <c r="R209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100" spans="1:18" x14ac:dyDescent="0.25">
      <c r="A2100">
        <v>1</v>
      </c>
      <c r="B2100">
        <v>1350</v>
      </c>
      <c r="C2100">
        <v>7</v>
      </c>
      <c r="D2100">
        <v>9</v>
      </c>
      <c r="E2100">
        <v>201912</v>
      </c>
      <c r="F2100">
        <v>274</v>
      </c>
      <c r="G2100">
        <v>6.86</v>
      </c>
      <c r="H2100">
        <v>1879.64</v>
      </c>
      <c r="I2100">
        <v>903.5992</v>
      </c>
      <c r="J2100">
        <v>148</v>
      </c>
      <c r="K2100">
        <v>1715.8232</v>
      </c>
      <c r="L2100">
        <f>Tabla_STOCKENALMACEN[[#This Row],[CANT_STOCK]]*Tabla_STOCKENALMACEN[[#This Row],[COSTO_UNIT]]</f>
        <v>1879.64</v>
      </c>
      <c r="M2100">
        <f>IFERROR(Tabla_STOCKENALMACEN[[#This Row],[CANT_STOCK]]/Tabla_STOCKENALMACEN[[#This Row],[VENTA_PROM12MESES_UN]],0)</f>
        <v>1.8513513513513513</v>
      </c>
      <c r="N2100">
        <f>IFERROR(12/Tabla_STOCKENALMACEN[[#This Row],[MESES DE INVENTARIO]],0)</f>
        <v>6.4817518248175183</v>
      </c>
      <c r="O2100" s="3">
        <f>Tabla_STOCKENALMACEN[[#This Row],[STOCK_VALORIZADO]]/SUM(Tabla_STOCKENALMACEN[STOCK_VALORIZADO])</f>
        <v>7.0760705917135585E-5</v>
      </c>
      <c r="P2100" s="1" t="str">
        <f>VLOOKUP(Tabla_STOCKENALMACEN[[#This Row],[ID_PRODUCTO]],'ABC VENTAS'!$B$2:$F$564,5,FALSE)</f>
        <v>C</v>
      </c>
      <c r="Q2100" s="1" t="str">
        <f>VLOOKUP(Tabla_STOCKENALMACEN[[#This Row],[ID_PRODUCTO]],'ABC STOCK'!$B$3:$F$565,5,FALSE)</f>
        <v>C</v>
      </c>
      <c r="R21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01" spans="1:18" x14ac:dyDescent="0.25">
      <c r="A2101">
        <v>1</v>
      </c>
      <c r="B2101">
        <v>1350</v>
      </c>
      <c r="C2101">
        <v>7</v>
      </c>
      <c r="D2101">
        <v>9</v>
      </c>
      <c r="E2101">
        <v>202001</v>
      </c>
      <c r="F2101">
        <v>65</v>
      </c>
      <c r="G2101">
        <v>6.77</v>
      </c>
      <c r="H2101">
        <v>440.05</v>
      </c>
      <c r="I2101">
        <v>627.2405</v>
      </c>
      <c r="J2101">
        <v>85</v>
      </c>
      <c r="K2101">
        <v>725.06700000000001</v>
      </c>
      <c r="L2101">
        <f>Tabla_STOCKENALMACEN[[#This Row],[CANT_STOCK]]*Tabla_STOCKENALMACEN[[#This Row],[COSTO_UNIT]]</f>
        <v>440.04999999999995</v>
      </c>
      <c r="M2101">
        <f>IFERROR(Tabla_STOCKENALMACEN[[#This Row],[CANT_STOCK]]/Tabla_STOCKENALMACEN[[#This Row],[VENTA_PROM12MESES_UN]],0)</f>
        <v>0.76470588235294112</v>
      </c>
      <c r="N2101">
        <f>IFERROR(12/Tabla_STOCKENALMACEN[[#This Row],[MESES DE INVENTARIO]],0)</f>
        <v>15.692307692307693</v>
      </c>
      <c r="O2101" s="3">
        <f>Tabla_STOCKENALMACEN[[#This Row],[STOCK_VALORIZADO]]/SUM(Tabla_STOCKENALMACEN[STOCK_VALORIZADO])</f>
        <v>1.6566070438400708E-5</v>
      </c>
      <c r="P2101" s="1" t="str">
        <f>VLOOKUP(Tabla_STOCKENALMACEN[[#This Row],[ID_PRODUCTO]],'ABC VENTAS'!$B$2:$F$564,5,FALSE)</f>
        <v>C</v>
      </c>
      <c r="Q2101" s="1" t="str">
        <f>VLOOKUP(Tabla_STOCKENALMACEN[[#This Row],[ID_PRODUCTO]],'ABC STOCK'!$B$3:$F$565,5,FALSE)</f>
        <v>C</v>
      </c>
      <c r="R210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02" spans="1:18" x14ac:dyDescent="0.25">
      <c r="A2102">
        <v>1</v>
      </c>
      <c r="B2102">
        <v>1351</v>
      </c>
      <c r="C2102">
        <v>8</v>
      </c>
      <c r="D2102">
        <v>9</v>
      </c>
      <c r="E2102">
        <v>202001</v>
      </c>
      <c r="F2102">
        <v>281</v>
      </c>
      <c r="G2102">
        <v>5.65</v>
      </c>
      <c r="H2102">
        <v>1587.65</v>
      </c>
      <c r="I2102">
        <v>437.47949999999997</v>
      </c>
      <c r="J2102">
        <v>89</v>
      </c>
      <c r="K2102">
        <v>623.53399999999999</v>
      </c>
      <c r="L2102">
        <f>Tabla_STOCKENALMACEN[[#This Row],[CANT_STOCK]]*Tabla_STOCKENALMACEN[[#This Row],[COSTO_UNIT]]</f>
        <v>1587.65</v>
      </c>
      <c r="M2102">
        <f>IFERROR(Tabla_STOCKENALMACEN[[#This Row],[CANT_STOCK]]/Tabla_STOCKENALMACEN[[#This Row],[VENTA_PROM12MESES_UN]],0)</f>
        <v>3.1573033707865168</v>
      </c>
      <c r="N2102">
        <f>IFERROR(12/Tabla_STOCKENALMACEN[[#This Row],[MESES DE INVENTARIO]],0)</f>
        <v>3.8007117437722422</v>
      </c>
      <c r="O2102" s="3">
        <f>Tabla_STOCKENALMACEN[[#This Row],[STOCK_VALORIZADO]]/SUM(Tabla_STOCKENALMACEN[STOCK_VALORIZADO])</f>
        <v>5.9768484789289605E-5</v>
      </c>
      <c r="P2102" s="1" t="str">
        <f>VLOOKUP(Tabla_STOCKENALMACEN[[#This Row],[ID_PRODUCTO]],'ABC VENTAS'!$B$2:$F$564,5,FALSE)</f>
        <v>C</v>
      </c>
      <c r="Q2102" s="1" t="str">
        <f>VLOOKUP(Tabla_STOCKENALMACEN[[#This Row],[ID_PRODUCTO]],'ABC STOCK'!$B$3:$F$565,5,FALSE)</f>
        <v>C</v>
      </c>
      <c r="R210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103" spans="1:18" x14ac:dyDescent="0.25">
      <c r="A2103">
        <v>2</v>
      </c>
      <c r="B2103">
        <v>1351</v>
      </c>
      <c r="C2103">
        <v>8</v>
      </c>
      <c r="D2103">
        <v>9</v>
      </c>
      <c r="E2103">
        <v>202003</v>
      </c>
      <c r="F2103">
        <v>1107</v>
      </c>
      <c r="G2103">
        <v>5.51</v>
      </c>
      <c r="H2103">
        <v>6099.57</v>
      </c>
      <c r="I2103">
        <v>394.43885999999998</v>
      </c>
      <c r="J2103">
        <v>73.8</v>
      </c>
      <c r="K2103">
        <v>508.29750000000001</v>
      </c>
      <c r="L2103">
        <f>Tabla_STOCKENALMACEN[[#This Row],[CANT_STOCK]]*Tabla_STOCKENALMACEN[[#This Row],[COSTO_UNIT]]</f>
        <v>6099.57</v>
      </c>
      <c r="M2103">
        <f>IFERROR(Tabla_STOCKENALMACEN[[#This Row],[CANT_STOCK]]/Tabla_STOCKENALMACEN[[#This Row],[VENTA_PROM12MESES_UN]],0)</f>
        <v>15</v>
      </c>
      <c r="N2103">
        <f>IFERROR(12/Tabla_STOCKENALMACEN[[#This Row],[MESES DE INVENTARIO]],0)</f>
        <v>0.8</v>
      </c>
      <c r="O2103" s="3">
        <f>Tabla_STOCKENALMACEN[[#This Row],[STOCK_VALORIZADO]]/SUM(Tabla_STOCKENALMACEN[STOCK_VALORIZADO])</f>
        <v>2.2962369336201755E-4</v>
      </c>
      <c r="P2103" s="1" t="str">
        <f>VLOOKUP(Tabla_STOCKENALMACEN[[#This Row],[ID_PRODUCTO]],'ABC VENTAS'!$B$2:$F$564,5,FALSE)</f>
        <v>C</v>
      </c>
      <c r="Q2103" s="1" t="str">
        <f>VLOOKUP(Tabla_STOCKENALMACEN[[#This Row],[ID_PRODUCTO]],'ABC STOCK'!$B$3:$F$565,5,FALSE)</f>
        <v>C</v>
      </c>
      <c r="R210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104" spans="1:18" x14ac:dyDescent="0.25">
      <c r="A2104">
        <v>2</v>
      </c>
      <c r="B2104">
        <v>1351</v>
      </c>
      <c r="C2104">
        <v>8</v>
      </c>
      <c r="D2104">
        <v>9</v>
      </c>
      <c r="E2104">
        <v>202001</v>
      </c>
      <c r="F2104">
        <v>448</v>
      </c>
      <c r="G2104">
        <v>7.75</v>
      </c>
      <c r="H2104">
        <v>3472</v>
      </c>
      <c r="I2104">
        <v>234.15074999999999</v>
      </c>
      <c r="J2104">
        <v>37.299999999999997</v>
      </c>
      <c r="K2104">
        <v>459.62925000000001</v>
      </c>
      <c r="L2104">
        <f>Tabla_STOCKENALMACEN[[#This Row],[CANT_STOCK]]*Tabla_STOCKENALMACEN[[#This Row],[COSTO_UNIT]]</f>
        <v>3472</v>
      </c>
      <c r="M2104">
        <f>IFERROR(Tabla_STOCKENALMACEN[[#This Row],[CANT_STOCK]]/Tabla_STOCKENALMACEN[[#This Row],[VENTA_PROM12MESES_UN]],0)</f>
        <v>12.010723860589813</v>
      </c>
      <c r="N2104">
        <f>IFERROR(12/Tabla_STOCKENALMACEN[[#This Row],[MESES DE INVENTARIO]],0)</f>
        <v>0.99910714285714275</v>
      </c>
      <c r="O2104" s="3">
        <f>Tabla_STOCKENALMACEN[[#This Row],[STOCK_VALORIZADO]]/SUM(Tabla_STOCKENALMACEN[STOCK_VALORIZADO])</f>
        <v>1.3070650281133341E-4</v>
      </c>
      <c r="P2104" s="1" t="str">
        <f>VLOOKUP(Tabla_STOCKENALMACEN[[#This Row],[ID_PRODUCTO]],'ABC VENTAS'!$B$2:$F$564,5,FALSE)</f>
        <v>C</v>
      </c>
      <c r="Q2104" s="1" t="str">
        <f>VLOOKUP(Tabla_STOCKENALMACEN[[#This Row],[ID_PRODUCTO]],'ABC STOCK'!$B$3:$F$565,5,FALSE)</f>
        <v>C</v>
      </c>
      <c r="R210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105" spans="1:18" x14ac:dyDescent="0.25">
      <c r="A2105">
        <v>3</v>
      </c>
      <c r="B2105">
        <v>1351</v>
      </c>
      <c r="C2105">
        <v>8</v>
      </c>
      <c r="D2105">
        <v>9</v>
      </c>
      <c r="E2105">
        <v>202002</v>
      </c>
      <c r="F2105">
        <v>366</v>
      </c>
      <c r="G2105">
        <v>6.55</v>
      </c>
      <c r="H2105">
        <v>2397.3000000000002</v>
      </c>
      <c r="I2105">
        <v>254.1138</v>
      </c>
      <c r="J2105">
        <v>36.6</v>
      </c>
      <c r="K2105">
        <v>405.14370000000002</v>
      </c>
      <c r="L2105">
        <f>Tabla_STOCKENALMACEN[[#This Row],[CANT_STOCK]]*Tabla_STOCKENALMACEN[[#This Row],[COSTO_UNIT]]</f>
        <v>2397.2999999999997</v>
      </c>
      <c r="M2105">
        <f>IFERROR(Tabla_STOCKENALMACEN[[#This Row],[CANT_STOCK]]/Tabla_STOCKENALMACEN[[#This Row],[VENTA_PROM12MESES_UN]],0)</f>
        <v>10</v>
      </c>
      <c r="N2105">
        <f>IFERROR(12/Tabla_STOCKENALMACEN[[#This Row],[MESES DE INVENTARIO]],0)</f>
        <v>1.2</v>
      </c>
      <c r="O2105" s="3">
        <f>Tabla_STOCKENALMACEN[[#This Row],[STOCK_VALORIZADO]]/SUM(Tabla_STOCKENALMACEN[STOCK_VALORIZADO])</f>
        <v>9.0248473268896763E-5</v>
      </c>
      <c r="P2105" s="1" t="str">
        <f>VLOOKUP(Tabla_STOCKENALMACEN[[#This Row],[ID_PRODUCTO]],'ABC VENTAS'!$B$2:$F$564,5,FALSE)</f>
        <v>C</v>
      </c>
      <c r="Q2105" s="1" t="str">
        <f>VLOOKUP(Tabla_STOCKENALMACEN[[#This Row],[ID_PRODUCTO]],'ABC STOCK'!$B$3:$F$565,5,FALSE)</f>
        <v>C</v>
      </c>
      <c r="R210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106" spans="1:18" x14ac:dyDescent="0.25">
      <c r="A2106">
        <v>1</v>
      </c>
      <c r="B2106">
        <v>1351</v>
      </c>
      <c r="C2106">
        <v>8</v>
      </c>
      <c r="D2106">
        <v>9</v>
      </c>
      <c r="E2106">
        <v>202002</v>
      </c>
      <c r="F2106">
        <v>340</v>
      </c>
      <c r="G2106">
        <v>5.5</v>
      </c>
      <c r="H2106">
        <v>1870</v>
      </c>
      <c r="I2106">
        <v>252.15299999999999</v>
      </c>
      <c r="J2106">
        <v>56.6</v>
      </c>
      <c r="K2106">
        <v>404.69</v>
      </c>
      <c r="L2106">
        <f>Tabla_STOCKENALMACEN[[#This Row],[CANT_STOCK]]*Tabla_STOCKENALMACEN[[#This Row],[COSTO_UNIT]]</f>
        <v>1870</v>
      </c>
      <c r="M2106">
        <f>IFERROR(Tabla_STOCKENALMACEN[[#This Row],[CANT_STOCK]]/Tabla_STOCKENALMACEN[[#This Row],[VENTA_PROM12MESES_UN]],0)</f>
        <v>6.0070671378091873</v>
      </c>
      <c r="N2106">
        <f>IFERROR(12/Tabla_STOCKENALMACEN[[#This Row],[MESES DE INVENTARIO]],0)</f>
        <v>1.9976470588235293</v>
      </c>
      <c r="O2106" s="3">
        <f>Tabla_STOCKENALMACEN[[#This Row],[STOCK_VALORIZADO]]/SUM(Tabla_STOCKENALMACEN[STOCK_VALORIZADO])</f>
        <v>7.0397799613246978E-5</v>
      </c>
      <c r="P2106" s="1" t="str">
        <f>VLOOKUP(Tabla_STOCKENALMACEN[[#This Row],[ID_PRODUCTO]],'ABC VENTAS'!$B$2:$F$564,5,FALSE)</f>
        <v>C</v>
      </c>
      <c r="Q2106" s="1" t="str">
        <f>VLOOKUP(Tabla_STOCKENALMACEN[[#This Row],[ID_PRODUCTO]],'ABC STOCK'!$B$3:$F$565,5,FALSE)</f>
        <v>C</v>
      </c>
      <c r="R210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107" spans="1:18" x14ac:dyDescent="0.25">
      <c r="A2107">
        <v>2</v>
      </c>
      <c r="B2107">
        <v>1351</v>
      </c>
      <c r="C2107">
        <v>8</v>
      </c>
      <c r="D2107">
        <v>9</v>
      </c>
      <c r="E2107">
        <v>202003</v>
      </c>
      <c r="F2107">
        <v>169</v>
      </c>
      <c r="G2107">
        <v>2.48</v>
      </c>
      <c r="H2107">
        <v>419.12</v>
      </c>
      <c r="I2107">
        <v>151.77600000000001</v>
      </c>
      <c r="J2107">
        <v>68</v>
      </c>
      <c r="K2107">
        <v>300.17919999999998</v>
      </c>
      <c r="L2107">
        <f>Tabla_STOCKENALMACEN[[#This Row],[CANT_STOCK]]*Tabla_STOCKENALMACEN[[#This Row],[COSTO_UNIT]]</f>
        <v>419.12</v>
      </c>
      <c r="M2107">
        <f>IFERROR(Tabla_STOCKENALMACEN[[#This Row],[CANT_STOCK]]/Tabla_STOCKENALMACEN[[#This Row],[VENTA_PROM12MESES_UN]],0)</f>
        <v>2.4852941176470589</v>
      </c>
      <c r="N2107">
        <f>IFERROR(12/Tabla_STOCKENALMACEN[[#This Row],[MESES DE INVENTARIO]],0)</f>
        <v>4.8284023668639051</v>
      </c>
      <c r="O2107" s="3">
        <f>Tabla_STOCKENALMACEN[[#This Row],[STOCK_VALORIZADO]]/SUM(Tabla_STOCKENALMACEN[STOCK_VALORIZADO])</f>
        <v>1.5778142125082391E-5</v>
      </c>
      <c r="P2107" s="1" t="str">
        <f>VLOOKUP(Tabla_STOCKENALMACEN[[#This Row],[ID_PRODUCTO]],'ABC VENTAS'!$B$2:$F$564,5,FALSE)</f>
        <v>C</v>
      </c>
      <c r="Q2107" s="1" t="str">
        <f>VLOOKUP(Tabla_STOCKENALMACEN[[#This Row],[ID_PRODUCTO]],'ABC STOCK'!$B$3:$F$565,5,FALSE)</f>
        <v>C</v>
      </c>
      <c r="R210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08" spans="1:18" x14ac:dyDescent="0.25">
      <c r="A2108">
        <v>2</v>
      </c>
      <c r="B2108">
        <v>1352</v>
      </c>
      <c r="C2108">
        <v>8</v>
      </c>
      <c r="D2108">
        <v>9</v>
      </c>
      <c r="E2108">
        <v>201907</v>
      </c>
      <c r="F2108">
        <v>102</v>
      </c>
      <c r="G2108">
        <v>7.26</v>
      </c>
      <c r="H2108">
        <v>740.52</v>
      </c>
      <c r="I2108">
        <v>1057.056</v>
      </c>
      <c r="J2108">
        <v>140</v>
      </c>
      <c r="K2108">
        <v>1687.2239999999999</v>
      </c>
      <c r="L2108">
        <f>Tabla_STOCKENALMACEN[[#This Row],[CANT_STOCK]]*Tabla_STOCKENALMACEN[[#This Row],[COSTO_UNIT]]</f>
        <v>740.52</v>
      </c>
      <c r="M2108">
        <f>IFERROR(Tabla_STOCKENALMACEN[[#This Row],[CANT_STOCK]]/Tabla_STOCKENALMACEN[[#This Row],[VENTA_PROM12MESES_UN]],0)</f>
        <v>0.72857142857142854</v>
      </c>
      <c r="N2108">
        <f>IFERROR(12/Tabla_STOCKENALMACEN[[#This Row],[MESES DE INVENTARIO]],0)</f>
        <v>16.47058823529412</v>
      </c>
      <c r="O2108" s="3">
        <f>Tabla_STOCKENALMACEN[[#This Row],[STOCK_VALORIZADO]]/SUM(Tabla_STOCKENALMACEN[STOCK_VALORIZADO])</f>
        <v>2.7877528646845799E-5</v>
      </c>
      <c r="P2108" s="1" t="str">
        <f>VLOOKUP(Tabla_STOCKENALMACEN[[#This Row],[ID_PRODUCTO]],'ABC VENTAS'!$B$2:$F$564,5,FALSE)</f>
        <v>C</v>
      </c>
      <c r="Q2108" s="1" t="str">
        <f>VLOOKUP(Tabla_STOCKENALMACEN[[#This Row],[ID_PRODUCTO]],'ABC STOCK'!$B$3:$F$565,5,FALSE)</f>
        <v>C</v>
      </c>
      <c r="R210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09" spans="1:18" x14ac:dyDescent="0.25">
      <c r="A2109">
        <v>1</v>
      </c>
      <c r="B2109">
        <v>1352</v>
      </c>
      <c r="C2109">
        <v>8</v>
      </c>
      <c r="D2109">
        <v>9</v>
      </c>
      <c r="E2109">
        <v>201911</v>
      </c>
      <c r="F2109">
        <v>180</v>
      </c>
      <c r="G2109">
        <v>7.21</v>
      </c>
      <c r="H2109">
        <v>1297.8</v>
      </c>
      <c r="I2109">
        <v>615.08510000000001</v>
      </c>
      <c r="J2109">
        <v>89.8</v>
      </c>
      <c r="K2109">
        <v>925.86494000000005</v>
      </c>
      <c r="L2109">
        <f>Tabla_STOCKENALMACEN[[#This Row],[CANT_STOCK]]*Tabla_STOCKENALMACEN[[#This Row],[COSTO_UNIT]]</f>
        <v>1297.8</v>
      </c>
      <c r="M2109">
        <f>IFERROR(Tabla_STOCKENALMACEN[[#This Row],[CANT_STOCK]]/Tabla_STOCKENALMACEN[[#This Row],[VENTA_PROM12MESES_UN]],0)</f>
        <v>2.0044543429844097</v>
      </c>
      <c r="N2109">
        <f>IFERROR(12/Tabla_STOCKENALMACEN[[#This Row],[MESES DE INVENTARIO]],0)</f>
        <v>5.9866666666666672</v>
      </c>
      <c r="O2109" s="3">
        <f>Tabla_STOCKENALMACEN[[#This Row],[STOCK_VALORIZADO]]/SUM(Tabla_STOCKENALMACEN[STOCK_VALORIZADO])</f>
        <v>4.8856825849236322E-5</v>
      </c>
      <c r="P2109" s="1" t="str">
        <f>VLOOKUP(Tabla_STOCKENALMACEN[[#This Row],[ID_PRODUCTO]],'ABC VENTAS'!$B$2:$F$564,5,FALSE)</f>
        <v>C</v>
      </c>
      <c r="Q2109" s="1" t="str">
        <f>VLOOKUP(Tabla_STOCKENALMACEN[[#This Row],[ID_PRODUCTO]],'ABC STOCK'!$B$3:$F$565,5,FALSE)</f>
        <v>C</v>
      </c>
      <c r="R210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10" spans="1:18" x14ac:dyDescent="0.25">
      <c r="A2110">
        <v>3</v>
      </c>
      <c r="B2110">
        <v>1352</v>
      </c>
      <c r="C2110">
        <v>8</v>
      </c>
      <c r="D2110">
        <v>9</v>
      </c>
      <c r="E2110">
        <v>202002</v>
      </c>
      <c r="F2110">
        <v>1527</v>
      </c>
      <c r="G2110">
        <v>6.07</v>
      </c>
      <c r="H2110">
        <v>9268.89</v>
      </c>
      <c r="I2110">
        <v>478.70447999999999</v>
      </c>
      <c r="J2110">
        <v>84.8</v>
      </c>
      <c r="K2110">
        <v>777.25135999999998</v>
      </c>
      <c r="L2110">
        <f>Tabla_STOCKENALMACEN[[#This Row],[CANT_STOCK]]*Tabla_STOCKENALMACEN[[#This Row],[COSTO_UNIT]]</f>
        <v>9268.8900000000012</v>
      </c>
      <c r="M2110">
        <f>IFERROR(Tabla_STOCKENALMACEN[[#This Row],[CANT_STOCK]]/Tabla_STOCKENALMACEN[[#This Row],[VENTA_PROM12MESES_UN]],0)</f>
        <v>18.007075471698112</v>
      </c>
      <c r="N2110">
        <f>IFERROR(12/Tabla_STOCKENALMACEN[[#This Row],[MESES DE INVENTARIO]],0)</f>
        <v>0.66640471512770139</v>
      </c>
      <c r="O2110" s="3">
        <f>Tabla_STOCKENALMACEN[[#This Row],[STOCK_VALORIZADO]]/SUM(Tabla_STOCKENALMACEN[STOCK_VALORIZADO])</f>
        <v>3.4893554056536301E-4</v>
      </c>
      <c r="P2110" s="1" t="str">
        <f>VLOOKUP(Tabla_STOCKENALMACEN[[#This Row],[ID_PRODUCTO]],'ABC VENTAS'!$B$2:$F$564,5,FALSE)</f>
        <v>C</v>
      </c>
      <c r="Q2110" s="1" t="str">
        <f>VLOOKUP(Tabla_STOCKENALMACEN[[#This Row],[ID_PRODUCTO]],'ABC STOCK'!$B$3:$F$565,5,FALSE)</f>
        <v>C</v>
      </c>
      <c r="R211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111" spans="1:18" x14ac:dyDescent="0.25">
      <c r="A2111">
        <v>2</v>
      </c>
      <c r="B2111">
        <v>1352</v>
      </c>
      <c r="C2111">
        <v>8</v>
      </c>
      <c r="D2111">
        <v>9</v>
      </c>
      <c r="E2111">
        <v>202002</v>
      </c>
      <c r="F2111">
        <v>107</v>
      </c>
      <c r="G2111">
        <v>4.47</v>
      </c>
      <c r="H2111">
        <v>478.29</v>
      </c>
      <c r="I2111">
        <v>354.82859999999999</v>
      </c>
      <c r="J2111">
        <v>81</v>
      </c>
      <c r="K2111">
        <v>488.79450000000003</v>
      </c>
      <c r="L2111">
        <f>Tabla_STOCKENALMACEN[[#This Row],[CANT_STOCK]]*Tabla_STOCKENALMACEN[[#This Row],[COSTO_UNIT]]</f>
        <v>478.28999999999996</v>
      </c>
      <c r="M2111">
        <f>IFERROR(Tabla_STOCKENALMACEN[[#This Row],[CANT_STOCK]]/Tabla_STOCKENALMACEN[[#This Row],[VENTA_PROM12MESES_UN]],0)</f>
        <v>1.3209876543209877</v>
      </c>
      <c r="N2111">
        <f>IFERROR(12/Tabla_STOCKENALMACEN[[#This Row],[MESES DE INVENTARIO]],0)</f>
        <v>9.0841121495327091</v>
      </c>
      <c r="O2111" s="3">
        <f>Tabla_STOCKENALMACEN[[#This Row],[STOCK_VALORIZADO]]/SUM(Tabla_STOCKENALMACEN[STOCK_VALORIZADO])</f>
        <v>1.8005648971668391E-5</v>
      </c>
      <c r="P2111" s="1" t="str">
        <f>VLOOKUP(Tabla_STOCKENALMACEN[[#This Row],[ID_PRODUCTO]],'ABC VENTAS'!$B$2:$F$564,5,FALSE)</f>
        <v>C</v>
      </c>
      <c r="Q2111" s="1" t="str">
        <f>VLOOKUP(Tabla_STOCKENALMACEN[[#This Row],[ID_PRODUCTO]],'ABC STOCK'!$B$3:$F$565,5,FALSE)</f>
        <v>C</v>
      </c>
      <c r="R211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12" spans="1:18" x14ac:dyDescent="0.25">
      <c r="A2112">
        <v>2</v>
      </c>
      <c r="B2112">
        <v>1352</v>
      </c>
      <c r="C2112">
        <v>8</v>
      </c>
      <c r="D2112">
        <v>9</v>
      </c>
      <c r="E2112">
        <v>201901</v>
      </c>
      <c r="F2112">
        <v>712</v>
      </c>
      <c r="G2112">
        <v>3.48</v>
      </c>
      <c r="H2112">
        <v>2477.7600000000002</v>
      </c>
      <c r="I2112">
        <v>272.24736000000001</v>
      </c>
      <c r="J2112">
        <v>88.9</v>
      </c>
      <c r="K2112">
        <v>392.90244000000001</v>
      </c>
      <c r="L2112">
        <f>Tabla_STOCKENALMACEN[[#This Row],[CANT_STOCK]]*Tabla_STOCKENALMACEN[[#This Row],[COSTO_UNIT]]</f>
        <v>2477.7599999999998</v>
      </c>
      <c r="M2112">
        <f>IFERROR(Tabla_STOCKENALMACEN[[#This Row],[CANT_STOCK]]/Tabla_STOCKENALMACEN[[#This Row],[VENTA_PROM12MESES_UN]],0)</f>
        <v>8.0089988751406072</v>
      </c>
      <c r="N2112">
        <f>IFERROR(12/Tabla_STOCKENALMACEN[[#This Row],[MESES DE INVENTARIO]],0)</f>
        <v>1.4983146067415731</v>
      </c>
      <c r="O2112" s="3">
        <f>Tabla_STOCKENALMACEN[[#This Row],[STOCK_VALORIZADO]]/SUM(Tabla_STOCKENALMACEN[STOCK_VALORIZADO])</f>
        <v>9.3277460946373689E-5</v>
      </c>
      <c r="P2112" s="1" t="str">
        <f>VLOOKUP(Tabla_STOCKENALMACEN[[#This Row],[ID_PRODUCTO]],'ABC VENTAS'!$B$2:$F$564,5,FALSE)</f>
        <v>C</v>
      </c>
      <c r="Q2112" s="1" t="str">
        <f>VLOOKUP(Tabla_STOCKENALMACEN[[#This Row],[ID_PRODUCTO]],'ABC STOCK'!$B$3:$F$565,5,FALSE)</f>
        <v>C</v>
      </c>
      <c r="R211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113" spans="1:18" x14ac:dyDescent="0.25">
      <c r="A2113">
        <v>1</v>
      </c>
      <c r="B2113">
        <v>1352</v>
      </c>
      <c r="C2113">
        <v>8</v>
      </c>
      <c r="D2113">
        <v>9</v>
      </c>
      <c r="E2113">
        <v>201904</v>
      </c>
      <c r="F2113">
        <v>38</v>
      </c>
      <c r="G2113">
        <v>1.56</v>
      </c>
      <c r="H2113">
        <v>59.28</v>
      </c>
      <c r="I2113">
        <v>125.97</v>
      </c>
      <c r="J2113">
        <v>95</v>
      </c>
      <c r="K2113">
        <v>183.768</v>
      </c>
      <c r="L2113">
        <f>Tabla_STOCKENALMACEN[[#This Row],[CANT_STOCK]]*Tabla_STOCKENALMACEN[[#This Row],[COSTO_UNIT]]</f>
        <v>59.28</v>
      </c>
      <c r="M2113">
        <f>IFERROR(Tabla_STOCKENALMACEN[[#This Row],[CANT_STOCK]]/Tabla_STOCKENALMACEN[[#This Row],[VENTA_PROM12MESES_UN]],0)</f>
        <v>0.4</v>
      </c>
      <c r="N2113">
        <f>IFERROR(12/Tabla_STOCKENALMACEN[[#This Row],[MESES DE INVENTARIO]],0)</f>
        <v>30</v>
      </c>
      <c r="O2113" s="3">
        <f>Tabla_STOCKENALMACEN[[#This Row],[STOCK_VALORIZADO]]/SUM(Tabla_STOCKENALMACEN[STOCK_VALORIZADO])</f>
        <v>2.2316478936220753E-6</v>
      </c>
      <c r="P2113" s="1" t="str">
        <f>VLOOKUP(Tabla_STOCKENALMACEN[[#This Row],[ID_PRODUCTO]],'ABC VENTAS'!$B$2:$F$564,5,FALSE)</f>
        <v>C</v>
      </c>
      <c r="Q2113" s="1" t="str">
        <f>VLOOKUP(Tabla_STOCKENALMACEN[[#This Row],[ID_PRODUCTO]],'ABC STOCK'!$B$3:$F$565,5,FALSE)</f>
        <v>C</v>
      </c>
      <c r="R211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14" spans="1:18" x14ac:dyDescent="0.25">
      <c r="A2114">
        <v>3</v>
      </c>
      <c r="B2114">
        <v>1353</v>
      </c>
      <c r="C2114">
        <v>8</v>
      </c>
      <c r="D2114">
        <v>9</v>
      </c>
      <c r="E2114">
        <v>201907</v>
      </c>
      <c r="F2114">
        <v>803</v>
      </c>
      <c r="G2114">
        <v>2.38</v>
      </c>
      <c r="H2114">
        <v>1911.14</v>
      </c>
      <c r="I2114">
        <v>360.35579999999999</v>
      </c>
      <c r="J2114">
        <v>147</v>
      </c>
      <c r="K2114">
        <v>493.30259999999998</v>
      </c>
      <c r="L2114">
        <f>Tabla_STOCKENALMACEN[[#This Row],[CANT_STOCK]]*Tabla_STOCKENALMACEN[[#This Row],[COSTO_UNIT]]</f>
        <v>1911.1399999999999</v>
      </c>
      <c r="M2114">
        <f>IFERROR(Tabla_STOCKENALMACEN[[#This Row],[CANT_STOCK]]/Tabla_STOCKENALMACEN[[#This Row],[VENTA_PROM12MESES_UN]],0)</f>
        <v>5.4625850340136051</v>
      </c>
      <c r="N2114">
        <f>IFERROR(12/Tabla_STOCKENALMACEN[[#This Row],[MESES DE INVENTARIO]],0)</f>
        <v>2.1967621419676218</v>
      </c>
      <c r="O2114" s="3">
        <f>Tabla_STOCKENALMACEN[[#This Row],[STOCK_VALORIZADO]]/SUM(Tabla_STOCKENALMACEN[STOCK_VALORIZADO])</f>
        <v>7.1946551204738406E-5</v>
      </c>
      <c r="P2114" s="1" t="str">
        <f>VLOOKUP(Tabla_STOCKENALMACEN[[#This Row],[ID_PRODUCTO]],'ABC VENTAS'!$B$2:$F$564,5,FALSE)</f>
        <v>C</v>
      </c>
      <c r="Q2114" s="1" t="str">
        <f>VLOOKUP(Tabla_STOCKENALMACEN[[#This Row],[ID_PRODUCTO]],'ABC STOCK'!$B$3:$F$565,5,FALSE)</f>
        <v>C</v>
      </c>
      <c r="R211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115" spans="1:18" x14ac:dyDescent="0.25">
      <c r="A2115">
        <v>2</v>
      </c>
      <c r="B2115">
        <v>1353</v>
      </c>
      <c r="C2115">
        <v>8</v>
      </c>
      <c r="D2115">
        <v>9</v>
      </c>
      <c r="E2115">
        <v>202001</v>
      </c>
      <c r="F2115">
        <v>137</v>
      </c>
      <c r="G2115">
        <v>5.25</v>
      </c>
      <c r="H2115">
        <v>719.25</v>
      </c>
      <c r="I2115">
        <v>203.04374999999999</v>
      </c>
      <c r="J2115">
        <v>45.5</v>
      </c>
      <c r="K2115">
        <v>446.69625000000002</v>
      </c>
      <c r="L2115">
        <f>Tabla_STOCKENALMACEN[[#This Row],[CANT_STOCK]]*Tabla_STOCKENALMACEN[[#This Row],[COSTO_UNIT]]</f>
        <v>719.25</v>
      </c>
      <c r="M2115">
        <f>IFERROR(Tabla_STOCKENALMACEN[[#This Row],[CANT_STOCK]]/Tabla_STOCKENALMACEN[[#This Row],[VENTA_PROM12MESES_UN]],0)</f>
        <v>3.0109890109890109</v>
      </c>
      <c r="N2115">
        <f>IFERROR(12/Tabla_STOCKENALMACEN[[#This Row],[MESES DE INVENTARIO]],0)</f>
        <v>3.9854014598540148</v>
      </c>
      <c r="O2115" s="3">
        <f>Tabla_STOCKENALMACEN[[#This Row],[STOCK_VALORIZADO]]/SUM(Tabla_STOCKENALMACEN[STOCK_VALORIZADO])</f>
        <v>2.7076800733597798E-5</v>
      </c>
      <c r="P2115" s="1" t="str">
        <f>VLOOKUP(Tabla_STOCKENALMACEN[[#This Row],[ID_PRODUCTO]],'ABC VENTAS'!$B$2:$F$564,5,FALSE)</f>
        <v>C</v>
      </c>
      <c r="Q2115" s="1" t="str">
        <f>VLOOKUP(Tabla_STOCKENALMACEN[[#This Row],[ID_PRODUCTO]],'ABC STOCK'!$B$3:$F$565,5,FALSE)</f>
        <v>C</v>
      </c>
      <c r="R211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116" spans="1:18" x14ac:dyDescent="0.25">
      <c r="A2116">
        <v>2</v>
      </c>
      <c r="B2116">
        <v>1353</v>
      </c>
      <c r="C2116">
        <v>8</v>
      </c>
      <c r="D2116">
        <v>9</v>
      </c>
      <c r="E2116">
        <v>202001</v>
      </c>
      <c r="F2116">
        <v>0</v>
      </c>
      <c r="G2116">
        <v>4.01</v>
      </c>
      <c r="H2116">
        <v>0</v>
      </c>
      <c r="I2116">
        <v>286.71499999999997</v>
      </c>
      <c r="J2116">
        <v>65</v>
      </c>
      <c r="K2116">
        <v>419.6465</v>
      </c>
      <c r="L2116">
        <f>Tabla_STOCKENALMACEN[[#This Row],[CANT_STOCK]]*Tabla_STOCKENALMACEN[[#This Row],[COSTO_UNIT]]</f>
        <v>0</v>
      </c>
      <c r="M2116">
        <f>IFERROR(Tabla_STOCKENALMACEN[[#This Row],[CANT_STOCK]]/Tabla_STOCKENALMACEN[[#This Row],[VENTA_PROM12MESES_UN]],0)</f>
        <v>0</v>
      </c>
      <c r="N2116">
        <f>IFERROR(12/Tabla_STOCKENALMACEN[[#This Row],[MESES DE INVENTARIO]],0)</f>
        <v>0</v>
      </c>
      <c r="O2116" s="3">
        <f>Tabla_STOCKENALMACEN[[#This Row],[STOCK_VALORIZADO]]/SUM(Tabla_STOCKENALMACEN[STOCK_VALORIZADO])</f>
        <v>0</v>
      </c>
      <c r="P2116" s="1" t="str">
        <f>VLOOKUP(Tabla_STOCKENALMACEN[[#This Row],[ID_PRODUCTO]],'ABC VENTAS'!$B$2:$F$564,5,FALSE)</f>
        <v>C</v>
      </c>
      <c r="Q2116" s="1" t="str">
        <f>VLOOKUP(Tabla_STOCKENALMACEN[[#This Row],[ID_PRODUCTO]],'ABC STOCK'!$B$3:$F$565,5,FALSE)</f>
        <v>C</v>
      </c>
      <c r="R211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17" spans="1:18" x14ac:dyDescent="0.25">
      <c r="A2117">
        <v>3</v>
      </c>
      <c r="B2117">
        <v>1353</v>
      </c>
      <c r="C2117">
        <v>8</v>
      </c>
      <c r="D2117">
        <v>9</v>
      </c>
      <c r="E2117">
        <v>202001</v>
      </c>
      <c r="F2117">
        <v>132</v>
      </c>
      <c r="G2117">
        <v>3.73</v>
      </c>
      <c r="H2117">
        <v>492.36</v>
      </c>
      <c r="I2117">
        <v>240.89086</v>
      </c>
      <c r="J2117">
        <v>65.900000000000006</v>
      </c>
      <c r="K2117">
        <v>346.58787000000001</v>
      </c>
      <c r="L2117">
        <f>Tabla_STOCKENALMACEN[[#This Row],[CANT_STOCK]]*Tabla_STOCKENALMACEN[[#This Row],[COSTO_UNIT]]</f>
        <v>492.36</v>
      </c>
      <c r="M2117">
        <f>IFERROR(Tabla_STOCKENALMACEN[[#This Row],[CANT_STOCK]]/Tabla_STOCKENALMACEN[[#This Row],[VENTA_PROM12MESES_UN]],0)</f>
        <v>2.0030349013657056</v>
      </c>
      <c r="N2117">
        <f>IFERROR(12/Tabla_STOCKENALMACEN[[#This Row],[MESES DE INVENTARIO]],0)</f>
        <v>5.9909090909090912</v>
      </c>
      <c r="O2117" s="3">
        <f>Tabla_STOCKENALMACEN[[#This Row],[STOCK_VALORIZADO]]/SUM(Tabla_STOCKENALMACEN[STOCK_VALORIZADO])</f>
        <v>1.8535326533464321E-5</v>
      </c>
      <c r="P2117" s="1" t="str">
        <f>VLOOKUP(Tabla_STOCKENALMACEN[[#This Row],[ID_PRODUCTO]],'ABC VENTAS'!$B$2:$F$564,5,FALSE)</f>
        <v>C</v>
      </c>
      <c r="Q2117" s="1" t="str">
        <f>VLOOKUP(Tabla_STOCKENALMACEN[[#This Row],[ID_PRODUCTO]],'ABC STOCK'!$B$3:$F$565,5,FALSE)</f>
        <v>C</v>
      </c>
      <c r="R211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18" spans="1:18" x14ac:dyDescent="0.25">
      <c r="A2118">
        <v>1</v>
      </c>
      <c r="B2118">
        <v>1353</v>
      </c>
      <c r="C2118">
        <v>8</v>
      </c>
      <c r="D2118">
        <v>9</v>
      </c>
      <c r="E2118">
        <v>201901</v>
      </c>
      <c r="F2118">
        <v>1059</v>
      </c>
      <c r="G2118">
        <v>3.35</v>
      </c>
      <c r="H2118">
        <v>3547.65</v>
      </c>
      <c r="I2118">
        <v>263.3904</v>
      </c>
      <c r="J2118">
        <v>75.599999999999994</v>
      </c>
      <c r="K2118">
        <v>336.83580000000001</v>
      </c>
      <c r="L2118">
        <f>Tabla_STOCKENALMACEN[[#This Row],[CANT_STOCK]]*Tabla_STOCKENALMACEN[[#This Row],[COSTO_UNIT]]</f>
        <v>3547.65</v>
      </c>
      <c r="M2118">
        <f>IFERROR(Tabla_STOCKENALMACEN[[#This Row],[CANT_STOCK]]/Tabla_STOCKENALMACEN[[#This Row],[VENTA_PROM12MESES_UN]],0)</f>
        <v>14.00793650793651</v>
      </c>
      <c r="N2118">
        <f>IFERROR(12/Tabla_STOCKENALMACEN[[#This Row],[MESES DE INVENTARIO]],0)</f>
        <v>0.85665722379603393</v>
      </c>
      <c r="O2118" s="3">
        <f>Tabla_STOCKENALMACEN[[#This Row],[STOCK_VALORIZADO]]/SUM(Tabla_STOCKENALMACEN[STOCK_VALORIZADO])</f>
        <v>1.335544137956875E-4</v>
      </c>
      <c r="P2118" s="1" t="str">
        <f>VLOOKUP(Tabla_STOCKENALMACEN[[#This Row],[ID_PRODUCTO]],'ABC VENTAS'!$B$2:$F$564,5,FALSE)</f>
        <v>C</v>
      </c>
      <c r="Q2118" s="1" t="str">
        <f>VLOOKUP(Tabla_STOCKENALMACEN[[#This Row],[ID_PRODUCTO]],'ABC STOCK'!$B$3:$F$565,5,FALSE)</f>
        <v>C</v>
      </c>
      <c r="R211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119" spans="1:18" x14ac:dyDescent="0.25">
      <c r="A2119">
        <v>3</v>
      </c>
      <c r="B2119">
        <v>1353</v>
      </c>
      <c r="C2119">
        <v>8</v>
      </c>
      <c r="D2119">
        <v>9</v>
      </c>
      <c r="E2119">
        <v>201909</v>
      </c>
      <c r="F2119">
        <v>102</v>
      </c>
      <c r="G2119">
        <v>3.21</v>
      </c>
      <c r="H2119">
        <v>327.42</v>
      </c>
      <c r="I2119">
        <v>148.09977000000001</v>
      </c>
      <c r="J2119">
        <v>50.7</v>
      </c>
      <c r="K2119">
        <v>245.74797000000001</v>
      </c>
      <c r="L2119">
        <f>Tabla_STOCKENALMACEN[[#This Row],[CANT_STOCK]]*Tabla_STOCKENALMACEN[[#This Row],[COSTO_UNIT]]</f>
        <v>327.42</v>
      </c>
      <c r="M2119">
        <f>IFERROR(Tabla_STOCKENALMACEN[[#This Row],[CANT_STOCK]]/Tabla_STOCKENALMACEN[[#This Row],[VENTA_PROM12MESES_UN]],0)</f>
        <v>2.0118343195266273</v>
      </c>
      <c r="N2119">
        <f>IFERROR(12/Tabla_STOCKENALMACEN[[#This Row],[MESES DE INVENTARIO]],0)</f>
        <v>5.9647058823529413</v>
      </c>
      <c r="O2119" s="3">
        <f>Tabla_STOCKENALMACEN[[#This Row],[STOCK_VALORIZADO]]/SUM(Tabla_STOCKENALMACEN[STOCK_VALORIZADO])</f>
        <v>1.2326014732283061E-5</v>
      </c>
      <c r="P2119" s="1" t="str">
        <f>VLOOKUP(Tabla_STOCKENALMACEN[[#This Row],[ID_PRODUCTO]],'ABC VENTAS'!$B$2:$F$564,5,FALSE)</f>
        <v>C</v>
      </c>
      <c r="Q2119" s="1" t="str">
        <f>VLOOKUP(Tabla_STOCKENALMACEN[[#This Row],[ID_PRODUCTO]],'ABC STOCK'!$B$3:$F$565,5,FALSE)</f>
        <v>C</v>
      </c>
      <c r="R211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20" spans="1:18" x14ac:dyDescent="0.25">
      <c r="A2120">
        <v>3</v>
      </c>
      <c r="B2120">
        <v>1354</v>
      </c>
      <c r="C2120">
        <v>8</v>
      </c>
      <c r="D2120">
        <v>9</v>
      </c>
      <c r="E2120">
        <v>201901</v>
      </c>
      <c r="F2120">
        <v>346</v>
      </c>
      <c r="G2120">
        <v>6.06</v>
      </c>
      <c r="H2120">
        <v>2096.7600000000002</v>
      </c>
      <c r="I2120">
        <v>0</v>
      </c>
      <c r="J2120">
        <v>0</v>
      </c>
      <c r="K2120">
        <v>0</v>
      </c>
      <c r="L2120">
        <f>Tabla_STOCKENALMACEN[[#This Row],[CANT_STOCK]]*Tabla_STOCKENALMACEN[[#This Row],[COSTO_UNIT]]</f>
        <v>2096.7599999999998</v>
      </c>
      <c r="M2120">
        <f>IFERROR(Tabla_STOCKENALMACEN[[#This Row],[CANT_STOCK]]/Tabla_STOCKENALMACEN[[#This Row],[VENTA_PROM12MESES_UN]],0)</f>
        <v>0</v>
      </c>
      <c r="N2120">
        <f>IFERROR(12/Tabla_STOCKENALMACEN[[#This Row],[MESES DE INVENTARIO]],0)</f>
        <v>0</v>
      </c>
      <c r="O2120" s="3">
        <f>Tabla_STOCKENALMACEN[[#This Row],[STOCK_VALORIZADO]]/SUM(Tabla_STOCKENALMACEN[STOCK_VALORIZADO])</f>
        <v>7.8934379848701443E-5</v>
      </c>
      <c r="P2120" s="1" t="str">
        <f>VLOOKUP(Tabla_STOCKENALMACEN[[#This Row],[ID_PRODUCTO]],'ABC VENTAS'!$B$2:$F$564,5,FALSE)</f>
        <v>C</v>
      </c>
      <c r="Q2120" s="1" t="str">
        <f>VLOOKUP(Tabla_STOCKENALMACEN[[#This Row],[ID_PRODUCTO]],'ABC STOCK'!$B$3:$F$565,5,FALSE)</f>
        <v>C</v>
      </c>
      <c r="R2120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121" spans="1:18" x14ac:dyDescent="0.25">
      <c r="A2121">
        <v>3</v>
      </c>
      <c r="B2121">
        <v>1354</v>
      </c>
      <c r="C2121">
        <v>8</v>
      </c>
      <c r="D2121">
        <v>9</v>
      </c>
      <c r="E2121">
        <v>202001</v>
      </c>
      <c r="F2121">
        <v>449</v>
      </c>
      <c r="G2121">
        <v>7.11</v>
      </c>
      <c r="H2121">
        <v>3192.39</v>
      </c>
      <c r="I2121">
        <v>452.05380000000002</v>
      </c>
      <c r="J2121">
        <v>74.8</v>
      </c>
      <c r="K2121">
        <v>717.96780000000001</v>
      </c>
      <c r="L2121">
        <f>Tabla_STOCKENALMACEN[[#This Row],[CANT_STOCK]]*Tabla_STOCKENALMACEN[[#This Row],[COSTO_UNIT]]</f>
        <v>3192.3900000000003</v>
      </c>
      <c r="M2121">
        <f>IFERROR(Tabla_STOCKENALMACEN[[#This Row],[CANT_STOCK]]/Tabla_STOCKENALMACEN[[#This Row],[VENTA_PROM12MESES_UN]],0)</f>
        <v>6.0026737967914441</v>
      </c>
      <c r="N2121">
        <f>IFERROR(12/Tabla_STOCKENALMACEN[[#This Row],[MESES DE INVENTARIO]],0)</f>
        <v>1.999109131403118</v>
      </c>
      <c r="O2121" s="3">
        <f>Tabla_STOCKENALMACEN[[#This Row],[STOCK_VALORIZADO]]/SUM(Tabla_STOCKENALMACEN[STOCK_VALORIZADO])</f>
        <v>1.2018033770445643E-4</v>
      </c>
      <c r="P2121" s="1" t="str">
        <f>VLOOKUP(Tabla_STOCKENALMACEN[[#This Row],[ID_PRODUCTO]],'ABC VENTAS'!$B$2:$F$564,5,FALSE)</f>
        <v>C</v>
      </c>
      <c r="Q2121" s="1" t="str">
        <f>VLOOKUP(Tabla_STOCKENALMACEN[[#This Row],[ID_PRODUCTO]],'ABC STOCK'!$B$3:$F$565,5,FALSE)</f>
        <v>C</v>
      </c>
      <c r="R212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122" spans="1:18" x14ac:dyDescent="0.25">
      <c r="A2122">
        <v>2</v>
      </c>
      <c r="B2122">
        <v>1354</v>
      </c>
      <c r="C2122">
        <v>8</v>
      </c>
      <c r="D2122">
        <v>9</v>
      </c>
      <c r="E2122">
        <v>201904</v>
      </c>
      <c r="F2122">
        <v>216</v>
      </c>
      <c r="G2122">
        <v>7.2</v>
      </c>
      <c r="H2122">
        <v>1555.2</v>
      </c>
      <c r="I2122">
        <v>321.98399999999998</v>
      </c>
      <c r="J2122">
        <v>52</v>
      </c>
      <c r="K2122">
        <v>610.27200000000005</v>
      </c>
      <c r="L2122">
        <f>Tabla_STOCKENALMACEN[[#This Row],[CANT_STOCK]]*Tabla_STOCKENALMACEN[[#This Row],[COSTO_UNIT]]</f>
        <v>1555.2</v>
      </c>
      <c r="M2122">
        <f>IFERROR(Tabla_STOCKENALMACEN[[#This Row],[CANT_STOCK]]/Tabla_STOCKENALMACEN[[#This Row],[VENTA_PROM12MESES_UN]],0)</f>
        <v>4.1538461538461542</v>
      </c>
      <c r="N2122">
        <f>IFERROR(12/Tabla_STOCKENALMACEN[[#This Row],[MESES DE INVENTARIO]],0)</f>
        <v>2.8888888888888888</v>
      </c>
      <c r="O2122" s="3">
        <f>Tabla_STOCKENALMACEN[[#This Row],[STOCK_VALORIZADO]]/SUM(Tabla_STOCKENALMACEN[STOCK_VALORIZADO])</f>
        <v>5.8546875913647967E-5</v>
      </c>
      <c r="P2122" s="1" t="str">
        <f>VLOOKUP(Tabla_STOCKENALMACEN[[#This Row],[ID_PRODUCTO]],'ABC VENTAS'!$B$2:$F$564,5,FALSE)</f>
        <v>C</v>
      </c>
      <c r="Q2122" s="1" t="str">
        <f>VLOOKUP(Tabla_STOCKENALMACEN[[#This Row],[ID_PRODUCTO]],'ABC STOCK'!$B$3:$F$565,5,FALSE)</f>
        <v>C</v>
      </c>
      <c r="R212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123" spans="1:18" x14ac:dyDescent="0.25">
      <c r="A2123">
        <v>2</v>
      </c>
      <c r="B2123">
        <v>1354</v>
      </c>
      <c r="C2123">
        <v>8</v>
      </c>
      <c r="D2123">
        <v>9</v>
      </c>
      <c r="E2123">
        <v>201911</v>
      </c>
      <c r="F2123">
        <v>53</v>
      </c>
      <c r="G2123">
        <v>4.76</v>
      </c>
      <c r="H2123">
        <v>252.28</v>
      </c>
      <c r="I2123">
        <v>272.79559999999998</v>
      </c>
      <c r="J2123">
        <v>52.1</v>
      </c>
      <c r="K2123">
        <v>357.11424</v>
      </c>
      <c r="L2123">
        <f>Tabla_STOCKENALMACEN[[#This Row],[CANT_STOCK]]*Tabla_STOCKENALMACEN[[#This Row],[COSTO_UNIT]]</f>
        <v>252.28</v>
      </c>
      <c r="M2123">
        <f>IFERROR(Tabla_STOCKENALMACEN[[#This Row],[CANT_STOCK]]/Tabla_STOCKENALMACEN[[#This Row],[VENTA_PROM12MESES_UN]],0)</f>
        <v>1.017274472168906</v>
      </c>
      <c r="N2123">
        <f>IFERROR(12/Tabla_STOCKENALMACEN[[#This Row],[MESES DE INVENTARIO]],0)</f>
        <v>11.796226415094338</v>
      </c>
      <c r="O2123" s="3">
        <f>Tabla_STOCKENALMACEN[[#This Row],[STOCK_VALORIZADO]]/SUM(Tabla_STOCKENALMACEN[STOCK_VALORIZADO])</f>
        <v>9.4973031478235E-6</v>
      </c>
      <c r="P2123" s="1" t="str">
        <f>VLOOKUP(Tabla_STOCKENALMACEN[[#This Row],[ID_PRODUCTO]],'ABC VENTAS'!$B$2:$F$564,5,FALSE)</f>
        <v>C</v>
      </c>
      <c r="Q2123" s="1" t="str">
        <f>VLOOKUP(Tabla_STOCKENALMACEN[[#This Row],[ID_PRODUCTO]],'ABC STOCK'!$B$3:$F$565,5,FALSE)</f>
        <v>C</v>
      </c>
      <c r="R212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24" spans="1:18" x14ac:dyDescent="0.25">
      <c r="A2124">
        <v>3</v>
      </c>
      <c r="B2124">
        <v>1354</v>
      </c>
      <c r="C2124">
        <v>8</v>
      </c>
      <c r="D2124">
        <v>9</v>
      </c>
      <c r="E2124">
        <v>201911</v>
      </c>
      <c r="F2124">
        <v>1139</v>
      </c>
      <c r="G2124">
        <v>2</v>
      </c>
      <c r="H2124">
        <v>2278</v>
      </c>
      <c r="I2124">
        <v>169.94399999999999</v>
      </c>
      <c r="J2124">
        <v>87.6</v>
      </c>
      <c r="K2124">
        <v>303.096</v>
      </c>
      <c r="L2124">
        <f>Tabla_STOCKENALMACEN[[#This Row],[CANT_STOCK]]*Tabla_STOCKENALMACEN[[#This Row],[COSTO_UNIT]]</f>
        <v>2278</v>
      </c>
      <c r="M2124">
        <f>IFERROR(Tabla_STOCKENALMACEN[[#This Row],[CANT_STOCK]]/Tabla_STOCKENALMACEN[[#This Row],[VENTA_PROM12MESES_UN]],0)</f>
        <v>13.002283105022832</v>
      </c>
      <c r="N2124">
        <f>IFERROR(12/Tabla_STOCKENALMACEN[[#This Row],[MESES DE INVENTARIO]],0)</f>
        <v>0.92291483757682169</v>
      </c>
      <c r="O2124" s="3">
        <f>Tabla_STOCKENALMACEN[[#This Row],[STOCK_VALORIZADO]]/SUM(Tabla_STOCKENALMACEN[STOCK_VALORIZADO])</f>
        <v>8.5757319528864494E-5</v>
      </c>
      <c r="P2124" s="1" t="str">
        <f>VLOOKUP(Tabla_STOCKENALMACEN[[#This Row],[ID_PRODUCTO]],'ABC VENTAS'!$B$2:$F$564,5,FALSE)</f>
        <v>C</v>
      </c>
      <c r="Q2124" s="1" t="str">
        <f>VLOOKUP(Tabla_STOCKENALMACEN[[#This Row],[ID_PRODUCTO]],'ABC STOCK'!$B$3:$F$565,5,FALSE)</f>
        <v>C</v>
      </c>
      <c r="R212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125" spans="1:18" x14ac:dyDescent="0.25">
      <c r="A2125">
        <v>3</v>
      </c>
      <c r="B2125">
        <v>1354</v>
      </c>
      <c r="C2125">
        <v>8</v>
      </c>
      <c r="D2125">
        <v>9</v>
      </c>
      <c r="E2125">
        <v>202001</v>
      </c>
      <c r="F2125">
        <v>798</v>
      </c>
      <c r="G2125">
        <v>2.77</v>
      </c>
      <c r="H2125">
        <v>2210.46</v>
      </c>
      <c r="I2125">
        <v>170.70124999999999</v>
      </c>
      <c r="J2125">
        <v>72.5</v>
      </c>
      <c r="K2125">
        <v>253.0395</v>
      </c>
      <c r="L2125">
        <f>Tabla_STOCKENALMACEN[[#This Row],[CANT_STOCK]]*Tabla_STOCKENALMACEN[[#This Row],[COSTO_UNIT]]</f>
        <v>2210.46</v>
      </c>
      <c r="M2125">
        <f>IFERROR(Tabla_STOCKENALMACEN[[#This Row],[CANT_STOCK]]/Tabla_STOCKENALMACEN[[#This Row],[VENTA_PROM12MESES_UN]],0)</f>
        <v>11.006896551724138</v>
      </c>
      <c r="N2125">
        <f>IFERROR(12/Tabla_STOCKENALMACEN[[#This Row],[MESES DE INVENTARIO]],0)</f>
        <v>1.0902255639097744</v>
      </c>
      <c r="O2125" s="3">
        <f>Tabla_STOCKENALMACEN[[#This Row],[STOCK_VALORIZADO]]/SUM(Tabla_STOCKENALMACEN[STOCK_VALORIZADO])</f>
        <v>8.3214716648715462E-5</v>
      </c>
      <c r="P2125" s="1" t="str">
        <f>VLOOKUP(Tabla_STOCKENALMACEN[[#This Row],[ID_PRODUCTO]],'ABC VENTAS'!$B$2:$F$564,5,FALSE)</f>
        <v>C</v>
      </c>
      <c r="Q2125" s="1" t="str">
        <f>VLOOKUP(Tabla_STOCKENALMACEN[[#This Row],[ID_PRODUCTO]],'ABC STOCK'!$B$3:$F$565,5,FALSE)</f>
        <v>C</v>
      </c>
      <c r="R212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126" spans="1:18" x14ac:dyDescent="0.25">
      <c r="A2126">
        <v>3</v>
      </c>
      <c r="B2126">
        <v>1355</v>
      </c>
      <c r="C2126">
        <v>8</v>
      </c>
      <c r="D2126">
        <v>9</v>
      </c>
      <c r="E2126">
        <v>202002</v>
      </c>
      <c r="F2126">
        <v>817</v>
      </c>
      <c r="G2126">
        <v>7.81</v>
      </c>
      <c r="H2126">
        <v>6380.77</v>
      </c>
      <c r="I2126">
        <v>382.47131999999999</v>
      </c>
      <c r="J2126">
        <v>58.3</v>
      </c>
      <c r="K2126">
        <v>632.89896999999996</v>
      </c>
      <c r="L2126">
        <f>Tabla_STOCKENALMACEN[[#This Row],[CANT_STOCK]]*Tabla_STOCKENALMACEN[[#This Row],[COSTO_UNIT]]</f>
        <v>6380.7699999999995</v>
      </c>
      <c r="M2126">
        <f>IFERROR(Tabla_STOCKENALMACEN[[#This Row],[CANT_STOCK]]/Tabla_STOCKENALMACEN[[#This Row],[VENTA_PROM12MESES_UN]],0)</f>
        <v>14.013722126929675</v>
      </c>
      <c r="N2126">
        <f>IFERROR(12/Tabla_STOCKENALMACEN[[#This Row],[MESES DE INVENTARIO]],0)</f>
        <v>0.85630354957160337</v>
      </c>
      <c r="O2126" s="3">
        <f>Tabla_STOCKENALMACEN[[#This Row],[STOCK_VALORIZADO]]/SUM(Tabla_STOCKENALMACEN[STOCK_VALORIZADO])</f>
        <v>2.4020971542150686E-4</v>
      </c>
      <c r="P2126" s="1" t="str">
        <f>VLOOKUP(Tabla_STOCKENALMACEN[[#This Row],[ID_PRODUCTO]],'ABC VENTAS'!$B$2:$F$564,5,FALSE)</f>
        <v>C</v>
      </c>
      <c r="Q2126" s="1" t="str">
        <f>VLOOKUP(Tabla_STOCKENALMACEN[[#This Row],[ID_PRODUCTO]],'ABC STOCK'!$B$3:$F$565,5,FALSE)</f>
        <v>C</v>
      </c>
      <c r="R212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127" spans="1:18" x14ac:dyDescent="0.25">
      <c r="A2127">
        <v>1</v>
      </c>
      <c r="B2127">
        <v>1355</v>
      </c>
      <c r="C2127">
        <v>8</v>
      </c>
      <c r="D2127">
        <v>9</v>
      </c>
      <c r="E2127">
        <v>202001</v>
      </c>
      <c r="F2127">
        <v>296</v>
      </c>
      <c r="G2127">
        <v>6.69</v>
      </c>
      <c r="H2127">
        <v>1980.24</v>
      </c>
      <c r="I2127">
        <v>399.33278999999999</v>
      </c>
      <c r="J2127">
        <v>59.1</v>
      </c>
      <c r="K2127">
        <v>525.85406999999998</v>
      </c>
      <c r="L2127">
        <f>Tabla_STOCKENALMACEN[[#This Row],[CANT_STOCK]]*Tabla_STOCKENALMACEN[[#This Row],[COSTO_UNIT]]</f>
        <v>1980.24</v>
      </c>
      <c r="M2127">
        <f>IFERROR(Tabla_STOCKENALMACEN[[#This Row],[CANT_STOCK]]/Tabla_STOCKENALMACEN[[#This Row],[VENTA_PROM12MESES_UN]],0)</f>
        <v>5.0084602368866324</v>
      </c>
      <c r="N2127">
        <f>IFERROR(12/Tabla_STOCKENALMACEN[[#This Row],[MESES DE INVENTARIO]],0)</f>
        <v>2.3959459459459462</v>
      </c>
      <c r="O2127" s="3">
        <f>Tabla_STOCKENALMACEN[[#This Row],[STOCK_VALORIZADO]]/SUM(Tabla_STOCKENALMACEN[STOCK_VALORIZADO])</f>
        <v>7.4547881661035388E-5</v>
      </c>
      <c r="P2127" s="1" t="str">
        <f>VLOOKUP(Tabla_STOCKENALMACEN[[#This Row],[ID_PRODUCTO]],'ABC VENTAS'!$B$2:$F$564,5,FALSE)</f>
        <v>C</v>
      </c>
      <c r="Q2127" s="1" t="str">
        <f>VLOOKUP(Tabla_STOCKENALMACEN[[#This Row],[ID_PRODUCTO]],'ABC STOCK'!$B$3:$F$565,5,FALSE)</f>
        <v>C</v>
      </c>
      <c r="R212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128" spans="1:18" x14ac:dyDescent="0.25">
      <c r="A2128">
        <v>3</v>
      </c>
      <c r="B2128">
        <v>1355</v>
      </c>
      <c r="C2128">
        <v>8</v>
      </c>
      <c r="D2128">
        <v>9</v>
      </c>
      <c r="E2128">
        <v>202003</v>
      </c>
      <c r="F2128">
        <v>356</v>
      </c>
      <c r="G2128">
        <v>1.81</v>
      </c>
      <c r="H2128">
        <v>644.36</v>
      </c>
      <c r="I2128">
        <v>280.82150000000001</v>
      </c>
      <c r="J2128">
        <v>145</v>
      </c>
      <c r="K2128">
        <v>480.2835</v>
      </c>
      <c r="L2128">
        <f>Tabla_STOCKENALMACEN[[#This Row],[CANT_STOCK]]*Tabla_STOCKENALMACEN[[#This Row],[COSTO_UNIT]]</f>
        <v>644.36</v>
      </c>
      <c r="M2128">
        <f>IFERROR(Tabla_STOCKENALMACEN[[#This Row],[CANT_STOCK]]/Tabla_STOCKENALMACEN[[#This Row],[VENTA_PROM12MESES_UN]],0)</f>
        <v>2.4551724137931035</v>
      </c>
      <c r="N2128">
        <f>IFERROR(12/Tabla_STOCKENALMACEN[[#This Row],[MESES DE INVENTARIO]],0)</f>
        <v>4.8876404494382024</v>
      </c>
      <c r="O2128" s="3">
        <f>Tabla_STOCKENALMACEN[[#This Row],[STOCK_VALORIZADO]]/SUM(Tabla_STOCKENALMACEN[STOCK_VALORIZADO])</f>
        <v>2.4257500619674769E-5</v>
      </c>
      <c r="P2128" s="1" t="str">
        <f>VLOOKUP(Tabla_STOCKENALMACEN[[#This Row],[ID_PRODUCTO]],'ABC VENTAS'!$B$2:$F$564,5,FALSE)</f>
        <v>C</v>
      </c>
      <c r="Q2128" s="1" t="str">
        <f>VLOOKUP(Tabla_STOCKENALMACEN[[#This Row],[ID_PRODUCTO]],'ABC STOCK'!$B$3:$F$565,5,FALSE)</f>
        <v>C</v>
      </c>
      <c r="R212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29" spans="1:18" x14ac:dyDescent="0.25">
      <c r="A2129">
        <v>2</v>
      </c>
      <c r="B2129">
        <v>1355</v>
      </c>
      <c r="C2129">
        <v>8</v>
      </c>
      <c r="D2129">
        <v>9</v>
      </c>
      <c r="E2129">
        <v>201907</v>
      </c>
      <c r="F2129">
        <v>103</v>
      </c>
      <c r="G2129">
        <v>7.29</v>
      </c>
      <c r="H2129">
        <v>750.87</v>
      </c>
      <c r="I2129">
        <v>243.61722</v>
      </c>
      <c r="J2129">
        <v>34.1</v>
      </c>
      <c r="K2129">
        <v>427.57308</v>
      </c>
      <c r="L2129">
        <f>Tabla_STOCKENALMACEN[[#This Row],[CANT_STOCK]]*Tabla_STOCKENALMACEN[[#This Row],[COSTO_UNIT]]</f>
        <v>750.87</v>
      </c>
      <c r="M2129">
        <f>IFERROR(Tabla_STOCKENALMACEN[[#This Row],[CANT_STOCK]]/Tabla_STOCKENALMACEN[[#This Row],[VENTA_PROM12MESES_UN]],0)</f>
        <v>3.0205278592375366</v>
      </c>
      <c r="N2129">
        <f>IFERROR(12/Tabla_STOCKENALMACEN[[#This Row],[MESES DE INVENTARIO]],0)</f>
        <v>3.9728155339805826</v>
      </c>
      <c r="O2129" s="3">
        <f>Tabla_STOCKENALMACEN[[#This Row],[STOCK_VALORIZADO]]/SUM(Tabla_STOCKENALMACEN[STOCK_VALORIZADO])</f>
        <v>2.8267163527058159E-5</v>
      </c>
      <c r="P2129" s="1" t="str">
        <f>VLOOKUP(Tabla_STOCKENALMACEN[[#This Row],[ID_PRODUCTO]],'ABC VENTAS'!$B$2:$F$564,5,FALSE)</f>
        <v>C</v>
      </c>
      <c r="Q2129" s="1" t="str">
        <f>VLOOKUP(Tabla_STOCKENALMACEN[[#This Row],[ID_PRODUCTO]],'ABC STOCK'!$B$3:$F$565,5,FALSE)</f>
        <v>C</v>
      </c>
      <c r="R212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130" spans="1:18" x14ac:dyDescent="0.25">
      <c r="A2130">
        <v>2</v>
      </c>
      <c r="B2130">
        <v>1355</v>
      </c>
      <c r="C2130">
        <v>8</v>
      </c>
      <c r="D2130">
        <v>9</v>
      </c>
      <c r="E2130">
        <v>202003</v>
      </c>
      <c r="F2130">
        <v>644</v>
      </c>
      <c r="G2130">
        <v>5.96</v>
      </c>
      <c r="H2130">
        <v>3838.24</v>
      </c>
      <c r="I2130">
        <v>242.8998</v>
      </c>
      <c r="J2130">
        <v>42.9</v>
      </c>
      <c r="K2130">
        <v>398.86703999999997</v>
      </c>
      <c r="L2130">
        <f>Tabla_STOCKENALMACEN[[#This Row],[CANT_STOCK]]*Tabla_STOCKENALMACEN[[#This Row],[COSTO_UNIT]]</f>
        <v>3838.24</v>
      </c>
      <c r="M2130">
        <f>IFERROR(Tabla_STOCKENALMACEN[[#This Row],[CANT_STOCK]]/Tabla_STOCKENALMACEN[[#This Row],[VENTA_PROM12MESES_UN]],0)</f>
        <v>15.011655011655012</v>
      </c>
      <c r="N2130">
        <f>IFERROR(12/Tabla_STOCKENALMACEN[[#This Row],[MESES DE INVENTARIO]],0)</f>
        <v>0.79937888198757756</v>
      </c>
      <c r="O2130" s="3">
        <f>Tabla_STOCKENALMACEN[[#This Row],[STOCK_VALORIZADO]]/SUM(Tabla_STOCKENALMACEN[STOCK_VALORIZADO])</f>
        <v>1.4449393068852889E-4</v>
      </c>
      <c r="P2130" s="1" t="str">
        <f>VLOOKUP(Tabla_STOCKENALMACEN[[#This Row],[ID_PRODUCTO]],'ABC VENTAS'!$B$2:$F$564,5,FALSE)</f>
        <v>C</v>
      </c>
      <c r="Q2130" s="1" t="str">
        <f>VLOOKUP(Tabla_STOCKENALMACEN[[#This Row],[ID_PRODUCTO]],'ABC STOCK'!$B$3:$F$565,5,FALSE)</f>
        <v>C</v>
      </c>
      <c r="R213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131" spans="1:18" x14ac:dyDescent="0.25">
      <c r="A2131">
        <v>1</v>
      </c>
      <c r="B2131">
        <v>1355</v>
      </c>
      <c r="C2131">
        <v>8</v>
      </c>
      <c r="D2131">
        <v>9</v>
      </c>
      <c r="E2131">
        <v>202002</v>
      </c>
      <c r="F2131">
        <v>384</v>
      </c>
      <c r="G2131">
        <v>1.39</v>
      </c>
      <c r="H2131">
        <v>533.76</v>
      </c>
      <c r="I2131">
        <v>95.632000000000005</v>
      </c>
      <c r="J2131">
        <v>80</v>
      </c>
      <c r="K2131">
        <v>152.34399999999999</v>
      </c>
      <c r="L2131">
        <f>Tabla_STOCKENALMACEN[[#This Row],[CANT_STOCK]]*Tabla_STOCKENALMACEN[[#This Row],[COSTO_UNIT]]</f>
        <v>533.76</v>
      </c>
      <c r="M2131">
        <f>IFERROR(Tabla_STOCKENALMACEN[[#This Row],[CANT_STOCK]]/Tabla_STOCKENALMACEN[[#This Row],[VENTA_PROM12MESES_UN]],0)</f>
        <v>4.8</v>
      </c>
      <c r="N2131">
        <f>IFERROR(12/Tabla_STOCKENALMACEN[[#This Row],[MESES DE INVENTARIO]],0)</f>
        <v>2.5</v>
      </c>
      <c r="O2131" s="3">
        <f>Tabla_STOCKENALMACEN[[#This Row],[STOCK_VALORIZADO]]/SUM(Tabla_STOCKENALMACEN[STOCK_VALORIZADO])</f>
        <v>2.0093866054313746E-5</v>
      </c>
      <c r="P2131" s="1" t="str">
        <f>VLOOKUP(Tabla_STOCKENALMACEN[[#This Row],[ID_PRODUCTO]],'ABC VENTAS'!$B$2:$F$564,5,FALSE)</f>
        <v>C</v>
      </c>
      <c r="Q2131" s="1" t="str">
        <f>VLOOKUP(Tabla_STOCKENALMACEN[[#This Row],[ID_PRODUCTO]],'ABC STOCK'!$B$3:$F$565,5,FALSE)</f>
        <v>C</v>
      </c>
      <c r="R213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132" spans="1:18" x14ac:dyDescent="0.25">
      <c r="A2132">
        <v>1</v>
      </c>
      <c r="B2132">
        <v>1356</v>
      </c>
      <c r="C2132">
        <v>8</v>
      </c>
      <c r="D2132">
        <v>9</v>
      </c>
      <c r="E2132">
        <v>201906</v>
      </c>
      <c r="F2132">
        <v>359</v>
      </c>
      <c r="G2132">
        <v>7.65</v>
      </c>
      <c r="H2132">
        <v>2746.35</v>
      </c>
      <c r="I2132">
        <v>0</v>
      </c>
      <c r="J2132">
        <v>0</v>
      </c>
      <c r="K2132">
        <v>0</v>
      </c>
      <c r="L2132">
        <f>Tabla_STOCKENALMACEN[[#This Row],[CANT_STOCK]]*Tabla_STOCKENALMACEN[[#This Row],[COSTO_UNIT]]</f>
        <v>2746.35</v>
      </c>
      <c r="M2132">
        <f>IFERROR(Tabla_STOCKENALMACEN[[#This Row],[CANT_STOCK]]/Tabla_STOCKENALMACEN[[#This Row],[VENTA_PROM12MESES_UN]],0)</f>
        <v>0</v>
      </c>
      <c r="N2132">
        <f>IFERROR(12/Tabla_STOCKENALMACEN[[#This Row],[MESES DE INVENTARIO]],0)</f>
        <v>0</v>
      </c>
      <c r="O2132" s="3">
        <f>Tabla_STOCKENALMACEN[[#This Row],[STOCK_VALORIZADO]]/SUM(Tabla_STOCKENALMACEN[STOCK_VALORIZADO])</f>
        <v>1.0338876843200044E-4</v>
      </c>
      <c r="P2132" s="1" t="str">
        <f>VLOOKUP(Tabla_STOCKENALMACEN[[#This Row],[ID_PRODUCTO]],'ABC VENTAS'!$B$2:$F$564,5,FALSE)</f>
        <v>C</v>
      </c>
      <c r="Q2132" s="1" t="str">
        <f>VLOOKUP(Tabla_STOCKENALMACEN[[#This Row],[ID_PRODUCTO]],'ABC STOCK'!$B$3:$F$565,5,FALSE)</f>
        <v>C</v>
      </c>
      <c r="R2132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133" spans="1:18" x14ac:dyDescent="0.25">
      <c r="A2133">
        <v>3</v>
      </c>
      <c r="B2133">
        <v>1356</v>
      </c>
      <c r="C2133">
        <v>8</v>
      </c>
      <c r="D2133">
        <v>9</v>
      </c>
      <c r="E2133">
        <v>201908</v>
      </c>
      <c r="F2133">
        <v>208</v>
      </c>
      <c r="G2133">
        <v>7.89</v>
      </c>
      <c r="H2133">
        <v>1641.12</v>
      </c>
      <c r="I2133">
        <v>409.49099999999999</v>
      </c>
      <c r="J2133">
        <v>51.9</v>
      </c>
      <c r="K2133">
        <v>663.37541999999996</v>
      </c>
      <c r="L2133">
        <f>Tabla_STOCKENALMACEN[[#This Row],[CANT_STOCK]]*Tabla_STOCKENALMACEN[[#This Row],[COSTO_UNIT]]</f>
        <v>1641.12</v>
      </c>
      <c r="M2133">
        <f>IFERROR(Tabla_STOCKENALMACEN[[#This Row],[CANT_STOCK]]/Tabla_STOCKENALMACEN[[#This Row],[VENTA_PROM12MESES_UN]],0)</f>
        <v>4.0077071290944124</v>
      </c>
      <c r="N2133">
        <f>IFERROR(12/Tabla_STOCKENALMACEN[[#This Row],[MESES DE INVENTARIO]],0)</f>
        <v>2.9942307692307693</v>
      </c>
      <c r="O2133" s="3">
        <f>Tabla_STOCKENALMACEN[[#This Row],[STOCK_VALORIZADO]]/SUM(Tabla_STOCKENALMACEN[STOCK_VALORIZADO])</f>
        <v>6.1781410107642707E-5</v>
      </c>
      <c r="P2133" s="1" t="str">
        <f>VLOOKUP(Tabla_STOCKENALMACEN[[#This Row],[ID_PRODUCTO]],'ABC VENTAS'!$B$2:$F$564,5,FALSE)</f>
        <v>C</v>
      </c>
      <c r="Q2133" s="1" t="str">
        <f>VLOOKUP(Tabla_STOCKENALMACEN[[#This Row],[ID_PRODUCTO]],'ABC STOCK'!$B$3:$F$565,5,FALSE)</f>
        <v>C</v>
      </c>
      <c r="R213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134" spans="1:18" x14ac:dyDescent="0.25">
      <c r="A2134">
        <v>3</v>
      </c>
      <c r="B2134">
        <v>1356</v>
      </c>
      <c r="C2134">
        <v>8</v>
      </c>
      <c r="D2134">
        <v>9</v>
      </c>
      <c r="E2134">
        <v>201902</v>
      </c>
      <c r="F2134">
        <v>422</v>
      </c>
      <c r="G2134">
        <v>2.64</v>
      </c>
      <c r="H2134">
        <v>1114.08</v>
      </c>
      <c r="I2134">
        <v>351.06720000000001</v>
      </c>
      <c r="J2134">
        <v>122</v>
      </c>
      <c r="K2134">
        <v>512.10720000000003</v>
      </c>
      <c r="L2134">
        <f>Tabla_STOCKENALMACEN[[#This Row],[CANT_STOCK]]*Tabla_STOCKENALMACEN[[#This Row],[COSTO_UNIT]]</f>
        <v>1114.0800000000002</v>
      </c>
      <c r="M2134">
        <f>IFERROR(Tabla_STOCKENALMACEN[[#This Row],[CANT_STOCK]]/Tabla_STOCKENALMACEN[[#This Row],[VENTA_PROM12MESES_UN]],0)</f>
        <v>3.459016393442623</v>
      </c>
      <c r="N2134">
        <f>IFERROR(12/Tabla_STOCKENALMACEN[[#This Row],[MESES DE INVENTARIO]],0)</f>
        <v>3.4691943127962084</v>
      </c>
      <c r="O2134" s="3">
        <f>Tabla_STOCKENALMACEN[[#This Row],[STOCK_VALORIZADO]]/SUM(Tabla_STOCKENALMACEN[STOCK_VALORIZADO])</f>
        <v>4.1940524381350904E-5</v>
      </c>
      <c r="P2134" s="1" t="str">
        <f>VLOOKUP(Tabla_STOCKENALMACEN[[#This Row],[ID_PRODUCTO]],'ABC VENTAS'!$B$2:$F$564,5,FALSE)</f>
        <v>C</v>
      </c>
      <c r="Q2134" s="1" t="str">
        <f>VLOOKUP(Tabla_STOCKENALMACEN[[#This Row],[ID_PRODUCTO]],'ABC STOCK'!$B$3:$F$565,5,FALSE)</f>
        <v>C</v>
      </c>
      <c r="R213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135" spans="1:18" x14ac:dyDescent="0.25">
      <c r="A2135">
        <v>2</v>
      </c>
      <c r="B2135">
        <v>1356</v>
      </c>
      <c r="C2135">
        <v>8</v>
      </c>
      <c r="D2135">
        <v>9</v>
      </c>
      <c r="E2135">
        <v>201906</v>
      </c>
      <c r="F2135">
        <v>594</v>
      </c>
      <c r="G2135">
        <v>5.01</v>
      </c>
      <c r="H2135">
        <v>2975.94</v>
      </c>
      <c r="I2135">
        <v>229.959</v>
      </c>
      <c r="J2135">
        <v>54</v>
      </c>
      <c r="K2135">
        <v>508.61520000000002</v>
      </c>
      <c r="L2135">
        <f>Tabla_STOCKENALMACEN[[#This Row],[CANT_STOCK]]*Tabla_STOCKENALMACEN[[#This Row],[COSTO_UNIT]]</f>
        <v>2975.94</v>
      </c>
      <c r="M2135">
        <f>IFERROR(Tabla_STOCKENALMACEN[[#This Row],[CANT_STOCK]]/Tabla_STOCKENALMACEN[[#This Row],[VENTA_PROM12MESES_UN]],0)</f>
        <v>11</v>
      </c>
      <c r="N2135">
        <f>IFERROR(12/Tabla_STOCKENALMACEN[[#This Row],[MESES DE INVENTARIO]],0)</f>
        <v>1.0909090909090908</v>
      </c>
      <c r="O2135" s="3">
        <f>Tabla_STOCKENALMACEN[[#This Row],[STOCK_VALORIZADO]]/SUM(Tabla_STOCKENALMACEN[STOCK_VALORIZADO])</f>
        <v>1.1203188651392844E-4</v>
      </c>
      <c r="P2135" s="1" t="str">
        <f>VLOOKUP(Tabla_STOCKENALMACEN[[#This Row],[ID_PRODUCTO]],'ABC VENTAS'!$B$2:$F$564,5,FALSE)</f>
        <v>C</v>
      </c>
      <c r="Q2135" s="1" t="str">
        <f>VLOOKUP(Tabla_STOCKENALMACEN[[#This Row],[ID_PRODUCTO]],'ABC STOCK'!$B$3:$F$565,5,FALSE)</f>
        <v>C</v>
      </c>
      <c r="R213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136" spans="1:18" x14ac:dyDescent="0.25">
      <c r="A2136">
        <v>2</v>
      </c>
      <c r="B2136">
        <v>1356</v>
      </c>
      <c r="C2136">
        <v>8</v>
      </c>
      <c r="D2136">
        <v>9</v>
      </c>
      <c r="E2136">
        <v>201910</v>
      </c>
      <c r="F2136">
        <v>0</v>
      </c>
      <c r="G2136">
        <v>1.08</v>
      </c>
      <c r="H2136">
        <v>0</v>
      </c>
      <c r="I2136">
        <v>120.15</v>
      </c>
      <c r="J2136">
        <v>125</v>
      </c>
      <c r="K2136">
        <v>197.1</v>
      </c>
      <c r="L2136">
        <f>Tabla_STOCKENALMACEN[[#This Row],[CANT_STOCK]]*Tabla_STOCKENALMACEN[[#This Row],[COSTO_UNIT]]</f>
        <v>0</v>
      </c>
      <c r="M2136">
        <f>IFERROR(Tabla_STOCKENALMACEN[[#This Row],[CANT_STOCK]]/Tabla_STOCKENALMACEN[[#This Row],[VENTA_PROM12MESES_UN]],0)</f>
        <v>0</v>
      </c>
      <c r="N2136">
        <f>IFERROR(12/Tabla_STOCKENALMACEN[[#This Row],[MESES DE INVENTARIO]],0)</f>
        <v>0</v>
      </c>
      <c r="O2136" s="3">
        <f>Tabla_STOCKENALMACEN[[#This Row],[STOCK_VALORIZADO]]/SUM(Tabla_STOCKENALMACEN[STOCK_VALORIZADO])</f>
        <v>0</v>
      </c>
      <c r="P2136" s="1" t="str">
        <f>VLOOKUP(Tabla_STOCKENALMACEN[[#This Row],[ID_PRODUCTO]],'ABC VENTAS'!$B$2:$F$564,5,FALSE)</f>
        <v>C</v>
      </c>
      <c r="Q2136" s="1" t="str">
        <f>VLOOKUP(Tabla_STOCKENALMACEN[[#This Row],[ID_PRODUCTO]],'ABC STOCK'!$B$3:$F$565,5,FALSE)</f>
        <v>C</v>
      </c>
      <c r="R213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37" spans="1:18" x14ac:dyDescent="0.25">
      <c r="A2137">
        <v>2</v>
      </c>
      <c r="B2137">
        <v>1356</v>
      </c>
      <c r="C2137">
        <v>8</v>
      </c>
      <c r="D2137">
        <v>9</v>
      </c>
      <c r="E2137">
        <v>202003</v>
      </c>
      <c r="F2137">
        <v>1157</v>
      </c>
      <c r="G2137">
        <v>1.1499999999999999</v>
      </c>
      <c r="H2137">
        <v>1330.55</v>
      </c>
      <c r="I2137">
        <v>100.464</v>
      </c>
      <c r="J2137">
        <v>104</v>
      </c>
      <c r="K2137">
        <v>150.696</v>
      </c>
      <c r="L2137">
        <f>Tabla_STOCKENALMACEN[[#This Row],[CANT_STOCK]]*Tabla_STOCKENALMACEN[[#This Row],[COSTO_UNIT]]</f>
        <v>1330.55</v>
      </c>
      <c r="M2137">
        <f>IFERROR(Tabla_STOCKENALMACEN[[#This Row],[CANT_STOCK]]/Tabla_STOCKENALMACEN[[#This Row],[VENTA_PROM12MESES_UN]],0)</f>
        <v>11.125</v>
      </c>
      <c r="N2137">
        <f>IFERROR(12/Tabla_STOCKENALMACEN[[#This Row],[MESES DE INVENTARIO]],0)</f>
        <v>1.0786516853932584</v>
      </c>
      <c r="O2137" s="3">
        <f>Tabla_STOCKENALMACEN[[#This Row],[STOCK_VALORIZADO]]/SUM(Tabla_STOCKENALMACEN[STOCK_VALORIZADO])</f>
        <v>5.0089728489521793E-5</v>
      </c>
      <c r="P2137" s="1" t="str">
        <f>VLOOKUP(Tabla_STOCKENALMACEN[[#This Row],[ID_PRODUCTO]],'ABC VENTAS'!$B$2:$F$564,5,FALSE)</f>
        <v>C</v>
      </c>
      <c r="Q2137" s="1" t="str">
        <f>VLOOKUP(Tabla_STOCKENALMACEN[[#This Row],[ID_PRODUCTO]],'ABC STOCK'!$B$3:$F$565,5,FALSE)</f>
        <v>C</v>
      </c>
      <c r="R213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138" spans="1:18" x14ac:dyDescent="0.25">
      <c r="A2138">
        <v>1</v>
      </c>
      <c r="B2138">
        <v>1357</v>
      </c>
      <c r="C2138">
        <v>8</v>
      </c>
      <c r="D2138">
        <v>9</v>
      </c>
      <c r="E2138">
        <v>201901</v>
      </c>
      <c r="F2138">
        <v>1476</v>
      </c>
      <c r="G2138">
        <v>6.08</v>
      </c>
      <c r="H2138">
        <v>8974.08</v>
      </c>
      <c r="I2138">
        <v>520.49663999999996</v>
      </c>
      <c r="J2138">
        <v>98.4</v>
      </c>
      <c r="K2138">
        <v>819.63264000000004</v>
      </c>
      <c r="L2138">
        <f>Tabla_STOCKENALMACEN[[#This Row],[CANT_STOCK]]*Tabla_STOCKENALMACEN[[#This Row],[COSTO_UNIT]]</f>
        <v>8974.08</v>
      </c>
      <c r="M2138">
        <f>IFERROR(Tabla_STOCKENALMACEN[[#This Row],[CANT_STOCK]]/Tabla_STOCKENALMACEN[[#This Row],[VENTA_PROM12MESES_UN]],0)</f>
        <v>15</v>
      </c>
      <c r="N2138">
        <f>IFERROR(12/Tabla_STOCKENALMACEN[[#This Row],[MESES DE INVENTARIO]],0)</f>
        <v>0.8</v>
      </c>
      <c r="O2138" s="3">
        <f>Tabla_STOCKENALMACEN[[#This Row],[STOCK_VALORIZADO]]/SUM(Tabla_STOCKENALMACEN[STOCK_VALORIZADO])</f>
        <v>3.3783715804986493E-4</v>
      </c>
      <c r="P2138" s="1" t="str">
        <f>VLOOKUP(Tabla_STOCKENALMACEN[[#This Row],[ID_PRODUCTO]],'ABC VENTAS'!$B$2:$F$564,5,FALSE)</f>
        <v>C</v>
      </c>
      <c r="Q2138" s="1" t="str">
        <f>VLOOKUP(Tabla_STOCKENALMACEN[[#This Row],[ID_PRODUCTO]],'ABC STOCK'!$B$3:$F$565,5,FALSE)</f>
        <v>C</v>
      </c>
      <c r="R213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139" spans="1:18" x14ac:dyDescent="0.25">
      <c r="A2139">
        <v>3</v>
      </c>
      <c r="B2139">
        <v>1357</v>
      </c>
      <c r="C2139">
        <v>8</v>
      </c>
      <c r="D2139">
        <v>9</v>
      </c>
      <c r="E2139">
        <v>202003</v>
      </c>
      <c r="F2139">
        <v>162</v>
      </c>
      <c r="G2139">
        <v>7.37</v>
      </c>
      <c r="H2139">
        <v>1193.94</v>
      </c>
      <c r="I2139">
        <v>401.95979999999997</v>
      </c>
      <c r="J2139">
        <v>54</v>
      </c>
      <c r="K2139">
        <v>624.82860000000005</v>
      </c>
      <c r="L2139">
        <f>Tabla_STOCKENALMACEN[[#This Row],[CANT_STOCK]]*Tabla_STOCKENALMACEN[[#This Row],[COSTO_UNIT]]</f>
        <v>1193.94</v>
      </c>
      <c r="M2139">
        <f>IFERROR(Tabla_STOCKENALMACEN[[#This Row],[CANT_STOCK]]/Tabla_STOCKENALMACEN[[#This Row],[VENTA_PROM12MESES_UN]],0)</f>
        <v>3</v>
      </c>
      <c r="N2139">
        <f>IFERROR(12/Tabla_STOCKENALMACEN[[#This Row],[MESES DE INVENTARIO]],0)</f>
        <v>4</v>
      </c>
      <c r="O2139" s="3">
        <f>Tabla_STOCKENALMACEN[[#This Row],[STOCK_VALORIZADO]]/SUM(Tabla_STOCKENALMACEN[STOCK_VALORIZADO])</f>
        <v>4.4946924529540157E-5</v>
      </c>
      <c r="P2139" s="1" t="str">
        <f>VLOOKUP(Tabla_STOCKENALMACEN[[#This Row],[ID_PRODUCTO]],'ABC VENTAS'!$B$2:$F$564,5,FALSE)</f>
        <v>C</v>
      </c>
      <c r="Q2139" s="1" t="str">
        <f>VLOOKUP(Tabla_STOCKENALMACEN[[#This Row],[ID_PRODUCTO]],'ABC STOCK'!$B$3:$F$565,5,FALSE)</f>
        <v>C</v>
      </c>
      <c r="R213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140" spans="1:18" x14ac:dyDescent="0.25">
      <c r="A2140">
        <v>1</v>
      </c>
      <c r="B2140">
        <v>1357</v>
      </c>
      <c r="C2140">
        <v>8</v>
      </c>
      <c r="D2140">
        <v>9</v>
      </c>
      <c r="E2140">
        <v>202003</v>
      </c>
      <c r="F2140">
        <v>356</v>
      </c>
      <c r="G2140">
        <v>6.05</v>
      </c>
      <c r="H2140">
        <v>2153.8000000000002</v>
      </c>
      <c r="I2140">
        <v>208.9186</v>
      </c>
      <c r="J2140">
        <v>35.6</v>
      </c>
      <c r="K2140">
        <v>357.5308</v>
      </c>
      <c r="L2140">
        <f>Tabla_STOCKENALMACEN[[#This Row],[CANT_STOCK]]*Tabla_STOCKENALMACEN[[#This Row],[COSTO_UNIT]]</f>
        <v>2153.7999999999997</v>
      </c>
      <c r="M2140">
        <f>IFERROR(Tabla_STOCKENALMACEN[[#This Row],[CANT_STOCK]]/Tabla_STOCKENALMACEN[[#This Row],[VENTA_PROM12MESES_UN]],0)</f>
        <v>10</v>
      </c>
      <c r="N2140">
        <f>IFERROR(12/Tabla_STOCKENALMACEN[[#This Row],[MESES DE INVENTARIO]],0)</f>
        <v>1.2</v>
      </c>
      <c r="O2140" s="3">
        <f>Tabla_STOCKENALMACEN[[#This Row],[STOCK_VALORIZADO]]/SUM(Tabla_STOCKENALMACEN[STOCK_VALORIZADO])</f>
        <v>8.1081700966316206E-5</v>
      </c>
      <c r="P2140" s="1" t="str">
        <f>VLOOKUP(Tabla_STOCKENALMACEN[[#This Row],[ID_PRODUCTO]],'ABC VENTAS'!$B$2:$F$564,5,FALSE)</f>
        <v>C</v>
      </c>
      <c r="Q2140" s="1" t="str">
        <f>VLOOKUP(Tabla_STOCKENALMACEN[[#This Row],[ID_PRODUCTO]],'ABC STOCK'!$B$3:$F$565,5,FALSE)</f>
        <v>C</v>
      </c>
      <c r="R214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141" spans="1:18" x14ac:dyDescent="0.25">
      <c r="A2141">
        <v>2</v>
      </c>
      <c r="B2141">
        <v>1357</v>
      </c>
      <c r="C2141">
        <v>8</v>
      </c>
      <c r="D2141">
        <v>9</v>
      </c>
      <c r="E2141">
        <v>202003</v>
      </c>
      <c r="F2141">
        <v>556</v>
      </c>
      <c r="G2141">
        <v>5.82</v>
      </c>
      <c r="H2141">
        <v>3235.92</v>
      </c>
      <c r="I2141">
        <v>167.62182000000001</v>
      </c>
      <c r="J2141">
        <v>34.700000000000003</v>
      </c>
      <c r="K2141">
        <v>311.00916000000001</v>
      </c>
      <c r="L2141">
        <f>Tabla_STOCKENALMACEN[[#This Row],[CANT_STOCK]]*Tabla_STOCKENALMACEN[[#This Row],[COSTO_UNIT]]</f>
        <v>3235.92</v>
      </c>
      <c r="M2141">
        <f>IFERROR(Tabla_STOCKENALMACEN[[#This Row],[CANT_STOCK]]/Tabla_STOCKENALMACEN[[#This Row],[VENTA_PROM12MESES_UN]],0)</f>
        <v>16.023054755043226</v>
      </c>
      <c r="N2141">
        <f>IFERROR(12/Tabla_STOCKENALMACEN[[#This Row],[MESES DE INVENTARIO]],0)</f>
        <v>0.74892086330935259</v>
      </c>
      <c r="O2141" s="3">
        <f>Tabla_STOCKENALMACEN[[#This Row],[STOCK_VALORIZADO]]/SUM(Tabla_STOCKENALMACEN[STOCK_VALORIZADO])</f>
        <v>1.2181906295427708E-4</v>
      </c>
      <c r="P2141" s="1" t="str">
        <f>VLOOKUP(Tabla_STOCKENALMACEN[[#This Row],[ID_PRODUCTO]],'ABC VENTAS'!$B$2:$F$564,5,FALSE)</f>
        <v>C</v>
      </c>
      <c r="Q2141" s="1" t="str">
        <f>VLOOKUP(Tabla_STOCKENALMACEN[[#This Row],[ID_PRODUCTO]],'ABC STOCK'!$B$3:$F$565,5,FALSE)</f>
        <v>C</v>
      </c>
      <c r="R214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142" spans="1:18" x14ac:dyDescent="0.25">
      <c r="A2142">
        <v>3</v>
      </c>
      <c r="B2142">
        <v>1357</v>
      </c>
      <c r="C2142">
        <v>8</v>
      </c>
      <c r="D2142">
        <v>9</v>
      </c>
      <c r="E2142">
        <v>202003</v>
      </c>
      <c r="F2142">
        <v>187</v>
      </c>
      <c r="G2142">
        <v>1.82</v>
      </c>
      <c r="H2142">
        <v>340.34</v>
      </c>
      <c r="I2142">
        <v>125.3616</v>
      </c>
      <c r="J2142">
        <v>82</v>
      </c>
      <c r="K2142">
        <v>217.8904</v>
      </c>
      <c r="L2142">
        <f>Tabla_STOCKENALMACEN[[#This Row],[CANT_STOCK]]*Tabla_STOCKENALMACEN[[#This Row],[COSTO_UNIT]]</f>
        <v>340.34000000000003</v>
      </c>
      <c r="M2142">
        <f>IFERROR(Tabla_STOCKENALMACEN[[#This Row],[CANT_STOCK]]/Tabla_STOCKENALMACEN[[#This Row],[VENTA_PROM12MESES_UN]],0)</f>
        <v>2.2804878048780486</v>
      </c>
      <c r="N2142">
        <f>IFERROR(12/Tabla_STOCKENALMACEN[[#This Row],[MESES DE INVENTARIO]],0)</f>
        <v>5.2620320855614979</v>
      </c>
      <c r="O2142" s="3">
        <f>Tabla_STOCKENALMACEN[[#This Row],[STOCK_VALORIZADO]]/SUM(Tabla_STOCKENALMACEN[STOCK_VALORIZADO])</f>
        <v>1.281239952961095E-5</v>
      </c>
      <c r="P2142" s="1" t="str">
        <f>VLOOKUP(Tabla_STOCKENALMACEN[[#This Row],[ID_PRODUCTO]],'ABC VENTAS'!$B$2:$F$564,5,FALSE)</f>
        <v>C</v>
      </c>
      <c r="Q2142" s="1" t="str">
        <f>VLOOKUP(Tabla_STOCKENALMACEN[[#This Row],[ID_PRODUCTO]],'ABC STOCK'!$B$3:$F$565,5,FALSE)</f>
        <v>C</v>
      </c>
      <c r="R214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43" spans="1:18" x14ac:dyDescent="0.25">
      <c r="A2143">
        <v>2</v>
      </c>
      <c r="B2143">
        <v>1357</v>
      </c>
      <c r="C2143">
        <v>8</v>
      </c>
      <c r="D2143">
        <v>9</v>
      </c>
      <c r="E2143">
        <v>202002</v>
      </c>
      <c r="F2143">
        <v>524</v>
      </c>
      <c r="G2143">
        <v>4.78</v>
      </c>
      <c r="H2143">
        <v>2504.7199999999998</v>
      </c>
      <c r="I2143">
        <v>157.86905999999999</v>
      </c>
      <c r="J2143">
        <v>32.700000000000003</v>
      </c>
      <c r="K2143">
        <v>196.94556</v>
      </c>
      <c r="L2143">
        <f>Tabla_STOCKENALMACEN[[#This Row],[CANT_STOCK]]*Tabla_STOCKENALMACEN[[#This Row],[COSTO_UNIT]]</f>
        <v>2504.7200000000003</v>
      </c>
      <c r="M2143">
        <f>IFERROR(Tabla_STOCKENALMACEN[[#This Row],[CANT_STOCK]]/Tabla_STOCKENALMACEN[[#This Row],[VENTA_PROM12MESES_UN]],0)</f>
        <v>16.024464831804281</v>
      </c>
      <c r="N2143">
        <f>IFERROR(12/Tabla_STOCKENALMACEN[[#This Row],[MESES DE INVENTARIO]],0)</f>
        <v>0.74885496183206113</v>
      </c>
      <c r="O2143" s="3">
        <f>Tabla_STOCKENALMACEN[[#This Row],[STOCK_VALORIZADO]]/SUM(Tabla_STOCKENALMACEN[STOCK_VALORIZADO])</f>
        <v>9.4292393929033136E-5</v>
      </c>
      <c r="P2143" s="1" t="str">
        <f>VLOOKUP(Tabla_STOCKENALMACEN[[#This Row],[ID_PRODUCTO]],'ABC VENTAS'!$B$2:$F$564,5,FALSE)</f>
        <v>C</v>
      </c>
      <c r="Q2143" s="1" t="str">
        <f>VLOOKUP(Tabla_STOCKENALMACEN[[#This Row],[ID_PRODUCTO]],'ABC STOCK'!$B$3:$F$565,5,FALSE)</f>
        <v>C</v>
      </c>
      <c r="R214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144" spans="1:18" x14ac:dyDescent="0.25">
      <c r="A2144">
        <v>1</v>
      </c>
      <c r="B2144">
        <v>1358</v>
      </c>
      <c r="C2144">
        <v>8</v>
      </c>
      <c r="D2144">
        <v>9</v>
      </c>
      <c r="E2144">
        <v>202002</v>
      </c>
      <c r="F2144">
        <v>99</v>
      </c>
      <c r="G2144">
        <v>7.96</v>
      </c>
      <c r="H2144">
        <v>788.04</v>
      </c>
      <c r="I2144">
        <v>1229.3424</v>
      </c>
      <c r="J2144">
        <v>143</v>
      </c>
      <c r="K2144">
        <v>1718.8027999999999</v>
      </c>
      <c r="L2144">
        <f>Tabla_STOCKENALMACEN[[#This Row],[CANT_STOCK]]*Tabla_STOCKENALMACEN[[#This Row],[COSTO_UNIT]]</f>
        <v>788.04</v>
      </c>
      <c r="M2144">
        <f>IFERROR(Tabla_STOCKENALMACEN[[#This Row],[CANT_STOCK]]/Tabla_STOCKENALMACEN[[#This Row],[VENTA_PROM12MESES_UN]],0)</f>
        <v>0.69230769230769229</v>
      </c>
      <c r="N2144">
        <f>IFERROR(12/Tabla_STOCKENALMACEN[[#This Row],[MESES DE INVENTARIO]],0)</f>
        <v>17.333333333333332</v>
      </c>
      <c r="O2144" s="3">
        <f>Tabla_STOCKENALMACEN[[#This Row],[STOCK_VALORIZADO]]/SUM(Tabla_STOCKENALMACEN[STOCK_VALORIZADO])</f>
        <v>2.9666460966429487E-5</v>
      </c>
      <c r="P2144" s="1" t="str">
        <f>VLOOKUP(Tabla_STOCKENALMACEN[[#This Row],[ID_PRODUCTO]],'ABC VENTAS'!$B$2:$F$564,5,FALSE)</f>
        <v>C</v>
      </c>
      <c r="Q2144" s="1" t="str">
        <f>VLOOKUP(Tabla_STOCKENALMACEN[[#This Row],[ID_PRODUCTO]],'ABC STOCK'!$B$3:$F$565,5,FALSE)</f>
        <v>C</v>
      </c>
      <c r="R214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45" spans="1:18" x14ac:dyDescent="0.25">
      <c r="A2145">
        <v>2</v>
      </c>
      <c r="B2145">
        <v>1358</v>
      </c>
      <c r="C2145">
        <v>8</v>
      </c>
      <c r="D2145">
        <v>9</v>
      </c>
      <c r="E2145">
        <v>202003</v>
      </c>
      <c r="F2145">
        <v>727</v>
      </c>
      <c r="G2145">
        <v>4.2300000000000004</v>
      </c>
      <c r="H2145">
        <v>3075.21</v>
      </c>
      <c r="I2145">
        <v>372.56148000000002</v>
      </c>
      <c r="J2145">
        <v>90.8</v>
      </c>
      <c r="K2145">
        <v>560.76264000000003</v>
      </c>
      <c r="L2145">
        <f>Tabla_STOCKENALMACEN[[#This Row],[CANT_STOCK]]*Tabla_STOCKENALMACEN[[#This Row],[COSTO_UNIT]]</f>
        <v>3075.2100000000005</v>
      </c>
      <c r="M2145">
        <f>IFERROR(Tabla_STOCKENALMACEN[[#This Row],[CANT_STOCK]]/Tabla_STOCKENALMACEN[[#This Row],[VENTA_PROM12MESES_UN]],0)</f>
        <v>8.0066079295154182</v>
      </c>
      <c r="N2145">
        <f>IFERROR(12/Tabla_STOCKENALMACEN[[#This Row],[MESES DE INVENTARIO]],0)</f>
        <v>1.4987620357634113</v>
      </c>
      <c r="O2145" s="3">
        <f>Tabla_STOCKENALMACEN[[#This Row],[STOCK_VALORIZADO]]/SUM(Tabla_STOCKENALMACEN[STOCK_VALORIZADO])</f>
        <v>1.1576899323457393E-4</v>
      </c>
      <c r="P2145" s="1" t="str">
        <f>VLOOKUP(Tabla_STOCKENALMACEN[[#This Row],[ID_PRODUCTO]],'ABC VENTAS'!$B$2:$F$564,5,FALSE)</f>
        <v>C</v>
      </c>
      <c r="Q2145" s="1" t="str">
        <f>VLOOKUP(Tabla_STOCKENALMACEN[[#This Row],[ID_PRODUCTO]],'ABC STOCK'!$B$3:$F$565,5,FALSE)</f>
        <v>C</v>
      </c>
      <c r="R214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146" spans="1:18" x14ac:dyDescent="0.25">
      <c r="A2146">
        <v>3</v>
      </c>
      <c r="B2146">
        <v>1358</v>
      </c>
      <c r="C2146">
        <v>8</v>
      </c>
      <c r="D2146">
        <v>9</v>
      </c>
      <c r="E2146">
        <v>201910</v>
      </c>
      <c r="F2146">
        <v>392</v>
      </c>
      <c r="G2146">
        <v>3.8</v>
      </c>
      <c r="H2146">
        <v>1489.6</v>
      </c>
      <c r="I2146">
        <v>156.08879999999999</v>
      </c>
      <c r="J2146">
        <v>48.9</v>
      </c>
      <c r="K2146">
        <v>332.61779999999999</v>
      </c>
      <c r="L2146">
        <f>Tabla_STOCKENALMACEN[[#This Row],[CANT_STOCK]]*Tabla_STOCKENALMACEN[[#This Row],[COSTO_UNIT]]</f>
        <v>1489.6</v>
      </c>
      <c r="M2146">
        <f>IFERROR(Tabla_STOCKENALMACEN[[#This Row],[CANT_STOCK]]/Tabla_STOCKENALMACEN[[#This Row],[VENTA_PROM12MESES_UN]],0)</f>
        <v>8.0163599182004095</v>
      </c>
      <c r="N2146">
        <f>IFERROR(12/Tabla_STOCKENALMACEN[[#This Row],[MESES DE INVENTARIO]],0)</f>
        <v>1.4969387755102039</v>
      </c>
      <c r="O2146" s="3">
        <f>Tabla_STOCKENALMACEN[[#This Row],[STOCK_VALORIZADO]]/SUM(Tabla_STOCKENALMACEN[STOCK_VALORIZADO])</f>
        <v>5.6077306044862398E-5</v>
      </c>
      <c r="P2146" s="1" t="str">
        <f>VLOOKUP(Tabla_STOCKENALMACEN[[#This Row],[ID_PRODUCTO]],'ABC VENTAS'!$B$2:$F$564,5,FALSE)</f>
        <v>C</v>
      </c>
      <c r="Q2146" s="1" t="str">
        <f>VLOOKUP(Tabla_STOCKENALMACEN[[#This Row],[ID_PRODUCTO]],'ABC STOCK'!$B$3:$F$565,5,FALSE)</f>
        <v>C</v>
      </c>
      <c r="R214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147" spans="1:18" x14ac:dyDescent="0.25">
      <c r="A2147">
        <v>3</v>
      </c>
      <c r="B2147">
        <v>1358</v>
      </c>
      <c r="C2147">
        <v>8</v>
      </c>
      <c r="D2147">
        <v>9</v>
      </c>
      <c r="E2147">
        <v>202002</v>
      </c>
      <c r="F2147">
        <v>636</v>
      </c>
      <c r="G2147">
        <v>1.92</v>
      </c>
      <c r="H2147">
        <v>1221.1199999999999</v>
      </c>
      <c r="I2147">
        <v>177.82272</v>
      </c>
      <c r="J2147">
        <v>90.8</v>
      </c>
      <c r="K2147">
        <v>313.8048</v>
      </c>
      <c r="L2147">
        <f>Tabla_STOCKENALMACEN[[#This Row],[CANT_STOCK]]*Tabla_STOCKENALMACEN[[#This Row],[COSTO_UNIT]]</f>
        <v>1221.1199999999999</v>
      </c>
      <c r="M2147">
        <f>IFERROR(Tabla_STOCKENALMACEN[[#This Row],[CANT_STOCK]]/Tabla_STOCKENALMACEN[[#This Row],[VENTA_PROM12MESES_UN]],0)</f>
        <v>7.0044052863436121</v>
      </c>
      <c r="N2147">
        <f>IFERROR(12/Tabla_STOCKENALMACEN[[#This Row],[MESES DE INVENTARIO]],0)</f>
        <v>1.7132075471698114</v>
      </c>
      <c r="O2147" s="3">
        <f>Tabla_STOCKENALMACEN[[#This Row],[STOCK_VALORIZADO]]/SUM(Tabla_STOCKENALMACEN[STOCK_VALORIZADO])</f>
        <v>4.5970139606271729E-5</v>
      </c>
      <c r="P2147" s="1" t="str">
        <f>VLOOKUP(Tabla_STOCKENALMACEN[[#This Row],[ID_PRODUCTO]],'ABC VENTAS'!$B$2:$F$564,5,FALSE)</f>
        <v>C</v>
      </c>
      <c r="Q2147" s="1" t="str">
        <f>VLOOKUP(Tabla_STOCKENALMACEN[[#This Row],[ID_PRODUCTO]],'ABC STOCK'!$B$3:$F$565,5,FALSE)</f>
        <v>C</v>
      </c>
      <c r="R214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148" spans="1:18" x14ac:dyDescent="0.25">
      <c r="A2148">
        <v>2</v>
      </c>
      <c r="B2148">
        <v>1358</v>
      </c>
      <c r="C2148">
        <v>8</v>
      </c>
      <c r="D2148">
        <v>9</v>
      </c>
      <c r="E2148">
        <v>202001</v>
      </c>
      <c r="F2148">
        <v>97</v>
      </c>
      <c r="G2148">
        <v>2.42</v>
      </c>
      <c r="H2148">
        <v>234.74</v>
      </c>
      <c r="I2148">
        <v>224.88576</v>
      </c>
      <c r="J2148">
        <v>96.8</v>
      </c>
      <c r="K2148">
        <v>311.56047999999998</v>
      </c>
      <c r="L2148">
        <f>Tabla_STOCKENALMACEN[[#This Row],[CANT_STOCK]]*Tabla_STOCKENALMACEN[[#This Row],[COSTO_UNIT]]</f>
        <v>234.73999999999998</v>
      </c>
      <c r="M2148">
        <f>IFERROR(Tabla_STOCKENALMACEN[[#This Row],[CANT_STOCK]]/Tabla_STOCKENALMACEN[[#This Row],[VENTA_PROM12MESES_UN]],0)</f>
        <v>1.0020661157024793</v>
      </c>
      <c r="N2148">
        <f>IFERROR(12/Tabla_STOCKENALMACEN[[#This Row],[MESES DE INVENTARIO]],0)</f>
        <v>11.975257731958763</v>
      </c>
      <c r="O2148" s="3">
        <f>Tabla_STOCKENALMACEN[[#This Row],[STOCK_VALORIZADO]]/SUM(Tabla_STOCKENALMACEN[STOCK_VALORIZADO])</f>
        <v>8.8369943749805308E-6</v>
      </c>
      <c r="P2148" s="1" t="str">
        <f>VLOOKUP(Tabla_STOCKENALMACEN[[#This Row],[ID_PRODUCTO]],'ABC VENTAS'!$B$2:$F$564,5,FALSE)</f>
        <v>C</v>
      </c>
      <c r="Q2148" s="1" t="str">
        <f>VLOOKUP(Tabla_STOCKENALMACEN[[#This Row],[ID_PRODUCTO]],'ABC STOCK'!$B$3:$F$565,5,FALSE)</f>
        <v>C</v>
      </c>
      <c r="R214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49" spans="1:18" x14ac:dyDescent="0.25">
      <c r="A2149">
        <v>1</v>
      </c>
      <c r="B2149">
        <v>1358</v>
      </c>
      <c r="C2149">
        <v>8</v>
      </c>
      <c r="D2149">
        <v>9</v>
      </c>
      <c r="E2149">
        <v>202002</v>
      </c>
      <c r="F2149">
        <v>485</v>
      </c>
      <c r="G2149">
        <v>41.3</v>
      </c>
      <c r="H2149">
        <v>20030.5</v>
      </c>
      <c r="I2149">
        <v>0</v>
      </c>
      <c r="J2149">
        <v>0</v>
      </c>
      <c r="K2149">
        <v>0</v>
      </c>
      <c r="L2149">
        <f>Tabla_STOCKENALMACEN[[#This Row],[CANT_STOCK]]*Tabla_STOCKENALMACEN[[#This Row],[COSTO_UNIT]]</f>
        <v>20030.5</v>
      </c>
      <c r="M2149">
        <f>IFERROR(Tabla_STOCKENALMACEN[[#This Row],[CANT_STOCK]]/Tabla_STOCKENALMACEN[[#This Row],[VENTA_PROM12MESES_UN]],0)</f>
        <v>0</v>
      </c>
      <c r="N2149">
        <f>IFERROR(12/Tabla_STOCKENALMACEN[[#This Row],[MESES DE INVENTARIO]],0)</f>
        <v>0</v>
      </c>
      <c r="O2149" s="3">
        <f>Tabla_STOCKENALMACEN[[#This Row],[STOCK_VALORIZADO]]/SUM(Tabla_STOCKENALMACEN[STOCK_VALORIZADO])</f>
        <v>7.5406584232788425E-4</v>
      </c>
      <c r="P2149" s="1" t="str">
        <f>VLOOKUP(Tabla_STOCKENALMACEN[[#This Row],[ID_PRODUCTO]],'ABC VENTAS'!$B$2:$F$564,5,FALSE)</f>
        <v>C</v>
      </c>
      <c r="Q2149" s="1" t="str">
        <f>VLOOKUP(Tabla_STOCKENALMACEN[[#This Row],[ID_PRODUCTO]],'ABC STOCK'!$B$3:$F$565,5,FALSE)</f>
        <v>C</v>
      </c>
      <c r="R2149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150" spans="1:18" x14ac:dyDescent="0.25">
      <c r="A2150">
        <v>2</v>
      </c>
      <c r="B2150">
        <v>1359</v>
      </c>
      <c r="C2150">
        <v>8</v>
      </c>
      <c r="D2150">
        <v>9</v>
      </c>
      <c r="E2150">
        <v>201901</v>
      </c>
      <c r="F2150">
        <v>122</v>
      </c>
      <c r="G2150">
        <v>51</v>
      </c>
      <c r="H2150">
        <v>6222</v>
      </c>
      <c r="I2150">
        <v>33881.85</v>
      </c>
      <c r="J2150">
        <v>645</v>
      </c>
      <c r="K2150">
        <v>53289.9</v>
      </c>
      <c r="L2150">
        <f>Tabla_STOCKENALMACEN[[#This Row],[CANT_STOCK]]*Tabla_STOCKENALMACEN[[#This Row],[COSTO_UNIT]]</f>
        <v>6222</v>
      </c>
      <c r="M2150">
        <f>IFERROR(Tabla_STOCKENALMACEN[[#This Row],[CANT_STOCK]]/Tabla_STOCKENALMACEN[[#This Row],[VENTA_PROM12MESES_UN]],0)</f>
        <v>0.18914728682170542</v>
      </c>
      <c r="N2150">
        <f>IFERROR(12/Tabla_STOCKENALMACEN[[#This Row],[MESES DE INVENTARIO]],0)</f>
        <v>63.442622950819676</v>
      </c>
      <c r="O2150" s="3">
        <f>Tabla_STOCKENALMACEN[[#This Row],[STOCK_VALORIZADO]]/SUM(Tabla_STOCKENALMACEN[STOCK_VALORIZADO])</f>
        <v>2.342326787131672E-4</v>
      </c>
      <c r="P2150" s="1" t="str">
        <f>VLOOKUP(Tabla_STOCKENALMACEN[[#This Row],[ID_PRODUCTO]],'ABC VENTAS'!$B$2:$F$564,5,FALSE)</f>
        <v>C</v>
      </c>
      <c r="Q2150" s="1" t="str">
        <f>VLOOKUP(Tabla_STOCKENALMACEN[[#This Row],[ID_PRODUCTO]],'ABC STOCK'!$B$3:$F$565,5,FALSE)</f>
        <v>B</v>
      </c>
      <c r="R215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51" spans="1:18" x14ac:dyDescent="0.25">
      <c r="A2151">
        <v>3</v>
      </c>
      <c r="B2151">
        <v>1359</v>
      </c>
      <c r="C2151">
        <v>8</v>
      </c>
      <c r="D2151">
        <v>9</v>
      </c>
      <c r="E2151">
        <v>201905</v>
      </c>
      <c r="F2151">
        <v>215</v>
      </c>
      <c r="G2151">
        <v>64</v>
      </c>
      <c r="H2151">
        <v>13760</v>
      </c>
      <c r="I2151">
        <v>24729.599999999999</v>
      </c>
      <c r="J2151">
        <v>483</v>
      </c>
      <c r="K2151">
        <v>52550.400000000001</v>
      </c>
      <c r="L2151">
        <f>Tabla_STOCKENALMACEN[[#This Row],[CANT_STOCK]]*Tabla_STOCKENALMACEN[[#This Row],[COSTO_UNIT]]</f>
        <v>13760</v>
      </c>
      <c r="M2151">
        <f>IFERROR(Tabla_STOCKENALMACEN[[#This Row],[CANT_STOCK]]/Tabla_STOCKENALMACEN[[#This Row],[VENTA_PROM12MESES_UN]],0)</f>
        <v>0.4451345755693582</v>
      </c>
      <c r="N2151">
        <f>IFERROR(12/Tabla_STOCKENALMACEN[[#This Row],[MESES DE INVENTARIO]],0)</f>
        <v>26.958139534883721</v>
      </c>
      <c r="O2151" s="3">
        <f>Tabla_STOCKENALMACEN[[#This Row],[STOCK_VALORIZADO]]/SUM(Tabla_STOCKENALMACEN[STOCK_VALORIZADO])</f>
        <v>5.1800733833063013E-4</v>
      </c>
      <c r="P2151" s="1" t="str">
        <f>VLOOKUP(Tabla_STOCKENALMACEN[[#This Row],[ID_PRODUCTO]],'ABC VENTAS'!$B$2:$F$564,5,FALSE)</f>
        <v>C</v>
      </c>
      <c r="Q2151" s="1" t="str">
        <f>VLOOKUP(Tabla_STOCKENALMACEN[[#This Row],[ID_PRODUCTO]],'ABC STOCK'!$B$3:$F$565,5,FALSE)</f>
        <v>B</v>
      </c>
      <c r="R215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52" spans="1:18" x14ac:dyDescent="0.25">
      <c r="A2152">
        <v>1</v>
      </c>
      <c r="B2152">
        <v>1359</v>
      </c>
      <c r="C2152">
        <v>8</v>
      </c>
      <c r="D2152">
        <v>9</v>
      </c>
      <c r="E2152">
        <v>201901</v>
      </c>
      <c r="F2152">
        <v>963</v>
      </c>
      <c r="G2152">
        <v>34</v>
      </c>
      <c r="H2152">
        <v>32742</v>
      </c>
      <c r="I2152">
        <v>25097.1</v>
      </c>
      <c r="J2152">
        <v>777</v>
      </c>
      <c r="K2152">
        <v>47288.22</v>
      </c>
      <c r="L2152">
        <f>Tabla_STOCKENALMACEN[[#This Row],[CANT_STOCK]]*Tabla_STOCKENALMACEN[[#This Row],[COSTO_UNIT]]</f>
        <v>32742</v>
      </c>
      <c r="M2152">
        <f>IFERROR(Tabla_STOCKENALMACEN[[#This Row],[CANT_STOCK]]/Tabla_STOCKENALMACEN[[#This Row],[VENTA_PROM12MESES_UN]],0)</f>
        <v>1.2393822393822393</v>
      </c>
      <c r="N2152">
        <f>IFERROR(12/Tabla_STOCKENALMACEN[[#This Row],[MESES DE INVENTARIO]],0)</f>
        <v>9.6822429906542062</v>
      </c>
      <c r="O2152" s="3">
        <f>Tabla_STOCKENALMACEN[[#This Row],[STOCK_VALORIZADO]]/SUM(Tabla_STOCKENALMACEN[STOCK_VALORIZADO])</f>
        <v>1.232601473228306E-3</v>
      </c>
      <c r="P2152" s="1" t="str">
        <f>VLOOKUP(Tabla_STOCKENALMACEN[[#This Row],[ID_PRODUCTO]],'ABC VENTAS'!$B$2:$F$564,5,FALSE)</f>
        <v>C</v>
      </c>
      <c r="Q2152" s="1" t="str">
        <f>VLOOKUP(Tabla_STOCKENALMACEN[[#This Row],[ID_PRODUCTO]],'ABC STOCK'!$B$3:$F$565,5,FALSE)</f>
        <v>B</v>
      </c>
      <c r="R215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53" spans="1:18" x14ac:dyDescent="0.25">
      <c r="A2153">
        <v>2</v>
      </c>
      <c r="B2153">
        <v>1359</v>
      </c>
      <c r="C2153">
        <v>8</v>
      </c>
      <c r="D2153">
        <v>9</v>
      </c>
      <c r="E2153">
        <v>201910</v>
      </c>
      <c r="F2153">
        <v>545</v>
      </c>
      <c r="G2153">
        <v>38</v>
      </c>
      <c r="H2153">
        <v>20710</v>
      </c>
      <c r="I2153">
        <v>22712.6</v>
      </c>
      <c r="J2153">
        <v>695</v>
      </c>
      <c r="K2153">
        <v>40143.199999999997</v>
      </c>
      <c r="L2153">
        <f>Tabla_STOCKENALMACEN[[#This Row],[CANT_STOCK]]*Tabla_STOCKENALMACEN[[#This Row],[COSTO_UNIT]]</f>
        <v>20710</v>
      </c>
      <c r="M2153">
        <f>IFERROR(Tabla_STOCKENALMACEN[[#This Row],[CANT_STOCK]]/Tabla_STOCKENALMACEN[[#This Row],[VENTA_PROM12MESES_UN]],0)</f>
        <v>0.78417266187050361</v>
      </c>
      <c r="N2153">
        <f>IFERROR(12/Tabla_STOCKENALMACEN[[#This Row],[MESES DE INVENTARIO]],0)</f>
        <v>15.302752293577981</v>
      </c>
      <c r="O2153" s="3">
        <f>Tabla_STOCKENALMACEN[[#This Row],[STOCK_VALORIZADO]]/SUM(Tabla_STOCKENALMACEN[STOCK_VALORIZADO])</f>
        <v>7.7964621924617367E-4</v>
      </c>
      <c r="P2153" s="1" t="str">
        <f>VLOOKUP(Tabla_STOCKENALMACEN[[#This Row],[ID_PRODUCTO]],'ABC VENTAS'!$B$2:$F$564,5,FALSE)</f>
        <v>C</v>
      </c>
      <c r="Q2153" s="1" t="str">
        <f>VLOOKUP(Tabla_STOCKENALMACEN[[#This Row],[ID_PRODUCTO]],'ABC STOCK'!$B$3:$F$565,5,FALSE)</f>
        <v>B</v>
      </c>
      <c r="R215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54" spans="1:18" x14ac:dyDescent="0.25">
      <c r="A2154">
        <v>1</v>
      </c>
      <c r="B2154">
        <v>1359</v>
      </c>
      <c r="C2154">
        <v>8</v>
      </c>
      <c r="D2154">
        <v>9</v>
      </c>
      <c r="E2154">
        <v>202002</v>
      </c>
      <c r="F2154">
        <v>293</v>
      </c>
      <c r="G2154">
        <v>52</v>
      </c>
      <c r="H2154">
        <v>15236</v>
      </c>
      <c r="I2154">
        <v>22538.36</v>
      </c>
      <c r="J2154">
        <v>487</v>
      </c>
      <c r="K2154">
        <v>35453.599999999999</v>
      </c>
      <c r="L2154">
        <f>Tabla_STOCKENALMACEN[[#This Row],[CANT_STOCK]]*Tabla_STOCKENALMACEN[[#This Row],[COSTO_UNIT]]</f>
        <v>15236</v>
      </c>
      <c r="M2154">
        <f>IFERROR(Tabla_STOCKENALMACEN[[#This Row],[CANT_STOCK]]/Tabla_STOCKENALMACEN[[#This Row],[VENTA_PROM12MESES_UN]],0)</f>
        <v>0.60164271047227924</v>
      </c>
      <c r="N2154">
        <f>IFERROR(12/Tabla_STOCKENALMACEN[[#This Row],[MESES DE INVENTARIO]],0)</f>
        <v>19.945392491467576</v>
      </c>
      <c r="O2154" s="3">
        <f>Tabla_STOCKENALMACEN[[#This Row],[STOCK_VALORIZADO]]/SUM(Tabla_STOCKENALMACEN[STOCK_VALORIZADO])</f>
        <v>5.7357266037830527E-4</v>
      </c>
      <c r="P2154" s="1" t="str">
        <f>VLOOKUP(Tabla_STOCKENALMACEN[[#This Row],[ID_PRODUCTO]],'ABC VENTAS'!$B$2:$F$564,5,FALSE)</f>
        <v>C</v>
      </c>
      <c r="Q2154" s="1" t="str">
        <f>VLOOKUP(Tabla_STOCKENALMACEN[[#This Row],[ID_PRODUCTO]],'ABC STOCK'!$B$3:$F$565,5,FALSE)</f>
        <v>B</v>
      </c>
      <c r="R215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55" spans="1:18" x14ac:dyDescent="0.25">
      <c r="A2155">
        <v>1</v>
      </c>
      <c r="B2155">
        <v>1359</v>
      </c>
      <c r="C2155">
        <v>8</v>
      </c>
      <c r="D2155">
        <v>9</v>
      </c>
      <c r="E2155">
        <v>202002</v>
      </c>
      <c r="F2155">
        <v>436</v>
      </c>
      <c r="G2155">
        <v>42</v>
      </c>
      <c r="H2155">
        <v>18312</v>
      </c>
      <c r="I2155">
        <v>18862.62</v>
      </c>
      <c r="J2155">
        <v>463</v>
      </c>
      <c r="K2155">
        <v>27418.86</v>
      </c>
      <c r="L2155">
        <f>Tabla_STOCKENALMACEN[[#This Row],[CANT_STOCK]]*Tabla_STOCKENALMACEN[[#This Row],[COSTO_UNIT]]</f>
        <v>18312</v>
      </c>
      <c r="M2155">
        <f>IFERROR(Tabla_STOCKENALMACEN[[#This Row],[CANT_STOCK]]/Tabla_STOCKENALMACEN[[#This Row],[VENTA_PROM12MESES_UN]],0)</f>
        <v>0.94168466522678185</v>
      </c>
      <c r="N2155">
        <f>IFERROR(12/Tabla_STOCKENALMACEN[[#This Row],[MESES DE INVENTARIO]],0)</f>
        <v>12.743119266055047</v>
      </c>
      <c r="O2155" s="3">
        <f>Tabla_STOCKENALMACEN[[#This Row],[STOCK_VALORIZADO]]/SUM(Tabla_STOCKENALMACEN[STOCK_VALORIZADO])</f>
        <v>6.8937139385977458E-4</v>
      </c>
      <c r="P2155" s="1" t="str">
        <f>VLOOKUP(Tabla_STOCKENALMACEN[[#This Row],[ID_PRODUCTO]],'ABC VENTAS'!$B$2:$F$564,5,FALSE)</f>
        <v>C</v>
      </c>
      <c r="Q2155" s="1" t="str">
        <f>VLOOKUP(Tabla_STOCKENALMACEN[[#This Row],[ID_PRODUCTO]],'ABC STOCK'!$B$3:$F$565,5,FALSE)</f>
        <v>B</v>
      </c>
      <c r="R215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56" spans="1:18" x14ac:dyDescent="0.25">
      <c r="A2156">
        <v>3</v>
      </c>
      <c r="B2156">
        <v>1360</v>
      </c>
      <c r="C2156">
        <v>8</v>
      </c>
      <c r="D2156">
        <v>9</v>
      </c>
      <c r="E2156">
        <v>201905</v>
      </c>
      <c r="F2156">
        <v>53</v>
      </c>
      <c r="G2156">
        <v>7.69</v>
      </c>
      <c r="H2156">
        <v>407.57</v>
      </c>
      <c r="I2156">
        <v>882.42750000000001</v>
      </c>
      <c r="J2156">
        <v>135</v>
      </c>
      <c r="K2156">
        <v>1339.2135000000001</v>
      </c>
      <c r="L2156">
        <f>Tabla_STOCKENALMACEN[[#This Row],[CANT_STOCK]]*Tabla_STOCKENALMACEN[[#This Row],[COSTO_UNIT]]</f>
        <v>407.57</v>
      </c>
      <c r="M2156">
        <f>IFERROR(Tabla_STOCKENALMACEN[[#This Row],[CANT_STOCK]]/Tabla_STOCKENALMACEN[[#This Row],[VENTA_PROM12MESES_UN]],0)</f>
        <v>0.3925925925925926</v>
      </c>
      <c r="N2156">
        <f>IFERROR(12/Tabla_STOCKENALMACEN[[#This Row],[MESES DE INVENTARIO]],0)</f>
        <v>30.566037735849054</v>
      </c>
      <c r="O2156" s="3">
        <f>Tabla_STOCKENALMACEN[[#This Row],[STOCK_VALORIZADO]]/SUM(Tabla_STOCKENALMACEN[STOCK_VALORIZADO])</f>
        <v>1.5343332186294688E-5</v>
      </c>
      <c r="P2156" s="1" t="str">
        <f>VLOOKUP(Tabla_STOCKENALMACEN[[#This Row],[ID_PRODUCTO]],'ABC VENTAS'!$B$2:$F$564,5,FALSE)</f>
        <v>C</v>
      </c>
      <c r="Q2156" s="1" t="str">
        <f>VLOOKUP(Tabla_STOCKENALMACEN[[#This Row],[ID_PRODUCTO]],'ABC STOCK'!$B$3:$F$565,5,FALSE)</f>
        <v>C</v>
      </c>
      <c r="R215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57" spans="1:18" x14ac:dyDescent="0.25">
      <c r="A2157">
        <v>1</v>
      </c>
      <c r="B2157">
        <v>1360</v>
      </c>
      <c r="C2157">
        <v>8</v>
      </c>
      <c r="D2157">
        <v>9</v>
      </c>
      <c r="E2157">
        <v>202001</v>
      </c>
      <c r="F2157">
        <v>27</v>
      </c>
      <c r="G2157">
        <v>6.95</v>
      </c>
      <c r="H2157">
        <v>187.65</v>
      </c>
      <c r="I2157">
        <v>594.50300000000004</v>
      </c>
      <c r="J2157">
        <v>91</v>
      </c>
      <c r="K2157">
        <v>1100.463</v>
      </c>
      <c r="L2157">
        <f>Tabla_STOCKENALMACEN[[#This Row],[CANT_STOCK]]*Tabla_STOCKENALMACEN[[#This Row],[COSTO_UNIT]]</f>
        <v>187.65</v>
      </c>
      <c r="M2157">
        <f>IFERROR(Tabla_STOCKENALMACEN[[#This Row],[CANT_STOCK]]/Tabla_STOCKENALMACEN[[#This Row],[VENTA_PROM12MESES_UN]],0)</f>
        <v>0.2967032967032967</v>
      </c>
      <c r="N2157">
        <f>IFERROR(12/Tabla_STOCKENALMACEN[[#This Row],[MESES DE INVENTARIO]],0)</f>
        <v>40.444444444444443</v>
      </c>
      <c r="O2157" s="3">
        <f>Tabla_STOCKENALMACEN[[#This Row],[STOCK_VALORIZADO]]/SUM(Tabla_STOCKENALMACEN[STOCK_VALORIZADO])</f>
        <v>7.0642497847196758E-6</v>
      </c>
      <c r="P2157" s="1" t="str">
        <f>VLOOKUP(Tabla_STOCKENALMACEN[[#This Row],[ID_PRODUCTO]],'ABC VENTAS'!$B$2:$F$564,5,FALSE)</f>
        <v>C</v>
      </c>
      <c r="Q2157" s="1" t="str">
        <f>VLOOKUP(Tabla_STOCKENALMACEN[[#This Row],[ID_PRODUCTO]],'ABC STOCK'!$B$3:$F$565,5,FALSE)</f>
        <v>C</v>
      </c>
      <c r="R215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58" spans="1:18" x14ac:dyDescent="0.25">
      <c r="A2158">
        <v>1</v>
      </c>
      <c r="B2158">
        <v>1360</v>
      </c>
      <c r="C2158">
        <v>8</v>
      </c>
      <c r="D2158">
        <v>9</v>
      </c>
      <c r="E2158">
        <v>202001</v>
      </c>
      <c r="F2158">
        <v>51</v>
      </c>
      <c r="G2158">
        <v>6.83</v>
      </c>
      <c r="H2158">
        <v>348.33</v>
      </c>
      <c r="I2158">
        <v>626.10609999999997</v>
      </c>
      <c r="J2158">
        <v>89</v>
      </c>
      <c r="K2158">
        <v>1082.0085999999999</v>
      </c>
      <c r="L2158">
        <f>Tabla_STOCKENALMACEN[[#This Row],[CANT_STOCK]]*Tabla_STOCKENALMACEN[[#This Row],[COSTO_UNIT]]</f>
        <v>348.33</v>
      </c>
      <c r="M2158">
        <f>IFERROR(Tabla_STOCKENALMACEN[[#This Row],[CANT_STOCK]]/Tabla_STOCKENALMACEN[[#This Row],[VENTA_PROM12MESES_UN]],0)</f>
        <v>0.5730337078651685</v>
      </c>
      <c r="N2158">
        <f>IFERROR(12/Tabla_STOCKENALMACEN[[#This Row],[MESES DE INVENTARIO]],0)</f>
        <v>20.941176470588236</v>
      </c>
      <c r="O2158" s="3">
        <f>Tabla_STOCKENALMACEN[[#This Row],[STOCK_VALORIZADO]]/SUM(Tabla_STOCKENALMACEN[STOCK_VALORIZADO])</f>
        <v>1.3113190127958458E-5</v>
      </c>
      <c r="P2158" s="1" t="str">
        <f>VLOOKUP(Tabla_STOCKENALMACEN[[#This Row],[ID_PRODUCTO]],'ABC VENTAS'!$B$2:$F$564,5,FALSE)</f>
        <v>C</v>
      </c>
      <c r="Q2158" s="1" t="str">
        <f>VLOOKUP(Tabla_STOCKENALMACEN[[#This Row],[ID_PRODUCTO]],'ABC STOCK'!$B$3:$F$565,5,FALSE)</f>
        <v>C</v>
      </c>
      <c r="R21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59" spans="1:18" x14ac:dyDescent="0.25">
      <c r="A2159">
        <v>2</v>
      </c>
      <c r="B2159">
        <v>1360</v>
      </c>
      <c r="C2159">
        <v>8</v>
      </c>
      <c r="D2159">
        <v>9</v>
      </c>
      <c r="E2159">
        <v>201902</v>
      </c>
      <c r="F2159">
        <v>176</v>
      </c>
      <c r="G2159">
        <v>3.13</v>
      </c>
      <c r="H2159">
        <v>550.88</v>
      </c>
      <c r="I2159">
        <v>381.6096</v>
      </c>
      <c r="J2159">
        <v>127</v>
      </c>
      <c r="K2159">
        <v>699.61760000000004</v>
      </c>
      <c r="L2159">
        <f>Tabla_STOCKENALMACEN[[#This Row],[CANT_STOCK]]*Tabla_STOCKENALMACEN[[#This Row],[COSTO_UNIT]]</f>
        <v>550.88</v>
      </c>
      <c r="M2159">
        <f>IFERROR(Tabla_STOCKENALMACEN[[#This Row],[CANT_STOCK]]/Tabla_STOCKENALMACEN[[#This Row],[VENTA_PROM12MESES_UN]],0)</f>
        <v>1.3858267716535433</v>
      </c>
      <c r="N2159">
        <f>IFERROR(12/Tabla_STOCKENALMACEN[[#This Row],[MESES DE INVENTARIO]],0)</f>
        <v>8.6590909090909101</v>
      </c>
      <c r="O2159" s="3">
        <f>Tabla_STOCKENALMACEN[[#This Row],[STOCK_VALORIZADO]]/SUM(Tabla_STOCKENALMACEN[STOCK_VALORIZADO])</f>
        <v>2.0738363556655342E-5</v>
      </c>
      <c r="P2159" s="1" t="str">
        <f>VLOOKUP(Tabla_STOCKENALMACEN[[#This Row],[ID_PRODUCTO]],'ABC VENTAS'!$B$2:$F$564,5,FALSE)</f>
        <v>C</v>
      </c>
      <c r="Q2159" s="1" t="str">
        <f>VLOOKUP(Tabla_STOCKENALMACEN[[#This Row],[ID_PRODUCTO]],'ABC STOCK'!$B$3:$F$565,5,FALSE)</f>
        <v>C</v>
      </c>
      <c r="R215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60" spans="1:18" x14ac:dyDescent="0.25">
      <c r="A2160">
        <v>1</v>
      </c>
      <c r="B2160">
        <v>1360</v>
      </c>
      <c r="C2160">
        <v>8</v>
      </c>
      <c r="D2160">
        <v>9</v>
      </c>
      <c r="E2160">
        <v>202003</v>
      </c>
      <c r="F2160">
        <v>369</v>
      </c>
      <c r="G2160">
        <v>4.08</v>
      </c>
      <c r="H2160">
        <v>1505.52</v>
      </c>
      <c r="I2160">
        <v>230.06711999999999</v>
      </c>
      <c r="J2160">
        <v>52.7</v>
      </c>
      <c r="K2160">
        <v>384.87864000000002</v>
      </c>
      <c r="L2160">
        <f>Tabla_STOCKENALMACEN[[#This Row],[CANT_STOCK]]*Tabla_STOCKENALMACEN[[#This Row],[COSTO_UNIT]]</f>
        <v>1505.52</v>
      </c>
      <c r="M2160">
        <f>IFERROR(Tabla_STOCKENALMACEN[[#This Row],[CANT_STOCK]]/Tabla_STOCKENALMACEN[[#This Row],[VENTA_PROM12MESES_UN]],0)</f>
        <v>7.0018975332068312</v>
      </c>
      <c r="N2160">
        <f>IFERROR(12/Tabla_STOCKENALMACEN[[#This Row],[MESES DE INVENTARIO]],0)</f>
        <v>1.7138211382113822</v>
      </c>
      <c r="O2160" s="3">
        <f>Tabla_STOCKENALMACEN[[#This Row],[STOCK_VALORIZADO]]/SUM(Tabla_STOCKENALMACEN[STOCK_VALORIZADO])</f>
        <v>5.6676628488628651E-5</v>
      </c>
      <c r="P2160" s="1" t="str">
        <f>VLOOKUP(Tabla_STOCKENALMACEN[[#This Row],[ID_PRODUCTO]],'ABC VENTAS'!$B$2:$F$564,5,FALSE)</f>
        <v>C</v>
      </c>
      <c r="Q2160" s="1" t="str">
        <f>VLOOKUP(Tabla_STOCKENALMACEN[[#This Row],[ID_PRODUCTO]],'ABC STOCK'!$B$3:$F$565,5,FALSE)</f>
        <v>C</v>
      </c>
      <c r="R216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161" spans="1:18" x14ac:dyDescent="0.25">
      <c r="A2161">
        <v>1</v>
      </c>
      <c r="B2161">
        <v>1360</v>
      </c>
      <c r="C2161">
        <v>8</v>
      </c>
      <c r="D2161">
        <v>9</v>
      </c>
      <c r="E2161">
        <v>202002</v>
      </c>
      <c r="F2161">
        <v>79</v>
      </c>
      <c r="G2161">
        <v>5.79</v>
      </c>
      <c r="H2161">
        <v>457.41</v>
      </c>
      <c r="I2161">
        <v>211.61870999999999</v>
      </c>
      <c r="J2161">
        <v>39.299999999999997</v>
      </c>
      <c r="K2161">
        <v>384.55443000000002</v>
      </c>
      <c r="L2161">
        <f>Tabla_STOCKENALMACEN[[#This Row],[CANT_STOCK]]*Tabla_STOCKENALMACEN[[#This Row],[COSTO_UNIT]]</f>
        <v>457.41</v>
      </c>
      <c r="M2161">
        <f>IFERROR(Tabla_STOCKENALMACEN[[#This Row],[CANT_STOCK]]/Tabla_STOCKENALMACEN[[#This Row],[VENTA_PROM12MESES_UN]],0)</f>
        <v>2.0101781170483464</v>
      </c>
      <c r="N2161">
        <f>IFERROR(12/Tabla_STOCKENALMACEN[[#This Row],[MESES DE INVENTARIO]],0)</f>
        <v>5.9696202531645559</v>
      </c>
      <c r="O2161" s="3">
        <f>Tabla_STOCKENALMACEN[[#This Row],[STOCK_VALORIZADO]]/SUM(Tabla_STOCKENALMACEN[STOCK_VALORIZADO])</f>
        <v>1.7219602952457377E-5</v>
      </c>
      <c r="P2161" s="1" t="str">
        <f>VLOOKUP(Tabla_STOCKENALMACEN[[#This Row],[ID_PRODUCTO]],'ABC VENTAS'!$B$2:$F$564,5,FALSE)</f>
        <v>C</v>
      </c>
      <c r="Q2161" s="1" t="str">
        <f>VLOOKUP(Tabla_STOCKENALMACEN[[#This Row],[ID_PRODUCTO]],'ABC STOCK'!$B$3:$F$565,5,FALSE)</f>
        <v>C</v>
      </c>
      <c r="R216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62" spans="1:18" x14ac:dyDescent="0.25">
      <c r="A2162">
        <v>1</v>
      </c>
      <c r="B2162">
        <v>1361</v>
      </c>
      <c r="C2162">
        <v>8</v>
      </c>
      <c r="D2162">
        <v>9</v>
      </c>
      <c r="E2162">
        <v>202003</v>
      </c>
      <c r="F2162">
        <v>39</v>
      </c>
      <c r="G2162">
        <v>7.04</v>
      </c>
      <c r="H2162">
        <v>274.56</v>
      </c>
      <c r="I2162">
        <v>782.84799999999996</v>
      </c>
      <c r="J2162">
        <v>139</v>
      </c>
      <c r="K2162">
        <v>1751.6224</v>
      </c>
      <c r="L2162">
        <f>Tabla_STOCKENALMACEN[[#This Row],[CANT_STOCK]]*Tabla_STOCKENALMACEN[[#This Row],[COSTO_UNIT]]</f>
        <v>274.56</v>
      </c>
      <c r="M2162">
        <f>IFERROR(Tabla_STOCKENALMACEN[[#This Row],[CANT_STOCK]]/Tabla_STOCKENALMACEN[[#This Row],[VENTA_PROM12MESES_UN]],0)</f>
        <v>0.2805755395683453</v>
      </c>
      <c r="N2162">
        <f>IFERROR(12/Tabla_STOCKENALMACEN[[#This Row],[MESES DE INVENTARIO]],0)</f>
        <v>42.769230769230774</v>
      </c>
      <c r="O2162" s="3">
        <f>Tabla_STOCKENALMACEN[[#This Row],[STOCK_VALORIZADO]]/SUM(Tabla_STOCKENALMACEN[STOCK_VALORIZADO])</f>
        <v>1.0336053402039085E-5</v>
      </c>
      <c r="P2162" s="1" t="str">
        <f>VLOOKUP(Tabla_STOCKENALMACEN[[#This Row],[ID_PRODUCTO]],'ABC VENTAS'!$B$2:$F$564,5,FALSE)</f>
        <v>C</v>
      </c>
      <c r="Q2162" s="1" t="str">
        <f>VLOOKUP(Tabla_STOCKENALMACEN[[#This Row],[ID_PRODUCTO]],'ABC STOCK'!$B$3:$F$565,5,FALSE)</f>
        <v>C</v>
      </c>
      <c r="R216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63" spans="1:18" x14ac:dyDescent="0.25">
      <c r="A2163">
        <v>2</v>
      </c>
      <c r="B2163">
        <v>1361</v>
      </c>
      <c r="C2163">
        <v>8</v>
      </c>
      <c r="D2163">
        <v>9</v>
      </c>
      <c r="E2163">
        <v>202002</v>
      </c>
      <c r="F2163">
        <v>23</v>
      </c>
      <c r="G2163">
        <v>5.2</v>
      </c>
      <c r="H2163">
        <v>119.6</v>
      </c>
      <c r="I2163">
        <v>737.25599999999997</v>
      </c>
      <c r="J2163">
        <v>139</v>
      </c>
      <c r="K2163">
        <v>1272.1279999999999</v>
      </c>
      <c r="L2163">
        <f>Tabla_STOCKENALMACEN[[#This Row],[CANT_STOCK]]*Tabla_STOCKENALMACEN[[#This Row],[COSTO_UNIT]]</f>
        <v>119.60000000000001</v>
      </c>
      <c r="M2163">
        <f>IFERROR(Tabla_STOCKENALMACEN[[#This Row],[CANT_STOCK]]/Tabla_STOCKENALMACEN[[#This Row],[VENTA_PROM12MESES_UN]],0)</f>
        <v>0.16546762589928057</v>
      </c>
      <c r="N2163">
        <f>IFERROR(12/Tabla_STOCKENALMACEN[[#This Row],[MESES DE INVENTARIO]],0)</f>
        <v>72.521739130434781</v>
      </c>
      <c r="O2163" s="3">
        <f>Tabla_STOCKENALMACEN[[#This Row],[STOCK_VALORIZADO]]/SUM(Tabla_STOCKENALMACEN[STOCK_VALORIZADO])</f>
        <v>4.5024475046761168E-6</v>
      </c>
      <c r="P2163" s="1" t="str">
        <f>VLOOKUP(Tabla_STOCKENALMACEN[[#This Row],[ID_PRODUCTO]],'ABC VENTAS'!$B$2:$F$564,5,FALSE)</f>
        <v>C</v>
      </c>
      <c r="Q2163" s="1" t="str">
        <f>VLOOKUP(Tabla_STOCKENALMACEN[[#This Row],[ID_PRODUCTO]],'ABC STOCK'!$B$3:$F$565,5,FALSE)</f>
        <v>C</v>
      </c>
      <c r="R216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64" spans="1:18" x14ac:dyDescent="0.25">
      <c r="A2164">
        <v>3</v>
      </c>
      <c r="B2164">
        <v>1361</v>
      </c>
      <c r="C2164">
        <v>8</v>
      </c>
      <c r="D2164">
        <v>9</v>
      </c>
      <c r="E2164">
        <v>202001</v>
      </c>
      <c r="F2164">
        <v>486</v>
      </c>
      <c r="G2164">
        <v>5.45</v>
      </c>
      <c r="H2164">
        <v>2648.7</v>
      </c>
      <c r="I2164">
        <v>302.56765000000001</v>
      </c>
      <c r="J2164">
        <v>53.9</v>
      </c>
      <c r="K2164">
        <v>470.00799999999998</v>
      </c>
      <c r="L2164">
        <f>Tabla_STOCKENALMACEN[[#This Row],[CANT_STOCK]]*Tabla_STOCKENALMACEN[[#This Row],[COSTO_UNIT]]</f>
        <v>2648.7000000000003</v>
      </c>
      <c r="M2164">
        <f>IFERROR(Tabla_STOCKENALMACEN[[#This Row],[CANT_STOCK]]/Tabla_STOCKENALMACEN[[#This Row],[VENTA_PROM12MESES_UN]],0)</f>
        <v>9.01669758812616</v>
      </c>
      <c r="N2164">
        <f>IFERROR(12/Tabla_STOCKENALMACEN[[#This Row],[MESES DE INVENTARIO]],0)</f>
        <v>1.3308641975308642</v>
      </c>
      <c r="O2164" s="3">
        <f>Tabla_STOCKENALMACEN[[#This Row],[STOCK_VALORIZADO]]/SUM(Tabla_STOCKENALMACEN[STOCK_VALORIZADO])</f>
        <v>9.9712648040431697E-5</v>
      </c>
      <c r="P2164" s="1" t="str">
        <f>VLOOKUP(Tabla_STOCKENALMACEN[[#This Row],[ID_PRODUCTO]],'ABC VENTAS'!$B$2:$F$564,5,FALSE)</f>
        <v>C</v>
      </c>
      <c r="Q2164" s="1" t="str">
        <f>VLOOKUP(Tabla_STOCKENALMACEN[[#This Row],[ID_PRODUCTO]],'ABC STOCK'!$B$3:$F$565,5,FALSE)</f>
        <v>C</v>
      </c>
      <c r="R216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165" spans="1:18" x14ac:dyDescent="0.25">
      <c r="A2165">
        <v>1</v>
      </c>
      <c r="B2165">
        <v>1361</v>
      </c>
      <c r="C2165">
        <v>8</v>
      </c>
      <c r="D2165">
        <v>9</v>
      </c>
      <c r="E2165">
        <v>202002</v>
      </c>
      <c r="F2165">
        <v>1133</v>
      </c>
      <c r="G2165">
        <v>2.69</v>
      </c>
      <c r="H2165">
        <v>3047.77</v>
      </c>
      <c r="I2165">
        <v>231.95600999999999</v>
      </c>
      <c r="J2165">
        <v>87.1</v>
      </c>
      <c r="K2165">
        <v>363.16345000000001</v>
      </c>
      <c r="L2165">
        <f>Tabla_STOCKENALMACEN[[#This Row],[CANT_STOCK]]*Tabla_STOCKENALMACEN[[#This Row],[COSTO_UNIT]]</f>
        <v>3047.77</v>
      </c>
      <c r="M2165">
        <f>IFERROR(Tabla_STOCKENALMACEN[[#This Row],[CANT_STOCK]]/Tabla_STOCKENALMACEN[[#This Row],[VENTA_PROM12MESES_UN]],0)</f>
        <v>13.008036739380024</v>
      </c>
      <c r="N2165">
        <f>IFERROR(12/Tabla_STOCKENALMACEN[[#This Row],[MESES DE INVENTARIO]],0)</f>
        <v>0.92250661959399816</v>
      </c>
      <c r="O2165" s="3">
        <f>Tabla_STOCKENALMACEN[[#This Row],[STOCK_VALORIZADO]]/SUM(Tabla_STOCKENALMACEN[STOCK_VALORIZADO])</f>
        <v>1.1473599022848434E-4</v>
      </c>
      <c r="P2165" s="1" t="str">
        <f>VLOOKUP(Tabla_STOCKENALMACEN[[#This Row],[ID_PRODUCTO]],'ABC VENTAS'!$B$2:$F$564,5,FALSE)</f>
        <v>C</v>
      </c>
      <c r="Q2165" s="1" t="str">
        <f>VLOOKUP(Tabla_STOCKENALMACEN[[#This Row],[ID_PRODUCTO]],'ABC STOCK'!$B$3:$F$565,5,FALSE)</f>
        <v>C</v>
      </c>
      <c r="R216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166" spans="1:18" x14ac:dyDescent="0.25">
      <c r="A2166">
        <v>3</v>
      </c>
      <c r="B2166">
        <v>1361</v>
      </c>
      <c r="C2166">
        <v>8</v>
      </c>
      <c r="D2166">
        <v>9</v>
      </c>
      <c r="E2166">
        <v>201901</v>
      </c>
      <c r="F2166">
        <v>0</v>
      </c>
      <c r="G2166">
        <v>1.17</v>
      </c>
      <c r="H2166">
        <v>0</v>
      </c>
      <c r="I2166">
        <v>142.0146</v>
      </c>
      <c r="J2166">
        <v>119</v>
      </c>
      <c r="K2166">
        <v>167.07599999999999</v>
      </c>
      <c r="L2166">
        <f>Tabla_STOCKENALMACEN[[#This Row],[CANT_STOCK]]*Tabla_STOCKENALMACEN[[#This Row],[COSTO_UNIT]]</f>
        <v>0</v>
      </c>
      <c r="M2166">
        <f>IFERROR(Tabla_STOCKENALMACEN[[#This Row],[CANT_STOCK]]/Tabla_STOCKENALMACEN[[#This Row],[VENTA_PROM12MESES_UN]],0)</f>
        <v>0</v>
      </c>
      <c r="N2166">
        <f>IFERROR(12/Tabla_STOCKENALMACEN[[#This Row],[MESES DE INVENTARIO]],0)</f>
        <v>0</v>
      </c>
      <c r="O2166" s="3">
        <f>Tabla_STOCKENALMACEN[[#This Row],[STOCK_VALORIZADO]]/SUM(Tabla_STOCKENALMACEN[STOCK_VALORIZADO])</f>
        <v>0</v>
      </c>
      <c r="P2166" s="1" t="str">
        <f>VLOOKUP(Tabla_STOCKENALMACEN[[#This Row],[ID_PRODUCTO]],'ABC VENTAS'!$B$2:$F$564,5,FALSE)</f>
        <v>C</v>
      </c>
      <c r="Q2166" s="1" t="str">
        <f>VLOOKUP(Tabla_STOCKENALMACEN[[#This Row],[ID_PRODUCTO]],'ABC STOCK'!$B$3:$F$565,5,FALSE)</f>
        <v>C</v>
      </c>
      <c r="R216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67" spans="1:18" x14ac:dyDescent="0.25">
      <c r="A2167">
        <v>2</v>
      </c>
      <c r="B2167">
        <v>1361</v>
      </c>
      <c r="C2167">
        <v>8</v>
      </c>
      <c r="D2167">
        <v>9</v>
      </c>
      <c r="E2167">
        <v>201906</v>
      </c>
      <c r="F2167">
        <v>356</v>
      </c>
      <c r="G2167">
        <v>1.04</v>
      </c>
      <c r="H2167">
        <v>370.24</v>
      </c>
      <c r="I2167">
        <v>76.876800000000003</v>
      </c>
      <c r="J2167">
        <v>77</v>
      </c>
      <c r="K2167">
        <v>126.5264</v>
      </c>
      <c r="L2167">
        <f>Tabla_STOCKENALMACEN[[#This Row],[CANT_STOCK]]*Tabla_STOCKENALMACEN[[#This Row],[COSTO_UNIT]]</f>
        <v>370.24</v>
      </c>
      <c r="M2167">
        <f>IFERROR(Tabla_STOCKENALMACEN[[#This Row],[CANT_STOCK]]/Tabla_STOCKENALMACEN[[#This Row],[VENTA_PROM12MESES_UN]],0)</f>
        <v>4.6233766233766236</v>
      </c>
      <c r="N2167">
        <f>IFERROR(12/Tabla_STOCKENALMACEN[[#This Row],[MESES DE INVENTARIO]],0)</f>
        <v>2.595505617977528</v>
      </c>
      <c r="O2167" s="3">
        <f>Tabla_STOCKENALMACEN[[#This Row],[STOCK_VALORIZADO]]/SUM(Tabla_STOCKENALMACEN[STOCK_VALORIZADO])</f>
        <v>1.3938011405779978E-5</v>
      </c>
      <c r="P2167" s="1" t="str">
        <f>VLOOKUP(Tabla_STOCKENALMACEN[[#This Row],[ID_PRODUCTO]],'ABC VENTAS'!$B$2:$F$564,5,FALSE)</f>
        <v>C</v>
      </c>
      <c r="Q2167" s="1" t="str">
        <f>VLOOKUP(Tabla_STOCKENALMACEN[[#This Row],[ID_PRODUCTO]],'ABC STOCK'!$B$3:$F$565,5,FALSE)</f>
        <v>C</v>
      </c>
      <c r="R216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168" spans="1:18" x14ac:dyDescent="0.25">
      <c r="A2168">
        <v>1</v>
      </c>
      <c r="B2168">
        <v>1362</v>
      </c>
      <c r="C2168">
        <v>8</v>
      </c>
      <c r="D2168">
        <v>9</v>
      </c>
      <c r="E2168">
        <v>202003</v>
      </c>
      <c r="F2168">
        <v>16</v>
      </c>
      <c r="G2168">
        <v>7.79</v>
      </c>
      <c r="H2168">
        <v>124.64</v>
      </c>
      <c r="I2168">
        <v>991.35540000000003</v>
      </c>
      <c r="J2168">
        <v>126</v>
      </c>
      <c r="K2168">
        <v>1541.0178000000001</v>
      </c>
      <c r="L2168">
        <f>Tabla_STOCKENALMACEN[[#This Row],[CANT_STOCK]]*Tabla_STOCKENALMACEN[[#This Row],[COSTO_UNIT]]</f>
        <v>124.64</v>
      </c>
      <c r="M2168">
        <f>IFERROR(Tabla_STOCKENALMACEN[[#This Row],[CANT_STOCK]]/Tabla_STOCKENALMACEN[[#This Row],[VENTA_PROM12MESES_UN]],0)</f>
        <v>0.12698412698412698</v>
      </c>
      <c r="N2168">
        <f>IFERROR(12/Tabla_STOCKENALMACEN[[#This Row],[MESES DE INVENTARIO]],0)</f>
        <v>94.5</v>
      </c>
      <c r="O2168" s="3">
        <f>Tabla_STOCKENALMACEN[[#This Row],[STOCK_VALORIZADO]]/SUM(Tabla_STOCKENALMACEN[STOCK_VALORIZADO])</f>
        <v>4.6921827506925681E-6</v>
      </c>
      <c r="P2168" s="1" t="str">
        <f>VLOOKUP(Tabla_STOCKENALMACEN[[#This Row],[ID_PRODUCTO]],'ABC VENTAS'!$B$2:$F$564,5,FALSE)</f>
        <v>C</v>
      </c>
      <c r="Q2168" s="1" t="str">
        <f>VLOOKUP(Tabla_STOCKENALMACEN[[#This Row],[ID_PRODUCTO]],'ABC STOCK'!$B$3:$F$565,5,FALSE)</f>
        <v>C</v>
      </c>
      <c r="R216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69" spans="1:18" x14ac:dyDescent="0.25">
      <c r="A2169">
        <v>1</v>
      </c>
      <c r="B2169">
        <v>1362</v>
      </c>
      <c r="C2169">
        <v>8</v>
      </c>
      <c r="D2169">
        <v>9</v>
      </c>
      <c r="E2169">
        <v>201904</v>
      </c>
      <c r="F2169">
        <v>163</v>
      </c>
      <c r="G2169">
        <v>4.79</v>
      </c>
      <c r="H2169">
        <v>780.77</v>
      </c>
      <c r="I2169">
        <v>502.95</v>
      </c>
      <c r="J2169">
        <v>100</v>
      </c>
      <c r="K2169">
        <v>795.14</v>
      </c>
      <c r="L2169">
        <f>Tabla_STOCKENALMACEN[[#This Row],[CANT_STOCK]]*Tabla_STOCKENALMACEN[[#This Row],[COSTO_UNIT]]</f>
        <v>780.77</v>
      </c>
      <c r="M2169">
        <f>IFERROR(Tabla_STOCKENALMACEN[[#This Row],[CANT_STOCK]]/Tabla_STOCKENALMACEN[[#This Row],[VENTA_PROM12MESES_UN]],0)</f>
        <v>1.63</v>
      </c>
      <c r="N2169">
        <f>IFERROR(12/Tabla_STOCKENALMACEN[[#This Row],[MESES DE INVENTARIO]],0)</f>
        <v>7.3619631901840492</v>
      </c>
      <c r="O2169" s="3">
        <f>Tabla_STOCKENALMACEN[[#This Row],[STOCK_VALORIZADO]]/SUM(Tabla_STOCKENALMACEN[STOCK_VALORIZADO])</f>
        <v>2.9392775403227184E-5</v>
      </c>
      <c r="P2169" s="1" t="str">
        <f>VLOOKUP(Tabla_STOCKENALMACEN[[#This Row],[ID_PRODUCTO]],'ABC VENTAS'!$B$2:$F$564,5,FALSE)</f>
        <v>C</v>
      </c>
      <c r="Q2169" s="1" t="str">
        <f>VLOOKUP(Tabla_STOCKENALMACEN[[#This Row],[ID_PRODUCTO]],'ABC STOCK'!$B$3:$F$565,5,FALSE)</f>
        <v>C</v>
      </c>
      <c r="R216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70" spans="1:18" x14ac:dyDescent="0.25">
      <c r="A2170">
        <v>2</v>
      </c>
      <c r="B2170">
        <v>1362</v>
      </c>
      <c r="C2170">
        <v>8</v>
      </c>
      <c r="D2170">
        <v>9</v>
      </c>
      <c r="E2170">
        <v>201904</v>
      </c>
      <c r="F2170">
        <v>1546</v>
      </c>
      <c r="G2170">
        <v>3.81</v>
      </c>
      <c r="H2170">
        <v>5890.26</v>
      </c>
      <c r="I2170">
        <v>329.01254999999998</v>
      </c>
      <c r="J2170">
        <v>90.9</v>
      </c>
      <c r="K2170">
        <v>640.70865000000003</v>
      </c>
      <c r="L2170">
        <f>Tabla_STOCKENALMACEN[[#This Row],[CANT_STOCK]]*Tabla_STOCKENALMACEN[[#This Row],[COSTO_UNIT]]</f>
        <v>5890.26</v>
      </c>
      <c r="M2170">
        <f>IFERROR(Tabla_STOCKENALMACEN[[#This Row],[CANT_STOCK]]/Tabla_STOCKENALMACEN[[#This Row],[VENTA_PROM12MESES_UN]],0)</f>
        <v>17.007700770077008</v>
      </c>
      <c r="N2170">
        <f>IFERROR(12/Tabla_STOCKENALMACEN[[#This Row],[MESES DE INVENTARIO]],0)</f>
        <v>0.70556274256144891</v>
      </c>
      <c r="O2170" s="3">
        <f>Tabla_STOCKENALMACEN[[#This Row],[STOCK_VALORIZADO]]/SUM(Tabla_STOCKENALMACEN[STOCK_VALORIZADO])</f>
        <v>2.2174403377001289E-4</v>
      </c>
      <c r="P2170" s="1" t="str">
        <f>VLOOKUP(Tabla_STOCKENALMACEN[[#This Row],[ID_PRODUCTO]],'ABC VENTAS'!$B$2:$F$564,5,FALSE)</f>
        <v>C</v>
      </c>
      <c r="Q2170" s="1" t="str">
        <f>VLOOKUP(Tabla_STOCKENALMACEN[[#This Row],[ID_PRODUCTO]],'ABC STOCK'!$B$3:$F$565,5,FALSE)</f>
        <v>C</v>
      </c>
      <c r="R217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171" spans="1:18" x14ac:dyDescent="0.25">
      <c r="A2171">
        <v>3</v>
      </c>
      <c r="B2171">
        <v>1362</v>
      </c>
      <c r="C2171">
        <v>8</v>
      </c>
      <c r="D2171">
        <v>9</v>
      </c>
      <c r="E2171">
        <v>201911</v>
      </c>
      <c r="F2171">
        <v>264</v>
      </c>
      <c r="G2171">
        <v>3.34</v>
      </c>
      <c r="H2171">
        <v>881.76</v>
      </c>
      <c r="I2171">
        <v>266.86599999999999</v>
      </c>
      <c r="J2171">
        <v>85</v>
      </c>
      <c r="K2171">
        <v>457.07900000000001</v>
      </c>
      <c r="L2171">
        <f>Tabla_STOCKENALMACEN[[#This Row],[CANT_STOCK]]*Tabla_STOCKENALMACEN[[#This Row],[COSTO_UNIT]]</f>
        <v>881.76</v>
      </c>
      <c r="M2171">
        <f>IFERROR(Tabla_STOCKENALMACEN[[#This Row],[CANT_STOCK]]/Tabla_STOCKENALMACEN[[#This Row],[VENTA_PROM12MESES_UN]],0)</f>
        <v>3.1058823529411765</v>
      </c>
      <c r="N2171">
        <f>IFERROR(12/Tabla_STOCKENALMACEN[[#This Row],[MESES DE INVENTARIO]],0)</f>
        <v>3.8636363636363638</v>
      </c>
      <c r="O2171" s="3">
        <f>Tabla_STOCKENALMACEN[[#This Row],[STOCK_VALORIZADO]]/SUM(Tabla_STOCKENALMACEN[STOCK_VALORIZADO])</f>
        <v>3.3194633041163984E-5</v>
      </c>
      <c r="P2171" s="1" t="str">
        <f>VLOOKUP(Tabla_STOCKENALMACEN[[#This Row],[ID_PRODUCTO]],'ABC VENTAS'!$B$2:$F$564,5,FALSE)</f>
        <v>C</v>
      </c>
      <c r="Q2171" s="1" t="str">
        <f>VLOOKUP(Tabla_STOCKENALMACEN[[#This Row],[ID_PRODUCTO]],'ABC STOCK'!$B$3:$F$565,5,FALSE)</f>
        <v>C</v>
      </c>
      <c r="R217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172" spans="1:18" x14ac:dyDescent="0.25">
      <c r="A2172">
        <v>3</v>
      </c>
      <c r="B2172">
        <v>1362</v>
      </c>
      <c r="C2172">
        <v>8</v>
      </c>
      <c r="D2172">
        <v>9</v>
      </c>
      <c r="E2172">
        <v>202001</v>
      </c>
      <c r="F2172">
        <v>218</v>
      </c>
      <c r="G2172">
        <v>1.53</v>
      </c>
      <c r="H2172">
        <v>333.54</v>
      </c>
      <c r="I2172">
        <v>196.8192</v>
      </c>
      <c r="J2172">
        <v>134</v>
      </c>
      <c r="K2172">
        <v>371.08620000000002</v>
      </c>
      <c r="L2172">
        <f>Tabla_STOCKENALMACEN[[#This Row],[CANT_STOCK]]*Tabla_STOCKENALMACEN[[#This Row],[COSTO_UNIT]]</f>
        <v>333.54</v>
      </c>
      <c r="M2172">
        <f>IFERROR(Tabla_STOCKENALMACEN[[#This Row],[CANT_STOCK]]/Tabla_STOCKENALMACEN[[#This Row],[VENTA_PROM12MESES_UN]],0)</f>
        <v>1.6268656716417911</v>
      </c>
      <c r="N2172">
        <f>IFERROR(12/Tabla_STOCKENALMACEN[[#This Row],[MESES DE INVENTARIO]],0)</f>
        <v>7.3761467889908259</v>
      </c>
      <c r="O2172" s="3">
        <f>Tabla_STOCKENALMACEN[[#This Row],[STOCK_VALORIZADO]]/SUM(Tabla_STOCKENALMACEN[STOCK_VALORIZADO])</f>
        <v>1.2556407531017324E-5</v>
      </c>
      <c r="P2172" s="1" t="str">
        <f>VLOOKUP(Tabla_STOCKENALMACEN[[#This Row],[ID_PRODUCTO]],'ABC VENTAS'!$B$2:$F$564,5,FALSE)</f>
        <v>C</v>
      </c>
      <c r="Q2172" s="1" t="str">
        <f>VLOOKUP(Tabla_STOCKENALMACEN[[#This Row],[ID_PRODUCTO]],'ABC STOCK'!$B$3:$F$565,5,FALSE)</f>
        <v>C</v>
      </c>
      <c r="R217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73" spans="1:18" x14ac:dyDescent="0.25">
      <c r="A2173">
        <v>3</v>
      </c>
      <c r="B2173">
        <v>1362</v>
      </c>
      <c r="C2173">
        <v>8</v>
      </c>
      <c r="D2173">
        <v>9</v>
      </c>
      <c r="E2173">
        <v>201909</v>
      </c>
      <c r="F2173">
        <v>316</v>
      </c>
      <c r="G2173">
        <v>7.47</v>
      </c>
      <c r="H2173">
        <v>2360.52</v>
      </c>
      <c r="I2173">
        <v>168.95645999999999</v>
      </c>
      <c r="J2173">
        <v>26.3</v>
      </c>
      <c r="K2173">
        <v>353.62979999999999</v>
      </c>
      <c r="L2173">
        <f>Tabla_STOCKENALMACEN[[#This Row],[CANT_STOCK]]*Tabla_STOCKENALMACEN[[#This Row],[COSTO_UNIT]]</f>
        <v>2360.52</v>
      </c>
      <c r="M2173">
        <f>IFERROR(Tabla_STOCKENALMACEN[[#This Row],[CANT_STOCK]]/Tabla_STOCKENALMACEN[[#This Row],[VENTA_PROM12MESES_UN]],0)</f>
        <v>12.015209125475284</v>
      </c>
      <c r="N2173">
        <f>IFERROR(12/Tabla_STOCKENALMACEN[[#This Row],[MESES DE INVENTARIO]],0)</f>
        <v>0.99873417721518998</v>
      </c>
      <c r="O2173" s="3">
        <f>Tabla_STOCKENALMACEN[[#This Row],[STOCK_VALORIZADO]]/SUM(Tabla_STOCKENALMACEN[STOCK_VALORIZADO])</f>
        <v>8.8863857723562429E-5</v>
      </c>
      <c r="P2173" s="1" t="str">
        <f>VLOOKUP(Tabla_STOCKENALMACEN[[#This Row],[ID_PRODUCTO]],'ABC VENTAS'!$B$2:$F$564,5,FALSE)</f>
        <v>C</v>
      </c>
      <c r="Q2173" s="1" t="str">
        <f>VLOOKUP(Tabla_STOCKENALMACEN[[#This Row],[ID_PRODUCTO]],'ABC STOCK'!$B$3:$F$565,5,FALSE)</f>
        <v>C</v>
      </c>
      <c r="R217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174" spans="1:18" x14ac:dyDescent="0.25">
      <c r="A2174">
        <v>1</v>
      </c>
      <c r="B2174">
        <v>1363</v>
      </c>
      <c r="C2174">
        <v>8</v>
      </c>
      <c r="D2174">
        <v>9</v>
      </c>
      <c r="E2174">
        <v>201908</v>
      </c>
      <c r="F2174">
        <v>84</v>
      </c>
      <c r="G2174">
        <v>6.46</v>
      </c>
      <c r="H2174">
        <v>542.64</v>
      </c>
      <c r="I2174">
        <v>583.95816000000002</v>
      </c>
      <c r="J2174">
        <v>83.7</v>
      </c>
      <c r="K2174">
        <v>719.13365999999996</v>
      </c>
      <c r="L2174">
        <f>Tabla_STOCKENALMACEN[[#This Row],[CANT_STOCK]]*Tabla_STOCKENALMACEN[[#This Row],[COSTO_UNIT]]</f>
        <v>542.64</v>
      </c>
      <c r="M2174">
        <f>IFERROR(Tabla_STOCKENALMACEN[[#This Row],[CANT_STOCK]]/Tabla_STOCKENALMACEN[[#This Row],[VENTA_PROM12MESES_UN]],0)</f>
        <v>1.0035842293906809</v>
      </c>
      <c r="N2174">
        <f>IFERROR(12/Tabla_STOCKENALMACEN[[#This Row],[MESES DE INVENTARIO]],0)</f>
        <v>11.957142857142857</v>
      </c>
      <c r="O2174" s="3">
        <f>Tabla_STOCKENALMACEN[[#This Row],[STOCK_VALORIZADO]]/SUM(Tabla_STOCKENALMACEN[STOCK_VALORIZADO])</f>
        <v>2.0428161487771304E-5</v>
      </c>
      <c r="P2174" s="1" t="str">
        <f>VLOOKUP(Tabla_STOCKENALMACEN[[#This Row],[ID_PRODUCTO]],'ABC VENTAS'!$B$2:$F$564,5,FALSE)</f>
        <v>C</v>
      </c>
      <c r="Q2174" s="1" t="str">
        <f>VLOOKUP(Tabla_STOCKENALMACEN[[#This Row],[ID_PRODUCTO]],'ABC STOCK'!$B$3:$F$565,5,FALSE)</f>
        <v>C</v>
      </c>
      <c r="R217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75" spans="1:18" x14ac:dyDescent="0.25">
      <c r="A2175">
        <v>3</v>
      </c>
      <c r="B2175">
        <v>1363</v>
      </c>
      <c r="C2175">
        <v>8</v>
      </c>
      <c r="D2175">
        <v>9</v>
      </c>
      <c r="E2175">
        <v>202001</v>
      </c>
      <c r="F2175">
        <v>8</v>
      </c>
      <c r="G2175">
        <v>4.37</v>
      </c>
      <c r="H2175">
        <v>34.96</v>
      </c>
      <c r="I2175">
        <v>352.39679999999998</v>
      </c>
      <c r="J2175">
        <v>84</v>
      </c>
      <c r="K2175">
        <v>679.09799999999996</v>
      </c>
      <c r="L2175">
        <f>Tabla_STOCKENALMACEN[[#This Row],[CANT_STOCK]]*Tabla_STOCKENALMACEN[[#This Row],[COSTO_UNIT]]</f>
        <v>34.96</v>
      </c>
      <c r="M2175">
        <f>IFERROR(Tabla_STOCKENALMACEN[[#This Row],[CANT_STOCK]]/Tabla_STOCKENALMACEN[[#This Row],[VENTA_PROM12MESES_UN]],0)</f>
        <v>9.5238095238095233E-2</v>
      </c>
      <c r="N2175">
        <f>IFERROR(12/Tabla_STOCKENALMACEN[[#This Row],[MESES DE INVENTARIO]],0)</f>
        <v>126</v>
      </c>
      <c r="O2175" s="3">
        <f>Tabla_STOCKENALMACEN[[#This Row],[STOCK_VALORIZADO]]/SUM(Tabla_STOCKENALMACEN[STOCK_VALORIZADO])</f>
        <v>1.3161000398284033E-6</v>
      </c>
      <c r="P2175" s="1" t="str">
        <f>VLOOKUP(Tabla_STOCKENALMACEN[[#This Row],[ID_PRODUCTO]],'ABC VENTAS'!$B$2:$F$564,5,FALSE)</f>
        <v>C</v>
      </c>
      <c r="Q2175" s="1" t="str">
        <f>VLOOKUP(Tabla_STOCKENALMACEN[[#This Row],[ID_PRODUCTO]],'ABC STOCK'!$B$3:$F$565,5,FALSE)</f>
        <v>C</v>
      </c>
      <c r="R217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76" spans="1:18" x14ac:dyDescent="0.25">
      <c r="A2176">
        <v>3</v>
      </c>
      <c r="B2176">
        <v>1363</v>
      </c>
      <c r="C2176">
        <v>8</v>
      </c>
      <c r="D2176">
        <v>9</v>
      </c>
      <c r="E2176">
        <v>201911</v>
      </c>
      <c r="F2176">
        <v>55</v>
      </c>
      <c r="G2176">
        <v>3.21</v>
      </c>
      <c r="H2176">
        <v>176.55</v>
      </c>
      <c r="I2176">
        <v>212.82300000000001</v>
      </c>
      <c r="J2176">
        <v>78</v>
      </c>
      <c r="K2176">
        <v>430.65359999999998</v>
      </c>
      <c r="L2176">
        <f>Tabla_STOCKENALMACEN[[#This Row],[CANT_STOCK]]*Tabla_STOCKENALMACEN[[#This Row],[COSTO_UNIT]]</f>
        <v>176.55</v>
      </c>
      <c r="M2176">
        <f>IFERROR(Tabla_STOCKENALMACEN[[#This Row],[CANT_STOCK]]/Tabla_STOCKENALMACEN[[#This Row],[VENTA_PROM12MESES_UN]],0)</f>
        <v>0.70512820512820518</v>
      </c>
      <c r="N2176">
        <f>IFERROR(12/Tabla_STOCKENALMACEN[[#This Row],[MESES DE INVENTARIO]],0)</f>
        <v>17.018181818181816</v>
      </c>
      <c r="O2176" s="3">
        <f>Tabla_STOCKENALMACEN[[#This Row],[STOCK_VALORIZADO]]/SUM(Tabla_STOCKENALMACEN[STOCK_VALORIZADO])</f>
        <v>6.6463804928977291E-6</v>
      </c>
      <c r="P2176" s="1" t="str">
        <f>VLOOKUP(Tabla_STOCKENALMACEN[[#This Row],[ID_PRODUCTO]],'ABC VENTAS'!$B$2:$F$564,5,FALSE)</f>
        <v>C</v>
      </c>
      <c r="Q2176" s="1" t="str">
        <f>VLOOKUP(Tabla_STOCKENALMACEN[[#This Row],[ID_PRODUCTO]],'ABC STOCK'!$B$3:$F$565,5,FALSE)</f>
        <v>C</v>
      </c>
      <c r="R217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77" spans="1:18" x14ac:dyDescent="0.25">
      <c r="A2177">
        <v>1</v>
      </c>
      <c r="B2177">
        <v>1363</v>
      </c>
      <c r="C2177">
        <v>8</v>
      </c>
      <c r="D2177">
        <v>9</v>
      </c>
      <c r="E2177">
        <v>202003</v>
      </c>
      <c r="F2177">
        <v>214</v>
      </c>
      <c r="G2177">
        <v>2.4</v>
      </c>
      <c r="H2177">
        <v>513.6</v>
      </c>
      <c r="I2177">
        <v>168.91200000000001</v>
      </c>
      <c r="J2177">
        <v>69</v>
      </c>
      <c r="K2177">
        <v>243.43199999999999</v>
      </c>
      <c r="L2177">
        <f>Tabla_STOCKENALMACEN[[#This Row],[CANT_STOCK]]*Tabla_STOCKENALMACEN[[#This Row],[COSTO_UNIT]]</f>
        <v>513.6</v>
      </c>
      <c r="M2177">
        <f>IFERROR(Tabla_STOCKENALMACEN[[#This Row],[CANT_STOCK]]/Tabla_STOCKENALMACEN[[#This Row],[VENTA_PROM12MESES_UN]],0)</f>
        <v>3.1014492753623188</v>
      </c>
      <c r="N2177">
        <f>IFERROR(12/Tabla_STOCKENALMACEN[[#This Row],[MESES DE INVENTARIO]],0)</f>
        <v>3.8691588785046731</v>
      </c>
      <c r="O2177" s="3">
        <f>Tabla_STOCKENALMACEN[[#This Row],[STOCK_VALORIZADO]]/SUM(Tabla_STOCKENALMACEN[STOCK_VALORIZADO])</f>
        <v>1.9334925070247937E-5</v>
      </c>
      <c r="P2177" s="1" t="str">
        <f>VLOOKUP(Tabla_STOCKENALMACEN[[#This Row],[ID_PRODUCTO]],'ABC VENTAS'!$B$2:$F$564,5,FALSE)</f>
        <v>C</v>
      </c>
      <c r="Q2177" s="1" t="str">
        <f>VLOOKUP(Tabla_STOCKENALMACEN[[#This Row],[ID_PRODUCTO]],'ABC STOCK'!$B$3:$F$565,5,FALSE)</f>
        <v>C</v>
      </c>
      <c r="R217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178" spans="1:18" x14ac:dyDescent="0.25">
      <c r="A2178">
        <v>1</v>
      </c>
      <c r="B2178">
        <v>1363</v>
      </c>
      <c r="C2178">
        <v>8</v>
      </c>
      <c r="D2178">
        <v>9</v>
      </c>
      <c r="E2178">
        <v>201906</v>
      </c>
      <c r="F2178">
        <v>0</v>
      </c>
      <c r="G2178">
        <v>1.74</v>
      </c>
      <c r="H2178">
        <v>0</v>
      </c>
      <c r="I2178">
        <v>101.4768</v>
      </c>
      <c r="J2178">
        <v>54</v>
      </c>
      <c r="K2178">
        <v>174.76560000000001</v>
      </c>
      <c r="L2178">
        <f>Tabla_STOCKENALMACEN[[#This Row],[CANT_STOCK]]*Tabla_STOCKENALMACEN[[#This Row],[COSTO_UNIT]]</f>
        <v>0</v>
      </c>
      <c r="M2178">
        <f>IFERROR(Tabla_STOCKENALMACEN[[#This Row],[CANT_STOCK]]/Tabla_STOCKENALMACEN[[#This Row],[VENTA_PROM12MESES_UN]],0)</f>
        <v>0</v>
      </c>
      <c r="N2178">
        <f>IFERROR(12/Tabla_STOCKENALMACEN[[#This Row],[MESES DE INVENTARIO]],0)</f>
        <v>0</v>
      </c>
      <c r="O2178" s="3">
        <f>Tabla_STOCKENALMACEN[[#This Row],[STOCK_VALORIZADO]]/SUM(Tabla_STOCKENALMACEN[STOCK_VALORIZADO])</f>
        <v>0</v>
      </c>
      <c r="P2178" s="1" t="str">
        <f>VLOOKUP(Tabla_STOCKENALMACEN[[#This Row],[ID_PRODUCTO]],'ABC VENTAS'!$B$2:$F$564,5,FALSE)</f>
        <v>C</v>
      </c>
      <c r="Q2178" s="1" t="str">
        <f>VLOOKUP(Tabla_STOCKENALMACEN[[#This Row],[ID_PRODUCTO]],'ABC STOCK'!$B$3:$F$565,5,FALSE)</f>
        <v>C</v>
      </c>
      <c r="R217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79" spans="1:18" x14ac:dyDescent="0.25">
      <c r="A2179">
        <v>3</v>
      </c>
      <c r="B2179">
        <v>1363</v>
      </c>
      <c r="C2179">
        <v>8</v>
      </c>
      <c r="D2179">
        <v>9</v>
      </c>
      <c r="E2179">
        <v>202003</v>
      </c>
      <c r="F2179">
        <v>894</v>
      </c>
      <c r="G2179">
        <v>2.0699999999999998</v>
      </c>
      <c r="H2179">
        <v>1850.58</v>
      </c>
      <c r="I2179">
        <v>99.235799999999998</v>
      </c>
      <c r="J2179">
        <v>51</v>
      </c>
      <c r="K2179">
        <v>128.7954</v>
      </c>
      <c r="L2179">
        <f>Tabla_STOCKENALMACEN[[#This Row],[CANT_STOCK]]*Tabla_STOCKENALMACEN[[#This Row],[COSTO_UNIT]]</f>
        <v>1850.58</v>
      </c>
      <c r="M2179">
        <f>IFERROR(Tabla_STOCKENALMACEN[[#This Row],[CANT_STOCK]]/Tabla_STOCKENALMACEN[[#This Row],[VENTA_PROM12MESES_UN]],0)</f>
        <v>17.529411764705884</v>
      </c>
      <c r="N2179">
        <f>IFERROR(12/Tabla_STOCKENALMACEN[[#This Row],[MESES DE INVENTARIO]],0)</f>
        <v>0.68456375838926165</v>
      </c>
      <c r="O2179" s="3">
        <f>Tabla_STOCKENALMACEN[[#This Row],[STOCK_VALORIZADO]]/SUM(Tabla_STOCKENALMACEN[STOCK_VALORIZADO])</f>
        <v>6.9666716581969293E-5</v>
      </c>
      <c r="P2179" s="1" t="str">
        <f>VLOOKUP(Tabla_STOCKENALMACEN[[#This Row],[ID_PRODUCTO]],'ABC VENTAS'!$B$2:$F$564,5,FALSE)</f>
        <v>C</v>
      </c>
      <c r="Q2179" s="1" t="str">
        <f>VLOOKUP(Tabla_STOCKENALMACEN[[#This Row],[ID_PRODUCTO]],'ABC STOCK'!$B$3:$F$565,5,FALSE)</f>
        <v>C</v>
      </c>
      <c r="R217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180" spans="1:18" x14ac:dyDescent="0.25">
      <c r="A2180">
        <v>2</v>
      </c>
      <c r="B2180">
        <v>1364</v>
      </c>
      <c r="C2180">
        <v>8</v>
      </c>
      <c r="D2180">
        <v>9</v>
      </c>
      <c r="E2180">
        <v>201906</v>
      </c>
      <c r="F2180">
        <v>118</v>
      </c>
      <c r="G2180">
        <v>4.6399999999999997</v>
      </c>
      <c r="H2180">
        <v>547.52</v>
      </c>
      <c r="I2180">
        <v>399.50400000000002</v>
      </c>
      <c r="J2180">
        <v>105</v>
      </c>
      <c r="K2180">
        <v>594.38400000000001</v>
      </c>
      <c r="L2180">
        <f>Tabla_STOCKENALMACEN[[#This Row],[CANT_STOCK]]*Tabla_STOCKENALMACEN[[#This Row],[COSTO_UNIT]]</f>
        <v>547.52</v>
      </c>
      <c r="M2180">
        <f>IFERROR(Tabla_STOCKENALMACEN[[#This Row],[CANT_STOCK]]/Tabla_STOCKENALMACEN[[#This Row],[VENTA_PROM12MESES_UN]],0)</f>
        <v>1.1238095238095238</v>
      </c>
      <c r="N2180">
        <f>IFERROR(12/Tabla_STOCKENALMACEN[[#This Row],[MESES DE INVENTARIO]],0)</f>
        <v>10.677966101694915</v>
      </c>
      <c r="O2180" s="3">
        <f>Tabla_STOCKENALMACEN[[#This Row],[STOCK_VALORIZADO]]/SUM(Tabla_STOCKENALMACEN[STOCK_VALORIZADO])</f>
        <v>2.0611873392644374E-5</v>
      </c>
      <c r="P2180" s="1" t="str">
        <f>VLOOKUP(Tabla_STOCKENALMACEN[[#This Row],[ID_PRODUCTO]],'ABC VENTAS'!$B$2:$F$564,5,FALSE)</f>
        <v>C</v>
      </c>
      <c r="Q2180" s="1" t="str">
        <f>VLOOKUP(Tabla_STOCKENALMACEN[[#This Row],[ID_PRODUCTO]],'ABC STOCK'!$B$3:$F$565,5,FALSE)</f>
        <v>C</v>
      </c>
      <c r="R218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81" spans="1:18" x14ac:dyDescent="0.25">
      <c r="A2181">
        <v>1</v>
      </c>
      <c r="B2181">
        <v>1364</v>
      </c>
      <c r="C2181">
        <v>8</v>
      </c>
      <c r="D2181">
        <v>9</v>
      </c>
      <c r="E2181">
        <v>201906</v>
      </c>
      <c r="F2181">
        <v>207</v>
      </c>
      <c r="G2181">
        <v>3.56</v>
      </c>
      <c r="H2181">
        <v>736.92</v>
      </c>
      <c r="I2181">
        <v>349.8768</v>
      </c>
      <c r="J2181">
        <v>108</v>
      </c>
      <c r="K2181">
        <v>488.28960000000001</v>
      </c>
      <c r="L2181">
        <f>Tabla_STOCKENALMACEN[[#This Row],[CANT_STOCK]]*Tabla_STOCKENALMACEN[[#This Row],[COSTO_UNIT]]</f>
        <v>736.92</v>
      </c>
      <c r="M2181">
        <f>IFERROR(Tabla_STOCKENALMACEN[[#This Row],[CANT_STOCK]]/Tabla_STOCKENALMACEN[[#This Row],[VENTA_PROM12MESES_UN]],0)</f>
        <v>1.9166666666666667</v>
      </c>
      <c r="N2181">
        <f>IFERROR(12/Tabla_STOCKENALMACEN[[#This Row],[MESES DE INVENTARIO]],0)</f>
        <v>6.2608695652173907</v>
      </c>
      <c r="O2181" s="3">
        <f>Tabla_STOCKENALMACEN[[#This Row],[STOCK_VALORIZADO]]/SUM(Tabla_STOCKENALMACEN[STOCK_VALORIZADO])</f>
        <v>2.7742003471119764E-5</v>
      </c>
      <c r="P2181" s="1" t="str">
        <f>VLOOKUP(Tabla_STOCKENALMACEN[[#This Row],[ID_PRODUCTO]],'ABC VENTAS'!$B$2:$F$564,5,FALSE)</f>
        <v>C</v>
      </c>
      <c r="Q2181" s="1" t="str">
        <f>VLOOKUP(Tabla_STOCKENALMACEN[[#This Row],[ID_PRODUCTO]],'ABC STOCK'!$B$3:$F$565,5,FALSE)</f>
        <v>C</v>
      </c>
      <c r="R218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82" spans="1:18" x14ac:dyDescent="0.25">
      <c r="A2182">
        <v>3</v>
      </c>
      <c r="B2182">
        <v>1364</v>
      </c>
      <c r="C2182">
        <v>8</v>
      </c>
      <c r="D2182">
        <v>9</v>
      </c>
      <c r="E2182">
        <v>201911</v>
      </c>
      <c r="F2182">
        <v>181</v>
      </c>
      <c r="G2182">
        <v>2.68</v>
      </c>
      <c r="H2182">
        <v>485.08</v>
      </c>
      <c r="I2182">
        <v>257.14600000000002</v>
      </c>
      <c r="J2182">
        <v>101</v>
      </c>
      <c r="K2182">
        <v>481.81040000000002</v>
      </c>
      <c r="L2182">
        <f>Tabla_STOCKENALMACEN[[#This Row],[CANT_STOCK]]*Tabla_STOCKENALMACEN[[#This Row],[COSTO_UNIT]]</f>
        <v>485.08000000000004</v>
      </c>
      <c r="M2182">
        <f>IFERROR(Tabla_STOCKENALMACEN[[#This Row],[CANT_STOCK]]/Tabla_STOCKENALMACEN[[#This Row],[VENTA_PROM12MESES_UN]],0)</f>
        <v>1.7920792079207921</v>
      </c>
      <c r="N2182">
        <f>IFERROR(12/Tabla_STOCKENALMACEN[[#This Row],[MESES DE INVENTARIO]],0)</f>
        <v>6.6961325966850831</v>
      </c>
      <c r="O2182" s="3">
        <f>Tabla_STOCKENALMACEN[[#This Row],[STOCK_VALORIZADO]]/SUM(Tabla_STOCKENALMACEN[STOCK_VALORIZADO])</f>
        <v>1.8261264511440559E-5</v>
      </c>
      <c r="P2182" s="1" t="str">
        <f>VLOOKUP(Tabla_STOCKENALMACEN[[#This Row],[ID_PRODUCTO]],'ABC VENTAS'!$B$2:$F$564,5,FALSE)</f>
        <v>C</v>
      </c>
      <c r="Q2182" s="1" t="str">
        <f>VLOOKUP(Tabla_STOCKENALMACEN[[#This Row],[ID_PRODUCTO]],'ABC STOCK'!$B$3:$F$565,5,FALSE)</f>
        <v>C</v>
      </c>
      <c r="R218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83" spans="1:18" x14ac:dyDescent="0.25">
      <c r="A2183">
        <v>2</v>
      </c>
      <c r="B2183">
        <v>1364</v>
      </c>
      <c r="C2183">
        <v>8</v>
      </c>
      <c r="D2183">
        <v>9</v>
      </c>
      <c r="E2183">
        <v>202003</v>
      </c>
      <c r="F2183">
        <v>810</v>
      </c>
      <c r="G2183">
        <v>2.2599999999999998</v>
      </c>
      <c r="H2183">
        <v>1830.6</v>
      </c>
      <c r="I2183">
        <v>318.93119999999999</v>
      </c>
      <c r="J2183">
        <v>147</v>
      </c>
      <c r="K2183">
        <v>468.43020000000001</v>
      </c>
      <c r="L2183">
        <f>Tabla_STOCKENALMACEN[[#This Row],[CANT_STOCK]]*Tabla_STOCKENALMACEN[[#This Row],[COSTO_UNIT]]</f>
        <v>1830.6</v>
      </c>
      <c r="M2183">
        <f>IFERROR(Tabla_STOCKENALMACEN[[#This Row],[CANT_STOCK]]/Tabla_STOCKENALMACEN[[#This Row],[VENTA_PROM12MESES_UN]],0)</f>
        <v>5.5102040816326534</v>
      </c>
      <c r="N2183">
        <f>IFERROR(12/Tabla_STOCKENALMACEN[[#This Row],[MESES DE INVENTARIO]],0)</f>
        <v>2.1777777777777776</v>
      </c>
      <c r="O2183" s="3">
        <f>Tabla_STOCKENALMACEN[[#This Row],[STOCK_VALORIZADO]]/SUM(Tabla_STOCKENALMACEN[STOCK_VALORIZADO])</f>
        <v>6.8914551856689792E-5</v>
      </c>
      <c r="P2183" s="1" t="str">
        <f>VLOOKUP(Tabla_STOCKENALMACEN[[#This Row],[ID_PRODUCTO]],'ABC VENTAS'!$B$2:$F$564,5,FALSE)</f>
        <v>C</v>
      </c>
      <c r="Q2183" s="1" t="str">
        <f>VLOOKUP(Tabla_STOCKENALMACEN[[#This Row],[ID_PRODUCTO]],'ABC STOCK'!$B$3:$F$565,5,FALSE)</f>
        <v>C</v>
      </c>
      <c r="R218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184" spans="1:18" x14ac:dyDescent="0.25">
      <c r="A2184">
        <v>1</v>
      </c>
      <c r="B2184">
        <v>1364</v>
      </c>
      <c r="C2184">
        <v>8</v>
      </c>
      <c r="D2184">
        <v>9</v>
      </c>
      <c r="E2184">
        <v>202003</v>
      </c>
      <c r="F2184">
        <v>543</v>
      </c>
      <c r="G2184">
        <v>1.3</v>
      </c>
      <c r="H2184">
        <v>705.9</v>
      </c>
      <c r="I2184">
        <v>175.76</v>
      </c>
      <c r="J2184">
        <v>130</v>
      </c>
      <c r="K2184">
        <v>216.32</v>
      </c>
      <c r="L2184">
        <f>Tabla_STOCKENALMACEN[[#This Row],[CANT_STOCK]]*Tabla_STOCKENALMACEN[[#This Row],[COSTO_UNIT]]</f>
        <v>705.9</v>
      </c>
      <c r="M2184">
        <f>IFERROR(Tabla_STOCKENALMACEN[[#This Row],[CANT_STOCK]]/Tabla_STOCKENALMACEN[[#This Row],[VENTA_PROM12MESES_UN]],0)</f>
        <v>4.1769230769230772</v>
      </c>
      <c r="N2184">
        <f>IFERROR(12/Tabla_STOCKENALMACEN[[#This Row],[MESES DE INVENTARIO]],0)</f>
        <v>2.8729281767955799</v>
      </c>
      <c r="O2184" s="3">
        <f>Tabla_STOCKENALMACEN[[#This Row],[STOCK_VALORIZADO]]/SUM(Tabla_STOCKENALMACEN[STOCK_VALORIZADO])</f>
        <v>2.6574228206947077E-5</v>
      </c>
      <c r="P2184" s="1" t="str">
        <f>VLOOKUP(Tabla_STOCKENALMACEN[[#This Row],[ID_PRODUCTO]],'ABC VENTAS'!$B$2:$F$564,5,FALSE)</f>
        <v>C</v>
      </c>
      <c r="Q2184" s="1" t="str">
        <f>VLOOKUP(Tabla_STOCKENALMACEN[[#This Row],[ID_PRODUCTO]],'ABC STOCK'!$B$3:$F$565,5,FALSE)</f>
        <v>C</v>
      </c>
      <c r="R218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185" spans="1:18" x14ac:dyDescent="0.25">
      <c r="A2185">
        <v>3</v>
      </c>
      <c r="B2185">
        <v>1364</v>
      </c>
      <c r="C2185">
        <v>8</v>
      </c>
      <c r="D2185">
        <v>9</v>
      </c>
      <c r="E2185">
        <v>202003</v>
      </c>
      <c r="F2185">
        <v>58</v>
      </c>
      <c r="G2185">
        <v>2.4700000000000002</v>
      </c>
      <c r="H2185">
        <v>143.26</v>
      </c>
      <c r="I2185">
        <v>129.67500000000001</v>
      </c>
      <c r="J2185">
        <v>50</v>
      </c>
      <c r="K2185">
        <v>151.905</v>
      </c>
      <c r="L2185">
        <f>Tabla_STOCKENALMACEN[[#This Row],[CANT_STOCK]]*Tabla_STOCKENALMACEN[[#This Row],[COSTO_UNIT]]</f>
        <v>143.26000000000002</v>
      </c>
      <c r="M2185">
        <f>IFERROR(Tabla_STOCKENALMACEN[[#This Row],[CANT_STOCK]]/Tabla_STOCKENALMACEN[[#This Row],[VENTA_PROM12MESES_UN]],0)</f>
        <v>1.1599999999999999</v>
      </c>
      <c r="N2185">
        <f>IFERROR(12/Tabla_STOCKENALMACEN[[#This Row],[MESES DE INVENTARIO]],0)</f>
        <v>10.344827586206897</v>
      </c>
      <c r="O2185" s="3">
        <f>Tabla_STOCKENALMACEN[[#This Row],[STOCK_VALORIZADO]]/SUM(Tabla_STOCKENALMACEN[STOCK_VALORIZADO])</f>
        <v>5.3931490762533491E-6</v>
      </c>
      <c r="P2185" s="1" t="str">
        <f>VLOOKUP(Tabla_STOCKENALMACEN[[#This Row],[ID_PRODUCTO]],'ABC VENTAS'!$B$2:$F$564,5,FALSE)</f>
        <v>C</v>
      </c>
      <c r="Q2185" s="1" t="str">
        <f>VLOOKUP(Tabla_STOCKENALMACEN[[#This Row],[ID_PRODUCTO]],'ABC STOCK'!$B$3:$F$565,5,FALSE)</f>
        <v>C</v>
      </c>
      <c r="R218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86" spans="1:18" x14ac:dyDescent="0.25">
      <c r="A2186">
        <v>2</v>
      </c>
      <c r="B2186">
        <v>1365</v>
      </c>
      <c r="C2186">
        <v>8</v>
      </c>
      <c r="D2186">
        <v>9</v>
      </c>
      <c r="E2186">
        <v>202003</v>
      </c>
      <c r="F2186">
        <v>343</v>
      </c>
      <c r="G2186">
        <v>65</v>
      </c>
      <c r="H2186">
        <v>22295</v>
      </c>
      <c r="I2186">
        <v>63420.5</v>
      </c>
      <c r="J2186">
        <v>887</v>
      </c>
      <c r="K2186">
        <v>108391.4</v>
      </c>
      <c r="L2186">
        <f>Tabla_STOCKENALMACEN[[#This Row],[CANT_STOCK]]*Tabla_STOCKENALMACEN[[#This Row],[COSTO_UNIT]]</f>
        <v>22295</v>
      </c>
      <c r="M2186">
        <f>IFERROR(Tabla_STOCKENALMACEN[[#This Row],[CANT_STOCK]]/Tabla_STOCKENALMACEN[[#This Row],[VENTA_PROM12MESES_UN]],0)</f>
        <v>0.38669673055242393</v>
      </c>
      <c r="N2186">
        <f>IFERROR(12/Tabla_STOCKENALMACEN[[#This Row],[MESES DE INVENTARIO]],0)</f>
        <v>31.03206997084548</v>
      </c>
      <c r="O2186" s="3">
        <f>Tabla_STOCKENALMACEN[[#This Row],[STOCK_VALORIZADO]]/SUM(Tabla_STOCKENALMACEN[STOCK_VALORIZADO])</f>
        <v>8.3931494244777604E-4</v>
      </c>
      <c r="P2186" s="1" t="str">
        <f>VLOOKUP(Tabla_STOCKENALMACEN[[#This Row],[ID_PRODUCTO]],'ABC VENTAS'!$B$2:$F$564,5,FALSE)</f>
        <v>A</v>
      </c>
      <c r="Q2186" s="1" t="str">
        <f>VLOOKUP(Tabla_STOCKENALMACEN[[#This Row],[ID_PRODUCTO]],'ABC STOCK'!$B$3:$F$565,5,FALSE)</f>
        <v>B</v>
      </c>
      <c r="R218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87" spans="1:18" x14ac:dyDescent="0.25">
      <c r="A2187">
        <v>1</v>
      </c>
      <c r="B2187">
        <v>1365</v>
      </c>
      <c r="C2187">
        <v>8</v>
      </c>
      <c r="D2187">
        <v>9</v>
      </c>
      <c r="E2187">
        <v>201903</v>
      </c>
      <c r="F2187">
        <v>1053</v>
      </c>
      <c r="G2187">
        <v>59</v>
      </c>
      <c r="H2187">
        <v>62127</v>
      </c>
      <c r="I2187">
        <v>42008</v>
      </c>
      <c r="J2187">
        <v>800</v>
      </c>
      <c r="K2187">
        <v>70800</v>
      </c>
      <c r="L2187">
        <f>Tabla_STOCKENALMACEN[[#This Row],[CANT_STOCK]]*Tabla_STOCKENALMACEN[[#This Row],[COSTO_UNIT]]</f>
        <v>62127</v>
      </c>
      <c r="M2187">
        <f>IFERROR(Tabla_STOCKENALMACEN[[#This Row],[CANT_STOCK]]/Tabla_STOCKENALMACEN[[#This Row],[VENTA_PROM12MESES_UN]],0)</f>
        <v>1.3162499999999999</v>
      </c>
      <c r="N2187">
        <f>IFERROR(12/Tabla_STOCKENALMACEN[[#This Row],[MESES DE INVENTARIO]],0)</f>
        <v>9.116809116809117</v>
      </c>
      <c r="O2187" s="3">
        <f>Tabla_STOCKENALMACEN[[#This Row],[STOCK_VALORIZADO]]/SUM(Tabla_STOCKENALMACEN[STOCK_VALORIZADO])</f>
        <v>2.3388257200920829E-3</v>
      </c>
      <c r="P2187" s="1" t="str">
        <f>VLOOKUP(Tabla_STOCKENALMACEN[[#This Row],[ID_PRODUCTO]],'ABC VENTAS'!$B$2:$F$564,5,FALSE)</f>
        <v>A</v>
      </c>
      <c r="Q2187" s="1" t="str">
        <f>VLOOKUP(Tabla_STOCKENALMACEN[[#This Row],[ID_PRODUCTO]],'ABC STOCK'!$B$3:$F$565,5,FALSE)</f>
        <v>B</v>
      </c>
      <c r="R218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88" spans="1:18" x14ac:dyDescent="0.25">
      <c r="A2188">
        <v>2</v>
      </c>
      <c r="B2188">
        <v>1365</v>
      </c>
      <c r="C2188">
        <v>8</v>
      </c>
      <c r="D2188">
        <v>9</v>
      </c>
      <c r="E2188">
        <v>202001</v>
      </c>
      <c r="F2188">
        <v>47</v>
      </c>
      <c r="G2188">
        <v>47</v>
      </c>
      <c r="H2188">
        <v>2209</v>
      </c>
      <c r="I2188">
        <v>43941.24</v>
      </c>
      <c r="J2188">
        <v>954</v>
      </c>
      <c r="K2188">
        <v>63669.96</v>
      </c>
      <c r="L2188">
        <f>Tabla_STOCKENALMACEN[[#This Row],[CANT_STOCK]]*Tabla_STOCKENALMACEN[[#This Row],[COSTO_UNIT]]</f>
        <v>2209</v>
      </c>
      <c r="M2188">
        <f>IFERROR(Tabla_STOCKENALMACEN[[#This Row],[CANT_STOCK]]/Tabla_STOCKENALMACEN[[#This Row],[VENTA_PROM12MESES_UN]],0)</f>
        <v>4.9266247379454925E-2</v>
      </c>
      <c r="N2188">
        <f>IFERROR(12/Tabla_STOCKENALMACEN[[#This Row],[MESES DE INVENTARIO]],0)</f>
        <v>243.57446808510639</v>
      </c>
      <c r="O2188" s="3">
        <f>Tabla_STOCKENALMACEN[[#This Row],[STOCK_VALORIZADO]]/SUM(Tabla_STOCKENALMACEN[STOCK_VALORIZADO])</f>
        <v>8.3159753660782119E-5</v>
      </c>
      <c r="P2188" s="1" t="str">
        <f>VLOOKUP(Tabla_STOCKENALMACEN[[#This Row],[ID_PRODUCTO]],'ABC VENTAS'!$B$2:$F$564,5,FALSE)</f>
        <v>A</v>
      </c>
      <c r="Q2188" s="1" t="str">
        <f>VLOOKUP(Tabla_STOCKENALMACEN[[#This Row],[ID_PRODUCTO]],'ABC STOCK'!$B$3:$F$565,5,FALSE)</f>
        <v>B</v>
      </c>
      <c r="R218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89" spans="1:18" x14ac:dyDescent="0.25">
      <c r="A2189">
        <v>1</v>
      </c>
      <c r="B2189">
        <v>1365</v>
      </c>
      <c r="C2189">
        <v>8</v>
      </c>
      <c r="D2189">
        <v>9</v>
      </c>
      <c r="E2189">
        <v>202001</v>
      </c>
      <c r="F2189">
        <v>855</v>
      </c>
      <c r="G2189">
        <v>52</v>
      </c>
      <c r="H2189">
        <v>44460</v>
      </c>
      <c r="I2189">
        <v>23834.2</v>
      </c>
      <c r="J2189">
        <v>445</v>
      </c>
      <c r="K2189">
        <v>37949.599999999999</v>
      </c>
      <c r="L2189">
        <f>Tabla_STOCKENALMACEN[[#This Row],[CANT_STOCK]]*Tabla_STOCKENALMACEN[[#This Row],[COSTO_UNIT]]</f>
        <v>44460</v>
      </c>
      <c r="M2189">
        <f>IFERROR(Tabla_STOCKENALMACEN[[#This Row],[CANT_STOCK]]/Tabla_STOCKENALMACEN[[#This Row],[VENTA_PROM12MESES_UN]],0)</f>
        <v>1.9213483146067416</v>
      </c>
      <c r="N2189">
        <f>IFERROR(12/Tabla_STOCKENALMACEN[[#This Row],[MESES DE INVENTARIO]],0)</f>
        <v>6.2456140350877192</v>
      </c>
      <c r="O2189" s="3">
        <f>Tabla_STOCKENALMACEN[[#This Row],[STOCK_VALORIZADO]]/SUM(Tabla_STOCKENALMACEN[STOCK_VALORIZADO])</f>
        <v>1.6737359202165564E-3</v>
      </c>
      <c r="P2189" s="1" t="str">
        <f>VLOOKUP(Tabla_STOCKENALMACEN[[#This Row],[ID_PRODUCTO]],'ABC VENTAS'!$B$2:$F$564,5,FALSE)</f>
        <v>A</v>
      </c>
      <c r="Q2189" s="1" t="str">
        <f>VLOOKUP(Tabla_STOCKENALMACEN[[#This Row],[ID_PRODUCTO]],'ABC STOCK'!$B$3:$F$565,5,FALSE)</f>
        <v>B</v>
      </c>
      <c r="R218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90" spans="1:18" x14ac:dyDescent="0.25">
      <c r="A2190">
        <v>2</v>
      </c>
      <c r="B2190">
        <v>1365</v>
      </c>
      <c r="C2190">
        <v>8</v>
      </c>
      <c r="D2190">
        <v>9</v>
      </c>
      <c r="E2190">
        <v>202001</v>
      </c>
      <c r="F2190">
        <v>0</v>
      </c>
      <c r="G2190">
        <v>46</v>
      </c>
      <c r="H2190">
        <v>0</v>
      </c>
      <c r="I2190">
        <v>18032</v>
      </c>
      <c r="J2190">
        <v>392</v>
      </c>
      <c r="K2190">
        <v>34080.480000000003</v>
      </c>
      <c r="L2190">
        <f>Tabla_STOCKENALMACEN[[#This Row],[CANT_STOCK]]*Tabla_STOCKENALMACEN[[#This Row],[COSTO_UNIT]]</f>
        <v>0</v>
      </c>
      <c r="M2190">
        <f>IFERROR(Tabla_STOCKENALMACEN[[#This Row],[CANT_STOCK]]/Tabla_STOCKENALMACEN[[#This Row],[VENTA_PROM12MESES_UN]],0)</f>
        <v>0</v>
      </c>
      <c r="N2190">
        <f>IFERROR(12/Tabla_STOCKENALMACEN[[#This Row],[MESES DE INVENTARIO]],0)</f>
        <v>0</v>
      </c>
      <c r="O2190" s="3">
        <f>Tabla_STOCKENALMACEN[[#This Row],[STOCK_VALORIZADO]]/SUM(Tabla_STOCKENALMACEN[STOCK_VALORIZADO])</f>
        <v>0</v>
      </c>
      <c r="P2190" s="1" t="str">
        <f>VLOOKUP(Tabla_STOCKENALMACEN[[#This Row],[ID_PRODUCTO]],'ABC VENTAS'!$B$2:$F$564,5,FALSE)</f>
        <v>A</v>
      </c>
      <c r="Q2190" s="1" t="str">
        <f>VLOOKUP(Tabla_STOCKENALMACEN[[#This Row],[ID_PRODUCTO]],'ABC STOCK'!$B$3:$F$565,5,FALSE)</f>
        <v>B</v>
      </c>
      <c r="R219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91" spans="1:18" x14ac:dyDescent="0.25">
      <c r="A2191">
        <v>3</v>
      </c>
      <c r="B2191">
        <v>1365</v>
      </c>
      <c r="C2191">
        <v>8</v>
      </c>
      <c r="D2191">
        <v>9</v>
      </c>
      <c r="E2191">
        <v>201911</v>
      </c>
      <c r="F2191">
        <v>1061</v>
      </c>
      <c r="G2191">
        <v>51</v>
      </c>
      <c r="H2191">
        <v>54111</v>
      </c>
      <c r="I2191">
        <v>20294.939999999999</v>
      </c>
      <c r="J2191">
        <v>394</v>
      </c>
      <c r="K2191">
        <v>31748.52</v>
      </c>
      <c r="L2191">
        <f>Tabla_STOCKENALMACEN[[#This Row],[CANT_STOCK]]*Tabla_STOCKENALMACEN[[#This Row],[COSTO_UNIT]]</f>
        <v>54111</v>
      </c>
      <c r="M2191">
        <f>IFERROR(Tabla_STOCKENALMACEN[[#This Row],[CANT_STOCK]]/Tabla_STOCKENALMACEN[[#This Row],[VENTA_PROM12MESES_UN]],0)</f>
        <v>2.6928934010152283</v>
      </c>
      <c r="N2191">
        <f>IFERROR(12/Tabla_STOCKENALMACEN[[#This Row],[MESES DE INVENTARIO]],0)</f>
        <v>4.4561734213006599</v>
      </c>
      <c r="O2191" s="3">
        <f>Tabla_STOCKENALMACEN[[#This Row],[STOCK_VALORIZADO]]/SUM(Tabla_STOCKENALMACEN[STOCK_VALORIZADO])</f>
        <v>2.0370563288087738E-3</v>
      </c>
      <c r="P2191" s="1" t="str">
        <f>VLOOKUP(Tabla_STOCKENALMACEN[[#This Row],[ID_PRODUCTO]],'ABC VENTAS'!$B$2:$F$564,5,FALSE)</f>
        <v>A</v>
      </c>
      <c r="Q2191" s="1" t="str">
        <f>VLOOKUP(Tabla_STOCKENALMACEN[[#This Row],[ID_PRODUCTO]],'ABC STOCK'!$B$3:$F$565,5,FALSE)</f>
        <v>B</v>
      </c>
      <c r="R219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92" spans="1:18" x14ac:dyDescent="0.25">
      <c r="A2192">
        <v>2</v>
      </c>
      <c r="B2192">
        <v>1366</v>
      </c>
      <c r="C2192">
        <v>8</v>
      </c>
      <c r="D2192">
        <v>9</v>
      </c>
      <c r="E2192">
        <v>201910</v>
      </c>
      <c r="F2192">
        <v>1025</v>
      </c>
      <c r="G2192">
        <v>58</v>
      </c>
      <c r="H2192">
        <v>59450</v>
      </c>
      <c r="I2192">
        <v>62651.02</v>
      </c>
      <c r="J2192">
        <v>991</v>
      </c>
      <c r="K2192">
        <v>98862.16</v>
      </c>
      <c r="L2192">
        <f>Tabla_STOCKENALMACEN[[#This Row],[CANT_STOCK]]*Tabla_STOCKENALMACEN[[#This Row],[COSTO_UNIT]]</f>
        <v>59450</v>
      </c>
      <c r="M2192">
        <f>IFERROR(Tabla_STOCKENALMACEN[[#This Row],[CANT_STOCK]]/Tabla_STOCKENALMACEN[[#This Row],[VENTA_PROM12MESES_UN]],0)</f>
        <v>1.0343087790110999</v>
      </c>
      <c r="N2192">
        <f>IFERROR(12/Tabla_STOCKENALMACEN[[#This Row],[MESES DE INVENTARIO]],0)</f>
        <v>11.601951219512195</v>
      </c>
      <c r="O2192" s="3">
        <f>Tabla_STOCKENALMACEN[[#This Row],[STOCK_VALORIZADO]]/SUM(Tabla_STOCKENALMACEN[STOCK_VALORIZADO])</f>
        <v>2.2380476935869157E-3</v>
      </c>
      <c r="P2192" s="1" t="str">
        <f>VLOOKUP(Tabla_STOCKENALMACEN[[#This Row],[ID_PRODUCTO]],'ABC VENTAS'!$B$2:$F$564,5,FALSE)</f>
        <v>A</v>
      </c>
      <c r="Q2192" s="1" t="str">
        <f>VLOOKUP(Tabla_STOCKENALMACEN[[#This Row],[ID_PRODUCTO]],'ABC STOCK'!$B$3:$F$565,5,FALSE)</f>
        <v>A</v>
      </c>
      <c r="R219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93" spans="1:18" x14ac:dyDescent="0.25">
      <c r="A2193">
        <v>3</v>
      </c>
      <c r="B2193">
        <v>1366</v>
      </c>
      <c r="C2193">
        <v>8</v>
      </c>
      <c r="D2193">
        <v>9</v>
      </c>
      <c r="E2193">
        <v>202001</v>
      </c>
      <c r="F2193">
        <v>387</v>
      </c>
      <c r="G2193">
        <v>74</v>
      </c>
      <c r="H2193">
        <v>28638</v>
      </c>
      <c r="I2193">
        <v>42826.02</v>
      </c>
      <c r="J2193">
        <v>573</v>
      </c>
      <c r="K2193">
        <v>77171.64</v>
      </c>
      <c r="L2193">
        <f>Tabla_STOCKENALMACEN[[#This Row],[CANT_STOCK]]*Tabla_STOCKENALMACEN[[#This Row],[COSTO_UNIT]]</f>
        <v>28638</v>
      </c>
      <c r="M2193">
        <f>IFERROR(Tabla_STOCKENALMACEN[[#This Row],[CANT_STOCK]]/Tabla_STOCKENALMACEN[[#This Row],[VENTA_PROM12MESES_UN]],0)</f>
        <v>0.67539267015706805</v>
      </c>
      <c r="N2193">
        <f>IFERROR(12/Tabla_STOCKENALMACEN[[#This Row],[MESES DE INVENTARIO]],0)</f>
        <v>17.767441860465116</v>
      </c>
      <c r="O2193" s="3">
        <f>Tabla_STOCKENALMACEN[[#This Row],[STOCK_VALORIZADO]]/SUM(Tabla_STOCKENALMACEN[STOCK_VALORIZADO])</f>
        <v>1.078102772900624E-3</v>
      </c>
      <c r="P2193" s="1" t="str">
        <f>VLOOKUP(Tabla_STOCKENALMACEN[[#This Row],[ID_PRODUCTO]],'ABC VENTAS'!$B$2:$F$564,5,FALSE)</f>
        <v>A</v>
      </c>
      <c r="Q2193" s="1" t="str">
        <f>VLOOKUP(Tabla_STOCKENALMACEN[[#This Row],[ID_PRODUCTO]],'ABC STOCK'!$B$3:$F$565,5,FALSE)</f>
        <v>A</v>
      </c>
      <c r="R219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94" spans="1:18" x14ac:dyDescent="0.25">
      <c r="A2194">
        <v>2</v>
      </c>
      <c r="B2194">
        <v>1366</v>
      </c>
      <c r="C2194">
        <v>8</v>
      </c>
      <c r="D2194">
        <v>9</v>
      </c>
      <c r="E2194">
        <v>202002</v>
      </c>
      <c r="F2194">
        <v>1060</v>
      </c>
      <c r="G2194">
        <v>72</v>
      </c>
      <c r="H2194">
        <v>76320</v>
      </c>
      <c r="I2194">
        <v>31507.919999999998</v>
      </c>
      <c r="J2194">
        <v>503</v>
      </c>
      <c r="K2194">
        <v>59032.08</v>
      </c>
      <c r="L2194">
        <f>Tabla_STOCKENALMACEN[[#This Row],[CANT_STOCK]]*Tabla_STOCKENALMACEN[[#This Row],[COSTO_UNIT]]</f>
        <v>76320</v>
      </c>
      <c r="M2194">
        <f>IFERROR(Tabla_STOCKENALMACEN[[#This Row],[CANT_STOCK]]/Tabla_STOCKENALMACEN[[#This Row],[VENTA_PROM12MESES_UN]],0)</f>
        <v>2.107355864811133</v>
      </c>
      <c r="N2194">
        <f>IFERROR(12/Tabla_STOCKENALMACEN[[#This Row],[MESES DE INVENTARIO]],0)</f>
        <v>5.6943396226415102</v>
      </c>
      <c r="O2194" s="3">
        <f>Tabla_STOCKENALMACEN[[#This Row],[STOCK_VALORIZADO]]/SUM(Tabla_STOCKENALMACEN[STOCK_VALORIZADO])</f>
        <v>2.8731337253919834E-3</v>
      </c>
      <c r="P2194" s="1" t="str">
        <f>VLOOKUP(Tabla_STOCKENALMACEN[[#This Row],[ID_PRODUCTO]],'ABC VENTAS'!$B$2:$F$564,5,FALSE)</f>
        <v>A</v>
      </c>
      <c r="Q2194" s="1" t="str">
        <f>VLOOKUP(Tabla_STOCKENALMACEN[[#This Row],[ID_PRODUCTO]],'ABC STOCK'!$B$3:$F$565,5,FALSE)</f>
        <v>A</v>
      </c>
      <c r="R219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95" spans="1:18" x14ac:dyDescent="0.25">
      <c r="A2195">
        <v>2</v>
      </c>
      <c r="B2195">
        <v>1366</v>
      </c>
      <c r="C2195">
        <v>8</v>
      </c>
      <c r="D2195">
        <v>9</v>
      </c>
      <c r="E2195">
        <v>202003</v>
      </c>
      <c r="F2195">
        <v>54</v>
      </c>
      <c r="G2195">
        <v>53</v>
      </c>
      <c r="H2195">
        <v>2862</v>
      </c>
      <c r="I2195">
        <v>27475.200000000001</v>
      </c>
      <c r="J2195">
        <v>576</v>
      </c>
      <c r="K2195">
        <v>57087.360000000001</v>
      </c>
      <c r="L2195">
        <f>Tabla_STOCKENALMACEN[[#This Row],[CANT_STOCK]]*Tabla_STOCKENALMACEN[[#This Row],[COSTO_UNIT]]</f>
        <v>2862</v>
      </c>
      <c r="M2195">
        <f>IFERROR(Tabla_STOCKENALMACEN[[#This Row],[CANT_STOCK]]/Tabla_STOCKENALMACEN[[#This Row],[VENTA_PROM12MESES_UN]],0)</f>
        <v>9.375E-2</v>
      </c>
      <c r="N2195">
        <f>IFERROR(12/Tabla_STOCKENALMACEN[[#This Row],[MESES DE INVENTARIO]],0)</f>
        <v>128</v>
      </c>
      <c r="O2195" s="3">
        <f>Tabla_STOCKENALMACEN[[#This Row],[STOCK_VALORIZADO]]/SUM(Tabla_STOCKENALMACEN[STOCK_VALORIZADO])</f>
        <v>1.0774251470219937E-4</v>
      </c>
      <c r="P2195" s="1" t="str">
        <f>VLOOKUP(Tabla_STOCKENALMACEN[[#This Row],[ID_PRODUCTO]],'ABC VENTAS'!$B$2:$F$564,5,FALSE)</f>
        <v>A</v>
      </c>
      <c r="Q2195" s="1" t="str">
        <f>VLOOKUP(Tabla_STOCKENALMACEN[[#This Row],[ID_PRODUCTO]],'ABC STOCK'!$B$3:$F$565,5,FALSE)</f>
        <v>A</v>
      </c>
      <c r="R219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96" spans="1:18" x14ac:dyDescent="0.25">
      <c r="A2196">
        <v>3</v>
      </c>
      <c r="B2196">
        <v>1366</v>
      </c>
      <c r="C2196">
        <v>8</v>
      </c>
      <c r="D2196">
        <v>9</v>
      </c>
      <c r="E2196">
        <v>202002</v>
      </c>
      <c r="F2196">
        <v>324</v>
      </c>
      <c r="G2196">
        <v>76</v>
      </c>
      <c r="H2196">
        <v>24624</v>
      </c>
      <c r="I2196">
        <v>34111.839999999997</v>
      </c>
      <c r="J2196">
        <v>458</v>
      </c>
      <c r="K2196">
        <v>53952.4</v>
      </c>
      <c r="L2196">
        <f>Tabla_STOCKENALMACEN[[#This Row],[CANT_STOCK]]*Tabla_STOCKENALMACEN[[#This Row],[COSTO_UNIT]]</f>
        <v>24624</v>
      </c>
      <c r="M2196">
        <f>IFERROR(Tabla_STOCKENALMACEN[[#This Row],[CANT_STOCK]]/Tabla_STOCKENALMACEN[[#This Row],[VENTA_PROM12MESES_UN]],0)</f>
        <v>0.70742358078602618</v>
      </c>
      <c r="N2196">
        <f>IFERROR(12/Tabla_STOCKENALMACEN[[#This Row],[MESES DE INVENTARIO]],0)</f>
        <v>16.962962962962962</v>
      </c>
      <c r="O2196" s="3">
        <f>Tabla_STOCKENALMACEN[[#This Row],[STOCK_VALORIZADO]]/SUM(Tabla_STOCKENALMACEN[STOCK_VALORIZADO])</f>
        <v>9.2699220196609269E-4</v>
      </c>
      <c r="P2196" s="1" t="str">
        <f>VLOOKUP(Tabla_STOCKENALMACEN[[#This Row],[ID_PRODUCTO]],'ABC VENTAS'!$B$2:$F$564,5,FALSE)</f>
        <v>A</v>
      </c>
      <c r="Q2196" s="1" t="str">
        <f>VLOOKUP(Tabla_STOCKENALMACEN[[#This Row],[ID_PRODUCTO]],'ABC STOCK'!$B$3:$F$565,5,FALSE)</f>
        <v>A</v>
      </c>
      <c r="R219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97" spans="1:18" x14ac:dyDescent="0.25">
      <c r="A2197">
        <v>1</v>
      </c>
      <c r="B2197">
        <v>1366</v>
      </c>
      <c r="C2197">
        <v>8</v>
      </c>
      <c r="D2197">
        <v>9</v>
      </c>
      <c r="E2197">
        <v>201912</v>
      </c>
      <c r="F2197">
        <v>81</v>
      </c>
      <c r="G2197">
        <v>69</v>
      </c>
      <c r="H2197">
        <v>5589</v>
      </c>
      <c r="I2197">
        <v>25668</v>
      </c>
      <c r="J2197">
        <v>400</v>
      </c>
      <c r="K2197">
        <v>36156</v>
      </c>
      <c r="L2197">
        <f>Tabla_STOCKENALMACEN[[#This Row],[CANT_STOCK]]*Tabla_STOCKENALMACEN[[#This Row],[COSTO_UNIT]]</f>
        <v>5589</v>
      </c>
      <c r="M2197">
        <f>IFERROR(Tabla_STOCKENALMACEN[[#This Row],[CANT_STOCK]]/Tabla_STOCKENALMACEN[[#This Row],[VENTA_PROM12MESES_UN]],0)</f>
        <v>0.20250000000000001</v>
      </c>
      <c r="N2197">
        <f>IFERROR(12/Tabla_STOCKENALMACEN[[#This Row],[MESES DE INVENTARIO]],0)</f>
        <v>59.259259259259252</v>
      </c>
      <c r="O2197" s="3">
        <f>Tabla_STOCKENALMACEN[[#This Row],[STOCK_VALORIZADO]]/SUM(Tabla_STOCKENALMACEN[STOCK_VALORIZADO])</f>
        <v>2.1040283531467235E-4</v>
      </c>
      <c r="P2197" s="1" t="str">
        <f>VLOOKUP(Tabla_STOCKENALMACEN[[#This Row],[ID_PRODUCTO]],'ABC VENTAS'!$B$2:$F$564,5,FALSE)</f>
        <v>A</v>
      </c>
      <c r="Q2197" s="1" t="str">
        <f>VLOOKUP(Tabla_STOCKENALMACEN[[#This Row],[ID_PRODUCTO]],'ABC STOCK'!$B$3:$F$565,5,FALSE)</f>
        <v>A</v>
      </c>
      <c r="R219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98" spans="1:18" x14ac:dyDescent="0.25">
      <c r="A2198">
        <v>1</v>
      </c>
      <c r="B2198">
        <v>1367</v>
      </c>
      <c r="C2198">
        <v>8</v>
      </c>
      <c r="D2198">
        <v>9</v>
      </c>
      <c r="E2198">
        <v>201910</v>
      </c>
      <c r="F2198">
        <v>8</v>
      </c>
      <c r="G2198">
        <v>7.76</v>
      </c>
      <c r="H2198">
        <v>62.08</v>
      </c>
      <c r="I2198">
        <v>1024.32</v>
      </c>
      <c r="J2198">
        <v>150</v>
      </c>
      <c r="K2198">
        <v>1967.16</v>
      </c>
      <c r="L2198">
        <f>Tabla_STOCKENALMACEN[[#This Row],[CANT_STOCK]]*Tabla_STOCKENALMACEN[[#This Row],[COSTO_UNIT]]</f>
        <v>62.08</v>
      </c>
      <c r="M2198">
        <f>IFERROR(Tabla_STOCKENALMACEN[[#This Row],[CANT_STOCK]]/Tabla_STOCKENALMACEN[[#This Row],[VENTA_PROM12MESES_UN]],0)</f>
        <v>5.3333333333333337E-2</v>
      </c>
      <c r="N2198">
        <f>IFERROR(12/Tabla_STOCKENALMACEN[[#This Row],[MESES DE INVENTARIO]],0)</f>
        <v>224.99999999999997</v>
      </c>
      <c r="O2198" s="3">
        <f>Tabla_STOCKENALMACEN[[#This Row],[STOCK_VALORIZADO]]/SUM(Tabla_STOCKENALMACEN[STOCK_VALORIZADO])</f>
        <v>2.3370563636312147E-6</v>
      </c>
      <c r="P2198" s="1" t="str">
        <f>VLOOKUP(Tabla_STOCKENALMACEN[[#This Row],[ID_PRODUCTO]],'ABC VENTAS'!$B$2:$F$564,5,FALSE)</f>
        <v>C</v>
      </c>
      <c r="Q2198" s="1" t="str">
        <f>VLOOKUP(Tabla_STOCKENALMACEN[[#This Row],[ID_PRODUCTO]],'ABC STOCK'!$B$3:$F$565,5,FALSE)</f>
        <v>C</v>
      </c>
      <c r="R219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199" spans="1:18" x14ac:dyDescent="0.25">
      <c r="A2199">
        <v>2</v>
      </c>
      <c r="B2199">
        <v>1367</v>
      </c>
      <c r="C2199">
        <v>8</v>
      </c>
      <c r="D2199">
        <v>9</v>
      </c>
      <c r="E2199">
        <v>202002</v>
      </c>
      <c r="F2199">
        <v>68</v>
      </c>
      <c r="G2199">
        <v>5.34</v>
      </c>
      <c r="H2199">
        <v>363.12</v>
      </c>
      <c r="I2199">
        <v>690.78240000000005</v>
      </c>
      <c r="J2199">
        <v>147</v>
      </c>
      <c r="K2199">
        <v>1358.0154</v>
      </c>
      <c r="L2199">
        <f>Tabla_STOCKENALMACEN[[#This Row],[CANT_STOCK]]*Tabla_STOCKENALMACEN[[#This Row],[COSTO_UNIT]]</f>
        <v>363.12</v>
      </c>
      <c r="M2199">
        <f>IFERROR(Tabla_STOCKENALMACEN[[#This Row],[CANT_STOCK]]/Tabla_STOCKENALMACEN[[#This Row],[VENTA_PROM12MESES_UN]],0)</f>
        <v>0.46258503401360546</v>
      </c>
      <c r="N2199">
        <f>IFERROR(12/Tabla_STOCKENALMACEN[[#This Row],[MESES DE INVENTARIO]],0)</f>
        <v>25.941176470588236</v>
      </c>
      <c r="O2199" s="3">
        <f>Tabla_STOCKENALMACEN[[#This Row],[STOCK_VALORIZADO]]/SUM(Tabla_STOCKENALMACEN[STOCK_VALORIZADO])</f>
        <v>1.3669972724899593E-5</v>
      </c>
      <c r="P2199" s="1" t="str">
        <f>VLOOKUP(Tabla_STOCKENALMACEN[[#This Row],[ID_PRODUCTO]],'ABC VENTAS'!$B$2:$F$564,5,FALSE)</f>
        <v>C</v>
      </c>
      <c r="Q2199" s="1" t="str">
        <f>VLOOKUP(Tabla_STOCKENALMACEN[[#This Row],[ID_PRODUCTO]],'ABC STOCK'!$B$3:$F$565,5,FALSE)</f>
        <v>C</v>
      </c>
      <c r="R219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00" spans="1:18" x14ac:dyDescent="0.25">
      <c r="A2200">
        <v>2</v>
      </c>
      <c r="B2200">
        <v>1367</v>
      </c>
      <c r="C2200">
        <v>8</v>
      </c>
      <c r="D2200">
        <v>9</v>
      </c>
      <c r="E2200">
        <v>202003</v>
      </c>
      <c r="F2200">
        <v>0</v>
      </c>
      <c r="G2200">
        <v>4.3099999999999996</v>
      </c>
      <c r="H2200">
        <v>0</v>
      </c>
      <c r="I2200">
        <v>473.6259</v>
      </c>
      <c r="J2200">
        <v>111</v>
      </c>
      <c r="K2200">
        <v>861.13800000000003</v>
      </c>
      <c r="L2200">
        <f>Tabla_STOCKENALMACEN[[#This Row],[CANT_STOCK]]*Tabla_STOCKENALMACEN[[#This Row],[COSTO_UNIT]]</f>
        <v>0</v>
      </c>
      <c r="M2200">
        <f>IFERROR(Tabla_STOCKENALMACEN[[#This Row],[CANT_STOCK]]/Tabla_STOCKENALMACEN[[#This Row],[VENTA_PROM12MESES_UN]],0)</f>
        <v>0</v>
      </c>
      <c r="N2200">
        <f>IFERROR(12/Tabla_STOCKENALMACEN[[#This Row],[MESES DE INVENTARIO]],0)</f>
        <v>0</v>
      </c>
      <c r="O2200" s="3">
        <f>Tabla_STOCKENALMACEN[[#This Row],[STOCK_VALORIZADO]]/SUM(Tabla_STOCKENALMACEN[STOCK_VALORIZADO])</f>
        <v>0</v>
      </c>
      <c r="P2200" s="1" t="str">
        <f>VLOOKUP(Tabla_STOCKENALMACEN[[#This Row],[ID_PRODUCTO]],'ABC VENTAS'!$B$2:$F$564,5,FALSE)</f>
        <v>C</v>
      </c>
      <c r="Q2200" s="1" t="str">
        <f>VLOOKUP(Tabla_STOCKENALMACEN[[#This Row],[ID_PRODUCTO]],'ABC STOCK'!$B$3:$F$565,5,FALSE)</f>
        <v>C</v>
      </c>
      <c r="R22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01" spans="1:18" x14ac:dyDescent="0.25">
      <c r="A2201">
        <v>1</v>
      </c>
      <c r="B2201">
        <v>1367</v>
      </c>
      <c r="C2201">
        <v>8</v>
      </c>
      <c r="D2201">
        <v>9</v>
      </c>
      <c r="E2201">
        <v>201901</v>
      </c>
      <c r="F2201">
        <v>86</v>
      </c>
      <c r="G2201">
        <v>5.09</v>
      </c>
      <c r="H2201">
        <v>437.74</v>
      </c>
      <c r="I2201">
        <v>473.87900000000002</v>
      </c>
      <c r="J2201">
        <v>95</v>
      </c>
      <c r="K2201">
        <v>788.18650000000002</v>
      </c>
      <c r="L2201">
        <f>Tabla_STOCKENALMACEN[[#This Row],[CANT_STOCK]]*Tabla_STOCKENALMACEN[[#This Row],[COSTO_UNIT]]</f>
        <v>437.74</v>
      </c>
      <c r="M2201">
        <f>IFERROR(Tabla_STOCKENALMACEN[[#This Row],[CANT_STOCK]]/Tabla_STOCKENALMACEN[[#This Row],[VENTA_PROM12MESES_UN]],0)</f>
        <v>0.90526315789473688</v>
      </c>
      <c r="N2201">
        <f>IFERROR(12/Tabla_STOCKENALMACEN[[#This Row],[MESES DE INVENTARIO]],0)</f>
        <v>13.255813953488371</v>
      </c>
      <c r="O2201" s="3">
        <f>Tabla_STOCKENALMACEN[[#This Row],[STOCK_VALORIZADO]]/SUM(Tabla_STOCKENALMACEN[STOCK_VALORIZADO])</f>
        <v>1.6479108450643173E-5</v>
      </c>
      <c r="P2201" s="1" t="str">
        <f>VLOOKUP(Tabla_STOCKENALMACEN[[#This Row],[ID_PRODUCTO]],'ABC VENTAS'!$B$2:$F$564,5,FALSE)</f>
        <v>C</v>
      </c>
      <c r="Q2201" s="1" t="str">
        <f>VLOOKUP(Tabla_STOCKENALMACEN[[#This Row],[ID_PRODUCTO]],'ABC STOCK'!$B$3:$F$565,5,FALSE)</f>
        <v>C</v>
      </c>
      <c r="R220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02" spans="1:18" x14ac:dyDescent="0.25">
      <c r="A2202">
        <v>1</v>
      </c>
      <c r="B2202">
        <v>1367</v>
      </c>
      <c r="C2202">
        <v>8</v>
      </c>
      <c r="D2202">
        <v>9</v>
      </c>
      <c r="E2202">
        <v>202001</v>
      </c>
      <c r="F2202">
        <v>128</v>
      </c>
      <c r="G2202">
        <v>3.93</v>
      </c>
      <c r="H2202">
        <v>503.04</v>
      </c>
      <c r="I2202">
        <v>265.66800000000001</v>
      </c>
      <c r="J2202">
        <v>65</v>
      </c>
      <c r="K2202">
        <v>411.27449999999999</v>
      </c>
      <c r="L2202">
        <f>Tabla_STOCKENALMACEN[[#This Row],[CANT_STOCK]]*Tabla_STOCKENALMACEN[[#This Row],[COSTO_UNIT]]</f>
        <v>503.04</v>
      </c>
      <c r="M2202">
        <f>IFERROR(Tabla_STOCKENALMACEN[[#This Row],[CANT_STOCK]]/Tabla_STOCKENALMACEN[[#This Row],[VENTA_PROM12MESES_UN]],0)</f>
        <v>1.9692307692307693</v>
      </c>
      <c r="N2202">
        <f>IFERROR(12/Tabla_STOCKENALMACEN[[#This Row],[MESES DE INVENTARIO]],0)</f>
        <v>6.09375</v>
      </c>
      <c r="O2202" s="3">
        <f>Tabla_STOCKENALMACEN[[#This Row],[STOCK_VALORIZADO]]/SUM(Tabla_STOCKENALMACEN[STOCK_VALORIZADO])</f>
        <v>1.8937384554784899E-5</v>
      </c>
      <c r="P2202" s="1" t="str">
        <f>VLOOKUP(Tabla_STOCKENALMACEN[[#This Row],[ID_PRODUCTO]],'ABC VENTAS'!$B$2:$F$564,5,FALSE)</f>
        <v>C</v>
      </c>
      <c r="Q2202" s="1" t="str">
        <f>VLOOKUP(Tabla_STOCKENALMACEN[[#This Row],[ID_PRODUCTO]],'ABC STOCK'!$B$3:$F$565,5,FALSE)</f>
        <v>C</v>
      </c>
      <c r="R220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03" spans="1:18" x14ac:dyDescent="0.25">
      <c r="A2203">
        <v>2</v>
      </c>
      <c r="B2203">
        <v>1367</v>
      </c>
      <c r="C2203">
        <v>8</v>
      </c>
      <c r="D2203">
        <v>9</v>
      </c>
      <c r="E2203">
        <v>201911</v>
      </c>
      <c r="F2203">
        <v>284</v>
      </c>
      <c r="G2203">
        <v>2.39</v>
      </c>
      <c r="H2203">
        <v>678.76</v>
      </c>
      <c r="I2203">
        <v>176.1669</v>
      </c>
      <c r="J2203">
        <v>81</v>
      </c>
      <c r="K2203">
        <v>269.09010000000001</v>
      </c>
      <c r="L2203">
        <f>Tabla_STOCKENALMACEN[[#This Row],[CANT_STOCK]]*Tabla_STOCKENALMACEN[[#This Row],[COSTO_UNIT]]</f>
        <v>678.76</v>
      </c>
      <c r="M2203">
        <f>IFERROR(Tabla_STOCKENALMACEN[[#This Row],[CANT_STOCK]]/Tabla_STOCKENALMACEN[[#This Row],[VENTA_PROM12MESES_UN]],0)</f>
        <v>3.5061728395061729</v>
      </c>
      <c r="N2203">
        <f>IFERROR(12/Tabla_STOCKENALMACEN[[#This Row],[MESES DE INVENTARIO]],0)</f>
        <v>3.4225352112676055</v>
      </c>
      <c r="O2203" s="3">
        <f>Tabla_STOCKENALMACEN[[#This Row],[STOCK_VALORIZADO]]/SUM(Tabla_STOCKENALMACEN[STOCK_VALORIZADO])</f>
        <v>2.5552518965501343E-5</v>
      </c>
      <c r="P2203" s="1" t="str">
        <f>VLOOKUP(Tabla_STOCKENALMACEN[[#This Row],[ID_PRODUCTO]],'ABC VENTAS'!$B$2:$F$564,5,FALSE)</f>
        <v>C</v>
      </c>
      <c r="Q2203" s="1" t="str">
        <f>VLOOKUP(Tabla_STOCKENALMACEN[[#This Row],[ID_PRODUCTO]],'ABC STOCK'!$B$3:$F$565,5,FALSE)</f>
        <v>C</v>
      </c>
      <c r="R220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204" spans="1:18" x14ac:dyDescent="0.25">
      <c r="A2204">
        <v>3</v>
      </c>
      <c r="B2204">
        <v>1368</v>
      </c>
      <c r="C2204">
        <v>8</v>
      </c>
      <c r="D2204">
        <v>9</v>
      </c>
      <c r="E2204">
        <v>202002</v>
      </c>
      <c r="F2204">
        <v>383</v>
      </c>
      <c r="G2204">
        <v>6.88</v>
      </c>
      <c r="H2204">
        <v>2635.04</v>
      </c>
      <c r="I2204">
        <v>788.03520000000003</v>
      </c>
      <c r="J2204">
        <v>138</v>
      </c>
      <c r="K2204">
        <v>1671.0144</v>
      </c>
      <c r="L2204">
        <f>Tabla_STOCKENALMACEN[[#This Row],[CANT_STOCK]]*Tabla_STOCKENALMACEN[[#This Row],[COSTO_UNIT]]</f>
        <v>2635.04</v>
      </c>
      <c r="M2204">
        <f>IFERROR(Tabla_STOCKENALMACEN[[#This Row],[CANT_STOCK]]/Tabla_STOCKENALMACEN[[#This Row],[VENTA_PROM12MESES_UN]],0)</f>
        <v>2.7753623188405796</v>
      </c>
      <c r="N2204">
        <f>IFERROR(12/Tabla_STOCKENALMACEN[[#This Row],[MESES DE INVENTARIO]],0)</f>
        <v>4.3237597911227157</v>
      </c>
      <c r="O2204" s="3">
        <f>Tabla_STOCKENALMACEN[[#This Row],[STOCK_VALORIZADO]]/SUM(Tabla_STOCKENALMACEN[STOCK_VALORIZADO])</f>
        <v>9.9198405290315666E-5</v>
      </c>
      <c r="P2204" s="1" t="str">
        <f>VLOOKUP(Tabla_STOCKENALMACEN[[#This Row],[ID_PRODUCTO]],'ABC VENTAS'!$B$2:$F$564,5,FALSE)</f>
        <v>C</v>
      </c>
      <c r="Q2204" s="1" t="str">
        <f>VLOOKUP(Tabla_STOCKENALMACEN[[#This Row],[ID_PRODUCTO]],'ABC STOCK'!$B$3:$F$565,5,FALSE)</f>
        <v>C</v>
      </c>
      <c r="R220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05" spans="1:18" x14ac:dyDescent="0.25">
      <c r="A2205">
        <v>2</v>
      </c>
      <c r="B2205">
        <v>1368</v>
      </c>
      <c r="C2205">
        <v>8</v>
      </c>
      <c r="D2205">
        <v>9</v>
      </c>
      <c r="E2205">
        <v>202003</v>
      </c>
      <c r="F2205">
        <v>605</v>
      </c>
      <c r="G2205">
        <v>2.4700000000000002</v>
      </c>
      <c r="H2205">
        <v>1494.35</v>
      </c>
      <c r="I2205">
        <v>304.22989999999999</v>
      </c>
      <c r="J2205">
        <v>113</v>
      </c>
      <c r="K2205">
        <v>496.81580000000002</v>
      </c>
      <c r="L2205">
        <f>Tabla_STOCKENALMACEN[[#This Row],[CANT_STOCK]]*Tabla_STOCKENALMACEN[[#This Row],[COSTO_UNIT]]</f>
        <v>1494.3500000000001</v>
      </c>
      <c r="M2205">
        <f>IFERROR(Tabla_STOCKENALMACEN[[#This Row],[CANT_STOCK]]/Tabla_STOCKENALMACEN[[#This Row],[VENTA_PROM12MESES_UN]],0)</f>
        <v>5.3539823008849554</v>
      </c>
      <c r="N2205">
        <f>IFERROR(12/Tabla_STOCKENALMACEN[[#This Row],[MESES DE INVENTARIO]],0)</f>
        <v>2.241322314049587</v>
      </c>
      <c r="O2205" s="3">
        <f>Tabla_STOCKENALMACEN[[#This Row],[STOCK_VALORIZADO]]/SUM(Tabla_STOCKENALMACEN[STOCK_VALORIZADO])</f>
        <v>5.6256123985056479E-5</v>
      </c>
      <c r="P2205" s="1" t="str">
        <f>VLOOKUP(Tabla_STOCKENALMACEN[[#This Row],[ID_PRODUCTO]],'ABC VENTAS'!$B$2:$F$564,5,FALSE)</f>
        <v>C</v>
      </c>
      <c r="Q2205" s="1" t="str">
        <f>VLOOKUP(Tabla_STOCKENALMACEN[[#This Row],[ID_PRODUCTO]],'ABC STOCK'!$B$3:$F$565,5,FALSE)</f>
        <v>C</v>
      </c>
      <c r="R220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206" spans="1:18" x14ac:dyDescent="0.25">
      <c r="A2206">
        <v>2</v>
      </c>
      <c r="B2206">
        <v>1368</v>
      </c>
      <c r="C2206">
        <v>8</v>
      </c>
      <c r="D2206">
        <v>9</v>
      </c>
      <c r="E2206">
        <v>201904</v>
      </c>
      <c r="F2206">
        <v>192</v>
      </c>
      <c r="G2206">
        <v>2.68</v>
      </c>
      <c r="H2206">
        <v>514.55999999999995</v>
      </c>
      <c r="I2206">
        <v>312.38080000000002</v>
      </c>
      <c r="J2206">
        <v>124</v>
      </c>
      <c r="K2206">
        <v>405.43040000000002</v>
      </c>
      <c r="L2206">
        <f>Tabla_STOCKENALMACEN[[#This Row],[CANT_STOCK]]*Tabla_STOCKENALMACEN[[#This Row],[COSTO_UNIT]]</f>
        <v>514.56000000000006</v>
      </c>
      <c r="M2206">
        <f>IFERROR(Tabla_STOCKENALMACEN[[#This Row],[CANT_STOCK]]/Tabla_STOCKENALMACEN[[#This Row],[VENTA_PROM12MESES_UN]],0)</f>
        <v>1.5483870967741935</v>
      </c>
      <c r="N2206">
        <f>IFERROR(12/Tabla_STOCKENALMACEN[[#This Row],[MESES DE INVENTARIO]],0)</f>
        <v>7.75</v>
      </c>
      <c r="O2206" s="3">
        <f>Tabla_STOCKENALMACEN[[#This Row],[STOCK_VALORIZADO]]/SUM(Tabla_STOCKENALMACEN[STOCK_VALORIZADO])</f>
        <v>1.9371065117108216E-5</v>
      </c>
      <c r="P2206" s="1" t="str">
        <f>VLOOKUP(Tabla_STOCKENALMACEN[[#This Row],[ID_PRODUCTO]],'ABC VENTAS'!$B$2:$F$564,5,FALSE)</f>
        <v>C</v>
      </c>
      <c r="Q2206" s="1" t="str">
        <f>VLOOKUP(Tabla_STOCKENALMACEN[[#This Row],[ID_PRODUCTO]],'ABC STOCK'!$B$3:$F$565,5,FALSE)</f>
        <v>C</v>
      </c>
      <c r="R220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07" spans="1:18" x14ac:dyDescent="0.25">
      <c r="A2207">
        <v>2</v>
      </c>
      <c r="B2207">
        <v>1368</v>
      </c>
      <c r="C2207">
        <v>8</v>
      </c>
      <c r="D2207">
        <v>9</v>
      </c>
      <c r="E2207">
        <v>202003</v>
      </c>
      <c r="F2207">
        <v>349</v>
      </c>
      <c r="G2207">
        <v>3.52</v>
      </c>
      <c r="H2207">
        <v>1228.48</v>
      </c>
      <c r="I2207">
        <v>306.59199999999998</v>
      </c>
      <c r="J2207">
        <v>87.1</v>
      </c>
      <c r="K2207">
        <v>374.04223999999999</v>
      </c>
      <c r="L2207">
        <f>Tabla_STOCKENALMACEN[[#This Row],[CANT_STOCK]]*Tabla_STOCKENALMACEN[[#This Row],[COSTO_UNIT]]</f>
        <v>1228.48</v>
      </c>
      <c r="M2207">
        <f>IFERROR(Tabla_STOCKENALMACEN[[#This Row],[CANT_STOCK]]/Tabla_STOCKENALMACEN[[#This Row],[VENTA_PROM12MESES_UN]],0)</f>
        <v>4.0068886337543059</v>
      </c>
      <c r="N2207">
        <f>IFERROR(12/Tabla_STOCKENALMACEN[[#This Row],[MESES DE INVENTARIO]],0)</f>
        <v>2.9948424068767903</v>
      </c>
      <c r="O2207" s="3">
        <f>Tabla_STOCKENALMACEN[[#This Row],[STOCK_VALORIZADO]]/SUM(Tabla_STOCKENALMACEN[STOCK_VALORIZADO])</f>
        <v>4.6247213298867189E-5</v>
      </c>
      <c r="P2207" s="1" t="str">
        <f>VLOOKUP(Tabla_STOCKENALMACEN[[#This Row],[ID_PRODUCTO]],'ABC VENTAS'!$B$2:$F$564,5,FALSE)</f>
        <v>C</v>
      </c>
      <c r="Q2207" s="1" t="str">
        <f>VLOOKUP(Tabla_STOCKENALMACEN[[#This Row],[ID_PRODUCTO]],'ABC STOCK'!$B$3:$F$565,5,FALSE)</f>
        <v>C</v>
      </c>
      <c r="R220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208" spans="1:18" x14ac:dyDescent="0.25">
      <c r="A2208">
        <v>1</v>
      </c>
      <c r="B2208">
        <v>1368</v>
      </c>
      <c r="C2208">
        <v>8</v>
      </c>
      <c r="D2208">
        <v>9</v>
      </c>
      <c r="E2208">
        <v>201910</v>
      </c>
      <c r="F2208">
        <v>99</v>
      </c>
      <c r="G2208">
        <v>2.25</v>
      </c>
      <c r="H2208">
        <v>222.75</v>
      </c>
      <c r="I2208">
        <v>202.2525</v>
      </c>
      <c r="J2208">
        <v>101</v>
      </c>
      <c r="K2208">
        <v>352.23750000000001</v>
      </c>
      <c r="L2208">
        <f>Tabla_STOCKENALMACEN[[#This Row],[CANT_STOCK]]*Tabla_STOCKENALMACEN[[#This Row],[COSTO_UNIT]]</f>
        <v>222.75</v>
      </c>
      <c r="M2208">
        <f>IFERROR(Tabla_STOCKENALMACEN[[#This Row],[CANT_STOCK]]/Tabla_STOCKENALMACEN[[#This Row],[VENTA_PROM12MESES_UN]],0)</f>
        <v>0.98019801980198018</v>
      </c>
      <c r="N2208">
        <f>IFERROR(12/Tabla_STOCKENALMACEN[[#This Row],[MESES DE INVENTARIO]],0)</f>
        <v>12.242424242424242</v>
      </c>
      <c r="O2208" s="3">
        <f>Tabla_STOCKENALMACEN[[#This Row],[STOCK_VALORIZADO]]/SUM(Tabla_STOCKENALMACEN[STOCK_VALORIZADO])</f>
        <v>8.3856202480485362E-6</v>
      </c>
      <c r="P2208" s="1" t="str">
        <f>VLOOKUP(Tabla_STOCKENALMACEN[[#This Row],[ID_PRODUCTO]],'ABC VENTAS'!$B$2:$F$564,5,FALSE)</f>
        <v>C</v>
      </c>
      <c r="Q2208" s="1" t="str">
        <f>VLOOKUP(Tabla_STOCKENALMACEN[[#This Row],[ID_PRODUCTO]],'ABC STOCK'!$B$3:$F$565,5,FALSE)</f>
        <v>C</v>
      </c>
      <c r="R220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09" spans="1:18" x14ac:dyDescent="0.25">
      <c r="A2209">
        <v>2</v>
      </c>
      <c r="B2209">
        <v>1368</v>
      </c>
      <c r="C2209">
        <v>8</v>
      </c>
      <c r="D2209">
        <v>9</v>
      </c>
      <c r="E2209">
        <v>201901</v>
      </c>
      <c r="F2209">
        <v>859</v>
      </c>
      <c r="G2209">
        <v>4.57</v>
      </c>
      <c r="H2209">
        <v>3925.63</v>
      </c>
      <c r="I2209">
        <v>205.39865</v>
      </c>
      <c r="J2209">
        <v>50.5</v>
      </c>
      <c r="K2209">
        <v>283.86554999999998</v>
      </c>
      <c r="L2209">
        <f>Tabla_STOCKENALMACEN[[#This Row],[CANT_STOCK]]*Tabla_STOCKENALMACEN[[#This Row],[COSTO_UNIT]]</f>
        <v>3925.63</v>
      </c>
      <c r="M2209">
        <f>IFERROR(Tabla_STOCKENALMACEN[[#This Row],[CANT_STOCK]]/Tabla_STOCKENALMACEN[[#This Row],[VENTA_PROM12MESES_UN]],0)</f>
        <v>17.009900990099009</v>
      </c>
      <c r="N2209">
        <f>IFERROR(12/Tabla_STOCKENALMACEN[[#This Row],[MESES DE INVENTARIO]],0)</f>
        <v>0.70547147846332947</v>
      </c>
      <c r="O2209" s="3">
        <f>Tabla_STOCKENALMACEN[[#This Row],[STOCK_VALORIZADO]]/SUM(Tabla_STOCKENALMACEN[STOCK_VALORIZADO])</f>
        <v>1.4778380432927846E-4</v>
      </c>
      <c r="P2209" s="1" t="str">
        <f>VLOOKUP(Tabla_STOCKENALMACEN[[#This Row],[ID_PRODUCTO]],'ABC VENTAS'!$B$2:$F$564,5,FALSE)</f>
        <v>C</v>
      </c>
      <c r="Q2209" s="1" t="str">
        <f>VLOOKUP(Tabla_STOCKENALMACEN[[#This Row],[ID_PRODUCTO]],'ABC STOCK'!$B$3:$F$565,5,FALSE)</f>
        <v>C</v>
      </c>
      <c r="R220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210" spans="1:18" x14ac:dyDescent="0.25">
      <c r="A2210">
        <v>1</v>
      </c>
      <c r="B2210">
        <v>1369</v>
      </c>
      <c r="C2210">
        <v>8</v>
      </c>
      <c r="D2210">
        <v>9</v>
      </c>
      <c r="E2210">
        <v>202001</v>
      </c>
      <c r="F2210">
        <v>887</v>
      </c>
      <c r="G2210">
        <v>2.38</v>
      </c>
      <c r="H2210">
        <v>2111.06</v>
      </c>
      <c r="I2210">
        <v>263.89440000000002</v>
      </c>
      <c r="J2210">
        <v>132</v>
      </c>
      <c r="K2210">
        <v>433.54079999999999</v>
      </c>
      <c r="L2210">
        <f>Tabla_STOCKENALMACEN[[#This Row],[CANT_STOCK]]*Tabla_STOCKENALMACEN[[#This Row],[COSTO_UNIT]]</f>
        <v>2111.06</v>
      </c>
      <c r="M2210">
        <f>IFERROR(Tabla_STOCKENALMACEN[[#This Row],[CANT_STOCK]]/Tabla_STOCKENALMACEN[[#This Row],[VENTA_PROM12MESES_UN]],0)</f>
        <v>6.7196969696969697</v>
      </c>
      <c r="N2210">
        <f>IFERROR(12/Tabla_STOCKENALMACEN[[#This Row],[MESES DE INVENTARIO]],0)</f>
        <v>1.7857948139797069</v>
      </c>
      <c r="O2210" s="3">
        <f>Tabla_STOCKENALMACEN[[#This Row],[STOCK_VALORIZADO]]/SUM(Tabla_STOCKENALMACEN[STOCK_VALORIZADO])</f>
        <v>7.9472715963390991E-5</v>
      </c>
      <c r="P2210" s="1" t="str">
        <f>VLOOKUP(Tabla_STOCKENALMACEN[[#This Row],[ID_PRODUCTO]],'ABC VENTAS'!$B$2:$F$564,5,FALSE)</f>
        <v>C</v>
      </c>
      <c r="Q2210" s="1" t="str">
        <f>VLOOKUP(Tabla_STOCKENALMACEN[[#This Row],[ID_PRODUCTO]],'ABC STOCK'!$B$3:$F$565,5,FALSE)</f>
        <v>C</v>
      </c>
      <c r="R221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211" spans="1:18" x14ac:dyDescent="0.25">
      <c r="A2211">
        <v>2</v>
      </c>
      <c r="B2211">
        <v>1369</v>
      </c>
      <c r="C2211">
        <v>8</v>
      </c>
      <c r="D2211">
        <v>9</v>
      </c>
      <c r="E2211">
        <v>201905</v>
      </c>
      <c r="F2211">
        <v>698</v>
      </c>
      <c r="G2211">
        <v>2.5499999999999998</v>
      </c>
      <c r="H2211">
        <v>1779.9</v>
      </c>
      <c r="I2211">
        <v>251.685</v>
      </c>
      <c r="J2211">
        <v>105</v>
      </c>
      <c r="K2211">
        <v>390.91500000000002</v>
      </c>
      <c r="L2211">
        <f>Tabla_STOCKENALMACEN[[#This Row],[CANT_STOCK]]*Tabla_STOCKENALMACEN[[#This Row],[COSTO_UNIT]]</f>
        <v>1779.8999999999999</v>
      </c>
      <c r="M2211">
        <f>IFERROR(Tabla_STOCKENALMACEN[[#This Row],[CANT_STOCK]]/Tabla_STOCKENALMACEN[[#This Row],[VENTA_PROM12MESES_UN]],0)</f>
        <v>6.647619047619048</v>
      </c>
      <c r="N2211">
        <f>IFERROR(12/Tabla_STOCKENALMACEN[[#This Row],[MESES DE INVENTARIO]],0)</f>
        <v>1.8051575931232091</v>
      </c>
      <c r="O2211" s="3">
        <f>Tabla_STOCKENALMACEN[[#This Row],[STOCK_VALORIZADO]]/SUM(Tabla_STOCKENALMACEN[STOCK_VALORIZADO])</f>
        <v>6.7005905631881431E-5</v>
      </c>
      <c r="P2211" s="1" t="str">
        <f>VLOOKUP(Tabla_STOCKENALMACEN[[#This Row],[ID_PRODUCTO]],'ABC VENTAS'!$B$2:$F$564,5,FALSE)</f>
        <v>C</v>
      </c>
      <c r="Q2211" s="1" t="str">
        <f>VLOOKUP(Tabla_STOCKENALMACEN[[#This Row],[ID_PRODUCTO]],'ABC STOCK'!$B$3:$F$565,5,FALSE)</f>
        <v>C</v>
      </c>
      <c r="R221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212" spans="1:18" x14ac:dyDescent="0.25">
      <c r="A2212">
        <v>2</v>
      </c>
      <c r="B2212">
        <v>1369</v>
      </c>
      <c r="C2212">
        <v>8</v>
      </c>
      <c r="D2212">
        <v>9</v>
      </c>
      <c r="E2212">
        <v>201905</v>
      </c>
      <c r="F2212">
        <v>217</v>
      </c>
      <c r="G2212">
        <v>3.41</v>
      </c>
      <c r="H2212">
        <v>739.97</v>
      </c>
      <c r="I2212">
        <v>180.048</v>
      </c>
      <c r="J2212">
        <v>60</v>
      </c>
      <c r="K2212">
        <v>376.464</v>
      </c>
      <c r="L2212">
        <f>Tabla_STOCKENALMACEN[[#This Row],[CANT_STOCK]]*Tabla_STOCKENALMACEN[[#This Row],[COSTO_UNIT]]</f>
        <v>739.97</v>
      </c>
      <c r="M2212">
        <f>IFERROR(Tabla_STOCKENALMACEN[[#This Row],[CANT_STOCK]]/Tabla_STOCKENALMACEN[[#This Row],[VENTA_PROM12MESES_UN]],0)</f>
        <v>3.6166666666666667</v>
      </c>
      <c r="N2212">
        <f>IFERROR(12/Tabla_STOCKENALMACEN[[#This Row],[MESES DE INVENTARIO]],0)</f>
        <v>3.3179723502304146</v>
      </c>
      <c r="O2212" s="3">
        <f>Tabla_STOCKENALMACEN[[#This Row],[STOCK_VALORIZADO]]/SUM(Tabla_STOCKENALMACEN[STOCK_VALORIZADO])</f>
        <v>2.7856823411665436E-5</v>
      </c>
      <c r="P2212" s="1" t="str">
        <f>VLOOKUP(Tabla_STOCKENALMACEN[[#This Row],[ID_PRODUCTO]],'ABC VENTAS'!$B$2:$F$564,5,FALSE)</f>
        <v>C</v>
      </c>
      <c r="Q2212" s="1" t="str">
        <f>VLOOKUP(Tabla_STOCKENALMACEN[[#This Row],[ID_PRODUCTO]],'ABC STOCK'!$B$3:$F$565,5,FALSE)</f>
        <v>C</v>
      </c>
      <c r="R221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213" spans="1:18" x14ac:dyDescent="0.25">
      <c r="A2213">
        <v>1</v>
      </c>
      <c r="B2213">
        <v>1369</v>
      </c>
      <c r="C2213">
        <v>8</v>
      </c>
      <c r="D2213">
        <v>9</v>
      </c>
      <c r="E2213">
        <v>202001</v>
      </c>
      <c r="F2213">
        <v>351</v>
      </c>
      <c r="G2213">
        <v>2.61</v>
      </c>
      <c r="H2213">
        <v>916.11</v>
      </c>
      <c r="I2213">
        <v>246.92688000000001</v>
      </c>
      <c r="J2213">
        <v>87.6</v>
      </c>
      <c r="K2213">
        <v>313.23131999999998</v>
      </c>
      <c r="L2213">
        <f>Tabla_STOCKENALMACEN[[#This Row],[CANT_STOCK]]*Tabla_STOCKENALMACEN[[#This Row],[COSTO_UNIT]]</f>
        <v>916.1099999999999</v>
      </c>
      <c r="M2213">
        <f>IFERROR(Tabla_STOCKENALMACEN[[#This Row],[CANT_STOCK]]/Tabla_STOCKENALMACEN[[#This Row],[VENTA_PROM12MESES_UN]],0)</f>
        <v>4.0068493150684938</v>
      </c>
      <c r="N2213">
        <f>IFERROR(12/Tabla_STOCKENALMACEN[[#This Row],[MESES DE INVENTARIO]],0)</f>
        <v>2.9948717948717944</v>
      </c>
      <c r="O2213" s="3">
        <f>Tabla_STOCKENALMACEN[[#This Row],[STOCK_VALORIZADO]]/SUM(Tabla_STOCKENALMACEN[STOCK_VALORIZADO])</f>
        <v>3.4487769092883248E-5</v>
      </c>
      <c r="P2213" s="1" t="str">
        <f>VLOOKUP(Tabla_STOCKENALMACEN[[#This Row],[ID_PRODUCTO]],'ABC VENTAS'!$B$2:$F$564,5,FALSE)</f>
        <v>C</v>
      </c>
      <c r="Q2213" s="1" t="str">
        <f>VLOOKUP(Tabla_STOCKENALMACEN[[#This Row],[ID_PRODUCTO]],'ABC STOCK'!$B$3:$F$565,5,FALSE)</f>
        <v>C</v>
      </c>
      <c r="R221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214" spans="1:18" x14ac:dyDescent="0.25">
      <c r="A2214">
        <v>3</v>
      </c>
      <c r="B2214">
        <v>1369</v>
      </c>
      <c r="C2214">
        <v>8</v>
      </c>
      <c r="D2214">
        <v>9</v>
      </c>
      <c r="E2214">
        <v>202003</v>
      </c>
      <c r="F2214">
        <v>1224</v>
      </c>
      <c r="G2214">
        <v>2.4500000000000002</v>
      </c>
      <c r="H2214">
        <v>2998.8</v>
      </c>
      <c r="I2214">
        <v>205.56479999999999</v>
      </c>
      <c r="J2214">
        <v>87.4</v>
      </c>
      <c r="K2214">
        <v>267.66250000000002</v>
      </c>
      <c r="L2214">
        <f>Tabla_STOCKENALMACEN[[#This Row],[CANT_STOCK]]*Tabla_STOCKENALMACEN[[#This Row],[COSTO_UNIT]]</f>
        <v>2998.8</v>
      </c>
      <c r="M2214">
        <f>IFERROR(Tabla_STOCKENALMACEN[[#This Row],[CANT_STOCK]]/Tabla_STOCKENALMACEN[[#This Row],[VENTA_PROM12MESES_UN]],0)</f>
        <v>14.0045766590389</v>
      </c>
      <c r="N2214">
        <f>IFERROR(12/Tabla_STOCKENALMACEN[[#This Row],[MESES DE INVENTARIO]],0)</f>
        <v>0.85686274509803928</v>
      </c>
      <c r="O2214" s="3">
        <f>Tabla_STOCKENALMACEN[[#This Row],[STOCK_VALORIZADO]]/SUM(Tabla_STOCKENALMACEN[STOCK_VALORIZADO])</f>
        <v>1.1289247137978879E-4</v>
      </c>
      <c r="P2214" s="1" t="str">
        <f>VLOOKUP(Tabla_STOCKENALMACEN[[#This Row],[ID_PRODUCTO]],'ABC VENTAS'!$B$2:$F$564,5,FALSE)</f>
        <v>C</v>
      </c>
      <c r="Q2214" s="1" t="str">
        <f>VLOOKUP(Tabla_STOCKENALMACEN[[#This Row],[ID_PRODUCTO]],'ABC STOCK'!$B$3:$F$565,5,FALSE)</f>
        <v>C</v>
      </c>
      <c r="R221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215" spans="1:18" x14ac:dyDescent="0.25">
      <c r="A2215">
        <v>3</v>
      </c>
      <c r="B2215">
        <v>1369</v>
      </c>
      <c r="C2215">
        <v>8</v>
      </c>
      <c r="D2215">
        <v>9</v>
      </c>
      <c r="E2215">
        <v>202001</v>
      </c>
      <c r="F2215">
        <v>35</v>
      </c>
      <c r="G2215">
        <v>2.0099999999999998</v>
      </c>
      <c r="H2215">
        <v>70.349999999999994</v>
      </c>
      <c r="I2215">
        <v>158.4684</v>
      </c>
      <c r="J2215">
        <v>73</v>
      </c>
      <c r="K2215">
        <v>193.68360000000001</v>
      </c>
      <c r="L2215">
        <f>Tabla_STOCKENALMACEN[[#This Row],[CANT_STOCK]]*Tabla_STOCKENALMACEN[[#This Row],[COSTO_UNIT]]</f>
        <v>70.349999999999994</v>
      </c>
      <c r="M2215">
        <f>IFERROR(Tabla_STOCKENALMACEN[[#This Row],[CANT_STOCK]]/Tabla_STOCKENALMACEN[[#This Row],[VENTA_PROM12MESES_UN]],0)</f>
        <v>0.47945205479452052</v>
      </c>
      <c r="N2215">
        <f>IFERROR(12/Tabla_STOCKENALMACEN[[#This Row],[MESES DE INVENTARIO]],0)</f>
        <v>25.028571428571428</v>
      </c>
      <c r="O2215" s="3">
        <f>Tabla_STOCKENALMACEN[[#This Row],[STOCK_VALORIZADO]]/SUM(Tabla_STOCKENALMACEN[STOCK_VALORIZADO])</f>
        <v>2.6483878089796387E-6</v>
      </c>
      <c r="P2215" s="1" t="str">
        <f>VLOOKUP(Tabla_STOCKENALMACEN[[#This Row],[ID_PRODUCTO]],'ABC VENTAS'!$B$2:$F$564,5,FALSE)</f>
        <v>C</v>
      </c>
      <c r="Q2215" s="1" t="str">
        <f>VLOOKUP(Tabla_STOCKENALMACEN[[#This Row],[ID_PRODUCTO]],'ABC STOCK'!$B$3:$F$565,5,FALSE)</f>
        <v>C</v>
      </c>
      <c r="R221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16" spans="1:18" x14ac:dyDescent="0.25">
      <c r="A2216">
        <v>1</v>
      </c>
      <c r="B2216">
        <v>1370</v>
      </c>
      <c r="C2216">
        <v>8</v>
      </c>
      <c r="D2216">
        <v>9</v>
      </c>
      <c r="E2216">
        <v>201911</v>
      </c>
      <c r="F2216">
        <v>101</v>
      </c>
      <c r="G2216">
        <v>7.8</v>
      </c>
      <c r="H2216">
        <v>787.8</v>
      </c>
      <c r="I2216">
        <v>656.37</v>
      </c>
      <c r="J2216">
        <v>85</v>
      </c>
      <c r="K2216">
        <v>1113.8399999999999</v>
      </c>
      <c r="L2216">
        <f>Tabla_STOCKENALMACEN[[#This Row],[CANT_STOCK]]*Tabla_STOCKENALMACEN[[#This Row],[COSTO_UNIT]]</f>
        <v>787.8</v>
      </c>
      <c r="M2216">
        <f>IFERROR(Tabla_STOCKENALMACEN[[#This Row],[CANT_STOCK]]/Tabla_STOCKENALMACEN[[#This Row],[VENTA_PROM12MESES_UN]],0)</f>
        <v>1.1882352941176471</v>
      </c>
      <c r="N2216">
        <f>IFERROR(12/Tabla_STOCKENALMACEN[[#This Row],[MESES DE INVENTARIO]],0)</f>
        <v>10.099009900990099</v>
      </c>
      <c r="O2216" s="3">
        <f>Tabla_STOCKENALMACEN[[#This Row],[STOCK_VALORIZADO]]/SUM(Tabla_STOCKENALMACEN[STOCK_VALORIZADO])</f>
        <v>2.9657425954714416E-5</v>
      </c>
      <c r="P2216" s="1" t="str">
        <f>VLOOKUP(Tabla_STOCKENALMACEN[[#This Row],[ID_PRODUCTO]],'ABC VENTAS'!$B$2:$F$564,5,FALSE)</f>
        <v>C</v>
      </c>
      <c r="Q2216" s="1" t="str">
        <f>VLOOKUP(Tabla_STOCKENALMACEN[[#This Row],[ID_PRODUCTO]],'ABC STOCK'!$B$3:$F$565,5,FALSE)</f>
        <v>C</v>
      </c>
      <c r="R221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17" spans="1:18" x14ac:dyDescent="0.25">
      <c r="A2217">
        <v>1</v>
      </c>
      <c r="B2217">
        <v>1370</v>
      </c>
      <c r="C2217">
        <v>8</v>
      </c>
      <c r="D2217">
        <v>9</v>
      </c>
      <c r="E2217">
        <v>202003</v>
      </c>
      <c r="F2217">
        <v>248</v>
      </c>
      <c r="G2217">
        <v>4.12</v>
      </c>
      <c r="H2217">
        <v>1021.76</v>
      </c>
      <c r="I2217">
        <v>435.072</v>
      </c>
      <c r="J2217">
        <v>110</v>
      </c>
      <c r="K2217">
        <v>779.50400000000002</v>
      </c>
      <c r="L2217">
        <f>Tabla_STOCKENALMACEN[[#This Row],[CANT_STOCK]]*Tabla_STOCKENALMACEN[[#This Row],[COSTO_UNIT]]</f>
        <v>1021.76</v>
      </c>
      <c r="M2217">
        <f>IFERROR(Tabla_STOCKENALMACEN[[#This Row],[CANT_STOCK]]/Tabla_STOCKENALMACEN[[#This Row],[VENTA_PROM12MESES_UN]],0)</f>
        <v>2.2545454545454544</v>
      </c>
      <c r="N2217">
        <f>IFERROR(12/Tabla_STOCKENALMACEN[[#This Row],[MESES DE INVENTARIO]],0)</f>
        <v>5.3225806451612909</v>
      </c>
      <c r="O2217" s="3">
        <f>Tabla_STOCKENALMACEN[[#This Row],[STOCK_VALORIZADO]]/SUM(Tabla_STOCKENALMACEN[STOCK_VALORIZADO])</f>
        <v>3.8465056541620973E-5</v>
      </c>
      <c r="P2217" s="1" t="str">
        <f>VLOOKUP(Tabla_STOCKENALMACEN[[#This Row],[ID_PRODUCTO]],'ABC VENTAS'!$B$2:$F$564,5,FALSE)</f>
        <v>C</v>
      </c>
      <c r="Q2217" s="1" t="str">
        <f>VLOOKUP(Tabla_STOCKENALMACEN[[#This Row],[ID_PRODUCTO]],'ABC STOCK'!$B$3:$F$565,5,FALSE)</f>
        <v>C</v>
      </c>
      <c r="R221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18" spans="1:18" x14ac:dyDescent="0.25">
      <c r="A2218">
        <v>2</v>
      </c>
      <c r="B2218">
        <v>1370</v>
      </c>
      <c r="C2218">
        <v>8</v>
      </c>
      <c r="D2218">
        <v>9</v>
      </c>
      <c r="E2218">
        <v>201906</v>
      </c>
      <c r="F2218">
        <v>284</v>
      </c>
      <c r="G2218">
        <v>5.48</v>
      </c>
      <c r="H2218">
        <v>1556.32</v>
      </c>
      <c r="I2218">
        <v>455.93599999999998</v>
      </c>
      <c r="J2218">
        <v>80</v>
      </c>
      <c r="K2218">
        <v>591.84</v>
      </c>
      <c r="L2218">
        <f>Tabla_STOCKENALMACEN[[#This Row],[CANT_STOCK]]*Tabla_STOCKENALMACEN[[#This Row],[COSTO_UNIT]]</f>
        <v>1556.3200000000002</v>
      </c>
      <c r="M2218">
        <f>IFERROR(Tabla_STOCKENALMACEN[[#This Row],[CANT_STOCK]]/Tabla_STOCKENALMACEN[[#This Row],[VENTA_PROM12MESES_UN]],0)</f>
        <v>3.55</v>
      </c>
      <c r="N2218">
        <f>IFERROR(12/Tabla_STOCKENALMACEN[[#This Row],[MESES DE INVENTARIO]],0)</f>
        <v>3.3802816901408455</v>
      </c>
      <c r="O2218" s="3">
        <f>Tabla_STOCKENALMACEN[[#This Row],[STOCK_VALORIZADO]]/SUM(Tabla_STOCKENALMACEN[STOCK_VALORIZADO])</f>
        <v>5.8589039301651625E-5</v>
      </c>
      <c r="P2218" s="1" t="str">
        <f>VLOOKUP(Tabla_STOCKENALMACEN[[#This Row],[ID_PRODUCTO]],'ABC VENTAS'!$B$2:$F$564,5,FALSE)</f>
        <v>C</v>
      </c>
      <c r="Q2218" s="1" t="str">
        <f>VLOOKUP(Tabla_STOCKENALMACEN[[#This Row],[ID_PRODUCTO]],'ABC STOCK'!$B$3:$F$565,5,FALSE)</f>
        <v>C</v>
      </c>
      <c r="R221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219" spans="1:18" x14ac:dyDescent="0.25">
      <c r="A2219">
        <v>1</v>
      </c>
      <c r="B2219">
        <v>1370</v>
      </c>
      <c r="C2219">
        <v>8</v>
      </c>
      <c r="D2219">
        <v>9</v>
      </c>
      <c r="E2219">
        <v>202001</v>
      </c>
      <c r="F2219">
        <v>602</v>
      </c>
      <c r="G2219">
        <v>4.8</v>
      </c>
      <c r="H2219">
        <v>2889.6</v>
      </c>
      <c r="I2219">
        <v>196.72319999999999</v>
      </c>
      <c r="J2219">
        <v>37.6</v>
      </c>
      <c r="K2219">
        <v>315.83999999999997</v>
      </c>
      <c r="L2219">
        <f>Tabla_STOCKENALMACEN[[#This Row],[CANT_STOCK]]*Tabla_STOCKENALMACEN[[#This Row],[COSTO_UNIT]]</f>
        <v>2889.6</v>
      </c>
      <c r="M2219">
        <f>IFERROR(Tabla_STOCKENALMACEN[[#This Row],[CANT_STOCK]]/Tabla_STOCKENALMACEN[[#This Row],[VENTA_PROM12MESES_UN]],0)</f>
        <v>16.01063829787234</v>
      </c>
      <c r="N2219">
        <f>IFERROR(12/Tabla_STOCKENALMACEN[[#This Row],[MESES DE INVENTARIO]],0)</f>
        <v>0.74950166112956806</v>
      </c>
      <c r="O2219" s="3">
        <f>Tabla_STOCKENALMACEN[[#This Row],[STOCK_VALORIZADO]]/SUM(Tabla_STOCKENALMACEN[STOCK_VALORIZADO])</f>
        <v>1.0878154104943232E-4</v>
      </c>
      <c r="P2219" s="1" t="str">
        <f>VLOOKUP(Tabla_STOCKENALMACEN[[#This Row],[ID_PRODUCTO]],'ABC VENTAS'!$B$2:$F$564,5,FALSE)</f>
        <v>C</v>
      </c>
      <c r="Q2219" s="1" t="str">
        <f>VLOOKUP(Tabla_STOCKENALMACEN[[#This Row],[ID_PRODUCTO]],'ABC STOCK'!$B$3:$F$565,5,FALSE)</f>
        <v>C</v>
      </c>
      <c r="R221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220" spans="1:18" x14ac:dyDescent="0.25">
      <c r="A2220">
        <v>2</v>
      </c>
      <c r="B2220">
        <v>1370</v>
      </c>
      <c r="C2220">
        <v>8</v>
      </c>
      <c r="D2220">
        <v>9</v>
      </c>
      <c r="E2220">
        <v>201901</v>
      </c>
      <c r="F2220">
        <v>40</v>
      </c>
      <c r="G2220">
        <v>3.82</v>
      </c>
      <c r="H2220">
        <v>152.80000000000001</v>
      </c>
      <c r="I2220">
        <v>161.04356000000001</v>
      </c>
      <c r="J2220">
        <v>39.4</v>
      </c>
      <c r="K2220">
        <v>261.88391999999999</v>
      </c>
      <c r="L2220">
        <f>Tabla_STOCKENALMACEN[[#This Row],[CANT_STOCK]]*Tabla_STOCKENALMACEN[[#This Row],[COSTO_UNIT]]</f>
        <v>152.79999999999998</v>
      </c>
      <c r="M2220">
        <f>IFERROR(Tabla_STOCKENALMACEN[[#This Row],[CANT_STOCK]]/Tabla_STOCKENALMACEN[[#This Row],[VENTA_PROM12MESES_UN]],0)</f>
        <v>1.015228426395939</v>
      </c>
      <c r="N2220">
        <f>IFERROR(12/Tabla_STOCKENALMACEN[[#This Row],[MESES DE INVENTARIO]],0)</f>
        <v>11.82</v>
      </c>
      <c r="O2220" s="3">
        <f>Tabla_STOCKENALMACEN[[#This Row],[STOCK_VALORIZADO]]/SUM(Tabla_STOCKENALMACEN[STOCK_VALORIZADO])</f>
        <v>5.7522907919273453E-6</v>
      </c>
      <c r="P2220" s="1" t="str">
        <f>VLOOKUP(Tabla_STOCKENALMACEN[[#This Row],[ID_PRODUCTO]],'ABC VENTAS'!$B$2:$F$564,5,FALSE)</f>
        <v>C</v>
      </c>
      <c r="Q2220" s="1" t="str">
        <f>VLOOKUP(Tabla_STOCKENALMACEN[[#This Row],[ID_PRODUCTO]],'ABC STOCK'!$B$3:$F$565,5,FALSE)</f>
        <v>C</v>
      </c>
      <c r="R222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21" spans="1:18" x14ac:dyDescent="0.25">
      <c r="A2221">
        <v>1</v>
      </c>
      <c r="B2221">
        <v>1370</v>
      </c>
      <c r="C2221">
        <v>8</v>
      </c>
      <c r="D2221">
        <v>9</v>
      </c>
      <c r="E2221">
        <v>202003</v>
      </c>
      <c r="F2221">
        <v>701</v>
      </c>
      <c r="G2221">
        <v>2.15</v>
      </c>
      <c r="H2221">
        <v>1507.15</v>
      </c>
      <c r="I2221">
        <v>114.38</v>
      </c>
      <c r="J2221">
        <v>56</v>
      </c>
      <c r="K2221">
        <v>214.31200000000001</v>
      </c>
      <c r="L2221">
        <f>Tabla_STOCKENALMACEN[[#This Row],[CANT_STOCK]]*Tabla_STOCKENALMACEN[[#This Row],[COSTO_UNIT]]</f>
        <v>1507.1499999999999</v>
      </c>
      <c r="M2221">
        <f>IFERROR(Tabla_STOCKENALMACEN[[#This Row],[CANT_STOCK]]/Tabla_STOCKENALMACEN[[#This Row],[VENTA_PROM12MESES_UN]],0)</f>
        <v>12.517857142857142</v>
      </c>
      <c r="N2221">
        <f>IFERROR(12/Tabla_STOCKENALMACEN[[#This Row],[MESES DE INVENTARIO]],0)</f>
        <v>0.95863052781740377</v>
      </c>
      <c r="O2221" s="3">
        <f>Tabla_STOCKENALMACEN[[#This Row],[STOCK_VALORIZADO]]/SUM(Tabla_STOCKENALMACEN[STOCK_VALORIZADO])</f>
        <v>5.6737991276526828E-5</v>
      </c>
      <c r="P2221" s="1" t="str">
        <f>VLOOKUP(Tabla_STOCKENALMACEN[[#This Row],[ID_PRODUCTO]],'ABC VENTAS'!$B$2:$F$564,5,FALSE)</f>
        <v>C</v>
      </c>
      <c r="Q2221" s="1" t="str">
        <f>VLOOKUP(Tabla_STOCKENALMACEN[[#This Row],[ID_PRODUCTO]],'ABC STOCK'!$B$3:$F$565,5,FALSE)</f>
        <v>C</v>
      </c>
      <c r="R222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222" spans="1:18" x14ac:dyDescent="0.25">
      <c r="A2222">
        <v>1</v>
      </c>
      <c r="B2222">
        <v>1371</v>
      </c>
      <c r="C2222">
        <v>8</v>
      </c>
      <c r="D2222">
        <v>9</v>
      </c>
      <c r="E2222">
        <v>202003</v>
      </c>
      <c r="F2222">
        <v>197</v>
      </c>
      <c r="G2222">
        <v>6.81</v>
      </c>
      <c r="H2222">
        <v>1341.57</v>
      </c>
      <c r="I2222">
        <v>832.04579999999999</v>
      </c>
      <c r="J2222">
        <v>149</v>
      </c>
      <c r="K2222">
        <v>1481.4474</v>
      </c>
      <c r="L2222">
        <f>Tabla_STOCKENALMACEN[[#This Row],[CANT_STOCK]]*Tabla_STOCKENALMACEN[[#This Row],[COSTO_UNIT]]</f>
        <v>1341.57</v>
      </c>
      <c r="M2222">
        <f>IFERROR(Tabla_STOCKENALMACEN[[#This Row],[CANT_STOCK]]/Tabla_STOCKENALMACEN[[#This Row],[VENTA_PROM12MESES_UN]],0)</f>
        <v>1.3221476510067114</v>
      </c>
      <c r="N2222">
        <f>IFERROR(12/Tabla_STOCKENALMACEN[[#This Row],[MESES DE INVENTARIO]],0)</f>
        <v>9.0761421319796955</v>
      </c>
      <c r="O2222" s="3">
        <f>Tabla_STOCKENALMACEN[[#This Row],[STOCK_VALORIZADO]]/SUM(Tabla_STOCKENALMACEN[STOCK_VALORIZADO])</f>
        <v>5.0504586110772048E-5</v>
      </c>
      <c r="P2222" s="1" t="str">
        <f>VLOOKUP(Tabla_STOCKENALMACEN[[#This Row],[ID_PRODUCTO]],'ABC VENTAS'!$B$2:$F$564,5,FALSE)</f>
        <v>C</v>
      </c>
      <c r="Q2222" s="1" t="str">
        <f>VLOOKUP(Tabla_STOCKENALMACEN[[#This Row],[ID_PRODUCTO]],'ABC STOCK'!$B$3:$F$565,5,FALSE)</f>
        <v>C</v>
      </c>
      <c r="R222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23" spans="1:18" x14ac:dyDescent="0.25">
      <c r="A2223">
        <v>2</v>
      </c>
      <c r="B2223">
        <v>1371</v>
      </c>
      <c r="C2223">
        <v>8</v>
      </c>
      <c r="D2223">
        <v>9</v>
      </c>
      <c r="E2223">
        <v>201910</v>
      </c>
      <c r="F2223">
        <v>912</v>
      </c>
      <c r="G2223">
        <v>4.22</v>
      </c>
      <c r="H2223">
        <v>3848.64</v>
      </c>
      <c r="I2223">
        <v>307.85744</v>
      </c>
      <c r="J2223">
        <v>82.9</v>
      </c>
      <c r="K2223">
        <v>549.24566000000004</v>
      </c>
      <c r="L2223">
        <f>Tabla_STOCKENALMACEN[[#This Row],[CANT_STOCK]]*Tabla_STOCKENALMACEN[[#This Row],[COSTO_UNIT]]</f>
        <v>3848.64</v>
      </c>
      <c r="M2223">
        <f>IFERROR(Tabla_STOCKENALMACEN[[#This Row],[CANT_STOCK]]/Tabla_STOCKENALMACEN[[#This Row],[VENTA_PROM12MESES_UN]],0)</f>
        <v>11.00120627261761</v>
      </c>
      <c r="N2223">
        <f>IFERROR(12/Tabla_STOCKENALMACEN[[#This Row],[MESES DE INVENTARIO]],0)</f>
        <v>1.0907894736842108</v>
      </c>
      <c r="O2223" s="3">
        <f>Tabla_STOCKENALMACEN[[#This Row],[STOCK_VALORIZADO]]/SUM(Tabla_STOCKENALMACEN[STOCK_VALORIZADO])</f>
        <v>1.4488544786284857E-4</v>
      </c>
      <c r="P2223" s="1" t="str">
        <f>VLOOKUP(Tabla_STOCKENALMACEN[[#This Row],[ID_PRODUCTO]],'ABC VENTAS'!$B$2:$F$564,5,FALSE)</f>
        <v>C</v>
      </c>
      <c r="Q2223" s="1" t="str">
        <f>VLOOKUP(Tabla_STOCKENALMACEN[[#This Row],[ID_PRODUCTO]],'ABC STOCK'!$B$3:$F$565,5,FALSE)</f>
        <v>C</v>
      </c>
      <c r="R222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224" spans="1:18" x14ac:dyDescent="0.25">
      <c r="A2224">
        <v>2</v>
      </c>
      <c r="B2224">
        <v>1371</v>
      </c>
      <c r="C2224">
        <v>8</v>
      </c>
      <c r="D2224">
        <v>9</v>
      </c>
      <c r="E2224">
        <v>202001</v>
      </c>
      <c r="F2224">
        <v>122</v>
      </c>
      <c r="G2224">
        <v>2.17</v>
      </c>
      <c r="H2224">
        <v>264.74</v>
      </c>
      <c r="I2224">
        <v>311.4384</v>
      </c>
      <c r="J2224">
        <v>138</v>
      </c>
      <c r="K2224">
        <v>404.27100000000002</v>
      </c>
      <c r="L2224">
        <f>Tabla_STOCKENALMACEN[[#This Row],[CANT_STOCK]]*Tabla_STOCKENALMACEN[[#This Row],[COSTO_UNIT]]</f>
        <v>264.74</v>
      </c>
      <c r="M2224">
        <f>IFERROR(Tabla_STOCKENALMACEN[[#This Row],[CANT_STOCK]]/Tabla_STOCKENALMACEN[[#This Row],[VENTA_PROM12MESES_UN]],0)</f>
        <v>0.88405797101449279</v>
      </c>
      <c r="N2224">
        <f>IFERROR(12/Tabla_STOCKENALMACEN[[#This Row],[MESES DE INVENTARIO]],0)</f>
        <v>13.573770491803279</v>
      </c>
      <c r="O2224" s="3">
        <f>Tabla_STOCKENALMACEN[[#This Row],[STOCK_VALORIZADO]]/SUM(Tabla_STOCKENALMACEN[STOCK_VALORIZADO])</f>
        <v>9.9663708393641731E-6</v>
      </c>
      <c r="P2224" s="1" t="str">
        <f>VLOOKUP(Tabla_STOCKENALMACEN[[#This Row],[ID_PRODUCTO]],'ABC VENTAS'!$B$2:$F$564,5,FALSE)</f>
        <v>C</v>
      </c>
      <c r="Q2224" s="1" t="str">
        <f>VLOOKUP(Tabla_STOCKENALMACEN[[#This Row],[ID_PRODUCTO]],'ABC STOCK'!$B$3:$F$565,5,FALSE)</f>
        <v>C</v>
      </c>
      <c r="R222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25" spans="1:18" x14ac:dyDescent="0.25">
      <c r="A2225">
        <v>3</v>
      </c>
      <c r="B2225">
        <v>1371</v>
      </c>
      <c r="C2225">
        <v>8</v>
      </c>
      <c r="D2225">
        <v>9</v>
      </c>
      <c r="E2225">
        <v>202002</v>
      </c>
      <c r="F2225">
        <v>37</v>
      </c>
      <c r="G2225">
        <v>2.84</v>
      </c>
      <c r="H2225">
        <v>105.08</v>
      </c>
      <c r="I2225">
        <v>235.2088</v>
      </c>
      <c r="J2225">
        <v>82</v>
      </c>
      <c r="K2225">
        <v>284.11360000000002</v>
      </c>
      <c r="L2225">
        <f>Tabla_STOCKENALMACEN[[#This Row],[CANT_STOCK]]*Tabla_STOCKENALMACEN[[#This Row],[COSTO_UNIT]]</f>
        <v>105.08</v>
      </c>
      <c r="M2225">
        <f>IFERROR(Tabla_STOCKENALMACEN[[#This Row],[CANT_STOCK]]/Tabla_STOCKENALMACEN[[#This Row],[VENTA_PROM12MESES_UN]],0)</f>
        <v>0.45121951219512196</v>
      </c>
      <c r="N2225">
        <f>IFERROR(12/Tabla_STOCKENALMACEN[[#This Row],[MESES DE INVENTARIO]],0)</f>
        <v>26.594594594594593</v>
      </c>
      <c r="O2225" s="3">
        <f>Tabla_STOCKENALMACEN[[#This Row],[STOCK_VALORIZADO]]/SUM(Tabla_STOCKENALMACEN[STOCK_VALORIZADO])</f>
        <v>3.9558292959144343E-6</v>
      </c>
      <c r="P2225" s="1" t="str">
        <f>VLOOKUP(Tabla_STOCKENALMACEN[[#This Row],[ID_PRODUCTO]],'ABC VENTAS'!$B$2:$F$564,5,FALSE)</f>
        <v>C</v>
      </c>
      <c r="Q2225" s="1" t="str">
        <f>VLOOKUP(Tabla_STOCKENALMACEN[[#This Row],[ID_PRODUCTO]],'ABC STOCK'!$B$3:$F$565,5,FALSE)</f>
        <v>C</v>
      </c>
      <c r="R222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26" spans="1:18" x14ac:dyDescent="0.25">
      <c r="A2226">
        <v>1</v>
      </c>
      <c r="B2226">
        <v>1371</v>
      </c>
      <c r="C2226">
        <v>8</v>
      </c>
      <c r="D2226">
        <v>9</v>
      </c>
      <c r="E2226">
        <v>202002</v>
      </c>
      <c r="F2226">
        <v>1344</v>
      </c>
      <c r="G2226">
        <v>2.17</v>
      </c>
      <c r="H2226">
        <v>2916.48</v>
      </c>
      <c r="I2226">
        <v>141.91800000000001</v>
      </c>
      <c r="J2226">
        <v>60</v>
      </c>
      <c r="K2226">
        <v>192.696</v>
      </c>
      <c r="L2226">
        <f>Tabla_STOCKENALMACEN[[#This Row],[CANT_STOCK]]*Tabla_STOCKENALMACEN[[#This Row],[COSTO_UNIT]]</f>
        <v>2916.48</v>
      </c>
      <c r="M2226">
        <f>IFERROR(Tabla_STOCKENALMACEN[[#This Row],[CANT_STOCK]]/Tabla_STOCKENALMACEN[[#This Row],[VENTA_PROM12MESES_UN]],0)</f>
        <v>22.4</v>
      </c>
      <c r="N2226">
        <f>IFERROR(12/Tabla_STOCKENALMACEN[[#This Row],[MESES DE INVENTARIO]],0)</f>
        <v>0.5357142857142857</v>
      </c>
      <c r="O2226" s="3">
        <f>Tabla_STOCKENALMACEN[[#This Row],[STOCK_VALORIZADO]]/SUM(Tabla_STOCKENALMACEN[STOCK_VALORIZADO])</f>
        <v>1.0979346236152007E-4</v>
      </c>
      <c r="P2226" s="1" t="str">
        <f>VLOOKUP(Tabla_STOCKENALMACEN[[#This Row],[ID_PRODUCTO]],'ABC VENTAS'!$B$2:$F$564,5,FALSE)</f>
        <v>C</v>
      </c>
      <c r="Q2226" s="1" t="str">
        <f>VLOOKUP(Tabla_STOCKENALMACEN[[#This Row],[ID_PRODUCTO]],'ABC STOCK'!$B$3:$F$565,5,FALSE)</f>
        <v>C</v>
      </c>
      <c r="R222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227" spans="1:18" x14ac:dyDescent="0.25">
      <c r="A2227">
        <v>2</v>
      </c>
      <c r="B2227">
        <v>1371</v>
      </c>
      <c r="C2227">
        <v>8</v>
      </c>
      <c r="D2227">
        <v>9</v>
      </c>
      <c r="E2227">
        <v>201906</v>
      </c>
      <c r="F2227">
        <v>291</v>
      </c>
      <c r="G2227">
        <v>25.9</v>
      </c>
      <c r="H2227">
        <v>7536.9</v>
      </c>
      <c r="I2227">
        <v>0</v>
      </c>
      <c r="J2227">
        <v>0</v>
      </c>
      <c r="K2227">
        <v>0</v>
      </c>
      <c r="L2227">
        <f>Tabla_STOCKENALMACEN[[#This Row],[CANT_STOCK]]*Tabla_STOCKENALMACEN[[#This Row],[COSTO_UNIT]]</f>
        <v>7536.9</v>
      </c>
      <c r="M2227">
        <f>IFERROR(Tabla_STOCKENALMACEN[[#This Row],[CANT_STOCK]]/Tabla_STOCKENALMACEN[[#This Row],[VENTA_PROM12MESES_UN]],0)</f>
        <v>0</v>
      </c>
      <c r="N2227">
        <f>IFERROR(12/Tabla_STOCKENALMACEN[[#This Row],[MESES DE INVENTARIO]],0)</f>
        <v>0</v>
      </c>
      <c r="O2227" s="3">
        <f>Tabla_STOCKENALMACEN[[#This Row],[STOCK_VALORIZADO]]/SUM(Tabla_STOCKENALMACEN[STOCK_VALORIZADO])</f>
        <v>2.8373324914710219E-4</v>
      </c>
      <c r="P2227" s="1" t="str">
        <f>VLOOKUP(Tabla_STOCKENALMACEN[[#This Row],[ID_PRODUCTO]],'ABC VENTAS'!$B$2:$F$564,5,FALSE)</f>
        <v>C</v>
      </c>
      <c r="Q2227" s="1" t="str">
        <f>VLOOKUP(Tabla_STOCKENALMACEN[[#This Row],[ID_PRODUCTO]],'ABC STOCK'!$B$3:$F$565,5,FALSE)</f>
        <v>C</v>
      </c>
      <c r="R2227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228" spans="1:18" x14ac:dyDescent="0.25">
      <c r="A2228">
        <v>1</v>
      </c>
      <c r="B2228">
        <v>1372</v>
      </c>
      <c r="C2228">
        <v>8</v>
      </c>
      <c r="D2228">
        <v>9</v>
      </c>
      <c r="E2228">
        <v>202003</v>
      </c>
      <c r="F2228">
        <v>50</v>
      </c>
      <c r="G2228">
        <v>5.09</v>
      </c>
      <c r="H2228">
        <v>254.5</v>
      </c>
      <c r="I2228">
        <v>735.81039999999996</v>
      </c>
      <c r="J2228">
        <v>139</v>
      </c>
      <c r="K2228">
        <v>1259.3678</v>
      </c>
      <c r="L2228">
        <f>Tabla_STOCKENALMACEN[[#This Row],[CANT_STOCK]]*Tabla_STOCKENALMACEN[[#This Row],[COSTO_UNIT]]</f>
        <v>254.5</v>
      </c>
      <c r="M2228">
        <f>IFERROR(Tabla_STOCKENALMACEN[[#This Row],[CANT_STOCK]]/Tabla_STOCKENALMACEN[[#This Row],[VENTA_PROM12MESES_UN]],0)</f>
        <v>0.35971223021582732</v>
      </c>
      <c r="N2228">
        <f>IFERROR(12/Tabla_STOCKENALMACEN[[#This Row],[MESES DE INVENTARIO]],0)</f>
        <v>33.36</v>
      </c>
      <c r="O2228" s="3">
        <f>Tabla_STOCKENALMACEN[[#This Row],[STOCK_VALORIZADO]]/SUM(Tabla_STOCKENALMACEN[STOCK_VALORIZADO])</f>
        <v>9.5808770061878895E-6</v>
      </c>
      <c r="P2228" s="1" t="str">
        <f>VLOOKUP(Tabla_STOCKENALMACEN[[#This Row],[ID_PRODUCTO]],'ABC VENTAS'!$B$2:$F$564,5,FALSE)</f>
        <v>C</v>
      </c>
      <c r="Q2228" s="1" t="str">
        <f>VLOOKUP(Tabla_STOCKENALMACEN[[#This Row],[ID_PRODUCTO]],'ABC STOCK'!$B$3:$F$565,5,FALSE)</f>
        <v>C</v>
      </c>
      <c r="R222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29" spans="1:18" x14ac:dyDescent="0.25">
      <c r="A2229">
        <v>1</v>
      </c>
      <c r="B2229">
        <v>1372</v>
      </c>
      <c r="C2229">
        <v>8</v>
      </c>
      <c r="D2229">
        <v>9</v>
      </c>
      <c r="E2229">
        <v>201908</v>
      </c>
      <c r="F2229">
        <v>810</v>
      </c>
      <c r="G2229">
        <v>6.93</v>
      </c>
      <c r="H2229">
        <v>5613.3</v>
      </c>
      <c r="I2229">
        <v>319.09877999999998</v>
      </c>
      <c r="J2229">
        <v>50.6</v>
      </c>
      <c r="K2229">
        <v>617.15808000000004</v>
      </c>
      <c r="L2229">
        <f>Tabla_STOCKENALMACEN[[#This Row],[CANT_STOCK]]*Tabla_STOCKENALMACEN[[#This Row],[COSTO_UNIT]]</f>
        <v>5613.3</v>
      </c>
      <c r="M2229">
        <f>IFERROR(Tabla_STOCKENALMACEN[[#This Row],[CANT_STOCK]]/Tabla_STOCKENALMACEN[[#This Row],[VENTA_PROM12MESES_UN]],0)</f>
        <v>16.007905138339922</v>
      </c>
      <c r="N2229">
        <f>IFERROR(12/Tabla_STOCKENALMACEN[[#This Row],[MESES DE INVENTARIO]],0)</f>
        <v>0.74962962962962953</v>
      </c>
      <c r="O2229" s="3">
        <f>Tabla_STOCKENALMACEN[[#This Row],[STOCK_VALORIZADO]]/SUM(Tabla_STOCKENALMACEN[STOCK_VALORIZADO])</f>
        <v>2.1131763025082311E-4</v>
      </c>
      <c r="P2229" s="1" t="str">
        <f>VLOOKUP(Tabla_STOCKENALMACEN[[#This Row],[ID_PRODUCTO]],'ABC VENTAS'!$B$2:$F$564,5,FALSE)</f>
        <v>C</v>
      </c>
      <c r="Q2229" s="1" t="str">
        <f>VLOOKUP(Tabla_STOCKENALMACEN[[#This Row],[ID_PRODUCTO]],'ABC STOCK'!$B$3:$F$565,5,FALSE)</f>
        <v>C</v>
      </c>
      <c r="R222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230" spans="1:18" x14ac:dyDescent="0.25">
      <c r="A2230">
        <v>2</v>
      </c>
      <c r="B2230">
        <v>1372</v>
      </c>
      <c r="C2230">
        <v>8</v>
      </c>
      <c r="D2230">
        <v>9</v>
      </c>
      <c r="E2230">
        <v>201909</v>
      </c>
      <c r="F2230">
        <v>129</v>
      </c>
      <c r="G2230">
        <v>2.69</v>
      </c>
      <c r="H2230">
        <v>347.01</v>
      </c>
      <c r="I2230">
        <v>285.4359</v>
      </c>
      <c r="J2230">
        <v>131</v>
      </c>
      <c r="K2230">
        <v>500.3938</v>
      </c>
      <c r="L2230">
        <f>Tabla_STOCKENALMACEN[[#This Row],[CANT_STOCK]]*Tabla_STOCKENALMACEN[[#This Row],[COSTO_UNIT]]</f>
        <v>347.01</v>
      </c>
      <c r="M2230">
        <f>IFERROR(Tabla_STOCKENALMACEN[[#This Row],[CANT_STOCK]]/Tabla_STOCKENALMACEN[[#This Row],[VENTA_PROM12MESES_UN]],0)</f>
        <v>0.98473282442748089</v>
      </c>
      <c r="N2230">
        <f>IFERROR(12/Tabla_STOCKENALMACEN[[#This Row],[MESES DE INVENTARIO]],0)</f>
        <v>12.186046511627907</v>
      </c>
      <c r="O2230" s="3">
        <f>Tabla_STOCKENALMACEN[[#This Row],[STOCK_VALORIZADO]]/SUM(Tabla_STOCKENALMACEN[STOCK_VALORIZADO])</f>
        <v>1.3063497563525578E-5</v>
      </c>
      <c r="P2230" s="1" t="str">
        <f>VLOOKUP(Tabla_STOCKENALMACEN[[#This Row],[ID_PRODUCTO]],'ABC VENTAS'!$B$2:$F$564,5,FALSE)</f>
        <v>C</v>
      </c>
      <c r="Q2230" s="1" t="str">
        <f>VLOOKUP(Tabla_STOCKENALMACEN[[#This Row],[ID_PRODUCTO]],'ABC STOCK'!$B$3:$F$565,5,FALSE)</f>
        <v>C</v>
      </c>
      <c r="R223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31" spans="1:18" x14ac:dyDescent="0.25">
      <c r="A2231">
        <v>2</v>
      </c>
      <c r="B2231">
        <v>1372</v>
      </c>
      <c r="C2231">
        <v>8</v>
      </c>
      <c r="D2231">
        <v>9</v>
      </c>
      <c r="E2231">
        <v>201909</v>
      </c>
      <c r="F2231">
        <v>107</v>
      </c>
      <c r="G2231">
        <v>5.39</v>
      </c>
      <c r="H2231">
        <v>576.73</v>
      </c>
      <c r="I2231">
        <v>288.6345</v>
      </c>
      <c r="J2231">
        <v>51</v>
      </c>
      <c r="K2231">
        <v>470.06189999999998</v>
      </c>
      <c r="L2231">
        <f>Tabla_STOCKENALMACEN[[#This Row],[CANT_STOCK]]*Tabla_STOCKENALMACEN[[#This Row],[COSTO_UNIT]]</f>
        <v>576.73</v>
      </c>
      <c r="M2231">
        <f>IFERROR(Tabla_STOCKENALMACEN[[#This Row],[CANT_STOCK]]/Tabla_STOCKENALMACEN[[#This Row],[VENTA_PROM12MESES_UN]],0)</f>
        <v>2.0980392156862746</v>
      </c>
      <c r="N2231">
        <f>IFERROR(12/Tabla_STOCKENALMACEN[[#This Row],[MESES DE INVENTARIO]],0)</f>
        <v>5.7196261682242984</v>
      </c>
      <c r="O2231" s="3">
        <f>Tabla_STOCKENALMACEN[[#This Row],[STOCK_VALORIZADO]]/SUM(Tabla_STOCKENALMACEN[STOCK_VALORIZADO])</f>
        <v>2.1711509610132582E-5</v>
      </c>
      <c r="P2231" s="1" t="str">
        <f>VLOOKUP(Tabla_STOCKENALMACEN[[#This Row],[ID_PRODUCTO]],'ABC VENTAS'!$B$2:$F$564,5,FALSE)</f>
        <v>C</v>
      </c>
      <c r="Q2231" s="1" t="str">
        <f>VLOOKUP(Tabla_STOCKENALMACEN[[#This Row],[ID_PRODUCTO]],'ABC STOCK'!$B$3:$F$565,5,FALSE)</f>
        <v>C</v>
      </c>
      <c r="R223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32" spans="1:18" x14ac:dyDescent="0.25">
      <c r="A2232">
        <v>2</v>
      </c>
      <c r="B2232">
        <v>1372</v>
      </c>
      <c r="C2232">
        <v>8</v>
      </c>
      <c r="D2232">
        <v>9</v>
      </c>
      <c r="E2232">
        <v>201906</v>
      </c>
      <c r="F2232">
        <v>720</v>
      </c>
      <c r="G2232">
        <v>6.11</v>
      </c>
      <c r="H2232">
        <v>4399.2</v>
      </c>
      <c r="I2232">
        <v>214.51598999999999</v>
      </c>
      <c r="J2232">
        <v>42.3</v>
      </c>
      <c r="K2232">
        <v>426.44745</v>
      </c>
      <c r="L2232">
        <f>Tabla_STOCKENALMACEN[[#This Row],[CANT_STOCK]]*Tabla_STOCKENALMACEN[[#This Row],[COSTO_UNIT]]</f>
        <v>4399.2</v>
      </c>
      <c r="M2232">
        <f>IFERROR(Tabla_STOCKENALMACEN[[#This Row],[CANT_STOCK]]/Tabla_STOCKENALMACEN[[#This Row],[VENTA_PROM12MESES_UN]],0)</f>
        <v>17.021276595744681</v>
      </c>
      <c r="N2232">
        <f>IFERROR(12/Tabla_STOCKENALMACEN[[#This Row],[MESES DE INVENTARIO]],0)</f>
        <v>0.70499999999999996</v>
      </c>
      <c r="O2232" s="3">
        <f>Tabla_STOCKENALMACEN[[#This Row],[STOCK_VALORIZADO]]/SUM(Tabla_STOCKENALMACEN[STOCK_VALORIZADO])</f>
        <v>1.6561176473721715E-4</v>
      </c>
      <c r="P2232" s="1" t="str">
        <f>VLOOKUP(Tabla_STOCKENALMACEN[[#This Row],[ID_PRODUCTO]],'ABC VENTAS'!$B$2:$F$564,5,FALSE)</f>
        <v>C</v>
      </c>
      <c r="Q2232" s="1" t="str">
        <f>VLOOKUP(Tabla_STOCKENALMACEN[[#This Row],[ID_PRODUCTO]],'ABC STOCK'!$B$3:$F$565,5,FALSE)</f>
        <v>C</v>
      </c>
      <c r="R223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233" spans="1:18" x14ac:dyDescent="0.25">
      <c r="A2233">
        <v>1</v>
      </c>
      <c r="B2233">
        <v>1372</v>
      </c>
      <c r="C2233">
        <v>8</v>
      </c>
      <c r="D2233">
        <v>9</v>
      </c>
      <c r="E2233">
        <v>202001</v>
      </c>
      <c r="F2233">
        <v>0</v>
      </c>
      <c r="G2233">
        <v>2.94</v>
      </c>
      <c r="H2233">
        <v>0</v>
      </c>
      <c r="I2233">
        <v>166.25700000000001</v>
      </c>
      <c r="J2233">
        <v>65</v>
      </c>
      <c r="K2233">
        <v>242.697</v>
      </c>
      <c r="L2233">
        <f>Tabla_STOCKENALMACEN[[#This Row],[CANT_STOCK]]*Tabla_STOCKENALMACEN[[#This Row],[COSTO_UNIT]]</f>
        <v>0</v>
      </c>
      <c r="M2233">
        <f>IFERROR(Tabla_STOCKENALMACEN[[#This Row],[CANT_STOCK]]/Tabla_STOCKENALMACEN[[#This Row],[VENTA_PROM12MESES_UN]],0)</f>
        <v>0</v>
      </c>
      <c r="N2233">
        <f>IFERROR(12/Tabla_STOCKENALMACEN[[#This Row],[MESES DE INVENTARIO]],0)</f>
        <v>0</v>
      </c>
      <c r="O2233" s="3">
        <f>Tabla_STOCKENALMACEN[[#This Row],[STOCK_VALORIZADO]]/SUM(Tabla_STOCKENALMACEN[STOCK_VALORIZADO])</f>
        <v>0</v>
      </c>
      <c r="P2233" s="1" t="str">
        <f>VLOOKUP(Tabla_STOCKENALMACEN[[#This Row],[ID_PRODUCTO]],'ABC VENTAS'!$B$2:$F$564,5,FALSE)</f>
        <v>C</v>
      </c>
      <c r="Q2233" s="1" t="str">
        <f>VLOOKUP(Tabla_STOCKENALMACEN[[#This Row],[ID_PRODUCTO]],'ABC STOCK'!$B$3:$F$565,5,FALSE)</f>
        <v>C</v>
      </c>
      <c r="R223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34" spans="1:18" x14ac:dyDescent="0.25">
      <c r="A2234">
        <v>2</v>
      </c>
      <c r="B2234">
        <v>1373</v>
      </c>
      <c r="C2234">
        <v>8</v>
      </c>
      <c r="D2234">
        <v>9</v>
      </c>
      <c r="E2234">
        <v>202001</v>
      </c>
      <c r="F2234">
        <v>43</v>
      </c>
      <c r="G2234">
        <v>79</v>
      </c>
      <c r="H2234">
        <v>3397</v>
      </c>
      <c r="I2234">
        <v>68699.19</v>
      </c>
      <c r="J2234">
        <v>861</v>
      </c>
      <c r="K2234">
        <v>91145.46</v>
      </c>
      <c r="L2234">
        <f>Tabla_STOCKENALMACEN[[#This Row],[CANT_STOCK]]*Tabla_STOCKENALMACEN[[#This Row],[COSTO_UNIT]]</f>
        <v>3397</v>
      </c>
      <c r="M2234">
        <f>IFERROR(Tabla_STOCKENALMACEN[[#This Row],[CANT_STOCK]]/Tabla_STOCKENALMACEN[[#This Row],[VENTA_PROM12MESES_UN]],0)</f>
        <v>4.9941927990708478E-2</v>
      </c>
      <c r="N2234">
        <f>IFERROR(12/Tabla_STOCKENALMACEN[[#This Row],[MESES DE INVENTARIO]],0)</f>
        <v>240.27906976744185</v>
      </c>
      <c r="O2234" s="3">
        <f>Tabla_STOCKENALMACEN[[#This Row],[STOCK_VALORIZADO]]/SUM(Tabla_STOCKENALMACEN[STOCK_VALORIZADO])</f>
        <v>1.2788306165037431E-4</v>
      </c>
      <c r="P2234" s="1" t="str">
        <f>VLOOKUP(Tabla_STOCKENALMACEN[[#This Row],[ID_PRODUCTO]],'ABC VENTAS'!$B$2:$F$564,5,FALSE)</f>
        <v>B</v>
      </c>
      <c r="Q2234" s="1" t="str">
        <f>VLOOKUP(Tabla_STOCKENALMACEN[[#This Row],[ID_PRODUCTO]],'ABC STOCK'!$B$3:$F$565,5,FALSE)</f>
        <v>A</v>
      </c>
      <c r="R223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35" spans="1:18" x14ac:dyDescent="0.25">
      <c r="A2235">
        <v>3</v>
      </c>
      <c r="B2235">
        <v>1373</v>
      </c>
      <c r="C2235">
        <v>8</v>
      </c>
      <c r="D2235">
        <v>9</v>
      </c>
      <c r="E2235">
        <v>201901</v>
      </c>
      <c r="F2235">
        <v>820</v>
      </c>
      <c r="G2235">
        <v>58</v>
      </c>
      <c r="H2235">
        <v>47560</v>
      </c>
      <c r="I2235">
        <v>45467.360000000001</v>
      </c>
      <c r="J2235">
        <v>956</v>
      </c>
      <c r="K2235">
        <v>73745.84</v>
      </c>
      <c r="L2235">
        <f>Tabla_STOCKENALMACEN[[#This Row],[CANT_STOCK]]*Tabla_STOCKENALMACEN[[#This Row],[COSTO_UNIT]]</f>
        <v>47560</v>
      </c>
      <c r="M2235">
        <f>IFERROR(Tabla_STOCKENALMACEN[[#This Row],[CANT_STOCK]]/Tabla_STOCKENALMACEN[[#This Row],[VENTA_PROM12MESES_UN]],0)</f>
        <v>0.85774058577405854</v>
      </c>
      <c r="N2235">
        <f>IFERROR(12/Tabla_STOCKENALMACEN[[#This Row],[MESES DE INVENTARIO]],0)</f>
        <v>13.990243902439024</v>
      </c>
      <c r="O2235" s="3">
        <f>Tabla_STOCKENALMACEN[[#This Row],[STOCK_VALORIZADO]]/SUM(Tabla_STOCKENALMACEN[STOCK_VALORIZADO])</f>
        <v>1.7904381548695327E-3</v>
      </c>
      <c r="P2235" s="1" t="str">
        <f>VLOOKUP(Tabla_STOCKENALMACEN[[#This Row],[ID_PRODUCTO]],'ABC VENTAS'!$B$2:$F$564,5,FALSE)</f>
        <v>B</v>
      </c>
      <c r="Q2235" s="1" t="str">
        <f>VLOOKUP(Tabla_STOCKENALMACEN[[#This Row],[ID_PRODUCTO]],'ABC STOCK'!$B$3:$F$565,5,FALSE)</f>
        <v>A</v>
      </c>
      <c r="R223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36" spans="1:18" x14ac:dyDescent="0.25">
      <c r="A2236">
        <v>1</v>
      </c>
      <c r="B2236">
        <v>1373</v>
      </c>
      <c r="C2236">
        <v>8</v>
      </c>
      <c r="D2236">
        <v>9</v>
      </c>
      <c r="E2236">
        <v>201905</v>
      </c>
      <c r="F2236">
        <v>1580</v>
      </c>
      <c r="G2236">
        <v>55</v>
      </c>
      <c r="H2236">
        <v>86900</v>
      </c>
      <c r="I2236">
        <v>39189.15</v>
      </c>
      <c r="J2236">
        <v>819</v>
      </c>
      <c r="K2236">
        <v>59008.95</v>
      </c>
      <c r="L2236">
        <f>Tabla_STOCKENALMACEN[[#This Row],[CANT_STOCK]]*Tabla_STOCKENALMACEN[[#This Row],[COSTO_UNIT]]</f>
        <v>86900</v>
      </c>
      <c r="M2236">
        <f>IFERROR(Tabla_STOCKENALMACEN[[#This Row],[CANT_STOCK]]/Tabla_STOCKENALMACEN[[#This Row],[VENTA_PROM12MESES_UN]],0)</f>
        <v>1.9291819291819292</v>
      </c>
      <c r="N2236">
        <f>IFERROR(12/Tabla_STOCKENALMACEN[[#This Row],[MESES DE INVENTARIO]],0)</f>
        <v>6.2202531645569623</v>
      </c>
      <c r="O2236" s="3">
        <f>Tabla_STOCKENALMACEN[[#This Row],[STOCK_VALORIZADO]]/SUM(Tabla_STOCKENALMACEN[STOCK_VALORIZADO])</f>
        <v>3.2714271584979473E-3</v>
      </c>
      <c r="P2236" s="1" t="str">
        <f>VLOOKUP(Tabla_STOCKENALMACEN[[#This Row],[ID_PRODUCTO]],'ABC VENTAS'!$B$2:$F$564,5,FALSE)</f>
        <v>B</v>
      </c>
      <c r="Q2236" s="1" t="str">
        <f>VLOOKUP(Tabla_STOCKENALMACEN[[#This Row],[ID_PRODUCTO]],'ABC STOCK'!$B$3:$F$565,5,FALSE)</f>
        <v>A</v>
      </c>
      <c r="R223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37" spans="1:18" x14ac:dyDescent="0.25">
      <c r="A2237">
        <v>2</v>
      </c>
      <c r="B2237">
        <v>1373</v>
      </c>
      <c r="C2237">
        <v>8</v>
      </c>
      <c r="D2237">
        <v>9</v>
      </c>
      <c r="E2237">
        <v>202001</v>
      </c>
      <c r="F2237">
        <v>66</v>
      </c>
      <c r="G2237">
        <v>33</v>
      </c>
      <c r="H2237">
        <v>2178</v>
      </c>
      <c r="I2237">
        <v>24459.599999999999</v>
      </c>
      <c r="J2237">
        <v>872</v>
      </c>
      <c r="K2237">
        <v>49206.96</v>
      </c>
      <c r="L2237">
        <f>Tabla_STOCKENALMACEN[[#This Row],[CANT_STOCK]]*Tabla_STOCKENALMACEN[[#This Row],[COSTO_UNIT]]</f>
        <v>2178</v>
      </c>
      <c r="M2237">
        <f>IFERROR(Tabla_STOCKENALMACEN[[#This Row],[CANT_STOCK]]/Tabla_STOCKENALMACEN[[#This Row],[VENTA_PROM12MESES_UN]],0)</f>
        <v>7.5688073394495417E-2</v>
      </c>
      <c r="N2237">
        <f>IFERROR(12/Tabla_STOCKENALMACEN[[#This Row],[MESES DE INVENTARIO]],0)</f>
        <v>158.54545454545453</v>
      </c>
      <c r="O2237" s="3">
        <f>Tabla_STOCKENALMACEN[[#This Row],[STOCK_VALORIZADO]]/SUM(Tabla_STOCKENALMACEN[STOCK_VALORIZADO])</f>
        <v>8.1992731314252357E-5</v>
      </c>
      <c r="P2237" s="1" t="str">
        <f>VLOOKUP(Tabla_STOCKENALMACEN[[#This Row],[ID_PRODUCTO]],'ABC VENTAS'!$B$2:$F$564,5,FALSE)</f>
        <v>B</v>
      </c>
      <c r="Q2237" s="1" t="str">
        <f>VLOOKUP(Tabla_STOCKENALMACEN[[#This Row],[ID_PRODUCTO]],'ABC STOCK'!$B$3:$F$565,5,FALSE)</f>
        <v>A</v>
      </c>
      <c r="R223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38" spans="1:18" x14ac:dyDescent="0.25">
      <c r="A2238">
        <v>3</v>
      </c>
      <c r="B2238">
        <v>1373</v>
      </c>
      <c r="C2238">
        <v>8</v>
      </c>
      <c r="D2238">
        <v>9</v>
      </c>
      <c r="E2238">
        <v>202003</v>
      </c>
      <c r="F2238">
        <v>641</v>
      </c>
      <c r="G2238">
        <v>68</v>
      </c>
      <c r="H2238">
        <v>43588</v>
      </c>
      <c r="I2238">
        <v>18360</v>
      </c>
      <c r="J2238">
        <v>300</v>
      </c>
      <c r="K2238">
        <v>37536</v>
      </c>
      <c r="L2238">
        <f>Tabla_STOCKENALMACEN[[#This Row],[CANT_STOCK]]*Tabla_STOCKENALMACEN[[#This Row],[COSTO_UNIT]]</f>
        <v>43588</v>
      </c>
      <c r="M2238">
        <f>IFERROR(Tabla_STOCKENALMACEN[[#This Row],[CANT_STOCK]]/Tabla_STOCKENALMACEN[[#This Row],[VENTA_PROM12MESES_UN]],0)</f>
        <v>2.1366666666666667</v>
      </c>
      <c r="N2238">
        <f>IFERROR(12/Tabla_STOCKENALMACEN[[#This Row],[MESES DE INVENTARIO]],0)</f>
        <v>5.6162246489859591</v>
      </c>
      <c r="O2238" s="3">
        <f>Tabla_STOCKENALMACEN[[#This Row],[STOCK_VALORIZADO]]/SUM(Tabla_STOCKENALMACEN[STOCK_VALORIZADO])</f>
        <v>1.6409087109851386E-3</v>
      </c>
      <c r="P2238" s="1" t="str">
        <f>VLOOKUP(Tabla_STOCKENALMACEN[[#This Row],[ID_PRODUCTO]],'ABC VENTAS'!$B$2:$F$564,5,FALSE)</f>
        <v>B</v>
      </c>
      <c r="Q2238" s="1" t="str">
        <f>VLOOKUP(Tabla_STOCKENALMACEN[[#This Row],[ID_PRODUCTO]],'ABC STOCK'!$B$3:$F$565,5,FALSE)</f>
        <v>A</v>
      </c>
      <c r="R223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39" spans="1:18" x14ac:dyDescent="0.25">
      <c r="A2239">
        <v>3</v>
      </c>
      <c r="B2239">
        <v>1373</v>
      </c>
      <c r="C2239">
        <v>8</v>
      </c>
      <c r="D2239">
        <v>9</v>
      </c>
      <c r="E2239">
        <v>201909</v>
      </c>
      <c r="F2239">
        <v>1503</v>
      </c>
      <c r="G2239">
        <v>33</v>
      </c>
      <c r="H2239">
        <v>49599</v>
      </c>
      <c r="I2239">
        <v>13384.8</v>
      </c>
      <c r="J2239">
        <v>390</v>
      </c>
      <c r="K2239">
        <v>21621.599999999999</v>
      </c>
      <c r="L2239">
        <f>Tabla_STOCKENALMACEN[[#This Row],[CANT_STOCK]]*Tabla_STOCKENALMACEN[[#This Row],[COSTO_UNIT]]</f>
        <v>49599</v>
      </c>
      <c r="M2239">
        <f>IFERROR(Tabla_STOCKENALMACEN[[#This Row],[CANT_STOCK]]/Tabla_STOCKENALMACEN[[#This Row],[VENTA_PROM12MESES_UN]],0)</f>
        <v>3.8538461538461539</v>
      </c>
      <c r="N2239">
        <f>IFERROR(12/Tabla_STOCKENALMACEN[[#This Row],[MESES DE INVENTARIO]],0)</f>
        <v>3.1137724550898205</v>
      </c>
      <c r="O2239" s="3">
        <f>Tabla_STOCKENALMACEN[[#This Row],[STOCK_VALORIZADO]]/SUM(Tabla_STOCKENALMACEN[STOCK_VALORIZADO])</f>
        <v>1.8671981085654741E-3</v>
      </c>
      <c r="P2239" s="1" t="str">
        <f>VLOOKUP(Tabla_STOCKENALMACEN[[#This Row],[ID_PRODUCTO]],'ABC VENTAS'!$B$2:$F$564,5,FALSE)</f>
        <v>B</v>
      </c>
      <c r="Q2239" s="1" t="str">
        <f>VLOOKUP(Tabla_STOCKENALMACEN[[#This Row],[ID_PRODUCTO]],'ABC STOCK'!$B$3:$F$565,5,FALSE)</f>
        <v>A</v>
      </c>
      <c r="R223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240" spans="1:18" x14ac:dyDescent="0.25">
      <c r="A2240">
        <v>2</v>
      </c>
      <c r="B2240">
        <v>1374</v>
      </c>
      <c r="C2240">
        <v>8</v>
      </c>
      <c r="D2240">
        <v>9</v>
      </c>
      <c r="E2240">
        <v>202003</v>
      </c>
      <c r="F2240">
        <v>1385</v>
      </c>
      <c r="G2240">
        <v>5.14</v>
      </c>
      <c r="H2240">
        <v>7118.9</v>
      </c>
      <c r="I2240">
        <v>503.26254</v>
      </c>
      <c r="J2240">
        <v>98.9</v>
      </c>
      <c r="K2240">
        <v>904.85587999999996</v>
      </c>
      <c r="L2240">
        <f>Tabla_STOCKENALMACEN[[#This Row],[CANT_STOCK]]*Tabla_STOCKENALMACEN[[#This Row],[COSTO_UNIT]]</f>
        <v>7118.9</v>
      </c>
      <c r="M2240">
        <f>IFERROR(Tabla_STOCKENALMACEN[[#This Row],[CANT_STOCK]]/Tabla_STOCKENALMACEN[[#This Row],[VENTA_PROM12MESES_UN]],0)</f>
        <v>14.004044489383215</v>
      </c>
      <c r="N2240">
        <f>IFERROR(12/Tabla_STOCKENALMACEN[[#This Row],[MESES DE INVENTARIO]],0)</f>
        <v>0.85689530685920579</v>
      </c>
      <c r="O2240" s="3">
        <f>Tabla_STOCKENALMACEN[[#This Row],[STOCK_VALORIZADO]]/SUM(Tabla_STOCKENALMACEN[STOCK_VALORIZADO])</f>
        <v>2.6799727041002344E-4</v>
      </c>
      <c r="P2240" s="1" t="str">
        <f>VLOOKUP(Tabla_STOCKENALMACEN[[#This Row],[ID_PRODUCTO]],'ABC VENTAS'!$B$2:$F$564,5,FALSE)</f>
        <v>C</v>
      </c>
      <c r="Q2240" s="1" t="str">
        <f>VLOOKUP(Tabla_STOCKENALMACEN[[#This Row],[ID_PRODUCTO]],'ABC STOCK'!$B$3:$F$565,5,FALSE)</f>
        <v>C</v>
      </c>
      <c r="R224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241" spans="1:18" x14ac:dyDescent="0.25">
      <c r="A2241">
        <v>3</v>
      </c>
      <c r="B2241">
        <v>1374</v>
      </c>
      <c r="C2241">
        <v>8</v>
      </c>
      <c r="D2241">
        <v>9</v>
      </c>
      <c r="E2241">
        <v>202001</v>
      </c>
      <c r="F2241">
        <v>189</v>
      </c>
      <c r="G2241">
        <v>4.58</v>
      </c>
      <c r="H2241">
        <v>865.62</v>
      </c>
      <c r="I2241">
        <v>376.14623999999998</v>
      </c>
      <c r="J2241">
        <v>94.4</v>
      </c>
      <c r="K2241">
        <v>665.82208000000003</v>
      </c>
      <c r="L2241">
        <f>Tabla_STOCKENALMACEN[[#This Row],[CANT_STOCK]]*Tabla_STOCKENALMACEN[[#This Row],[COSTO_UNIT]]</f>
        <v>865.62</v>
      </c>
      <c r="M2241">
        <f>IFERROR(Tabla_STOCKENALMACEN[[#This Row],[CANT_STOCK]]/Tabla_STOCKENALMACEN[[#This Row],[VENTA_PROM12MESES_UN]],0)</f>
        <v>2.0021186440677963</v>
      </c>
      <c r="N2241">
        <f>IFERROR(12/Tabla_STOCKENALMACEN[[#This Row],[MESES DE INVENTARIO]],0)</f>
        <v>5.9936507936507946</v>
      </c>
      <c r="O2241" s="3">
        <f>Tabla_STOCKENALMACEN[[#This Row],[STOCK_VALORIZADO]]/SUM(Tabla_STOCKENALMACEN[STOCK_VALORIZADO])</f>
        <v>3.2587028503325586E-5</v>
      </c>
      <c r="P2241" s="1" t="str">
        <f>VLOOKUP(Tabla_STOCKENALMACEN[[#This Row],[ID_PRODUCTO]],'ABC VENTAS'!$B$2:$F$564,5,FALSE)</f>
        <v>C</v>
      </c>
      <c r="Q2241" s="1" t="str">
        <f>VLOOKUP(Tabla_STOCKENALMACEN[[#This Row],[ID_PRODUCTO]],'ABC STOCK'!$B$3:$F$565,5,FALSE)</f>
        <v>C</v>
      </c>
      <c r="R224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42" spans="1:18" x14ac:dyDescent="0.25">
      <c r="A2242">
        <v>3</v>
      </c>
      <c r="B2242">
        <v>1374</v>
      </c>
      <c r="C2242">
        <v>8</v>
      </c>
      <c r="D2242">
        <v>9</v>
      </c>
      <c r="E2242">
        <v>202001</v>
      </c>
      <c r="F2242">
        <v>301</v>
      </c>
      <c r="G2242">
        <v>4.78</v>
      </c>
      <c r="H2242">
        <v>1438.78</v>
      </c>
      <c r="I2242">
        <v>341.02910000000003</v>
      </c>
      <c r="J2242">
        <v>75.099999999999994</v>
      </c>
      <c r="K2242">
        <v>646.16039999999998</v>
      </c>
      <c r="L2242">
        <f>Tabla_STOCKENALMACEN[[#This Row],[CANT_STOCK]]*Tabla_STOCKENALMACEN[[#This Row],[COSTO_UNIT]]</f>
        <v>1438.78</v>
      </c>
      <c r="M2242">
        <f>IFERROR(Tabla_STOCKENALMACEN[[#This Row],[CANT_STOCK]]/Tabla_STOCKENALMACEN[[#This Row],[VENTA_PROM12MESES_UN]],0)</f>
        <v>4.0079893475366184</v>
      </c>
      <c r="N2242">
        <f>IFERROR(12/Tabla_STOCKENALMACEN[[#This Row],[MESES DE INVENTARIO]],0)</f>
        <v>2.9940199335548168</v>
      </c>
      <c r="O2242" s="3">
        <f>Tabla_STOCKENALMACEN[[#This Row],[STOCK_VALORIZADO]]/SUM(Tabla_STOCKENALMACEN[STOCK_VALORIZADO])</f>
        <v>5.4164142314196511E-5</v>
      </c>
      <c r="P2242" s="1" t="str">
        <f>VLOOKUP(Tabla_STOCKENALMACEN[[#This Row],[ID_PRODUCTO]],'ABC VENTAS'!$B$2:$F$564,5,FALSE)</f>
        <v>C</v>
      </c>
      <c r="Q2242" s="1" t="str">
        <f>VLOOKUP(Tabla_STOCKENALMACEN[[#This Row],[ID_PRODUCTO]],'ABC STOCK'!$B$3:$F$565,5,FALSE)</f>
        <v>C</v>
      </c>
      <c r="R224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243" spans="1:18" x14ac:dyDescent="0.25">
      <c r="A2243">
        <v>2</v>
      </c>
      <c r="B2243">
        <v>1374</v>
      </c>
      <c r="C2243">
        <v>8</v>
      </c>
      <c r="D2243">
        <v>9</v>
      </c>
      <c r="E2243">
        <v>201912</v>
      </c>
      <c r="F2243">
        <v>2</v>
      </c>
      <c r="G2243">
        <v>3.29</v>
      </c>
      <c r="H2243">
        <v>6.58</v>
      </c>
      <c r="I2243">
        <v>353.67500000000001</v>
      </c>
      <c r="J2243">
        <v>125</v>
      </c>
      <c r="K2243">
        <v>538.73749999999995</v>
      </c>
      <c r="L2243">
        <f>Tabla_STOCKENALMACEN[[#This Row],[CANT_STOCK]]*Tabla_STOCKENALMACEN[[#This Row],[COSTO_UNIT]]</f>
        <v>6.58</v>
      </c>
      <c r="M2243">
        <f>IFERROR(Tabla_STOCKENALMACEN[[#This Row],[CANT_STOCK]]/Tabla_STOCKENALMACEN[[#This Row],[VENTA_PROM12MESES_UN]],0)</f>
        <v>1.6E-2</v>
      </c>
      <c r="N2243">
        <f>IFERROR(12/Tabla_STOCKENALMACEN[[#This Row],[MESES DE INVENTARIO]],0)</f>
        <v>750</v>
      </c>
      <c r="O2243" s="3">
        <f>Tabla_STOCKENALMACEN[[#This Row],[STOCK_VALORIZADO]]/SUM(Tabla_STOCKENALMACEN[STOCK_VALORIZADO])</f>
        <v>2.4770990452147865E-7</v>
      </c>
      <c r="P2243" s="1" t="str">
        <f>VLOOKUP(Tabla_STOCKENALMACEN[[#This Row],[ID_PRODUCTO]],'ABC VENTAS'!$B$2:$F$564,5,FALSE)</f>
        <v>C</v>
      </c>
      <c r="Q2243" s="1" t="str">
        <f>VLOOKUP(Tabla_STOCKENALMACEN[[#This Row],[ID_PRODUCTO]],'ABC STOCK'!$B$3:$F$565,5,FALSE)</f>
        <v>C</v>
      </c>
      <c r="R224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44" spans="1:18" x14ac:dyDescent="0.25">
      <c r="A2244">
        <v>1</v>
      </c>
      <c r="B2244">
        <v>1374</v>
      </c>
      <c r="C2244">
        <v>8</v>
      </c>
      <c r="D2244">
        <v>9</v>
      </c>
      <c r="E2244">
        <v>201909</v>
      </c>
      <c r="F2244">
        <v>226</v>
      </c>
      <c r="G2244">
        <v>4.5199999999999996</v>
      </c>
      <c r="H2244">
        <v>1021.52</v>
      </c>
      <c r="I2244">
        <v>221.78736000000001</v>
      </c>
      <c r="J2244">
        <v>56.4</v>
      </c>
      <c r="K2244">
        <v>433.37759999999997</v>
      </c>
      <c r="L2244">
        <f>Tabla_STOCKENALMACEN[[#This Row],[CANT_STOCK]]*Tabla_STOCKENALMACEN[[#This Row],[COSTO_UNIT]]</f>
        <v>1021.5199999999999</v>
      </c>
      <c r="M2244">
        <f>IFERROR(Tabla_STOCKENALMACEN[[#This Row],[CANT_STOCK]]/Tabla_STOCKENALMACEN[[#This Row],[VENTA_PROM12MESES_UN]],0)</f>
        <v>4.0070921985815602</v>
      </c>
      <c r="N2244">
        <f>IFERROR(12/Tabla_STOCKENALMACEN[[#This Row],[MESES DE INVENTARIO]],0)</f>
        <v>2.9946902654867258</v>
      </c>
      <c r="O2244" s="3">
        <f>Tabla_STOCKENALMACEN[[#This Row],[STOCK_VALORIZADO]]/SUM(Tabla_STOCKENALMACEN[STOCK_VALORIZADO])</f>
        <v>3.8456021529905902E-5</v>
      </c>
      <c r="P2244" s="1" t="str">
        <f>VLOOKUP(Tabla_STOCKENALMACEN[[#This Row],[ID_PRODUCTO]],'ABC VENTAS'!$B$2:$F$564,5,FALSE)</f>
        <v>C</v>
      </c>
      <c r="Q2244" s="1" t="str">
        <f>VLOOKUP(Tabla_STOCKENALMACEN[[#This Row],[ID_PRODUCTO]],'ABC STOCK'!$B$3:$F$565,5,FALSE)</f>
        <v>C</v>
      </c>
      <c r="R224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245" spans="1:18" x14ac:dyDescent="0.25">
      <c r="A2245">
        <v>2</v>
      </c>
      <c r="B2245">
        <v>1374</v>
      </c>
      <c r="C2245">
        <v>8</v>
      </c>
      <c r="D2245">
        <v>9</v>
      </c>
      <c r="E2245">
        <v>202003</v>
      </c>
      <c r="F2245">
        <v>66</v>
      </c>
      <c r="G2245">
        <v>3.85</v>
      </c>
      <c r="H2245">
        <v>254.1</v>
      </c>
      <c r="I2245">
        <v>196.50399999999999</v>
      </c>
      <c r="J2245">
        <v>58</v>
      </c>
      <c r="K2245">
        <v>290.29000000000002</v>
      </c>
      <c r="L2245">
        <f>Tabla_STOCKENALMACEN[[#This Row],[CANT_STOCK]]*Tabla_STOCKENALMACEN[[#This Row],[COSTO_UNIT]]</f>
        <v>254.1</v>
      </c>
      <c r="M2245">
        <f>IFERROR(Tabla_STOCKENALMACEN[[#This Row],[CANT_STOCK]]/Tabla_STOCKENALMACEN[[#This Row],[VENTA_PROM12MESES_UN]],0)</f>
        <v>1.1379310344827587</v>
      </c>
      <c r="N2245">
        <f>IFERROR(12/Tabla_STOCKENALMACEN[[#This Row],[MESES DE INVENTARIO]],0)</f>
        <v>10.545454545454545</v>
      </c>
      <c r="O2245" s="3">
        <f>Tabla_STOCKENALMACEN[[#This Row],[STOCK_VALORIZADO]]/SUM(Tabla_STOCKENALMACEN[STOCK_VALORIZADO])</f>
        <v>9.5658186533294414E-6</v>
      </c>
      <c r="P2245" s="1" t="str">
        <f>VLOOKUP(Tabla_STOCKENALMACEN[[#This Row],[ID_PRODUCTO]],'ABC VENTAS'!$B$2:$F$564,5,FALSE)</f>
        <v>C</v>
      </c>
      <c r="Q2245" s="1" t="str">
        <f>VLOOKUP(Tabla_STOCKENALMACEN[[#This Row],[ID_PRODUCTO]],'ABC STOCK'!$B$3:$F$565,5,FALSE)</f>
        <v>C</v>
      </c>
      <c r="R224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46" spans="1:18" x14ac:dyDescent="0.25">
      <c r="A2246">
        <v>3</v>
      </c>
      <c r="B2246">
        <v>1375</v>
      </c>
      <c r="C2246">
        <v>8</v>
      </c>
      <c r="D2246">
        <v>9</v>
      </c>
      <c r="E2246">
        <v>202001</v>
      </c>
      <c r="F2246">
        <v>8</v>
      </c>
      <c r="G2246">
        <v>6.66</v>
      </c>
      <c r="H2246">
        <v>53.28</v>
      </c>
      <c r="I2246">
        <v>793.73879999999997</v>
      </c>
      <c r="J2246">
        <v>118</v>
      </c>
      <c r="K2246">
        <v>1367.4312</v>
      </c>
      <c r="L2246">
        <f>Tabla_STOCKENALMACEN[[#This Row],[CANT_STOCK]]*Tabla_STOCKENALMACEN[[#This Row],[COSTO_UNIT]]</f>
        <v>53.28</v>
      </c>
      <c r="M2246">
        <f>IFERROR(Tabla_STOCKENALMACEN[[#This Row],[CANT_STOCK]]/Tabla_STOCKENALMACEN[[#This Row],[VENTA_PROM12MESES_UN]],0)</f>
        <v>6.7796610169491525E-2</v>
      </c>
      <c r="N2246">
        <f>IFERROR(12/Tabla_STOCKENALMACEN[[#This Row],[MESES DE INVENTARIO]],0)</f>
        <v>177</v>
      </c>
      <c r="O2246" s="3">
        <f>Tabla_STOCKENALMACEN[[#This Row],[STOCK_VALORIZADO]]/SUM(Tabla_STOCKENALMACEN[STOCK_VALORIZADO])</f>
        <v>2.0057726007453467E-6</v>
      </c>
      <c r="P2246" s="1" t="str">
        <f>VLOOKUP(Tabla_STOCKENALMACEN[[#This Row],[ID_PRODUCTO]],'ABC VENTAS'!$B$2:$F$564,5,FALSE)</f>
        <v>C</v>
      </c>
      <c r="Q2246" s="1" t="str">
        <f>VLOOKUP(Tabla_STOCKENALMACEN[[#This Row],[ID_PRODUCTO]],'ABC STOCK'!$B$3:$F$565,5,FALSE)</f>
        <v>C</v>
      </c>
      <c r="R224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47" spans="1:18" x14ac:dyDescent="0.25">
      <c r="A2247">
        <v>3</v>
      </c>
      <c r="B2247">
        <v>1375</v>
      </c>
      <c r="C2247">
        <v>8</v>
      </c>
      <c r="D2247">
        <v>9</v>
      </c>
      <c r="E2247">
        <v>201908</v>
      </c>
      <c r="F2247">
        <v>1611</v>
      </c>
      <c r="G2247">
        <v>7.55</v>
      </c>
      <c r="H2247">
        <v>12163.05</v>
      </c>
      <c r="I2247">
        <v>621.66700000000003</v>
      </c>
      <c r="J2247">
        <v>89.5</v>
      </c>
      <c r="K2247">
        <v>1114.94625</v>
      </c>
      <c r="L2247">
        <f>Tabla_STOCKENALMACEN[[#This Row],[CANT_STOCK]]*Tabla_STOCKENALMACEN[[#This Row],[COSTO_UNIT]]</f>
        <v>12163.05</v>
      </c>
      <c r="M2247">
        <f>IFERROR(Tabla_STOCKENALMACEN[[#This Row],[CANT_STOCK]]/Tabla_STOCKENALMACEN[[#This Row],[VENTA_PROM12MESES_UN]],0)</f>
        <v>18</v>
      </c>
      <c r="N2247">
        <f>IFERROR(12/Tabla_STOCKENALMACEN[[#This Row],[MESES DE INVENTARIO]],0)</f>
        <v>0.66666666666666663</v>
      </c>
      <c r="O2247" s="3">
        <f>Tabla_STOCKENALMACEN[[#This Row],[STOCK_VALORIZADO]]/SUM(Tabla_STOCKENALMACEN[STOCK_VALORIZADO])</f>
        <v>4.5788874683738159E-4</v>
      </c>
      <c r="P2247" s="1" t="str">
        <f>VLOOKUP(Tabla_STOCKENALMACEN[[#This Row],[ID_PRODUCTO]],'ABC VENTAS'!$B$2:$F$564,5,FALSE)</f>
        <v>C</v>
      </c>
      <c r="Q2247" s="1" t="str">
        <f>VLOOKUP(Tabla_STOCKENALMACEN[[#This Row],[ID_PRODUCTO]],'ABC STOCK'!$B$3:$F$565,5,FALSE)</f>
        <v>C</v>
      </c>
      <c r="R224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248" spans="1:18" x14ac:dyDescent="0.25">
      <c r="A2248">
        <v>3</v>
      </c>
      <c r="B2248">
        <v>1375</v>
      </c>
      <c r="C2248">
        <v>8</v>
      </c>
      <c r="D2248">
        <v>9</v>
      </c>
      <c r="E2248">
        <v>202003</v>
      </c>
      <c r="F2248">
        <v>150</v>
      </c>
      <c r="G2248">
        <v>3.51</v>
      </c>
      <c r="H2248">
        <v>526.5</v>
      </c>
      <c r="I2248">
        <v>465.42599999999999</v>
      </c>
      <c r="J2248">
        <v>130</v>
      </c>
      <c r="K2248">
        <v>862.40700000000004</v>
      </c>
      <c r="L2248">
        <f>Tabla_STOCKENALMACEN[[#This Row],[CANT_STOCK]]*Tabla_STOCKENALMACEN[[#This Row],[COSTO_UNIT]]</f>
        <v>526.5</v>
      </c>
      <c r="M2248">
        <f>IFERROR(Tabla_STOCKENALMACEN[[#This Row],[CANT_STOCK]]/Tabla_STOCKENALMACEN[[#This Row],[VENTA_PROM12MESES_UN]],0)</f>
        <v>1.1538461538461537</v>
      </c>
      <c r="N2248">
        <f>IFERROR(12/Tabla_STOCKENALMACEN[[#This Row],[MESES DE INVENTARIO]],0)</f>
        <v>10.4</v>
      </c>
      <c r="O2248" s="3">
        <f>Tabla_STOCKENALMACEN[[#This Row],[STOCK_VALORIZADO]]/SUM(Tabla_STOCKENALMACEN[STOCK_VALORIZADO])</f>
        <v>1.9820556949932903E-5</v>
      </c>
      <c r="P2248" s="1" t="str">
        <f>VLOOKUP(Tabla_STOCKENALMACEN[[#This Row],[ID_PRODUCTO]],'ABC VENTAS'!$B$2:$F$564,5,FALSE)</f>
        <v>C</v>
      </c>
      <c r="Q2248" s="1" t="str">
        <f>VLOOKUP(Tabla_STOCKENALMACEN[[#This Row],[ID_PRODUCTO]],'ABC STOCK'!$B$3:$F$565,5,FALSE)</f>
        <v>C</v>
      </c>
      <c r="R224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49" spans="1:18" x14ac:dyDescent="0.25">
      <c r="A2249">
        <v>1</v>
      </c>
      <c r="B2249">
        <v>1375</v>
      </c>
      <c r="C2249">
        <v>8</v>
      </c>
      <c r="D2249">
        <v>9</v>
      </c>
      <c r="E2249">
        <v>201903</v>
      </c>
      <c r="F2249">
        <v>0</v>
      </c>
      <c r="G2249">
        <v>3.87</v>
      </c>
      <c r="H2249">
        <v>0</v>
      </c>
      <c r="I2249">
        <v>480.49919999999997</v>
      </c>
      <c r="J2249">
        <v>128</v>
      </c>
      <c r="K2249">
        <v>594.43200000000002</v>
      </c>
      <c r="L2249">
        <f>Tabla_STOCKENALMACEN[[#This Row],[CANT_STOCK]]*Tabla_STOCKENALMACEN[[#This Row],[COSTO_UNIT]]</f>
        <v>0</v>
      </c>
      <c r="M2249">
        <f>IFERROR(Tabla_STOCKENALMACEN[[#This Row],[CANT_STOCK]]/Tabla_STOCKENALMACEN[[#This Row],[VENTA_PROM12MESES_UN]],0)</f>
        <v>0</v>
      </c>
      <c r="N2249">
        <f>IFERROR(12/Tabla_STOCKENALMACEN[[#This Row],[MESES DE INVENTARIO]],0)</f>
        <v>0</v>
      </c>
      <c r="O2249" s="3">
        <f>Tabla_STOCKENALMACEN[[#This Row],[STOCK_VALORIZADO]]/SUM(Tabla_STOCKENALMACEN[STOCK_VALORIZADO])</f>
        <v>0</v>
      </c>
      <c r="P2249" s="1" t="str">
        <f>VLOOKUP(Tabla_STOCKENALMACEN[[#This Row],[ID_PRODUCTO]],'ABC VENTAS'!$B$2:$F$564,5,FALSE)</f>
        <v>C</v>
      </c>
      <c r="Q2249" s="1" t="str">
        <f>VLOOKUP(Tabla_STOCKENALMACEN[[#This Row],[ID_PRODUCTO]],'ABC STOCK'!$B$3:$F$565,5,FALSE)</f>
        <v>C</v>
      </c>
      <c r="R224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50" spans="1:18" x14ac:dyDescent="0.25">
      <c r="A2250">
        <v>3</v>
      </c>
      <c r="B2250">
        <v>1375</v>
      </c>
      <c r="C2250">
        <v>8</v>
      </c>
      <c r="D2250">
        <v>9</v>
      </c>
      <c r="E2250">
        <v>202003</v>
      </c>
      <c r="F2250">
        <v>630</v>
      </c>
      <c r="G2250">
        <v>2.2999999999999998</v>
      </c>
      <c r="H2250">
        <v>1449</v>
      </c>
      <c r="I2250">
        <v>223.3116</v>
      </c>
      <c r="J2250">
        <v>89.9</v>
      </c>
      <c r="K2250">
        <v>349.44130000000001</v>
      </c>
      <c r="L2250">
        <f>Tabla_STOCKENALMACEN[[#This Row],[CANT_STOCK]]*Tabla_STOCKENALMACEN[[#This Row],[COSTO_UNIT]]</f>
        <v>1449</v>
      </c>
      <c r="M2250">
        <f>IFERROR(Tabla_STOCKENALMACEN[[#This Row],[CANT_STOCK]]/Tabla_STOCKENALMACEN[[#This Row],[VENTA_PROM12MESES_UN]],0)</f>
        <v>7.0077864293659617</v>
      </c>
      <c r="N2250">
        <f>IFERROR(12/Tabla_STOCKENALMACEN[[#This Row],[MESES DE INVENTARIO]],0)</f>
        <v>1.7123809523809526</v>
      </c>
      <c r="O2250" s="3">
        <f>Tabla_STOCKENALMACEN[[#This Row],[STOCK_VALORIZADO]]/SUM(Tabla_STOCKENALMACEN[STOCK_VALORIZADO])</f>
        <v>5.4548883229729873E-5</v>
      </c>
      <c r="P2250" s="1" t="str">
        <f>VLOOKUP(Tabla_STOCKENALMACEN[[#This Row],[ID_PRODUCTO]],'ABC VENTAS'!$B$2:$F$564,5,FALSE)</f>
        <v>C</v>
      </c>
      <c r="Q2250" s="1" t="str">
        <f>VLOOKUP(Tabla_STOCKENALMACEN[[#This Row],[ID_PRODUCTO]],'ABC STOCK'!$B$3:$F$565,5,FALSE)</f>
        <v>C</v>
      </c>
      <c r="R225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251" spans="1:18" x14ac:dyDescent="0.25">
      <c r="A2251">
        <v>1</v>
      </c>
      <c r="B2251">
        <v>1375</v>
      </c>
      <c r="C2251">
        <v>8</v>
      </c>
      <c r="D2251">
        <v>9</v>
      </c>
      <c r="E2251">
        <v>201904</v>
      </c>
      <c r="F2251">
        <v>778</v>
      </c>
      <c r="G2251">
        <v>2.65</v>
      </c>
      <c r="H2251">
        <v>2061.6999999999998</v>
      </c>
      <c r="I2251">
        <v>134.83199999999999</v>
      </c>
      <c r="J2251">
        <v>53</v>
      </c>
      <c r="K2251">
        <v>203.6525</v>
      </c>
      <c r="L2251">
        <f>Tabla_STOCKENALMACEN[[#This Row],[CANT_STOCK]]*Tabla_STOCKENALMACEN[[#This Row],[COSTO_UNIT]]</f>
        <v>2061.6999999999998</v>
      </c>
      <c r="M2251">
        <f>IFERROR(Tabla_STOCKENALMACEN[[#This Row],[CANT_STOCK]]/Tabla_STOCKENALMACEN[[#This Row],[VENTA_PROM12MESES_UN]],0)</f>
        <v>14.679245283018869</v>
      </c>
      <c r="N2251">
        <f>IFERROR(12/Tabla_STOCKENALMACEN[[#This Row],[MESES DE INVENTARIO]],0)</f>
        <v>0.81748071979434445</v>
      </c>
      <c r="O2251" s="3">
        <f>Tabla_STOCKENALMACEN[[#This Row],[STOCK_VALORIZADO]]/SUM(Tabla_STOCKENALMACEN[STOCK_VALORIZADO])</f>
        <v>7.7614515220658433E-5</v>
      </c>
      <c r="P2251" s="1" t="str">
        <f>VLOOKUP(Tabla_STOCKENALMACEN[[#This Row],[ID_PRODUCTO]],'ABC VENTAS'!$B$2:$F$564,5,FALSE)</f>
        <v>C</v>
      </c>
      <c r="Q2251" s="1" t="str">
        <f>VLOOKUP(Tabla_STOCKENALMACEN[[#This Row],[ID_PRODUCTO]],'ABC STOCK'!$B$3:$F$565,5,FALSE)</f>
        <v>C</v>
      </c>
      <c r="R225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252" spans="1:18" x14ac:dyDescent="0.25">
      <c r="A2252">
        <v>3</v>
      </c>
      <c r="B2252">
        <v>1376</v>
      </c>
      <c r="C2252">
        <v>8</v>
      </c>
      <c r="D2252">
        <v>9</v>
      </c>
      <c r="E2252">
        <v>202002</v>
      </c>
      <c r="F2252">
        <v>28</v>
      </c>
      <c r="G2252">
        <v>72</v>
      </c>
      <c r="H2252">
        <v>2016</v>
      </c>
      <c r="I2252">
        <v>43256.160000000003</v>
      </c>
      <c r="J2252">
        <v>589</v>
      </c>
      <c r="K2252">
        <v>64036.08</v>
      </c>
      <c r="L2252">
        <f>Tabla_STOCKENALMACEN[[#This Row],[CANT_STOCK]]*Tabla_STOCKENALMACEN[[#This Row],[COSTO_UNIT]]</f>
        <v>2016</v>
      </c>
      <c r="M2252">
        <f>IFERROR(Tabla_STOCKENALMACEN[[#This Row],[CANT_STOCK]]/Tabla_STOCKENALMACEN[[#This Row],[VENTA_PROM12MESES_UN]],0)</f>
        <v>4.7538200339558571E-2</v>
      </c>
      <c r="N2252">
        <f>IFERROR(12/Tabla_STOCKENALMACEN[[#This Row],[MESES DE INVENTARIO]],0)</f>
        <v>252.42857142857144</v>
      </c>
      <c r="O2252" s="3">
        <f>Tabla_STOCKENALMACEN[[#This Row],[STOCK_VALORIZADO]]/SUM(Tabla_STOCKENALMACEN[STOCK_VALORIZADO])</f>
        <v>7.5894098406580697E-5</v>
      </c>
      <c r="P2252" s="1" t="str">
        <f>VLOOKUP(Tabla_STOCKENALMACEN[[#This Row],[ID_PRODUCTO]],'ABC VENTAS'!$B$2:$F$564,5,FALSE)</f>
        <v>C</v>
      </c>
      <c r="Q2252" s="1" t="str">
        <f>VLOOKUP(Tabla_STOCKENALMACEN[[#This Row],[ID_PRODUCTO]],'ABC STOCK'!$B$3:$F$565,5,FALSE)</f>
        <v>B</v>
      </c>
      <c r="R225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53" spans="1:18" x14ac:dyDescent="0.25">
      <c r="A2253">
        <v>1</v>
      </c>
      <c r="B2253">
        <v>1376</v>
      </c>
      <c r="C2253">
        <v>8</v>
      </c>
      <c r="D2253">
        <v>9</v>
      </c>
      <c r="E2253">
        <v>201902</v>
      </c>
      <c r="F2253">
        <v>496</v>
      </c>
      <c r="G2253">
        <v>40</v>
      </c>
      <c r="H2253">
        <v>19840</v>
      </c>
      <c r="I2253">
        <v>25905.599999999999</v>
      </c>
      <c r="J2253">
        <v>771</v>
      </c>
      <c r="K2253">
        <v>57979.199999999997</v>
      </c>
      <c r="L2253">
        <f>Tabla_STOCKENALMACEN[[#This Row],[CANT_STOCK]]*Tabla_STOCKENALMACEN[[#This Row],[COSTO_UNIT]]</f>
        <v>19840</v>
      </c>
      <c r="M2253">
        <f>IFERROR(Tabla_STOCKENALMACEN[[#This Row],[CANT_STOCK]]/Tabla_STOCKENALMACEN[[#This Row],[VENTA_PROM12MESES_UN]],0)</f>
        <v>0.64332036316472119</v>
      </c>
      <c r="N2253">
        <f>IFERROR(12/Tabla_STOCKENALMACEN[[#This Row],[MESES DE INVENTARIO]],0)</f>
        <v>18.653225806451612</v>
      </c>
      <c r="O2253" s="3">
        <f>Tabla_STOCKENALMACEN[[#This Row],[STOCK_VALORIZADO]]/SUM(Tabla_STOCKENALMACEN[STOCK_VALORIZADO])</f>
        <v>7.4689430177904805E-4</v>
      </c>
      <c r="P2253" s="1" t="str">
        <f>VLOOKUP(Tabla_STOCKENALMACEN[[#This Row],[ID_PRODUCTO]],'ABC VENTAS'!$B$2:$F$564,5,FALSE)</f>
        <v>C</v>
      </c>
      <c r="Q2253" s="1" t="str">
        <f>VLOOKUP(Tabla_STOCKENALMACEN[[#This Row],[ID_PRODUCTO]],'ABC STOCK'!$B$3:$F$565,5,FALSE)</f>
        <v>B</v>
      </c>
      <c r="R225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54" spans="1:18" x14ac:dyDescent="0.25">
      <c r="A2254">
        <v>2</v>
      </c>
      <c r="B2254">
        <v>1376</v>
      </c>
      <c r="C2254">
        <v>8</v>
      </c>
      <c r="D2254">
        <v>9</v>
      </c>
      <c r="E2254">
        <v>201904</v>
      </c>
      <c r="F2254">
        <v>0</v>
      </c>
      <c r="G2254">
        <v>55</v>
      </c>
      <c r="H2254">
        <v>0</v>
      </c>
      <c r="I2254">
        <v>34742.400000000001</v>
      </c>
      <c r="J2254">
        <v>672</v>
      </c>
      <c r="K2254">
        <v>51744</v>
      </c>
      <c r="L2254">
        <f>Tabla_STOCKENALMACEN[[#This Row],[CANT_STOCK]]*Tabla_STOCKENALMACEN[[#This Row],[COSTO_UNIT]]</f>
        <v>0</v>
      </c>
      <c r="M2254">
        <f>IFERROR(Tabla_STOCKENALMACEN[[#This Row],[CANT_STOCK]]/Tabla_STOCKENALMACEN[[#This Row],[VENTA_PROM12MESES_UN]],0)</f>
        <v>0</v>
      </c>
      <c r="N2254">
        <f>IFERROR(12/Tabla_STOCKENALMACEN[[#This Row],[MESES DE INVENTARIO]],0)</f>
        <v>0</v>
      </c>
      <c r="O2254" s="3">
        <f>Tabla_STOCKENALMACEN[[#This Row],[STOCK_VALORIZADO]]/SUM(Tabla_STOCKENALMACEN[STOCK_VALORIZADO])</f>
        <v>0</v>
      </c>
      <c r="P2254" s="1" t="str">
        <f>VLOOKUP(Tabla_STOCKENALMACEN[[#This Row],[ID_PRODUCTO]],'ABC VENTAS'!$B$2:$F$564,5,FALSE)</f>
        <v>C</v>
      </c>
      <c r="Q2254" s="1" t="str">
        <f>VLOOKUP(Tabla_STOCKENALMACEN[[#This Row],[ID_PRODUCTO]],'ABC STOCK'!$B$3:$F$565,5,FALSE)</f>
        <v>B</v>
      </c>
      <c r="R225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55" spans="1:18" x14ac:dyDescent="0.25">
      <c r="A2255">
        <v>2</v>
      </c>
      <c r="B2255">
        <v>1376</v>
      </c>
      <c r="C2255">
        <v>8</v>
      </c>
      <c r="D2255">
        <v>9</v>
      </c>
      <c r="E2255">
        <v>202001</v>
      </c>
      <c r="F2255">
        <v>632</v>
      </c>
      <c r="G2255">
        <v>63</v>
      </c>
      <c r="H2255">
        <v>39816</v>
      </c>
      <c r="I2255">
        <v>32139.45</v>
      </c>
      <c r="J2255">
        <v>537</v>
      </c>
      <c r="K2255">
        <v>50069.88</v>
      </c>
      <c r="L2255">
        <f>Tabla_STOCKENALMACEN[[#This Row],[CANT_STOCK]]*Tabla_STOCKENALMACEN[[#This Row],[COSTO_UNIT]]</f>
        <v>39816</v>
      </c>
      <c r="M2255">
        <f>IFERROR(Tabla_STOCKENALMACEN[[#This Row],[CANT_STOCK]]/Tabla_STOCKENALMACEN[[#This Row],[VENTA_PROM12MESES_UN]],0)</f>
        <v>1.1769087523277468</v>
      </c>
      <c r="N2255">
        <f>IFERROR(12/Tabla_STOCKENALMACEN[[#This Row],[MESES DE INVENTARIO]],0)</f>
        <v>10.196202531645568</v>
      </c>
      <c r="O2255" s="3">
        <f>Tabla_STOCKENALMACEN[[#This Row],[STOCK_VALORIZADO]]/SUM(Tabla_STOCKENALMACEN[STOCK_VALORIZADO])</f>
        <v>1.4989084435299686E-3</v>
      </c>
      <c r="P2255" s="1" t="str">
        <f>VLOOKUP(Tabla_STOCKENALMACEN[[#This Row],[ID_PRODUCTO]],'ABC VENTAS'!$B$2:$F$564,5,FALSE)</f>
        <v>C</v>
      </c>
      <c r="Q2255" s="1" t="str">
        <f>VLOOKUP(Tabla_STOCKENALMACEN[[#This Row],[ID_PRODUCTO]],'ABC STOCK'!$B$3:$F$565,5,FALSE)</f>
        <v>B</v>
      </c>
      <c r="R225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56" spans="1:18" x14ac:dyDescent="0.25">
      <c r="A2256">
        <v>1</v>
      </c>
      <c r="B2256">
        <v>1376</v>
      </c>
      <c r="C2256">
        <v>8</v>
      </c>
      <c r="D2256">
        <v>9</v>
      </c>
      <c r="E2256">
        <v>202002</v>
      </c>
      <c r="F2256">
        <v>1436</v>
      </c>
      <c r="G2256">
        <v>32</v>
      </c>
      <c r="H2256">
        <v>45952</v>
      </c>
      <c r="I2256">
        <v>20783.68</v>
      </c>
      <c r="J2256">
        <v>607</v>
      </c>
      <c r="K2256">
        <v>27970.560000000001</v>
      </c>
      <c r="L2256">
        <f>Tabla_STOCKENALMACEN[[#This Row],[CANT_STOCK]]*Tabla_STOCKENALMACEN[[#This Row],[COSTO_UNIT]]</f>
        <v>45952</v>
      </c>
      <c r="M2256">
        <f>IFERROR(Tabla_STOCKENALMACEN[[#This Row],[CANT_STOCK]]/Tabla_STOCKENALMACEN[[#This Row],[VENTA_PROM12MESES_UN]],0)</f>
        <v>2.3657331136738056</v>
      </c>
      <c r="N2256">
        <f>IFERROR(12/Tabla_STOCKENALMACEN[[#This Row],[MESES DE INVENTARIO]],0)</f>
        <v>5.0724233983286906</v>
      </c>
      <c r="O2256" s="3">
        <f>Tabla_STOCKENALMACEN[[#This Row],[STOCK_VALORIZADO]]/SUM(Tabla_STOCKENALMACEN[STOCK_VALORIZADO])</f>
        <v>1.7299035763785695E-3</v>
      </c>
      <c r="P2256" s="1" t="str">
        <f>VLOOKUP(Tabla_STOCKENALMACEN[[#This Row],[ID_PRODUCTO]],'ABC VENTAS'!$B$2:$F$564,5,FALSE)</f>
        <v>C</v>
      </c>
      <c r="Q2256" s="1" t="str">
        <f>VLOOKUP(Tabla_STOCKENALMACEN[[#This Row],[ID_PRODUCTO]],'ABC STOCK'!$B$3:$F$565,5,FALSE)</f>
        <v>B</v>
      </c>
      <c r="R225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57" spans="1:18" x14ac:dyDescent="0.25">
      <c r="A2257">
        <v>3</v>
      </c>
      <c r="B2257">
        <v>1376</v>
      </c>
      <c r="C2257">
        <v>8</v>
      </c>
      <c r="D2257">
        <v>9</v>
      </c>
      <c r="E2257">
        <v>201906</v>
      </c>
      <c r="F2257">
        <v>225</v>
      </c>
      <c r="G2257">
        <v>36</v>
      </c>
      <c r="H2257">
        <v>8100</v>
      </c>
      <c r="I2257">
        <v>8964</v>
      </c>
      <c r="J2257">
        <v>300</v>
      </c>
      <c r="K2257">
        <v>15552</v>
      </c>
      <c r="L2257">
        <f>Tabla_STOCKENALMACEN[[#This Row],[CANT_STOCK]]*Tabla_STOCKENALMACEN[[#This Row],[COSTO_UNIT]]</f>
        <v>8100</v>
      </c>
      <c r="M2257">
        <f>IFERROR(Tabla_STOCKENALMACEN[[#This Row],[CANT_STOCK]]/Tabla_STOCKENALMACEN[[#This Row],[VENTA_PROM12MESES_UN]],0)</f>
        <v>0.75</v>
      </c>
      <c r="N2257">
        <f>IFERROR(12/Tabla_STOCKENALMACEN[[#This Row],[MESES DE INVENTARIO]],0)</f>
        <v>16</v>
      </c>
      <c r="O2257" s="3">
        <f>Tabla_STOCKENALMACEN[[#This Row],[STOCK_VALORIZADO]]/SUM(Tabla_STOCKENALMACEN[STOCK_VALORIZADO])</f>
        <v>3.0493164538358315E-4</v>
      </c>
      <c r="P2257" s="1" t="str">
        <f>VLOOKUP(Tabla_STOCKENALMACEN[[#This Row],[ID_PRODUCTO]],'ABC VENTAS'!$B$2:$F$564,5,FALSE)</f>
        <v>C</v>
      </c>
      <c r="Q2257" s="1" t="str">
        <f>VLOOKUP(Tabla_STOCKENALMACEN[[#This Row],[ID_PRODUCTO]],'ABC STOCK'!$B$3:$F$565,5,FALSE)</f>
        <v>B</v>
      </c>
      <c r="R225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58" spans="1:18" x14ac:dyDescent="0.25">
      <c r="A2258">
        <v>1</v>
      </c>
      <c r="B2258">
        <v>1377</v>
      </c>
      <c r="C2258">
        <v>8</v>
      </c>
      <c r="D2258">
        <v>9</v>
      </c>
      <c r="E2258">
        <v>202001</v>
      </c>
      <c r="F2258">
        <v>665</v>
      </c>
      <c r="G2258">
        <v>73</v>
      </c>
      <c r="H2258">
        <v>48545</v>
      </c>
      <c r="I2258">
        <v>34456</v>
      </c>
      <c r="J2258">
        <v>472</v>
      </c>
      <c r="K2258">
        <v>63399.040000000001</v>
      </c>
      <c r="L2258">
        <f>Tabla_STOCKENALMACEN[[#This Row],[CANT_STOCK]]*Tabla_STOCKENALMACEN[[#This Row],[COSTO_UNIT]]</f>
        <v>48545</v>
      </c>
      <c r="M2258">
        <f>IFERROR(Tabla_STOCKENALMACEN[[#This Row],[CANT_STOCK]]/Tabla_STOCKENALMACEN[[#This Row],[VENTA_PROM12MESES_UN]],0)</f>
        <v>1.4088983050847457</v>
      </c>
      <c r="N2258">
        <f>IFERROR(12/Tabla_STOCKENALMACEN[[#This Row],[MESES DE INVENTARIO]],0)</f>
        <v>8.5172932330827074</v>
      </c>
      <c r="O2258" s="3">
        <f>Tabla_STOCKENALMACEN[[#This Row],[STOCK_VALORIZADO]]/SUM(Tabla_STOCKENALMACEN[STOCK_VALORIZADO])</f>
        <v>1.8275193487834621E-3</v>
      </c>
      <c r="P2258" s="1" t="str">
        <f>VLOOKUP(Tabla_STOCKENALMACEN[[#This Row],[ID_PRODUCTO]],'ABC VENTAS'!$B$2:$F$564,5,FALSE)</f>
        <v>C</v>
      </c>
      <c r="Q2258" s="1" t="str">
        <f>VLOOKUP(Tabla_STOCKENALMACEN[[#This Row],[ID_PRODUCTO]],'ABC STOCK'!$B$3:$F$565,5,FALSE)</f>
        <v>B</v>
      </c>
      <c r="R22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59" spans="1:18" x14ac:dyDescent="0.25">
      <c r="A2259">
        <v>1</v>
      </c>
      <c r="B2259">
        <v>1377</v>
      </c>
      <c r="C2259">
        <v>8</v>
      </c>
      <c r="D2259">
        <v>9</v>
      </c>
      <c r="E2259">
        <v>201907</v>
      </c>
      <c r="F2259">
        <v>217</v>
      </c>
      <c r="G2259">
        <v>46</v>
      </c>
      <c r="H2259">
        <v>9982</v>
      </c>
      <c r="I2259">
        <v>28478.6</v>
      </c>
      <c r="J2259">
        <v>755</v>
      </c>
      <c r="K2259">
        <v>60430.2</v>
      </c>
      <c r="L2259">
        <f>Tabla_STOCKENALMACEN[[#This Row],[CANT_STOCK]]*Tabla_STOCKENALMACEN[[#This Row],[COSTO_UNIT]]</f>
        <v>9982</v>
      </c>
      <c r="M2259">
        <f>IFERROR(Tabla_STOCKENALMACEN[[#This Row],[CANT_STOCK]]/Tabla_STOCKENALMACEN[[#This Row],[VENTA_PROM12MESES_UN]],0)</f>
        <v>0.28741721854304636</v>
      </c>
      <c r="N2259">
        <f>IFERROR(12/Tabla_STOCKENALMACEN[[#This Row],[MESES DE INVENTARIO]],0)</f>
        <v>41.751152073732719</v>
      </c>
      <c r="O2259" s="3">
        <f>Tabla_STOCKENALMACEN[[#This Row],[STOCK_VALORIZADO]]/SUM(Tabla_STOCKENALMACEN[STOCK_VALORIZADO])</f>
        <v>3.7578119558258355E-4</v>
      </c>
      <c r="P2259" s="1" t="str">
        <f>VLOOKUP(Tabla_STOCKENALMACEN[[#This Row],[ID_PRODUCTO]],'ABC VENTAS'!$B$2:$F$564,5,FALSE)</f>
        <v>C</v>
      </c>
      <c r="Q2259" s="1" t="str">
        <f>VLOOKUP(Tabla_STOCKENALMACEN[[#This Row],[ID_PRODUCTO]],'ABC STOCK'!$B$3:$F$565,5,FALSE)</f>
        <v>B</v>
      </c>
      <c r="R225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60" spans="1:18" x14ac:dyDescent="0.25">
      <c r="A2260">
        <v>2</v>
      </c>
      <c r="B2260">
        <v>1377</v>
      </c>
      <c r="C2260">
        <v>8</v>
      </c>
      <c r="D2260">
        <v>9</v>
      </c>
      <c r="E2260">
        <v>201901</v>
      </c>
      <c r="F2260">
        <v>552</v>
      </c>
      <c r="G2260">
        <v>53</v>
      </c>
      <c r="H2260">
        <v>29256</v>
      </c>
      <c r="I2260">
        <v>26025.119999999999</v>
      </c>
      <c r="J2260">
        <v>496</v>
      </c>
      <c r="K2260">
        <v>38117.599999999999</v>
      </c>
      <c r="L2260">
        <f>Tabla_STOCKENALMACEN[[#This Row],[CANT_STOCK]]*Tabla_STOCKENALMACEN[[#This Row],[COSTO_UNIT]]</f>
        <v>29256</v>
      </c>
      <c r="M2260">
        <f>IFERROR(Tabla_STOCKENALMACEN[[#This Row],[CANT_STOCK]]/Tabla_STOCKENALMACEN[[#This Row],[VENTA_PROM12MESES_UN]],0)</f>
        <v>1.1129032258064515</v>
      </c>
      <c r="N2260">
        <f>IFERROR(12/Tabla_STOCKENALMACEN[[#This Row],[MESES DE INVENTARIO]],0)</f>
        <v>10.782608695652176</v>
      </c>
      <c r="O2260" s="3">
        <f>Tabla_STOCKENALMACEN[[#This Row],[STOCK_VALORIZADO]]/SUM(Tabla_STOCKENALMACEN[STOCK_VALORIZADO])</f>
        <v>1.1013679280669269E-3</v>
      </c>
      <c r="P2260" s="1" t="str">
        <f>VLOOKUP(Tabla_STOCKENALMACEN[[#This Row],[ID_PRODUCTO]],'ABC VENTAS'!$B$2:$F$564,5,FALSE)</f>
        <v>C</v>
      </c>
      <c r="Q2260" s="1" t="str">
        <f>VLOOKUP(Tabla_STOCKENALMACEN[[#This Row],[ID_PRODUCTO]],'ABC STOCK'!$B$3:$F$565,5,FALSE)</f>
        <v>B</v>
      </c>
      <c r="R226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61" spans="1:18" x14ac:dyDescent="0.25">
      <c r="A2261">
        <v>2</v>
      </c>
      <c r="B2261">
        <v>1377</v>
      </c>
      <c r="C2261">
        <v>8</v>
      </c>
      <c r="D2261">
        <v>9</v>
      </c>
      <c r="E2261">
        <v>202002</v>
      </c>
      <c r="F2261">
        <v>726</v>
      </c>
      <c r="G2261">
        <v>46</v>
      </c>
      <c r="H2261">
        <v>33396</v>
      </c>
      <c r="I2261">
        <v>22068.5</v>
      </c>
      <c r="J2261">
        <v>505</v>
      </c>
      <c r="K2261">
        <v>29502.1</v>
      </c>
      <c r="L2261">
        <f>Tabla_STOCKENALMACEN[[#This Row],[CANT_STOCK]]*Tabla_STOCKENALMACEN[[#This Row],[COSTO_UNIT]]</f>
        <v>33396</v>
      </c>
      <c r="M2261">
        <f>IFERROR(Tabla_STOCKENALMACEN[[#This Row],[CANT_STOCK]]/Tabla_STOCKENALMACEN[[#This Row],[VENTA_PROM12MESES_UN]],0)</f>
        <v>1.4376237623762376</v>
      </c>
      <c r="N2261">
        <f>IFERROR(12/Tabla_STOCKENALMACEN[[#This Row],[MESES DE INVENTARIO]],0)</f>
        <v>8.3471074380165291</v>
      </c>
      <c r="O2261" s="3">
        <f>Tabla_STOCKENALMACEN[[#This Row],[STOCK_VALORIZADO]]/SUM(Tabla_STOCKENALMACEN[STOCK_VALORIZADO])</f>
        <v>1.2572218801518693E-3</v>
      </c>
      <c r="P2261" s="1" t="str">
        <f>VLOOKUP(Tabla_STOCKENALMACEN[[#This Row],[ID_PRODUCTO]],'ABC VENTAS'!$B$2:$F$564,5,FALSE)</f>
        <v>C</v>
      </c>
      <c r="Q2261" s="1" t="str">
        <f>VLOOKUP(Tabla_STOCKENALMACEN[[#This Row],[ID_PRODUCTO]],'ABC STOCK'!$B$3:$F$565,5,FALSE)</f>
        <v>B</v>
      </c>
      <c r="R226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62" spans="1:18" x14ac:dyDescent="0.25">
      <c r="A2262">
        <v>3</v>
      </c>
      <c r="B2262">
        <v>1377</v>
      </c>
      <c r="C2262">
        <v>8</v>
      </c>
      <c r="D2262">
        <v>9</v>
      </c>
      <c r="E2262">
        <v>202003</v>
      </c>
      <c r="F2262">
        <v>211</v>
      </c>
      <c r="G2262">
        <v>43</v>
      </c>
      <c r="H2262">
        <v>9073</v>
      </c>
      <c r="I2262">
        <v>24017.22</v>
      </c>
      <c r="J2262">
        <v>522</v>
      </c>
      <c r="K2262">
        <v>27608.58</v>
      </c>
      <c r="L2262">
        <f>Tabla_STOCKENALMACEN[[#This Row],[CANT_STOCK]]*Tabla_STOCKENALMACEN[[#This Row],[COSTO_UNIT]]</f>
        <v>9073</v>
      </c>
      <c r="M2262">
        <f>IFERROR(Tabla_STOCKENALMACEN[[#This Row],[CANT_STOCK]]/Tabla_STOCKENALMACEN[[#This Row],[VENTA_PROM12MESES_UN]],0)</f>
        <v>0.4042145593869732</v>
      </c>
      <c r="N2262">
        <f>IFERROR(12/Tabla_STOCKENALMACEN[[#This Row],[MESES DE INVENTARIO]],0)</f>
        <v>29.687203791469191</v>
      </c>
      <c r="O2262" s="3">
        <f>Tabla_STOCKENALMACEN[[#This Row],[STOCK_VALORIZADO]]/SUM(Tabla_STOCKENALMACEN[STOCK_VALORIZADO])</f>
        <v>3.4156108871175923E-4</v>
      </c>
      <c r="P2262" s="1" t="str">
        <f>VLOOKUP(Tabla_STOCKENALMACEN[[#This Row],[ID_PRODUCTO]],'ABC VENTAS'!$B$2:$F$564,5,FALSE)</f>
        <v>C</v>
      </c>
      <c r="Q2262" s="1" t="str">
        <f>VLOOKUP(Tabla_STOCKENALMACEN[[#This Row],[ID_PRODUCTO]],'ABC STOCK'!$B$3:$F$565,5,FALSE)</f>
        <v>B</v>
      </c>
      <c r="R226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63" spans="1:18" x14ac:dyDescent="0.25">
      <c r="A2263">
        <v>3</v>
      </c>
      <c r="B2263">
        <v>1377</v>
      </c>
      <c r="C2263">
        <v>8</v>
      </c>
      <c r="D2263">
        <v>9</v>
      </c>
      <c r="E2263">
        <v>202003</v>
      </c>
      <c r="F2263">
        <v>130</v>
      </c>
      <c r="G2263">
        <v>43</v>
      </c>
      <c r="H2263">
        <v>5590</v>
      </c>
      <c r="I2263">
        <v>21873.24</v>
      </c>
      <c r="J2263">
        <v>471</v>
      </c>
      <c r="K2263">
        <v>24506.13</v>
      </c>
      <c r="L2263">
        <f>Tabla_STOCKENALMACEN[[#This Row],[CANT_STOCK]]*Tabla_STOCKENALMACEN[[#This Row],[COSTO_UNIT]]</f>
        <v>5590</v>
      </c>
      <c r="M2263">
        <f>IFERROR(Tabla_STOCKENALMACEN[[#This Row],[CANT_STOCK]]/Tabla_STOCKENALMACEN[[#This Row],[VENTA_PROM12MESES_UN]],0)</f>
        <v>0.27600849256900212</v>
      </c>
      <c r="N2263">
        <f>IFERROR(12/Tabla_STOCKENALMACEN[[#This Row],[MESES DE INVENTARIO]],0)</f>
        <v>43.476923076923079</v>
      </c>
      <c r="O2263" s="3">
        <f>Tabla_STOCKENALMACEN[[#This Row],[STOCK_VALORIZADO]]/SUM(Tabla_STOCKENALMACEN[STOCK_VALORIZADO])</f>
        <v>2.1044048119681847E-4</v>
      </c>
      <c r="P2263" s="1" t="str">
        <f>VLOOKUP(Tabla_STOCKENALMACEN[[#This Row],[ID_PRODUCTO]],'ABC VENTAS'!$B$2:$F$564,5,FALSE)</f>
        <v>C</v>
      </c>
      <c r="Q2263" s="1" t="str">
        <f>VLOOKUP(Tabla_STOCKENALMACEN[[#This Row],[ID_PRODUCTO]],'ABC STOCK'!$B$3:$F$565,5,FALSE)</f>
        <v>B</v>
      </c>
      <c r="R226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64" spans="1:18" x14ac:dyDescent="0.25">
      <c r="A2264">
        <v>3</v>
      </c>
      <c r="B2264">
        <v>1378</v>
      </c>
      <c r="C2264">
        <v>8</v>
      </c>
      <c r="D2264">
        <v>9</v>
      </c>
      <c r="E2264">
        <v>201903</v>
      </c>
      <c r="F2264">
        <v>336</v>
      </c>
      <c r="G2264">
        <v>5.37</v>
      </c>
      <c r="H2264">
        <v>1804.32</v>
      </c>
      <c r="I2264">
        <v>731.60879999999997</v>
      </c>
      <c r="J2264">
        <v>131</v>
      </c>
      <c r="K2264">
        <v>1294.3848</v>
      </c>
      <c r="L2264">
        <f>Tabla_STOCKENALMACEN[[#This Row],[CANT_STOCK]]*Tabla_STOCKENALMACEN[[#This Row],[COSTO_UNIT]]</f>
        <v>1804.32</v>
      </c>
      <c r="M2264">
        <f>IFERROR(Tabla_STOCKENALMACEN[[#This Row],[CANT_STOCK]]/Tabla_STOCKENALMACEN[[#This Row],[VENTA_PROM12MESES_UN]],0)</f>
        <v>2.5648854961832059</v>
      </c>
      <c r="N2264">
        <f>IFERROR(12/Tabla_STOCKENALMACEN[[#This Row],[MESES DE INVENTARIO]],0)</f>
        <v>4.6785714285714288</v>
      </c>
      <c r="O2264" s="3">
        <f>Tabla_STOCKENALMACEN[[#This Row],[STOCK_VALORIZADO]]/SUM(Tabla_STOCKENALMACEN[STOCK_VALORIZADO])</f>
        <v>6.7925218073889714E-5</v>
      </c>
      <c r="P2264" s="1" t="str">
        <f>VLOOKUP(Tabla_STOCKENALMACEN[[#This Row],[ID_PRODUCTO]],'ABC VENTAS'!$B$2:$F$564,5,FALSE)</f>
        <v>C</v>
      </c>
      <c r="Q2264" s="1" t="str">
        <f>VLOOKUP(Tabla_STOCKENALMACEN[[#This Row],[ID_PRODUCTO]],'ABC STOCK'!$B$3:$F$565,5,FALSE)</f>
        <v>C</v>
      </c>
      <c r="R22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65" spans="1:18" x14ac:dyDescent="0.25">
      <c r="A2265">
        <v>2</v>
      </c>
      <c r="B2265">
        <v>1378</v>
      </c>
      <c r="C2265">
        <v>8</v>
      </c>
      <c r="D2265">
        <v>9</v>
      </c>
      <c r="E2265">
        <v>202003</v>
      </c>
      <c r="F2265">
        <v>179</v>
      </c>
      <c r="G2265">
        <v>3.12</v>
      </c>
      <c r="H2265">
        <v>558.48</v>
      </c>
      <c r="I2265">
        <v>405.5376</v>
      </c>
      <c r="J2265">
        <v>134</v>
      </c>
      <c r="K2265">
        <v>526.7808</v>
      </c>
      <c r="L2265">
        <f>Tabla_STOCKENALMACEN[[#This Row],[CANT_STOCK]]*Tabla_STOCKENALMACEN[[#This Row],[COSTO_UNIT]]</f>
        <v>558.48</v>
      </c>
      <c r="M2265">
        <f>IFERROR(Tabla_STOCKENALMACEN[[#This Row],[CANT_STOCK]]/Tabla_STOCKENALMACEN[[#This Row],[VENTA_PROM12MESES_UN]],0)</f>
        <v>1.335820895522388</v>
      </c>
      <c r="N2265">
        <f>IFERROR(12/Tabla_STOCKENALMACEN[[#This Row],[MESES DE INVENTARIO]],0)</f>
        <v>8.983240223463687</v>
      </c>
      <c r="O2265" s="3">
        <f>Tabla_STOCKENALMACEN[[#This Row],[STOCK_VALORIZADO]]/SUM(Tabla_STOCKENALMACEN[STOCK_VALORIZADO])</f>
        <v>2.1024472260965866E-5</v>
      </c>
      <c r="P2265" s="1" t="str">
        <f>VLOOKUP(Tabla_STOCKENALMACEN[[#This Row],[ID_PRODUCTO]],'ABC VENTAS'!$B$2:$F$564,5,FALSE)</f>
        <v>C</v>
      </c>
      <c r="Q2265" s="1" t="str">
        <f>VLOOKUP(Tabla_STOCKENALMACEN[[#This Row],[ID_PRODUCTO]],'ABC STOCK'!$B$3:$F$565,5,FALSE)</f>
        <v>C</v>
      </c>
      <c r="R226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66" spans="1:18" x14ac:dyDescent="0.25">
      <c r="A2266">
        <v>2</v>
      </c>
      <c r="B2266">
        <v>1378</v>
      </c>
      <c r="C2266">
        <v>8</v>
      </c>
      <c r="D2266">
        <v>9</v>
      </c>
      <c r="E2266">
        <v>201901</v>
      </c>
      <c r="F2266">
        <v>615</v>
      </c>
      <c r="G2266">
        <v>7.72</v>
      </c>
      <c r="H2266">
        <v>4747.8</v>
      </c>
      <c r="I2266">
        <v>346.89819999999997</v>
      </c>
      <c r="J2266">
        <v>47.3</v>
      </c>
      <c r="K2266">
        <v>492.9606</v>
      </c>
      <c r="L2266">
        <f>Tabla_STOCKENALMACEN[[#This Row],[CANT_STOCK]]*Tabla_STOCKENALMACEN[[#This Row],[COSTO_UNIT]]</f>
        <v>4747.8</v>
      </c>
      <c r="M2266">
        <f>IFERROR(Tabla_STOCKENALMACEN[[#This Row],[CANT_STOCK]]/Tabla_STOCKENALMACEN[[#This Row],[VENTA_PROM12MESES_UN]],0)</f>
        <v>13.002114164904864</v>
      </c>
      <c r="N2266">
        <f>IFERROR(12/Tabla_STOCKENALMACEN[[#This Row],[MESES DE INVENTARIO]],0)</f>
        <v>0.92292682926829261</v>
      </c>
      <c r="O2266" s="3">
        <f>Tabla_STOCKENALMACEN[[#This Row],[STOCK_VALORIZADO]]/SUM(Tabla_STOCKENALMACEN[STOCK_VALORIZADO])</f>
        <v>1.7873511925335506E-4</v>
      </c>
      <c r="P2266" s="1" t="str">
        <f>VLOOKUP(Tabla_STOCKENALMACEN[[#This Row],[ID_PRODUCTO]],'ABC VENTAS'!$B$2:$F$564,5,FALSE)</f>
        <v>C</v>
      </c>
      <c r="Q2266" s="1" t="str">
        <f>VLOOKUP(Tabla_STOCKENALMACEN[[#This Row],[ID_PRODUCTO]],'ABC STOCK'!$B$3:$F$565,5,FALSE)</f>
        <v>C</v>
      </c>
      <c r="R226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267" spans="1:18" x14ac:dyDescent="0.25">
      <c r="A2267">
        <v>1</v>
      </c>
      <c r="B2267">
        <v>1378</v>
      </c>
      <c r="C2267">
        <v>8</v>
      </c>
      <c r="D2267">
        <v>9</v>
      </c>
      <c r="E2267">
        <v>202001</v>
      </c>
      <c r="F2267">
        <v>1070</v>
      </c>
      <c r="G2267">
        <v>3.79</v>
      </c>
      <c r="H2267">
        <v>4055.3</v>
      </c>
      <c r="I2267">
        <v>275.63153999999997</v>
      </c>
      <c r="J2267">
        <v>71.3</v>
      </c>
      <c r="K2267">
        <v>426.95866000000001</v>
      </c>
      <c r="L2267">
        <f>Tabla_STOCKENALMACEN[[#This Row],[CANT_STOCK]]*Tabla_STOCKENALMACEN[[#This Row],[COSTO_UNIT]]</f>
        <v>4055.3</v>
      </c>
      <c r="M2267">
        <f>IFERROR(Tabla_STOCKENALMACEN[[#This Row],[CANT_STOCK]]/Tabla_STOCKENALMACEN[[#This Row],[VENTA_PROM12MESES_UN]],0)</f>
        <v>15.007012622720898</v>
      </c>
      <c r="N2267">
        <f>IFERROR(12/Tabla_STOCKENALMACEN[[#This Row],[MESES DE INVENTARIO]],0)</f>
        <v>0.79962616822429899</v>
      </c>
      <c r="O2267" s="3">
        <f>Tabla_STOCKENALMACEN[[#This Row],[STOCK_VALORIZADO]]/SUM(Tabla_STOCKENALMACEN[STOCK_VALORIZADO])</f>
        <v>1.5266534586716601E-4</v>
      </c>
      <c r="P2267" s="1" t="str">
        <f>VLOOKUP(Tabla_STOCKENALMACEN[[#This Row],[ID_PRODUCTO]],'ABC VENTAS'!$B$2:$F$564,5,FALSE)</f>
        <v>C</v>
      </c>
      <c r="Q2267" s="1" t="str">
        <f>VLOOKUP(Tabla_STOCKENALMACEN[[#This Row],[ID_PRODUCTO]],'ABC STOCK'!$B$3:$F$565,5,FALSE)</f>
        <v>C</v>
      </c>
      <c r="R226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268" spans="1:18" x14ac:dyDescent="0.25">
      <c r="A2268">
        <v>1</v>
      </c>
      <c r="B2268">
        <v>1378</v>
      </c>
      <c r="C2268">
        <v>8</v>
      </c>
      <c r="D2268">
        <v>9</v>
      </c>
      <c r="E2268">
        <v>201905</v>
      </c>
      <c r="F2268">
        <v>188</v>
      </c>
      <c r="G2268">
        <v>5.28</v>
      </c>
      <c r="H2268">
        <v>992.64</v>
      </c>
      <c r="I2268">
        <v>217.91615999999999</v>
      </c>
      <c r="J2268">
        <v>46.9</v>
      </c>
      <c r="K2268">
        <v>344.20848000000001</v>
      </c>
      <c r="L2268">
        <f>Tabla_STOCKENALMACEN[[#This Row],[CANT_STOCK]]*Tabla_STOCKENALMACEN[[#This Row],[COSTO_UNIT]]</f>
        <v>992.6400000000001</v>
      </c>
      <c r="M2268">
        <f>IFERROR(Tabla_STOCKENALMACEN[[#This Row],[CANT_STOCK]]/Tabla_STOCKENALMACEN[[#This Row],[VENTA_PROM12MESES_UN]],0)</f>
        <v>4.0085287846481874</v>
      </c>
      <c r="N2268">
        <f>IFERROR(12/Tabla_STOCKENALMACEN[[#This Row],[MESES DE INVENTARIO]],0)</f>
        <v>2.993617021276596</v>
      </c>
      <c r="O2268" s="3">
        <f>Tabla_STOCKENALMACEN[[#This Row],[STOCK_VALORIZADO]]/SUM(Tabla_STOCKENALMACEN[STOCK_VALORIZADO])</f>
        <v>3.7368808453525925E-5</v>
      </c>
      <c r="P2268" s="1" t="str">
        <f>VLOOKUP(Tabla_STOCKENALMACEN[[#This Row],[ID_PRODUCTO]],'ABC VENTAS'!$B$2:$F$564,5,FALSE)</f>
        <v>C</v>
      </c>
      <c r="Q2268" s="1" t="str">
        <f>VLOOKUP(Tabla_STOCKENALMACEN[[#This Row],[ID_PRODUCTO]],'ABC STOCK'!$B$3:$F$565,5,FALSE)</f>
        <v>C</v>
      </c>
      <c r="R226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269" spans="1:18" x14ac:dyDescent="0.25">
      <c r="A2269">
        <v>1</v>
      </c>
      <c r="B2269">
        <v>1378</v>
      </c>
      <c r="C2269">
        <v>8</v>
      </c>
      <c r="D2269">
        <v>9</v>
      </c>
      <c r="E2269">
        <v>202003</v>
      </c>
      <c r="F2269">
        <v>266</v>
      </c>
      <c r="G2269">
        <v>1.0900000000000001</v>
      </c>
      <c r="H2269">
        <v>289.94</v>
      </c>
      <c r="I2269">
        <v>74.555999999999997</v>
      </c>
      <c r="J2269">
        <v>76</v>
      </c>
      <c r="K2269">
        <v>131.71559999999999</v>
      </c>
      <c r="L2269">
        <f>Tabla_STOCKENALMACEN[[#This Row],[CANT_STOCK]]*Tabla_STOCKENALMACEN[[#This Row],[COSTO_UNIT]]</f>
        <v>289.94</v>
      </c>
      <c r="M2269">
        <f>IFERROR(Tabla_STOCKENALMACEN[[#This Row],[CANT_STOCK]]/Tabla_STOCKENALMACEN[[#This Row],[VENTA_PROM12MESES_UN]],0)</f>
        <v>3.5</v>
      </c>
      <c r="N2269">
        <f>IFERROR(12/Tabla_STOCKENALMACEN[[#This Row],[MESES DE INVENTARIO]],0)</f>
        <v>3.4285714285714284</v>
      </c>
      <c r="O2269" s="3">
        <f>Tabla_STOCKENALMACEN[[#This Row],[STOCK_VALORIZADO]]/SUM(Tabla_STOCKENALMACEN[STOCK_VALORIZADO])</f>
        <v>1.0915047069446432E-5</v>
      </c>
      <c r="P2269" s="1" t="str">
        <f>VLOOKUP(Tabla_STOCKENALMACEN[[#This Row],[ID_PRODUCTO]],'ABC VENTAS'!$B$2:$F$564,5,FALSE)</f>
        <v>C</v>
      </c>
      <c r="Q2269" s="1" t="str">
        <f>VLOOKUP(Tabla_STOCKENALMACEN[[#This Row],[ID_PRODUCTO]],'ABC STOCK'!$B$3:$F$565,5,FALSE)</f>
        <v>C</v>
      </c>
      <c r="R226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270" spans="1:18" x14ac:dyDescent="0.25">
      <c r="A2270">
        <v>3</v>
      </c>
      <c r="B2270">
        <v>1379</v>
      </c>
      <c r="C2270">
        <v>8</v>
      </c>
      <c r="D2270">
        <v>9</v>
      </c>
      <c r="E2270">
        <v>201908</v>
      </c>
      <c r="F2270">
        <v>32</v>
      </c>
      <c r="G2270">
        <v>6.6</v>
      </c>
      <c r="H2270">
        <v>211.2</v>
      </c>
      <c r="I2270">
        <v>699.13800000000003</v>
      </c>
      <c r="J2270">
        <v>107</v>
      </c>
      <c r="K2270">
        <v>1341.78</v>
      </c>
      <c r="L2270">
        <f>Tabla_STOCKENALMACEN[[#This Row],[CANT_STOCK]]*Tabla_STOCKENALMACEN[[#This Row],[COSTO_UNIT]]</f>
        <v>211.2</v>
      </c>
      <c r="M2270">
        <f>IFERROR(Tabla_STOCKENALMACEN[[#This Row],[CANT_STOCK]]/Tabla_STOCKENALMACEN[[#This Row],[VENTA_PROM12MESES_UN]],0)</f>
        <v>0.29906542056074764</v>
      </c>
      <c r="N2270">
        <f>IFERROR(12/Tabla_STOCKENALMACEN[[#This Row],[MESES DE INVENTARIO]],0)</f>
        <v>40.125</v>
      </c>
      <c r="O2270" s="3">
        <f>Tabla_STOCKENALMACEN[[#This Row],[STOCK_VALORIZADO]]/SUM(Tabla_STOCKENALMACEN[STOCK_VALORIZADO])</f>
        <v>7.9508103092608338E-6</v>
      </c>
      <c r="P2270" s="1" t="str">
        <f>VLOOKUP(Tabla_STOCKENALMACEN[[#This Row],[ID_PRODUCTO]],'ABC VENTAS'!$B$2:$F$564,5,FALSE)</f>
        <v>C</v>
      </c>
      <c r="Q2270" s="1" t="str">
        <f>VLOOKUP(Tabla_STOCKENALMACEN[[#This Row],[ID_PRODUCTO]],'ABC STOCK'!$B$3:$F$565,5,FALSE)</f>
        <v>C</v>
      </c>
      <c r="R227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71" spans="1:18" x14ac:dyDescent="0.25">
      <c r="A2271">
        <v>1</v>
      </c>
      <c r="B2271">
        <v>1379</v>
      </c>
      <c r="C2271">
        <v>8</v>
      </c>
      <c r="D2271">
        <v>9</v>
      </c>
      <c r="E2271">
        <v>201901</v>
      </c>
      <c r="F2271">
        <v>1188</v>
      </c>
      <c r="G2271">
        <v>6.31</v>
      </c>
      <c r="H2271">
        <v>7496.28</v>
      </c>
      <c r="I2271">
        <v>548.97</v>
      </c>
      <c r="J2271">
        <v>87</v>
      </c>
      <c r="K2271">
        <v>938.73869999999999</v>
      </c>
      <c r="L2271">
        <f>Tabla_STOCKENALMACEN[[#This Row],[CANT_STOCK]]*Tabla_STOCKENALMACEN[[#This Row],[COSTO_UNIT]]</f>
        <v>7496.28</v>
      </c>
      <c r="M2271">
        <f>IFERROR(Tabla_STOCKENALMACEN[[#This Row],[CANT_STOCK]]/Tabla_STOCKENALMACEN[[#This Row],[VENTA_PROM12MESES_UN]],0)</f>
        <v>13.655172413793103</v>
      </c>
      <c r="N2271">
        <f>IFERROR(12/Tabla_STOCKENALMACEN[[#This Row],[MESES DE INVENTARIO]],0)</f>
        <v>0.87878787878787878</v>
      </c>
      <c r="O2271" s="3">
        <f>Tabla_STOCKENALMACEN[[#This Row],[STOCK_VALORIZADO]]/SUM(Tabla_STOCKENALMACEN[STOCK_VALORIZADO])</f>
        <v>2.8220407341432674E-4</v>
      </c>
      <c r="P2271" s="1" t="str">
        <f>VLOOKUP(Tabla_STOCKENALMACEN[[#This Row],[ID_PRODUCTO]],'ABC VENTAS'!$B$2:$F$564,5,FALSE)</f>
        <v>C</v>
      </c>
      <c r="Q2271" s="1" t="str">
        <f>VLOOKUP(Tabla_STOCKENALMACEN[[#This Row],[ID_PRODUCTO]],'ABC STOCK'!$B$3:$F$565,5,FALSE)</f>
        <v>C</v>
      </c>
      <c r="R227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272" spans="1:18" x14ac:dyDescent="0.25">
      <c r="A2272">
        <v>3</v>
      </c>
      <c r="B2272">
        <v>1379</v>
      </c>
      <c r="C2272">
        <v>8</v>
      </c>
      <c r="D2272">
        <v>9</v>
      </c>
      <c r="E2272">
        <v>201903</v>
      </c>
      <c r="F2272">
        <v>172</v>
      </c>
      <c r="G2272">
        <v>3.11</v>
      </c>
      <c r="H2272">
        <v>534.91999999999996</v>
      </c>
      <c r="I2272">
        <v>397.58240000000001</v>
      </c>
      <c r="J2272">
        <v>136</v>
      </c>
      <c r="K2272">
        <v>778.24639999999999</v>
      </c>
      <c r="L2272">
        <f>Tabla_STOCKENALMACEN[[#This Row],[CANT_STOCK]]*Tabla_STOCKENALMACEN[[#This Row],[COSTO_UNIT]]</f>
        <v>534.91999999999996</v>
      </c>
      <c r="M2272">
        <f>IFERROR(Tabla_STOCKENALMACEN[[#This Row],[CANT_STOCK]]/Tabla_STOCKENALMACEN[[#This Row],[VENTA_PROM12MESES_UN]],0)</f>
        <v>1.2647058823529411</v>
      </c>
      <c r="N2272">
        <f>IFERROR(12/Tabla_STOCKENALMACEN[[#This Row],[MESES DE INVENTARIO]],0)</f>
        <v>9.4883720930232567</v>
      </c>
      <c r="O2272" s="3">
        <f>Tabla_STOCKENALMACEN[[#This Row],[STOCK_VALORIZADO]]/SUM(Tabla_STOCKENALMACEN[STOCK_VALORIZADO])</f>
        <v>2.0137535277603245E-5</v>
      </c>
      <c r="P2272" s="1" t="str">
        <f>VLOOKUP(Tabla_STOCKENALMACEN[[#This Row],[ID_PRODUCTO]],'ABC VENTAS'!$B$2:$F$564,5,FALSE)</f>
        <v>C</v>
      </c>
      <c r="Q2272" s="1" t="str">
        <f>VLOOKUP(Tabla_STOCKENALMACEN[[#This Row],[ID_PRODUCTO]],'ABC STOCK'!$B$3:$F$565,5,FALSE)</f>
        <v>C</v>
      </c>
      <c r="R227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73" spans="1:18" x14ac:dyDescent="0.25">
      <c r="A2273">
        <v>1</v>
      </c>
      <c r="B2273">
        <v>1379</v>
      </c>
      <c r="C2273">
        <v>8</v>
      </c>
      <c r="D2273">
        <v>9</v>
      </c>
      <c r="E2273">
        <v>201911</v>
      </c>
      <c r="F2273">
        <v>67</v>
      </c>
      <c r="G2273">
        <v>5.4</v>
      </c>
      <c r="H2273">
        <v>361.8</v>
      </c>
      <c r="I2273">
        <v>395.01</v>
      </c>
      <c r="J2273">
        <v>66.5</v>
      </c>
      <c r="K2273">
        <v>664.33500000000004</v>
      </c>
      <c r="L2273">
        <f>Tabla_STOCKENALMACEN[[#This Row],[CANT_STOCK]]*Tabla_STOCKENALMACEN[[#This Row],[COSTO_UNIT]]</f>
        <v>361.8</v>
      </c>
      <c r="M2273">
        <f>IFERROR(Tabla_STOCKENALMACEN[[#This Row],[CANT_STOCK]]/Tabla_STOCKENALMACEN[[#This Row],[VENTA_PROM12MESES_UN]],0)</f>
        <v>1.0075187969924813</v>
      </c>
      <c r="N2273">
        <f>IFERROR(12/Tabla_STOCKENALMACEN[[#This Row],[MESES DE INVENTARIO]],0)</f>
        <v>11.91044776119403</v>
      </c>
      <c r="O2273" s="3">
        <f>Tabla_STOCKENALMACEN[[#This Row],[STOCK_VALORIZADO]]/SUM(Tabla_STOCKENALMACEN[STOCK_VALORIZADO])</f>
        <v>1.3620280160466713E-5</v>
      </c>
      <c r="P2273" s="1" t="str">
        <f>VLOOKUP(Tabla_STOCKENALMACEN[[#This Row],[ID_PRODUCTO]],'ABC VENTAS'!$B$2:$F$564,5,FALSE)</f>
        <v>C</v>
      </c>
      <c r="Q2273" s="1" t="str">
        <f>VLOOKUP(Tabla_STOCKENALMACEN[[#This Row],[ID_PRODUCTO]],'ABC STOCK'!$B$3:$F$565,5,FALSE)</f>
        <v>C</v>
      </c>
      <c r="R227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74" spans="1:18" x14ac:dyDescent="0.25">
      <c r="A2274">
        <v>2</v>
      </c>
      <c r="B2274">
        <v>1379</v>
      </c>
      <c r="C2274">
        <v>8</v>
      </c>
      <c r="D2274">
        <v>9</v>
      </c>
      <c r="E2274">
        <v>202002</v>
      </c>
      <c r="F2274">
        <v>332</v>
      </c>
      <c r="G2274">
        <v>7.25</v>
      </c>
      <c r="H2274">
        <v>2407</v>
      </c>
      <c r="I2274">
        <v>404.202</v>
      </c>
      <c r="J2274">
        <v>55.2</v>
      </c>
      <c r="K2274">
        <v>608.30399999999997</v>
      </c>
      <c r="L2274">
        <f>Tabla_STOCKENALMACEN[[#This Row],[CANT_STOCK]]*Tabla_STOCKENALMACEN[[#This Row],[COSTO_UNIT]]</f>
        <v>2407</v>
      </c>
      <c r="M2274">
        <f>IFERROR(Tabla_STOCKENALMACEN[[#This Row],[CANT_STOCK]]/Tabla_STOCKENALMACEN[[#This Row],[VENTA_PROM12MESES_UN]],0)</f>
        <v>6.0144927536231885</v>
      </c>
      <c r="N2274">
        <f>IFERROR(12/Tabla_STOCKENALMACEN[[#This Row],[MESES DE INVENTARIO]],0)</f>
        <v>1.9951807228915663</v>
      </c>
      <c r="O2274" s="3">
        <f>Tabla_STOCKENALMACEN[[#This Row],[STOCK_VALORIZADO]]/SUM(Tabla_STOCKENALMACEN[STOCK_VALORIZADO])</f>
        <v>9.0613638325714153E-5</v>
      </c>
      <c r="P2274" s="1" t="str">
        <f>VLOOKUP(Tabla_STOCKENALMACEN[[#This Row],[ID_PRODUCTO]],'ABC VENTAS'!$B$2:$F$564,5,FALSE)</f>
        <v>C</v>
      </c>
      <c r="Q2274" s="1" t="str">
        <f>VLOOKUP(Tabla_STOCKENALMACEN[[#This Row],[ID_PRODUCTO]],'ABC STOCK'!$B$3:$F$565,5,FALSE)</f>
        <v>C</v>
      </c>
      <c r="R227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275" spans="1:18" x14ac:dyDescent="0.25">
      <c r="A2275">
        <v>3</v>
      </c>
      <c r="B2275">
        <v>1379</v>
      </c>
      <c r="C2275">
        <v>8</v>
      </c>
      <c r="D2275">
        <v>9</v>
      </c>
      <c r="E2275">
        <v>202002</v>
      </c>
      <c r="F2275">
        <v>641</v>
      </c>
      <c r="G2275">
        <v>3.15</v>
      </c>
      <c r="H2275">
        <v>2019.15</v>
      </c>
      <c r="I2275">
        <v>226.52279999999999</v>
      </c>
      <c r="J2275">
        <v>71.2</v>
      </c>
      <c r="K2275">
        <v>287.07839999999999</v>
      </c>
      <c r="L2275">
        <f>Tabla_STOCKENALMACEN[[#This Row],[CANT_STOCK]]*Tabla_STOCKENALMACEN[[#This Row],[COSTO_UNIT]]</f>
        <v>2019.1499999999999</v>
      </c>
      <c r="M2275">
        <f>IFERROR(Tabla_STOCKENALMACEN[[#This Row],[CANT_STOCK]]/Tabla_STOCKENALMACEN[[#This Row],[VENTA_PROM12MESES_UN]],0)</f>
        <v>9.0028089887640448</v>
      </c>
      <c r="N2275">
        <f>IFERROR(12/Tabla_STOCKENALMACEN[[#This Row],[MESES DE INVENTARIO]],0)</f>
        <v>1.3329173166926678</v>
      </c>
      <c r="O2275" s="3">
        <f>Tabla_STOCKENALMACEN[[#This Row],[STOCK_VALORIZADO]]/SUM(Tabla_STOCKENALMACEN[STOCK_VALORIZADO])</f>
        <v>7.6012682935340973E-5</v>
      </c>
      <c r="P2275" s="1" t="str">
        <f>VLOOKUP(Tabla_STOCKENALMACEN[[#This Row],[ID_PRODUCTO]],'ABC VENTAS'!$B$2:$F$564,5,FALSE)</f>
        <v>C</v>
      </c>
      <c r="Q2275" s="1" t="str">
        <f>VLOOKUP(Tabla_STOCKENALMACEN[[#This Row],[ID_PRODUCTO]],'ABC STOCK'!$B$3:$F$565,5,FALSE)</f>
        <v>C</v>
      </c>
      <c r="R227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276" spans="1:18" x14ac:dyDescent="0.25">
      <c r="A2276">
        <v>3</v>
      </c>
      <c r="B2276">
        <v>1380</v>
      </c>
      <c r="C2276">
        <v>8</v>
      </c>
      <c r="D2276">
        <v>9</v>
      </c>
      <c r="E2276">
        <v>202002</v>
      </c>
      <c r="F2276">
        <v>311</v>
      </c>
      <c r="G2276">
        <v>68</v>
      </c>
      <c r="H2276">
        <v>21148</v>
      </c>
      <c r="I2276">
        <v>48790</v>
      </c>
      <c r="J2276">
        <v>875</v>
      </c>
      <c r="K2276">
        <v>111860</v>
      </c>
      <c r="L2276">
        <f>Tabla_STOCKENALMACEN[[#This Row],[CANT_STOCK]]*Tabla_STOCKENALMACEN[[#This Row],[COSTO_UNIT]]</f>
        <v>21148</v>
      </c>
      <c r="M2276">
        <f>IFERROR(Tabla_STOCKENALMACEN[[#This Row],[CANT_STOCK]]/Tabla_STOCKENALMACEN[[#This Row],[VENTA_PROM12MESES_UN]],0)</f>
        <v>0.35542857142857143</v>
      </c>
      <c r="N2276">
        <f>IFERROR(12/Tabla_STOCKENALMACEN[[#This Row],[MESES DE INVENTARIO]],0)</f>
        <v>33.762057877813504</v>
      </c>
      <c r="O2276" s="3">
        <f>Tabla_STOCKENALMACEN[[#This Row],[STOCK_VALORIZADO]]/SUM(Tabla_STOCKENALMACEN[STOCK_VALORIZADO])</f>
        <v>7.9613511562617487E-4</v>
      </c>
      <c r="P2276" s="1" t="str">
        <f>VLOOKUP(Tabla_STOCKENALMACEN[[#This Row],[ID_PRODUCTO]],'ABC VENTAS'!$B$2:$F$564,5,FALSE)</f>
        <v>A</v>
      </c>
      <c r="Q2276" s="1" t="str">
        <f>VLOOKUP(Tabla_STOCKENALMACEN[[#This Row],[ID_PRODUCTO]],'ABC STOCK'!$B$3:$F$565,5,FALSE)</f>
        <v>B</v>
      </c>
      <c r="R227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77" spans="1:18" x14ac:dyDescent="0.25">
      <c r="A2277">
        <v>1</v>
      </c>
      <c r="B2277">
        <v>1380</v>
      </c>
      <c r="C2277">
        <v>8</v>
      </c>
      <c r="D2277">
        <v>9</v>
      </c>
      <c r="E2277">
        <v>202001</v>
      </c>
      <c r="F2277">
        <v>162</v>
      </c>
      <c r="G2277">
        <v>70</v>
      </c>
      <c r="H2277">
        <v>11340</v>
      </c>
      <c r="I2277">
        <v>68711.3</v>
      </c>
      <c r="J2277">
        <v>953</v>
      </c>
      <c r="K2277">
        <v>102733.4</v>
      </c>
      <c r="L2277">
        <f>Tabla_STOCKENALMACEN[[#This Row],[CANT_STOCK]]*Tabla_STOCKENALMACEN[[#This Row],[COSTO_UNIT]]</f>
        <v>11340</v>
      </c>
      <c r="M2277">
        <f>IFERROR(Tabla_STOCKENALMACEN[[#This Row],[CANT_STOCK]]/Tabla_STOCKENALMACEN[[#This Row],[VENTA_PROM12MESES_UN]],0)</f>
        <v>0.16998950682056663</v>
      </c>
      <c r="N2277">
        <f>IFERROR(12/Tabla_STOCKENALMACEN[[#This Row],[MESES DE INVENTARIO]],0)</f>
        <v>70.592592592592595</v>
      </c>
      <c r="O2277" s="3">
        <f>Tabla_STOCKENALMACEN[[#This Row],[STOCK_VALORIZADO]]/SUM(Tabla_STOCKENALMACEN[STOCK_VALORIZADO])</f>
        <v>4.2690430353701641E-4</v>
      </c>
      <c r="P2277" s="1" t="str">
        <f>VLOOKUP(Tabla_STOCKENALMACEN[[#This Row],[ID_PRODUCTO]],'ABC VENTAS'!$B$2:$F$564,5,FALSE)</f>
        <v>A</v>
      </c>
      <c r="Q2277" s="1" t="str">
        <f>VLOOKUP(Tabla_STOCKENALMACEN[[#This Row],[ID_PRODUCTO]],'ABC STOCK'!$B$3:$F$565,5,FALSE)</f>
        <v>B</v>
      </c>
      <c r="R227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78" spans="1:18" x14ac:dyDescent="0.25">
      <c r="A2278">
        <v>3</v>
      </c>
      <c r="B2278">
        <v>1380</v>
      </c>
      <c r="C2278">
        <v>8</v>
      </c>
      <c r="D2278">
        <v>9</v>
      </c>
      <c r="E2278">
        <v>202003</v>
      </c>
      <c r="F2278">
        <v>36</v>
      </c>
      <c r="G2278">
        <v>80</v>
      </c>
      <c r="H2278">
        <v>2880</v>
      </c>
      <c r="I2278">
        <v>42752</v>
      </c>
      <c r="J2278">
        <v>668</v>
      </c>
      <c r="K2278">
        <v>74281.600000000006</v>
      </c>
      <c r="L2278">
        <f>Tabla_STOCKENALMACEN[[#This Row],[CANT_STOCK]]*Tabla_STOCKENALMACEN[[#This Row],[COSTO_UNIT]]</f>
        <v>2880</v>
      </c>
      <c r="M2278">
        <f>IFERROR(Tabla_STOCKENALMACEN[[#This Row],[CANT_STOCK]]/Tabla_STOCKENALMACEN[[#This Row],[VENTA_PROM12MESES_UN]],0)</f>
        <v>5.3892215568862277E-2</v>
      </c>
      <c r="N2278">
        <f>IFERROR(12/Tabla_STOCKENALMACEN[[#This Row],[MESES DE INVENTARIO]],0)</f>
        <v>222.66666666666666</v>
      </c>
      <c r="O2278" s="3">
        <f>Tabla_STOCKENALMACEN[[#This Row],[STOCK_VALORIZADO]]/SUM(Tabla_STOCKENALMACEN[STOCK_VALORIZADO])</f>
        <v>1.0842014058082957E-4</v>
      </c>
      <c r="P2278" s="1" t="str">
        <f>VLOOKUP(Tabla_STOCKENALMACEN[[#This Row],[ID_PRODUCTO]],'ABC VENTAS'!$B$2:$F$564,5,FALSE)</f>
        <v>A</v>
      </c>
      <c r="Q2278" s="1" t="str">
        <f>VLOOKUP(Tabla_STOCKENALMACEN[[#This Row],[ID_PRODUCTO]],'ABC STOCK'!$B$3:$F$565,5,FALSE)</f>
        <v>B</v>
      </c>
      <c r="R227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79" spans="1:18" x14ac:dyDescent="0.25">
      <c r="A2279">
        <v>3</v>
      </c>
      <c r="B2279">
        <v>1380</v>
      </c>
      <c r="C2279">
        <v>8</v>
      </c>
      <c r="D2279">
        <v>9</v>
      </c>
      <c r="E2279">
        <v>201907</v>
      </c>
      <c r="F2279">
        <v>180</v>
      </c>
      <c r="G2279">
        <v>51</v>
      </c>
      <c r="H2279">
        <v>9180</v>
      </c>
      <c r="I2279">
        <v>46732.32</v>
      </c>
      <c r="J2279">
        <v>996</v>
      </c>
      <c r="K2279">
        <v>65526.84</v>
      </c>
      <c r="L2279">
        <f>Tabla_STOCKENALMACEN[[#This Row],[CANT_STOCK]]*Tabla_STOCKENALMACEN[[#This Row],[COSTO_UNIT]]</f>
        <v>9180</v>
      </c>
      <c r="M2279">
        <f>IFERROR(Tabla_STOCKENALMACEN[[#This Row],[CANT_STOCK]]/Tabla_STOCKENALMACEN[[#This Row],[VENTA_PROM12MESES_UN]],0)</f>
        <v>0.18072289156626506</v>
      </c>
      <c r="N2279">
        <f>IFERROR(12/Tabla_STOCKENALMACEN[[#This Row],[MESES DE INVENTARIO]],0)</f>
        <v>66.400000000000006</v>
      </c>
      <c r="O2279" s="3">
        <f>Tabla_STOCKENALMACEN[[#This Row],[STOCK_VALORIZADO]]/SUM(Tabla_STOCKENALMACEN[STOCK_VALORIZADO])</f>
        <v>3.4558919810139422E-4</v>
      </c>
      <c r="P2279" s="1" t="str">
        <f>VLOOKUP(Tabla_STOCKENALMACEN[[#This Row],[ID_PRODUCTO]],'ABC VENTAS'!$B$2:$F$564,5,FALSE)</f>
        <v>A</v>
      </c>
      <c r="Q2279" s="1" t="str">
        <f>VLOOKUP(Tabla_STOCKENALMACEN[[#This Row],[ID_PRODUCTO]],'ABC STOCK'!$B$3:$F$565,5,FALSE)</f>
        <v>B</v>
      </c>
      <c r="R227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80" spans="1:18" x14ac:dyDescent="0.25">
      <c r="A2280">
        <v>2</v>
      </c>
      <c r="B2280">
        <v>1380</v>
      </c>
      <c r="C2280">
        <v>8</v>
      </c>
      <c r="D2280">
        <v>9</v>
      </c>
      <c r="E2280">
        <v>201907</v>
      </c>
      <c r="F2280">
        <v>948</v>
      </c>
      <c r="G2280">
        <v>65</v>
      </c>
      <c r="H2280">
        <v>61620</v>
      </c>
      <c r="I2280">
        <v>21481.200000000001</v>
      </c>
      <c r="J2280">
        <v>306</v>
      </c>
      <c r="K2280">
        <v>31426.2</v>
      </c>
      <c r="L2280">
        <f>Tabla_STOCKENALMACEN[[#This Row],[CANT_STOCK]]*Tabla_STOCKENALMACEN[[#This Row],[COSTO_UNIT]]</f>
        <v>61620</v>
      </c>
      <c r="M2280">
        <f>IFERROR(Tabla_STOCKENALMACEN[[#This Row],[CANT_STOCK]]/Tabla_STOCKENALMACEN[[#This Row],[VENTA_PROM12MESES_UN]],0)</f>
        <v>3.0980392156862746</v>
      </c>
      <c r="N2280">
        <f>IFERROR(12/Tabla_STOCKENALMACEN[[#This Row],[MESES DE INVENTARIO]],0)</f>
        <v>3.8734177215189871</v>
      </c>
      <c r="O2280" s="3">
        <f>Tabla_STOCKENALMACEN[[#This Row],[STOCK_VALORIZADO]]/SUM(Tabla_STOCKENALMACEN[STOCK_VALORIZADO])</f>
        <v>2.3197392578439991E-3</v>
      </c>
      <c r="P2280" s="1" t="str">
        <f>VLOOKUP(Tabla_STOCKENALMACEN[[#This Row],[ID_PRODUCTO]],'ABC VENTAS'!$B$2:$F$564,5,FALSE)</f>
        <v>A</v>
      </c>
      <c r="Q2280" s="1" t="str">
        <f>VLOOKUP(Tabla_STOCKENALMACEN[[#This Row],[ID_PRODUCTO]],'ABC STOCK'!$B$3:$F$565,5,FALSE)</f>
        <v>B</v>
      </c>
      <c r="R228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281" spans="1:18" x14ac:dyDescent="0.25">
      <c r="A2281">
        <v>2</v>
      </c>
      <c r="B2281">
        <v>1380</v>
      </c>
      <c r="C2281">
        <v>8</v>
      </c>
      <c r="D2281">
        <v>9</v>
      </c>
      <c r="E2281">
        <v>202002</v>
      </c>
      <c r="F2281">
        <v>55</v>
      </c>
      <c r="G2281">
        <v>32</v>
      </c>
      <c r="H2281">
        <v>1760</v>
      </c>
      <c r="I2281">
        <v>9354.8799999999992</v>
      </c>
      <c r="J2281">
        <v>311</v>
      </c>
      <c r="K2281">
        <v>18212.16</v>
      </c>
      <c r="L2281">
        <f>Tabla_STOCKENALMACEN[[#This Row],[CANT_STOCK]]*Tabla_STOCKENALMACEN[[#This Row],[COSTO_UNIT]]</f>
        <v>1760</v>
      </c>
      <c r="M2281">
        <f>IFERROR(Tabla_STOCKENALMACEN[[#This Row],[CANT_STOCK]]/Tabla_STOCKENALMACEN[[#This Row],[VENTA_PROM12MESES_UN]],0)</f>
        <v>0.17684887459807075</v>
      </c>
      <c r="N2281">
        <f>IFERROR(12/Tabla_STOCKENALMACEN[[#This Row],[MESES DE INVENTARIO]],0)</f>
        <v>67.854545454545445</v>
      </c>
      <c r="O2281" s="3">
        <f>Tabla_STOCKENALMACEN[[#This Row],[STOCK_VALORIZADO]]/SUM(Tabla_STOCKENALMACEN[STOCK_VALORIZADO])</f>
        <v>6.6256752577173618E-5</v>
      </c>
      <c r="P2281" s="1" t="str">
        <f>VLOOKUP(Tabla_STOCKENALMACEN[[#This Row],[ID_PRODUCTO]],'ABC VENTAS'!$B$2:$F$564,5,FALSE)</f>
        <v>A</v>
      </c>
      <c r="Q2281" s="1" t="str">
        <f>VLOOKUP(Tabla_STOCKENALMACEN[[#This Row],[ID_PRODUCTO]],'ABC STOCK'!$B$3:$F$565,5,FALSE)</f>
        <v>B</v>
      </c>
      <c r="R228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82" spans="1:18" x14ac:dyDescent="0.25">
      <c r="A2282">
        <v>1</v>
      </c>
      <c r="B2282">
        <v>1381</v>
      </c>
      <c r="C2282">
        <v>8</v>
      </c>
      <c r="D2282">
        <v>9</v>
      </c>
      <c r="E2282">
        <v>202002</v>
      </c>
      <c r="F2282">
        <v>203</v>
      </c>
      <c r="G2282">
        <v>7.34</v>
      </c>
      <c r="H2282">
        <v>1490.02</v>
      </c>
      <c r="I2282">
        <v>1007.6352000000001</v>
      </c>
      <c r="J2282">
        <v>132</v>
      </c>
      <c r="K2282">
        <v>1695.54</v>
      </c>
      <c r="L2282">
        <f>Tabla_STOCKENALMACEN[[#This Row],[CANT_STOCK]]*Tabla_STOCKENALMACEN[[#This Row],[COSTO_UNIT]]</f>
        <v>1490.02</v>
      </c>
      <c r="M2282">
        <f>IFERROR(Tabla_STOCKENALMACEN[[#This Row],[CANT_STOCK]]/Tabla_STOCKENALMACEN[[#This Row],[VENTA_PROM12MESES_UN]],0)</f>
        <v>1.5378787878787878</v>
      </c>
      <c r="N2282">
        <f>IFERROR(12/Tabla_STOCKENALMACEN[[#This Row],[MESES DE INVENTARIO]],0)</f>
        <v>7.8029556650246308</v>
      </c>
      <c r="O2282" s="3">
        <f>Tabla_STOCKENALMACEN[[#This Row],[STOCK_VALORIZADO]]/SUM(Tabla_STOCKENALMACEN[STOCK_VALORIZADO])</f>
        <v>5.609311731536377E-5</v>
      </c>
      <c r="P2282" s="1" t="str">
        <f>VLOOKUP(Tabla_STOCKENALMACEN[[#This Row],[ID_PRODUCTO]],'ABC VENTAS'!$B$2:$F$564,5,FALSE)</f>
        <v>C</v>
      </c>
      <c r="Q2282" s="1" t="str">
        <f>VLOOKUP(Tabla_STOCKENALMACEN[[#This Row],[ID_PRODUCTO]],'ABC STOCK'!$B$3:$F$565,5,FALSE)</f>
        <v>C</v>
      </c>
      <c r="R228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83" spans="1:18" x14ac:dyDescent="0.25">
      <c r="A2283">
        <v>2</v>
      </c>
      <c r="B2283">
        <v>1381</v>
      </c>
      <c r="C2283">
        <v>8</v>
      </c>
      <c r="D2283">
        <v>9</v>
      </c>
      <c r="E2283">
        <v>201911</v>
      </c>
      <c r="F2283">
        <v>120</v>
      </c>
      <c r="G2283">
        <v>5.5</v>
      </c>
      <c r="H2283">
        <v>660</v>
      </c>
      <c r="I2283">
        <v>688.16</v>
      </c>
      <c r="J2283">
        <v>136</v>
      </c>
      <c r="K2283">
        <v>927.52</v>
      </c>
      <c r="L2283">
        <f>Tabla_STOCKENALMACEN[[#This Row],[CANT_STOCK]]*Tabla_STOCKENALMACEN[[#This Row],[COSTO_UNIT]]</f>
        <v>660</v>
      </c>
      <c r="M2283">
        <f>IFERROR(Tabla_STOCKENALMACEN[[#This Row],[CANT_STOCK]]/Tabla_STOCKENALMACEN[[#This Row],[VENTA_PROM12MESES_UN]],0)</f>
        <v>0.88235294117647056</v>
      </c>
      <c r="N2283">
        <f>IFERROR(12/Tabla_STOCKENALMACEN[[#This Row],[MESES DE INVENTARIO]],0)</f>
        <v>13.6</v>
      </c>
      <c r="O2283" s="3">
        <f>Tabla_STOCKENALMACEN[[#This Row],[STOCK_VALORIZADO]]/SUM(Tabla_STOCKENALMACEN[STOCK_VALORIZADO])</f>
        <v>2.4846282216440107E-5</v>
      </c>
      <c r="P2283" s="1" t="str">
        <f>VLOOKUP(Tabla_STOCKENALMACEN[[#This Row],[ID_PRODUCTO]],'ABC VENTAS'!$B$2:$F$564,5,FALSE)</f>
        <v>C</v>
      </c>
      <c r="Q2283" s="1" t="str">
        <f>VLOOKUP(Tabla_STOCKENALMACEN[[#This Row],[ID_PRODUCTO]],'ABC STOCK'!$B$3:$F$565,5,FALSE)</f>
        <v>C</v>
      </c>
      <c r="R228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84" spans="1:18" x14ac:dyDescent="0.25">
      <c r="A2284">
        <v>1</v>
      </c>
      <c r="B2284">
        <v>1381</v>
      </c>
      <c r="C2284">
        <v>8</v>
      </c>
      <c r="D2284">
        <v>9</v>
      </c>
      <c r="E2284">
        <v>202001</v>
      </c>
      <c r="F2284">
        <v>1233</v>
      </c>
      <c r="G2284">
        <v>5.21</v>
      </c>
      <c r="H2284">
        <v>6423.93</v>
      </c>
      <c r="I2284">
        <v>523.54247999999995</v>
      </c>
      <c r="J2284">
        <v>94.8</v>
      </c>
      <c r="K2284">
        <v>755.67924000000005</v>
      </c>
      <c r="L2284">
        <f>Tabla_STOCKENALMACEN[[#This Row],[CANT_STOCK]]*Tabla_STOCKENALMACEN[[#This Row],[COSTO_UNIT]]</f>
        <v>6423.93</v>
      </c>
      <c r="M2284">
        <f>IFERROR(Tabla_STOCKENALMACEN[[#This Row],[CANT_STOCK]]/Tabla_STOCKENALMACEN[[#This Row],[VENTA_PROM12MESES_UN]],0)</f>
        <v>13.006329113924052</v>
      </c>
      <c r="N2284">
        <f>IFERROR(12/Tabla_STOCKENALMACEN[[#This Row],[MESES DE INVENTARIO]],0)</f>
        <v>0.92262773722627733</v>
      </c>
      <c r="O2284" s="3">
        <f>Tabla_STOCKENALMACEN[[#This Row],[STOCK_VALORIZADO]]/SUM(Tabla_STOCKENALMACEN[STOCK_VALORIZADO])</f>
        <v>2.4183451169493348E-4</v>
      </c>
      <c r="P2284" s="1" t="str">
        <f>VLOOKUP(Tabla_STOCKENALMACEN[[#This Row],[ID_PRODUCTO]],'ABC VENTAS'!$B$2:$F$564,5,FALSE)</f>
        <v>C</v>
      </c>
      <c r="Q2284" s="1" t="str">
        <f>VLOOKUP(Tabla_STOCKENALMACEN[[#This Row],[ID_PRODUCTO]],'ABC STOCK'!$B$3:$F$565,5,FALSE)</f>
        <v>C</v>
      </c>
      <c r="R228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285" spans="1:18" x14ac:dyDescent="0.25">
      <c r="A2285">
        <v>2</v>
      </c>
      <c r="B2285">
        <v>1381</v>
      </c>
      <c r="C2285">
        <v>8</v>
      </c>
      <c r="D2285">
        <v>9</v>
      </c>
      <c r="E2285">
        <v>202001</v>
      </c>
      <c r="F2285">
        <v>328</v>
      </c>
      <c r="G2285">
        <v>5.41</v>
      </c>
      <c r="H2285">
        <v>1774.48</v>
      </c>
      <c r="I2285">
        <v>612.95299999999997</v>
      </c>
      <c r="J2285">
        <v>110</v>
      </c>
      <c r="K2285">
        <v>743.875</v>
      </c>
      <c r="L2285">
        <f>Tabla_STOCKENALMACEN[[#This Row],[CANT_STOCK]]*Tabla_STOCKENALMACEN[[#This Row],[COSTO_UNIT]]</f>
        <v>1774.48</v>
      </c>
      <c r="M2285">
        <f>IFERROR(Tabla_STOCKENALMACEN[[#This Row],[CANT_STOCK]]/Tabla_STOCKENALMACEN[[#This Row],[VENTA_PROM12MESES_UN]],0)</f>
        <v>2.9818181818181819</v>
      </c>
      <c r="N2285">
        <f>IFERROR(12/Tabla_STOCKENALMACEN[[#This Row],[MESES DE INVENTARIO]],0)</f>
        <v>4.024390243902439</v>
      </c>
      <c r="O2285" s="3">
        <f>Tabla_STOCKENALMACEN[[#This Row],[STOCK_VALORIZADO]]/SUM(Tabla_STOCKENALMACEN[STOCK_VALORIZADO])</f>
        <v>6.6801864950649461E-5</v>
      </c>
      <c r="P2285" s="1" t="str">
        <f>VLOOKUP(Tabla_STOCKENALMACEN[[#This Row],[ID_PRODUCTO]],'ABC VENTAS'!$B$2:$F$564,5,FALSE)</f>
        <v>C</v>
      </c>
      <c r="Q2285" s="1" t="str">
        <f>VLOOKUP(Tabla_STOCKENALMACEN[[#This Row],[ID_PRODUCTO]],'ABC STOCK'!$B$3:$F$565,5,FALSE)</f>
        <v>C</v>
      </c>
      <c r="R228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86" spans="1:18" x14ac:dyDescent="0.25">
      <c r="A2286">
        <v>2</v>
      </c>
      <c r="B2286">
        <v>1381</v>
      </c>
      <c r="C2286">
        <v>8</v>
      </c>
      <c r="D2286">
        <v>9</v>
      </c>
      <c r="E2286">
        <v>202003</v>
      </c>
      <c r="F2286">
        <v>1212</v>
      </c>
      <c r="G2286">
        <v>3.57</v>
      </c>
      <c r="H2286">
        <v>4326.84</v>
      </c>
      <c r="I2286">
        <v>278.35647</v>
      </c>
      <c r="J2286">
        <v>75.7</v>
      </c>
      <c r="K2286">
        <v>456.72080999999997</v>
      </c>
      <c r="L2286">
        <f>Tabla_STOCKENALMACEN[[#This Row],[CANT_STOCK]]*Tabla_STOCKENALMACEN[[#This Row],[COSTO_UNIT]]</f>
        <v>4326.84</v>
      </c>
      <c r="M2286">
        <f>IFERROR(Tabla_STOCKENALMACEN[[#This Row],[CANT_STOCK]]/Tabla_STOCKENALMACEN[[#This Row],[VENTA_PROM12MESES_UN]],0)</f>
        <v>16.010568031704093</v>
      </c>
      <c r="N2286">
        <f>IFERROR(12/Tabla_STOCKENALMACEN[[#This Row],[MESES DE INVENTARIO]],0)</f>
        <v>0.74950495049504962</v>
      </c>
      <c r="O2286" s="3">
        <f>Tabla_STOCKENALMACEN[[#This Row],[STOCK_VALORIZADO]]/SUM(Tabla_STOCKENALMACEN[STOCK_VALORIZADO])</f>
        <v>1.6288770870512382E-4</v>
      </c>
      <c r="P2286" s="1" t="str">
        <f>VLOOKUP(Tabla_STOCKENALMACEN[[#This Row],[ID_PRODUCTO]],'ABC VENTAS'!$B$2:$F$564,5,FALSE)</f>
        <v>C</v>
      </c>
      <c r="Q2286" s="1" t="str">
        <f>VLOOKUP(Tabla_STOCKENALMACEN[[#This Row],[ID_PRODUCTO]],'ABC STOCK'!$B$3:$F$565,5,FALSE)</f>
        <v>C</v>
      </c>
      <c r="R228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287" spans="1:18" x14ac:dyDescent="0.25">
      <c r="A2287">
        <v>1</v>
      </c>
      <c r="B2287">
        <v>1381</v>
      </c>
      <c r="C2287">
        <v>8</v>
      </c>
      <c r="D2287">
        <v>9</v>
      </c>
      <c r="E2287">
        <v>201909</v>
      </c>
      <c r="F2287">
        <v>427</v>
      </c>
      <c r="G2287">
        <v>1.1100000000000001</v>
      </c>
      <c r="H2287">
        <v>473.97</v>
      </c>
      <c r="I2287">
        <v>178.155</v>
      </c>
      <c r="J2287">
        <v>150</v>
      </c>
      <c r="K2287">
        <v>246.42</v>
      </c>
      <c r="L2287">
        <f>Tabla_STOCKENALMACEN[[#This Row],[CANT_STOCK]]*Tabla_STOCKENALMACEN[[#This Row],[COSTO_UNIT]]</f>
        <v>473.97</v>
      </c>
      <c r="M2287">
        <f>IFERROR(Tabla_STOCKENALMACEN[[#This Row],[CANT_STOCK]]/Tabla_STOCKENALMACEN[[#This Row],[VENTA_PROM12MESES_UN]],0)</f>
        <v>2.8466666666666667</v>
      </c>
      <c r="N2287">
        <f>IFERROR(12/Tabla_STOCKENALMACEN[[#This Row],[MESES DE INVENTARIO]],0)</f>
        <v>4.2154566744730682</v>
      </c>
      <c r="O2287" s="3">
        <f>Tabla_STOCKENALMACEN[[#This Row],[STOCK_VALORIZADO]]/SUM(Tabla_STOCKENALMACEN[STOCK_VALORIZADO])</f>
        <v>1.7843018760797151E-5</v>
      </c>
      <c r="P2287" s="1" t="str">
        <f>VLOOKUP(Tabla_STOCKENALMACEN[[#This Row],[ID_PRODUCTO]],'ABC VENTAS'!$B$2:$F$564,5,FALSE)</f>
        <v>C</v>
      </c>
      <c r="Q2287" s="1" t="str">
        <f>VLOOKUP(Tabla_STOCKENALMACEN[[#This Row],[ID_PRODUCTO]],'ABC STOCK'!$B$3:$F$565,5,FALSE)</f>
        <v>C</v>
      </c>
      <c r="R228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88" spans="1:18" x14ac:dyDescent="0.25">
      <c r="A2288">
        <v>2</v>
      </c>
      <c r="B2288">
        <v>1382</v>
      </c>
      <c r="C2288">
        <v>8</v>
      </c>
      <c r="D2288">
        <v>9</v>
      </c>
      <c r="E2288">
        <v>202001</v>
      </c>
      <c r="F2288">
        <v>1473</v>
      </c>
      <c r="G2288">
        <v>55</v>
      </c>
      <c r="H2288">
        <v>81015</v>
      </c>
      <c r="I2288">
        <v>39304.65</v>
      </c>
      <c r="J2288">
        <v>861</v>
      </c>
      <c r="K2288">
        <v>80977.05</v>
      </c>
      <c r="L2288">
        <f>Tabla_STOCKENALMACEN[[#This Row],[CANT_STOCK]]*Tabla_STOCKENALMACEN[[#This Row],[COSTO_UNIT]]</f>
        <v>81015</v>
      </c>
      <c r="M2288">
        <f>IFERROR(Tabla_STOCKENALMACEN[[#This Row],[CANT_STOCK]]/Tabla_STOCKENALMACEN[[#This Row],[VENTA_PROM12MESES_UN]],0)</f>
        <v>1.7108013937282229</v>
      </c>
      <c r="N2288">
        <f>IFERROR(12/Tabla_STOCKENALMACEN[[#This Row],[MESES DE INVENTARIO]],0)</f>
        <v>7.0142566191446027</v>
      </c>
      <c r="O2288" s="3">
        <f>Tabla_STOCKENALMACEN[[#This Row],[STOCK_VALORIZADO]]/SUM(Tabla_STOCKENALMACEN[STOCK_VALORIZADO])</f>
        <v>3.0498811420680231E-3</v>
      </c>
      <c r="P2288" s="1" t="str">
        <f>VLOOKUP(Tabla_STOCKENALMACEN[[#This Row],[ID_PRODUCTO]],'ABC VENTAS'!$B$2:$F$564,5,FALSE)</f>
        <v>A</v>
      </c>
      <c r="Q2288" s="1" t="str">
        <f>VLOOKUP(Tabla_STOCKENALMACEN[[#This Row],[ID_PRODUCTO]],'ABC STOCK'!$B$3:$F$565,5,FALSE)</f>
        <v>A</v>
      </c>
      <c r="R228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89" spans="1:18" x14ac:dyDescent="0.25">
      <c r="A2289">
        <v>1</v>
      </c>
      <c r="B2289">
        <v>1382</v>
      </c>
      <c r="C2289">
        <v>8</v>
      </c>
      <c r="D2289">
        <v>9</v>
      </c>
      <c r="E2289">
        <v>202003</v>
      </c>
      <c r="F2289">
        <v>207</v>
      </c>
      <c r="G2289">
        <v>68</v>
      </c>
      <c r="H2289">
        <v>14076</v>
      </c>
      <c r="I2289">
        <v>34259.760000000002</v>
      </c>
      <c r="J2289">
        <v>622</v>
      </c>
      <c r="K2289">
        <v>79939.44</v>
      </c>
      <c r="L2289">
        <f>Tabla_STOCKENALMACEN[[#This Row],[CANT_STOCK]]*Tabla_STOCKENALMACEN[[#This Row],[COSTO_UNIT]]</f>
        <v>14076</v>
      </c>
      <c r="M2289">
        <f>IFERROR(Tabla_STOCKENALMACEN[[#This Row],[CANT_STOCK]]/Tabla_STOCKENALMACEN[[#This Row],[VENTA_PROM12MESES_UN]],0)</f>
        <v>0.33279742765273312</v>
      </c>
      <c r="N2289">
        <f>IFERROR(12/Tabla_STOCKENALMACEN[[#This Row],[MESES DE INVENTARIO]],0)</f>
        <v>36.05797101449275</v>
      </c>
      <c r="O2289" s="3">
        <f>Tabla_STOCKENALMACEN[[#This Row],[STOCK_VALORIZADO]]/SUM(Tabla_STOCKENALMACEN[STOCK_VALORIZADO])</f>
        <v>5.2990343708880447E-4</v>
      </c>
      <c r="P2289" s="1" t="str">
        <f>VLOOKUP(Tabla_STOCKENALMACEN[[#This Row],[ID_PRODUCTO]],'ABC VENTAS'!$B$2:$F$564,5,FALSE)</f>
        <v>A</v>
      </c>
      <c r="Q2289" s="1" t="str">
        <f>VLOOKUP(Tabla_STOCKENALMACEN[[#This Row],[ID_PRODUCTO]],'ABC STOCK'!$B$3:$F$565,5,FALSE)</f>
        <v>A</v>
      </c>
      <c r="R228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90" spans="1:18" x14ac:dyDescent="0.25">
      <c r="A2290">
        <v>1</v>
      </c>
      <c r="B2290">
        <v>1382</v>
      </c>
      <c r="C2290">
        <v>8</v>
      </c>
      <c r="D2290">
        <v>9</v>
      </c>
      <c r="E2290">
        <v>201902</v>
      </c>
      <c r="F2290">
        <v>334</v>
      </c>
      <c r="G2290">
        <v>50</v>
      </c>
      <c r="H2290">
        <v>16700</v>
      </c>
      <c r="I2290">
        <v>36330</v>
      </c>
      <c r="J2290">
        <v>692</v>
      </c>
      <c r="K2290">
        <v>64702</v>
      </c>
      <c r="L2290">
        <f>Tabla_STOCKENALMACEN[[#This Row],[CANT_STOCK]]*Tabla_STOCKENALMACEN[[#This Row],[COSTO_UNIT]]</f>
        <v>16700</v>
      </c>
      <c r="M2290">
        <f>IFERROR(Tabla_STOCKENALMACEN[[#This Row],[CANT_STOCK]]/Tabla_STOCKENALMACEN[[#This Row],[VENTA_PROM12MESES_UN]],0)</f>
        <v>0.48265895953757226</v>
      </c>
      <c r="N2290">
        <f>IFERROR(12/Tabla_STOCKENALMACEN[[#This Row],[MESES DE INVENTARIO]],0)</f>
        <v>24.862275449101794</v>
      </c>
      <c r="O2290" s="3">
        <f>Tabla_STOCKENALMACEN[[#This Row],[STOCK_VALORIZADO]]/SUM(Tabla_STOCKENALMACEN[STOCK_VALORIZADO])</f>
        <v>6.2868623184022697E-4</v>
      </c>
      <c r="P2290" s="1" t="str">
        <f>VLOOKUP(Tabla_STOCKENALMACEN[[#This Row],[ID_PRODUCTO]],'ABC VENTAS'!$B$2:$F$564,5,FALSE)</f>
        <v>A</v>
      </c>
      <c r="Q2290" s="1" t="str">
        <f>VLOOKUP(Tabla_STOCKENALMACEN[[#This Row],[ID_PRODUCTO]],'ABC STOCK'!$B$3:$F$565,5,FALSE)</f>
        <v>A</v>
      </c>
      <c r="R229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91" spans="1:18" x14ac:dyDescent="0.25">
      <c r="A2291">
        <v>2</v>
      </c>
      <c r="B2291">
        <v>1382</v>
      </c>
      <c r="C2291">
        <v>8</v>
      </c>
      <c r="D2291">
        <v>9</v>
      </c>
      <c r="E2291">
        <v>202002</v>
      </c>
      <c r="F2291">
        <v>831</v>
      </c>
      <c r="G2291">
        <v>37</v>
      </c>
      <c r="H2291">
        <v>30747</v>
      </c>
      <c r="I2291">
        <v>25256.94</v>
      </c>
      <c r="J2291">
        <v>734</v>
      </c>
      <c r="K2291">
        <v>48612.82</v>
      </c>
      <c r="L2291">
        <f>Tabla_STOCKENALMACEN[[#This Row],[CANT_STOCK]]*Tabla_STOCKENALMACEN[[#This Row],[COSTO_UNIT]]</f>
        <v>30747</v>
      </c>
      <c r="M2291">
        <f>IFERROR(Tabla_STOCKENALMACEN[[#This Row],[CANT_STOCK]]/Tabla_STOCKENALMACEN[[#This Row],[VENTA_PROM12MESES_UN]],0)</f>
        <v>1.1321525885558583</v>
      </c>
      <c r="N2291">
        <f>IFERROR(12/Tabla_STOCKENALMACEN[[#This Row],[MESES DE INVENTARIO]],0)</f>
        <v>10.59927797833935</v>
      </c>
      <c r="O2291" s="3">
        <f>Tabla_STOCKENALMACEN[[#This Row],[STOCK_VALORIZADO]]/SUM(Tabla_STOCKENALMACEN[STOCK_VALORIZADO])</f>
        <v>1.1574979383467939E-3</v>
      </c>
      <c r="P2291" s="1" t="str">
        <f>VLOOKUP(Tabla_STOCKENALMACEN[[#This Row],[ID_PRODUCTO]],'ABC VENTAS'!$B$2:$F$564,5,FALSE)</f>
        <v>A</v>
      </c>
      <c r="Q2291" s="1" t="str">
        <f>VLOOKUP(Tabla_STOCKENALMACEN[[#This Row],[ID_PRODUCTO]],'ABC STOCK'!$B$3:$F$565,5,FALSE)</f>
        <v>A</v>
      </c>
      <c r="R229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92" spans="1:18" x14ac:dyDescent="0.25">
      <c r="A2292">
        <v>1</v>
      </c>
      <c r="B2292">
        <v>1382</v>
      </c>
      <c r="C2292">
        <v>8</v>
      </c>
      <c r="D2292">
        <v>9</v>
      </c>
      <c r="E2292">
        <v>201906</v>
      </c>
      <c r="F2292">
        <v>1219</v>
      </c>
      <c r="G2292">
        <v>56</v>
      </c>
      <c r="H2292">
        <v>68264</v>
      </c>
      <c r="I2292">
        <v>25668.720000000001</v>
      </c>
      <c r="J2292">
        <v>463</v>
      </c>
      <c r="K2292">
        <v>38373.440000000002</v>
      </c>
      <c r="L2292">
        <f>Tabla_STOCKENALMACEN[[#This Row],[CANT_STOCK]]*Tabla_STOCKENALMACEN[[#This Row],[COSTO_UNIT]]</f>
        <v>68264</v>
      </c>
      <c r="M2292">
        <f>IFERROR(Tabla_STOCKENALMACEN[[#This Row],[CANT_STOCK]]/Tabla_STOCKENALMACEN[[#This Row],[VENTA_PROM12MESES_UN]],0)</f>
        <v>2.6328293736501078</v>
      </c>
      <c r="N2292">
        <f>IFERROR(12/Tabla_STOCKENALMACEN[[#This Row],[MESES DE INVENTARIO]],0)</f>
        <v>4.5578342904019689</v>
      </c>
      <c r="O2292" s="3">
        <f>Tabla_STOCKENALMACEN[[#This Row],[STOCK_VALORIZADO]]/SUM(Tabla_STOCKENALMACEN[STOCK_VALORIZADO])</f>
        <v>2.5698584988228293E-3</v>
      </c>
      <c r="P2292" s="1" t="str">
        <f>VLOOKUP(Tabla_STOCKENALMACEN[[#This Row],[ID_PRODUCTO]],'ABC VENTAS'!$B$2:$F$564,5,FALSE)</f>
        <v>A</v>
      </c>
      <c r="Q2292" s="1" t="str">
        <f>VLOOKUP(Tabla_STOCKENALMACEN[[#This Row],[ID_PRODUCTO]],'ABC STOCK'!$B$3:$F$565,5,FALSE)</f>
        <v>A</v>
      </c>
      <c r="R229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93" spans="1:18" x14ac:dyDescent="0.25">
      <c r="A2293">
        <v>2</v>
      </c>
      <c r="B2293">
        <v>1382</v>
      </c>
      <c r="C2293">
        <v>8</v>
      </c>
      <c r="D2293">
        <v>9</v>
      </c>
      <c r="E2293">
        <v>202003</v>
      </c>
      <c r="F2293">
        <v>111</v>
      </c>
      <c r="G2293">
        <v>38</v>
      </c>
      <c r="H2293">
        <v>4218</v>
      </c>
      <c r="I2293">
        <v>20748</v>
      </c>
      <c r="J2293">
        <v>525</v>
      </c>
      <c r="K2293">
        <v>36508.5</v>
      </c>
      <c r="L2293">
        <f>Tabla_STOCKENALMACEN[[#This Row],[CANT_STOCK]]*Tabla_STOCKENALMACEN[[#This Row],[COSTO_UNIT]]</f>
        <v>4218</v>
      </c>
      <c r="M2293">
        <f>IFERROR(Tabla_STOCKENALMACEN[[#This Row],[CANT_STOCK]]/Tabla_STOCKENALMACEN[[#This Row],[VENTA_PROM12MESES_UN]],0)</f>
        <v>0.21142857142857144</v>
      </c>
      <c r="N2293">
        <f>IFERROR(12/Tabla_STOCKENALMACEN[[#This Row],[MESES DE INVENTARIO]],0)</f>
        <v>56.756756756756751</v>
      </c>
      <c r="O2293" s="3">
        <f>Tabla_STOCKENALMACEN[[#This Row],[STOCK_VALORIZADO]]/SUM(Tabla_STOCKENALMACEN[STOCK_VALORIZADO])</f>
        <v>1.5879033089233997E-4</v>
      </c>
      <c r="P2293" s="1" t="str">
        <f>VLOOKUP(Tabla_STOCKENALMACEN[[#This Row],[ID_PRODUCTO]],'ABC VENTAS'!$B$2:$F$564,5,FALSE)</f>
        <v>A</v>
      </c>
      <c r="Q2293" s="1" t="str">
        <f>VLOOKUP(Tabla_STOCKENALMACEN[[#This Row],[ID_PRODUCTO]],'ABC STOCK'!$B$3:$F$565,5,FALSE)</f>
        <v>A</v>
      </c>
      <c r="R229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94" spans="1:18" x14ac:dyDescent="0.25">
      <c r="A2294">
        <v>1</v>
      </c>
      <c r="B2294">
        <v>1383</v>
      </c>
      <c r="C2294">
        <v>8</v>
      </c>
      <c r="D2294">
        <v>9</v>
      </c>
      <c r="E2294">
        <v>202002</v>
      </c>
      <c r="F2294">
        <v>153</v>
      </c>
      <c r="G2294">
        <v>7.81</v>
      </c>
      <c r="H2294">
        <v>1194.93</v>
      </c>
      <c r="I2294">
        <v>1096.5239999999999</v>
      </c>
      <c r="J2294">
        <v>130</v>
      </c>
      <c r="K2294">
        <v>1248.819</v>
      </c>
      <c r="L2294">
        <f>Tabla_STOCKENALMACEN[[#This Row],[CANT_STOCK]]*Tabla_STOCKENALMACEN[[#This Row],[COSTO_UNIT]]</f>
        <v>1194.9299999999998</v>
      </c>
      <c r="M2294">
        <f>IFERROR(Tabla_STOCKENALMACEN[[#This Row],[CANT_STOCK]]/Tabla_STOCKENALMACEN[[#This Row],[VENTA_PROM12MESES_UN]],0)</f>
        <v>1.176923076923077</v>
      </c>
      <c r="N2294">
        <f>IFERROR(12/Tabla_STOCKENALMACEN[[#This Row],[MESES DE INVENTARIO]],0)</f>
        <v>10.196078431372548</v>
      </c>
      <c r="O2294" s="3">
        <f>Tabla_STOCKENALMACEN[[#This Row],[STOCK_VALORIZADO]]/SUM(Tabla_STOCKENALMACEN[STOCK_VALORIZADO])</f>
        <v>4.4984193952864811E-5</v>
      </c>
      <c r="P2294" s="1" t="str">
        <f>VLOOKUP(Tabla_STOCKENALMACEN[[#This Row],[ID_PRODUCTO]],'ABC VENTAS'!$B$2:$F$564,5,FALSE)</f>
        <v>C</v>
      </c>
      <c r="Q2294" s="1" t="str">
        <f>VLOOKUP(Tabla_STOCKENALMACEN[[#This Row],[ID_PRODUCTO]],'ABC STOCK'!$B$3:$F$565,5,FALSE)</f>
        <v>C</v>
      </c>
      <c r="R229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95" spans="1:18" x14ac:dyDescent="0.25">
      <c r="A2295">
        <v>2</v>
      </c>
      <c r="B2295">
        <v>1383</v>
      </c>
      <c r="C2295">
        <v>8</v>
      </c>
      <c r="D2295">
        <v>9</v>
      </c>
      <c r="E2295">
        <v>202002</v>
      </c>
      <c r="F2295">
        <v>543</v>
      </c>
      <c r="G2295">
        <v>5.9</v>
      </c>
      <c r="H2295">
        <v>3203.7</v>
      </c>
      <c r="I2295">
        <v>539.28949999999998</v>
      </c>
      <c r="J2295">
        <v>90.5</v>
      </c>
      <c r="K2295">
        <v>977.12850000000003</v>
      </c>
      <c r="L2295">
        <f>Tabla_STOCKENALMACEN[[#This Row],[CANT_STOCK]]*Tabla_STOCKENALMACEN[[#This Row],[COSTO_UNIT]]</f>
        <v>3203.7000000000003</v>
      </c>
      <c r="M2295">
        <f>IFERROR(Tabla_STOCKENALMACEN[[#This Row],[CANT_STOCK]]/Tabla_STOCKENALMACEN[[#This Row],[VENTA_PROM12MESES_UN]],0)</f>
        <v>6</v>
      </c>
      <c r="N2295">
        <f>IFERROR(12/Tabla_STOCKENALMACEN[[#This Row],[MESES DE INVENTARIO]],0)</f>
        <v>2</v>
      </c>
      <c r="O2295" s="3">
        <f>Tabla_STOCKENALMACEN[[#This Row],[STOCK_VALORIZADO]]/SUM(Tabla_STOCKENALMACEN[STOCK_VALORIZADO])</f>
        <v>1.2060611263152905E-4</v>
      </c>
      <c r="P2295" s="1" t="str">
        <f>VLOOKUP(Tabla_STOCKENALMACEN[[#This Row],[ID_PRODUCTO]],'ABC VENTAS'!$B$2:$F$564,5,FALSE)</f>
        <v>C</v>
      </c>
      <c r="Q2295" s="1" t="str">
        <f>VLOOKUP(Tabla_STOCKENALMACEN[[#This Row],[ID_PRODUCTO]],'ABC STOCK'!$B$3:$F$565,5,FALSE)</f>
        <v>C</v>
      </c>
      <c r="R229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296" spans="1:18" x14ac:dyDescent="0.25">
      <c r="A2296">
        <v>2</v>
      </c>
      <c r="B2296">
        <v>1383</v>
      </c>
      <c r="C2296">
        <v>8</v>
      </c>
      <c r="D2296">
        <v>9</v>
      </c>
      <c r="E2296">
        <v>201906</v>
      </c>
      <c r="F2296">
        <v>40</v>
      </c>
      <c r="G2296">
        <v>3.63</v>
      </c>
      <c r="H2296">
        <v>145.19999999999999</v>
      </c>
      <c r="I2296">
        <v>446.9982</v>
      </c>
      <c r="J2296">
        <v>131</v>
      </c>
      <c r="K2296">
        <v>865.46460000000002</v>
      </c>
      <c r="L2296">
        <f>Tabla_STOCKENALMACEN[[#This Row],[CANT_STOCK]]*Tabla_STOCKENALMACEN[[#This Row],[COSTO_UNIT]]</f>
        <v>145.19999999999999</v>
      </c>
      <c r="M2296">
        <f>IFERROR(Tabla_STOCKENALMACEN[[#This Row],[CANT_STOCK]]/Tabla_STOCKENALMACEN[[#This Row],[VENTA_PROM12MESES_UN]],0)</f>
        <v>0.30534351145038169</v>
      </c>
      <c r="N2296">
        <f>IFERROR(12/Tabla_STOCKENALMACEN[[#This Row],[MESES DE INVENTARIO]],0)</f>
        <v>39.299999999999997</v>
      </c>
      <c r="O2296" s="3">
        <f>Tabla_STOCKENALMACEN[[#This Row],[STOCK_VALORIZADO]]/SUM(Tabla_STOCKENALMACEN[STOCK_VALORIZADO])</f>
        <v>5.4661820876168232E-6</v>
      </c>
      <c r="P2296" s="1" t="str">
        <f>VLOOKUP(Tabla_STOCKENALMACEN[[#This Row],[ID_PRODUCTO]],'ABC VENTAS'!$B$2:$F$564,5,FALSE)</f>
        <v>C</v>
      </c>
      <c r="Q2296" s="1" t="str">
        <f>VLOOKUP(Tabla_STOCKENALMACEN[[#This Row],[ID_PRODUCTO]],'ABC STOCK'!$B$3:$F$565,5,FALSE)</f>
        <v>C</v>
      </c>
      <c r="R229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97" spans="1:18" x14ac:dyDescent="0.25">
      <c r="A2297">
        <v>2</v>
      </c>
      <c r="B2297">
        <v>1383</v>
      </c>
      <c r="C2297">
        <v>8</v>
      </c>
      <c r="D2297">
        <v>9</v>
      </c>
      <c r="E2297">
        <v>201906</v>
      </c>
      <c r="F2297">
        <v>29</v>
      </c>
      <c r="G2297">
        <v>2.62</v>
      </c>
      <c r="H2297">
        <v>75.98</v>
      </c>
      <c r="I2297">
        <v>256.55040000000002</v>
      </c>
      <c r="J2297">
        <v>96</v>
      </c>
      <c r="K2297">
        <v>452.73599999999999</v>
      </c>
      <c r="L2297">
        <f>Tabla_STOCKENALMACEN[[#This Row],[CANT_STOCK]]*Tabla_STOCKENALMACEN[[#This Row],[COSTO_UNIT]]</f>
        <v>75.98</v>
      </c>
      <c r="M2297">
        <f>IFERROR(Tabla_STOCKENALMACEN[[#This Row],[CANT_STOCK]]/Tabla_STOCKENALMACEN[[#This Row],[VENTA_PROM12MESES_UN]],0)</f>
        <v>0.30208333333333331</v>
      </c>
      <c r="N2297">
        <f>IFERROR(12/Tabla_STOCKENALMACEN[[#This Row],[MESES DE INVENTARIO]],0)</f>
        <v>39.724137931034484</v>
      </c>
      <c r="O2297" s="3">
        <f>Tabla_STOCKENALMACEN[[#This Row],[STOCK_VALORIZADO]]/SUM(Tabla_STOCKENALMACEN[STOCK_VALORIZADO])</f>
        <v>2.8603341254623021E-6</v>
      </c>
      <c r="P2297" s="1" t="str">
        <f>VLOOKUP(Tabla_STOCKENALMACEN[[#This Row],[ID_PRODUCTO]],'ABC VENTAS'!$B$2:$F$564,5,FALSE)</f>
        <v>C</v>
      </c>
      <c r="Q2297" s="1" t="str">
        <f>VLOOKUP(Tabla_STOCKENALMACEN[[#This Row],[ID_PRODUCTO]],'ABC STOCK'!$B$3:$F$565,5,FALSE)</f>
        <v>C</v>
      </c>
      <c r="R229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298" spans="1:18" x14ac:dyDescent="0.25">
      <c r="A2298">
        <v>3</v>
      </c>
      <c r="B2298">
        <v>1383</v>
      </c>
      <c r="C2298">
        <v>8</v>
      </c>
      <c r="D2298">
        <v>9</v>
      </c>
      <c r="E2298">
        <v>201909</v>
      </c>
      <c r="F2298">
        <v>473</v>
      </c>
      <c r="G2298">
        <v>3.18</v>
      </c>
      <c r="H2298">
        <v>1504.14</v>
      </c>
      <c r="I2298">
        <v>184.17923999999999</v>
      </c>
      <c r="J2298">
        <v>59.1</v>
      </c>
      <c r="K2298">
        <v>325.13274000000001</v>
      </c>
      <c r="L2298">
        <f>Tabla_STOCKENALMACEN[[#This Row],[CANT_STOCK]]*Tabla_STOCKENALMACEN[[#This Row],[COSTO_UNIT]]</f>
        <v>1504.14</v>
      </c>
      <c r="M2298">
        <f>IFERROR(Tabla_STOCKENALMACEN[[#This Row],[CANT_STOCK]]/Tabla_STOCKENALMACEN[[#This Row],[VENTA_PROM12MESES_UN]],0)</f>
        <v>8.0033840947546526</v>
      </c>
      <c r="N2298">
        <f>IFERROR(12/Tabla_STOCKENALMACEN[[#This Row],[MESES DE INVENTARIO]],0)</f>
        <v>1.4993657505285414</v>
      </c>
      <c r="O2298" s="3">
        <f>Tabla_STOCKENALMACEN[[#This Row],[STOCK_VALORIZADO]]/SUM(Tabla_STOCKENALMACEN[STOCK_VALORIZADO])</f>
        <v>5.662467717126701E-5</v>
      </c>
      <c r="P2298" s="1" t="str">
        <f>VLOOKUP(Tabla_STOCKENALMACEN[[#This Row],[ID_PRODUCTO]],'ABC VENTAS'!$B$2:$F$564,5,FALSE)</f>
        <v>C</v>
      </c>
      <c r="Q2298" s="1" t="str">
        <f>VLOOKUP(Tabla_STOCKENALMACEN[[#This Row],[ID_PRODUCTO]],'ABC STOCK'!$B$3:$F$565,5,FALSE)</f>
        <v>C</v>
      </c>
      <c r="R229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299" spans="1:18" x14ac:dyDescent="0.25">
      <c r="A2299">
        <v>1</v>
      </c>
      <c r="B2299">
        <v>1383</v>
      </c>
      <c r="C2299">
        <v>8</v>
      </c>
      <c r="D2299">
        <v>9</v>
      </c>
      <c r="E2299">
        <v>201904</v>
      </c>
      <c r="F2299">
        <v>483</v>
      </c>
      <c r="G2299">
        <v>2.84</v>
      </c>
      <c r="H2299">
        <v>1371.72</v>
      </c>
      <c r="I2299">
        <v>160.2612</v>
      </c>
      <c r="J2299">
        <v>57</v>
      </c>
      <c r="K2299">
        <v>307.572</v>
      </c>
      <c r="L2299">
        <f>Tabla_STOCKENALMACEN[[#This Row],[CANT_STOCK]]*Tabla_STOCKENALMACEN[[#This Row],[COSTO_UNIT]]</f>
        <v>1371.72</v>
      </c>
      <c r="M2299">
        <f>IFERROR(Tabla_STOCKENALMACEN[[#This Row],[CANT_STOCK]]/Tabla_STOCKENALMACEN[[#This Row],[VENTA_PROM12MESES_UN]],0)</f>
        <v>8.473684210526315</v>
      </c>
      <c r="N2299">
        <f>IFERROR(12/Tabla_STOCKENALMACEN[[#This Row],[MESES DE INVENTARIO]],0)</f>
        <v>1.4161490683229816</v>
      </c>
      <c r="O2299" s="3">
        <f>Tabla_STOCKENALMACEN[[#This Row],[STOCK_VALORIZADO]]/SUM(Tabla_STOCKENALMACEN[STOCK_VALORIZADO])</f>
        <v>5.1639609457477613E-5</v>
      </c>
      <c r="P2299" s="1" t="str">
        <f>VLOOKUP(Tabla_STOCKENALMACEN[[#This Row],[ID_PRODUCTO]],'ABC VENTAS'!$B$2:$F$564,5,FALSE)</f>
        <v>C</v>
      </c>
      <c r="Q2299" s="1" t="str">
        <f>VLOOKUP(Tabla_STOCKENALMACEN[[#This Row],[ID_PRODUCTO]],'ABC STOCK'!$B$3:$F$565,5,FALSE)</f>
        <v>C</v>
      </c>
      <c r="R229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300" spans="1:18" x14ac:dyDescent="0.25">
      <c r="A2300">
        <v>3</v>
      </c>
      <c r="B2300">
        <v>1384</v>
      </c>
      <c r="C2300">
        <v>8</v>
      </c>
      <c r="D2300">
        <v>9</v>
      </c>
      <c r="E2300">
        <v>202002</v>
      </c>
      <c r="F2300">
        <v>476</v>
      </c>
      <c r="G2300">
        <v>49</v>
      </c>
      <c r="H2300">
        <v>23324</v>
      </c>
      <c r="I2300">
        <v>41968.99</v>
      </c>
      <c r="J2300">
        <v>883</v>
      </c>
      <c r="K2300">
        <v>75717.25</v>
      </c>
      <c r="L2300">
        <f>Tabla_STOCKENALMACEN[[#This Row],[CANT_STOCK]]*Tabla_STOCKENALMACEN[[#This Row],[COSTO_UNIT]]</f>
        <v>23324</v>
      </c>
      <c r="M2300">
        <f>IFERROR(Tabla_STOCKENALMACEN[[#This Row],[CANT_STOCK]]/Tabla_STOCKENALMACEN[[#This Row],[VENTA_PROM12MESES_UN]],0)</f>
        <v>0.53907134767836917</v>
      </c>
      <c r="N2300">
        <f>IFERROR(12/Tabla_STOCKENALMACEN[[#This Row],[MESES DE INVENTARIO]],0)</f>
        <v>22.260504201680675</v>
      </c>
      <c r="O2300" s="3">
        <f>Tabla_STOCKENALMACEN[[#This Row],[STOCK_VALORIZADO]]/SUM(Tabla_STOCKENALMACEN[STOCK_VALORIZADO])</f>
        <v>8.7805255517613492E-4</v>
      </c>
      <c r="P2300" s="1" t="str">
        <f>VLOOKUP(Tabla_STOCKENALMACEN[[#This Row],[ID_PRODUCTO]],'ABC VENTAS'!$B$2:$F$564,5,FALSE)</f>
        <v>B</v>
      </c>
      <c r="Q2300" s="1" t="str">
        <f>VLOOKUP(Tabla_STOCKENALMACEN[[#This Row],[ID_PRODUCTO]],'ABC STOCK'!$B$3:$F$565,5,FALSE)</f>
        <v>A</v>
      </c>
      <c r="R23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01" spans="1:18" x14ac:dyDescent="0.25">
      <c r="A2301">
        <v>3</v>
      </c>
      <c r="B2301">
        <v>1384</v>
      </c>
      <c r="C2301">
        <v>8</v>
      </c>
      <c r="D2301">
        <v>9</v>
      </c>
      <c r="E2301">
        <v>202003</v>
      </c>
      <c r="F2301">
        <v>85</v>
      </c>
      <c r="G2301">
        <v>49</v>
      </c>
      <c r="H2301">
        <v>4165</v>
      </c>
      <c r="I2301">
        <v>38354.75</v>
      </c>
      <c r="J2301">
        <v>775</v>
      </c>
      <c r="K2301">
        <v>64937.25</v>
      </c>
      <c r="L2301">
        <f>Tabla_STOCKENALMACEN[[#This Row],[CANT_STOCK]]*Tabla_STOCKENALMACEN[[#This Row],[COSTO_UNIT]]</f>
        <v>4165</v>
      </c>
      <c r="M2301">
        <f>IFERROR(Tabla_STOCKENALMACEN[[#This Row],[CANT_STOCK]]/Tabla_STOCKENALMACEN[[#This Row],[VENTA_PROM12MESES_UN]],0)</f>
        <v>0.10967741935483871</v>
      </c>
      <c r="N2301">
        <f>IFERROR(12/Tabla_STOCKENALMACEN[[#This Row],[MESES DE INVENTARIO]],0)</f>
        <v>109.41176470588235</v>
      </c>
      <c r="O2301" s="3">
        <f>Tabla_STOCKENALMACEN[[#This Row],[STOCK_VALORIZADO]]/SUM(Tabla_STOCKENALMACEN[STOCK_VALORIZADO])</f>
        <v>1.5679509913859552E-4</v>
      </c>
      <c r="P2301" s="1" t="str">
        <f>VLOOKUP(Tabla_STOCKENALMACEN[[#This Row],[ID_PRODUCTO]],'ABC VENTAS'!$B$2:$F$564,5,FALSE)</f>
        <v>B</v>
      </c>
      <c r="Q2301" s="1" t="str">
        <f>VLOOKUP(Tabla_STOCKENALMACEN[[#This Row],[ID_PRODUCTO]],'ABC STOCK'!$B$3:$F$565,5,FALSE)</f>
        <v>A</v>
      </c>
      <c r="R230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02" spans="1:18" x14ac:dyDescent="0.25">
      <c r="A2302">
        <v>2</v>
      </c>
      <c r="B2302">
        <v>1384</v>
      </c>
      <c r="C2302">
        <v>8</v>
      </c>
      <c r="D2302">
        <v>9</v>
      </c>
      <c r="E2302">
        <v>201904</v>
      </c>
      <c r="F2302">
        <v>1079</v>
      </c>
      <c r="G2302">
        <v>69</v>
      </c>
      <c r="H2302">
        <v>74451</v>
      </c>
      <c r="I2302">
        <v>45829.8</v>
      </c>
      <c r="J2302">
        <v>615</v>
      </c>
      <c r="K2302">
        <v>53892.45</v>
      </c>
      <c r="L2302">
        <f>Tabla_STOCKENALMACEN[[#This Row],[CANT_STOCK]]*Tabla_STOCKENALMACEN[[#This Row],[COSTO_UNIT]]</f>
        <v>74451</v>
      </c>
      <c r="M2302">
        <f>IFERROR(Tabla_STOCKENALMACEN[[#This Row],[CANT_STOCK]]/Tabla_STOCKENALMACEN[[#This Row],[VENTA_PROM12MESES_UN]],0)</f>
        <v>1.7544715447154471</v>
      </c>
      <c r="N2302">
        <f>IFERROR(12/Tabla_STOCKENALMACEN[[#This Row],[MESES DE INVENTARIO]],0)</f>
        <v>6.839666357738647</v>
      </c>
      <c r="O2302" s="3">
        <f>Tabla_STOCKENALMACEN[[#This Row],[STOCK_VALORIZADO]]/SUM(Tabla_STOCKENALMACEN[STOCK_VALORIZADO])</f>
        <v>2.8027735716608824E-3</v>
      </c>
      <c r="P2302" s="1" t="str">
        <f>VLOOKUP(Tabla_STOCKENALMACEN[[#This Row],[ID_PRODUCTO]],'ABC VENTAS'!$B$2:$F$564,5,FALSE)</f>
        <v>B</v>
      </c>
      <c r="Q2302" s="1" t="str">
        <f>VLOOKUP(Tabla_STOCKENALMACEN[[#This Row],[ID_PRODUCTO]],'ABC STOCK'!$B$3:$F$565,5,FALSE)</f>
        <v>A</v>
      </c>
      <c r="R230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03" spans="1:18" x14ac:dyDescent="0.25">
      <c r="A2303">
        <v>3</v>
      </c>
      <c r="B2303">
        <v>1384</v>
      </c>
      <c r="C2303">
        <v>8</v>
      </c>
      <c r="D2303">
        <v>9</v>
      </c>
      <c r="E2303">
        <v>202003</v>
      </c>
      <c r="F2303">
        <v>775</v>
      </c>
      <c r="G2303">
        <v>46</v>
      </c>
      <c r="H2303">
        <v>35650</v>
      </c>
      <c r="I2303">
        <v>30617.599999999999</v>
      </c>
      <c r="J2303">
        <v>832</v>
      </c>
      <c r="K2303">
        <v>50136.32</v>
      </c>
      <c r="L2303">
        <f>Tabla_STOCKENALMACEN[[#This Row],[CANT_STOCK]]*Tabla_STOCKENALMACEN[[#This Row],[COSTO_UNIT]]</f>
        <v>35650</v>
      </c>
      <c r="M2303">
        <f>IFERROR(Tabla_STOCKENALMACEN[[#This Row],[CANT_STOCK]]/Tabla_STOCKENALMACEN[[#This Row],[VENTA_PROM12MESES_UN]],0)</f>
        <v>0.93149038461538458</v>
      </c>
      <c r="N2303">
        <f>IFERROR(12/Tabla_STOCKENALMACEN[[#This Row],[MESES DE INVENTARIO]],0)</f>
        <v>12.882580645161291</v>
      </c>
      <c r="O2303" s="3">
        <f>Tabla_STOCKENALMACEN[[#This Row],[STOCK_VALORIZADO]]/SUM(Tabla_STOCKENALMACEN[STOCK_VALORIZADO])</f>
        <v>1.3420756985092271E-3</v>
      </c>
      <c r="P2303" s="1" t="str">
        <f>VLOOKUP(Tabla_STOCKENALMACEN[[#This Row],[ID_PRODUCTO]],'ABC VENTAS'!$B$2:$F$564,5,FALSE)</f>
        <v>B</v>
      </c>
      <c r="Q2303" s="1" t="str">
        <f>VLOOKUP(Tabla_STOCKENALMACEN[[#This Row],[ID_PRODUCTO]],'ABC STOCK'!$B$3:$F$565,5,FALSE)</f>
        <v>A</v>
      </c>
      <c r="R23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04" spans="1:18" x14ac:dyDescent="0.25">
      <c r="A2304">
        <v>1</v>
      </c>
      <c r="B2304">
        <v>1384</v>
      </c>
      <c r="C2304">
        <v>8</v>
      </c>
      <c r="D2304">
        <v>9</v>
      </c>
      <c r="E2304">
        <v>202002</v>
      </c>
      <c r="F2304">
        <v>307</v>
      </c>
      <c r="G2304">
        <v>35</v>
      </c>
      <c r="H2304">
        <v>10745</v>
      </c>
      <c r="I2304">
        <v>28297.5</v>
      </c>
      <c r="J2304">
        <v>825</v>
      </c>
      <c r="K2304">
        <v>47355</v>
      </c>
      <c r="L2304">
        <f>Tabla_STOCKENALMACEN[[#This Row],[CANT_STOCK]]*Tabla_STOCKENALMACEN[[#This Row],[COSTO_UNIT]]</f>
        <v>10745</v>
      </c>
      <c r="M2304">
        <f>IFERROR(Tabla_STOCKENALMACEN[[#This Row],[CANT_STOCK]]/Tabla_STOCKENALMACEN[[#This Row],[VENTA_PROM12MESES_UN]],0)</f>
        <v>0.37212121212121213</v>
      </c>
      <c r="N2304">
        <f>IFERROR(12/Tabla_STOCKENALMACEN[[#This Row],[MESES DE INVENTARIO]],0)</f>
        <v>32.247557003257327</v>
      </c>
      <c r="O2304" s="3">
        <f>Tabla_STOCKENALMACEN[[#This Row],[STOCK_VALORIZADO]]/SUM(Tabla_STOCKENALMACEN[STOCK_VALORIZADO])</f>
        <v>4.0450500366007419E-4</v>
      </c>
      <c r="P2304" s="1" t="str">
        <f>VLOOKUP(Tabla_STOCKENALMACEN[[#This Row],[ID_PRODUCTO]],'ABC VENTAS'!$B$2:$F$564,5,FALSE)</f>
        <v>B</v>
      </c>
      <c r="Q2304" s="1" t="str">
        <f>VLOOKUP(Tabla_STOCKENALMACEN[[#This Row],[ID_PRODUCTO]],'ABC STOCK'!$B$3:$F$565,5,FALSE)</f>
        <v>A</v>
      </c>
      <c r="R230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05" spans="1:18" x14ac:dyDescent="0.25">
      <c r="A2305">
        <v>3</v>
      </c>
      <c r="B2305">
        <v>1384</v>
      </c>
      <c r="C2305">
        <v>8</v>
      </c>
      <c r="D2305">
        <v>9</v>
      </c>
      <c r="E2305">
        <v>202003</v>
      </c>
      <c r="F2305">
        <v>891</v>
      </c>
      <c r="G2305">
        <v>49</v>
      </c>
      <c r="H2305">
        <v>43659</v>
      </c>
      <c r="I2305">
        <v>14611.8</v>
      </c>
      <c r="J2305">
        <v>355</v>
      </c>
      <c r="K2305">
        <v>25744.6</v>
      </c>
      <c r="L2305">
        <f>Tabla_STOCKENALMACEN[[#This Row],[CANT_STOCK]]*Tabla_STOCKENALMACEN[[#This Row],[COSTO_UNIT]]</f>
        <v>43659</v>
      </c>
      <c r="M2305">
        <f>IFERROR(Tabla_STOCKENALMACEN[[#This Row],[CANT_STOCK]]/Tabla_STOCKENALMACEN[[#This Row],[VENTA_PROM12MESES_UN]],0)</f>
        <v>2.5098591549295777</v>
      </c>
      <c r="N2305">
        <f>IFERROR(12/Tabla_STOCKENALMACEN[[#This Row],[MESES DE INVENTARIO]],0)</f>
        <v>4.7811447811447811</v>
      </c>
      <c r="O2305" s="3">
        <f>Tabla_STOCKENALMACEN[[#This Row],[STOCK_VALORIZADO]]/SUM(Tabla_STOCKENALMACEN[STOCK_VALORIZADO])</f>
        <v>1.6435815686175132E-3</v>
      </c>
      <c r="P2305" s="1" t="str">
        <f>VLOOKUP(Tabla_STOCKENALMACEN[[#This Row],[ID_PRODUCTO]],'ABC VENTAS'!$B$2:$F$564,5,FALSE)</f>
        <v>B</v>
      </c>
      <c r="Q2305" s="1" t="str">
        <f>VLOOKUP(Tabla_STOCKENALMACEN[[#This Row],[ID_PRODUCTO]],'ABC STOCK'!$B$3:$F$565,5,FALSE)</f>
        <v>A</v>
      </c>
      <c r="R230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06" spans="1:18" x14ac:dyDescent="0.25">
      <c r="A2306">
        <v>2</v>
      </c>
      <c r="B2306">
        <v>1385</v>
      </c>
      <c r="C2306">
        <v>8</v>
      </c>
      <c r="D2306">
        <v>9</v>
      </c>
      <c r="E2306">
        <v>202002</v>
      </c>
      <c r="F2306">
        <v>860</v>
      </c>
      <c r="G2306">
        <v>4.57</v>
      </c>
      <c r="H2306">
        <v>3930.2</v>
      </c>
      <c r="I2306">
        <v>242.95491000000001</v>
      </c>
      <c r="J2306">
        <v>53.7</v>
      </c>
      <c r="K2306">
        <v>331.30214999999998</v>
      </c>
      <c r="L2306">
        <f>Tabla_STOCKENALMACEN[[#This Row],[CANT_STOCK]]*Tabla_STOCKENALMACEN[[#This Row],[COSTO_UNIT]]</f>
        <v>3930.2000000000003</v>
      </c>
      <c r="M2306">
        <f>IFERROR(Tabla_STOCKENALMACEN[[#This Row],[CANT_STOCK]]/Tabla_STOCKENALMACEN[[#This Row],[VENTA_PROM12MESES_UN]],0)</f>
        <v>16.014897579143387</v>
      </c>
      <c r="N2306">
        <f>IFERROR(12/Tabla_STOCKENALMACEN[[#This Row],[MESES DE INVENTARIO]],0)</f>
        <v>0.74930232558139542</v>
      </c>
      <c r="O2306" s="3">
        <f>Tabla_STOCKENALMACEN[[#This Row],[STOCK_VALORIZADO]]/SUM(Tabla_STOCKENALMACEN[STOCK_VALORIZADO])</f>
        <v>1.4795584601068625E-4</v>
      </c>
      <c r="P2306" s="1" t="str">
        <f>VLOOKUP(Tabla_STOCKENALMACEN[[#This Row],[ID_PRODUCTO]],'ABC VENTAS'!$B$2:$F$564,5,FALSE)</f>
        <v>C</v>
      </c>
      <c r="Q2306" s="1" t="str">
        <f>VLOOKUP(Tabla_STOCKENALMACEN[[#This Row],[ID_PRODUCTO]],'ABC STOCK'!$B$3:$F$565,5,FALSE)</f>
        <v>C</v>
      </c>
      <c r="R230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307" spans="1:18" x14ac:dyDescent="0.25">
      <c r="A2307">
        <v>1</v>
      </c>
      <c r="B2307">
        <v>1385</v>
      </c>
      <c r="C2307">
        <v>8</v>
      </c>
      <c r="D2307">
        <v>9</v>
      </c>
      <c r="E2307">
        <v>201908</v>
      </c>
      <c r="F2307">
        <v>0</v>
      </c>
      <c r="G2307">
        <v>6.6</v>
      </c>
      <c r="H2307">
        <v>0</v>
      </c>
      <c r="I2307">
        <v>140.25</v>
      </c>
      <c r="J2307">
        <v>25</v>
      </c>
      <c r="K2307">
        <v>283.8</v>
      </c>
      <c r="L2307">
        <f>Tabla_STOCKENALMACEN[[#This Row],[CANT_STOCK]]*Tabla_STOCKENALMACEN[[#This Row],[COSTO_UNIT]]</f>
        <v>0</v>
      </c>
      <c r="M2307">
        <f>IFERROR(Tabla_STOCKENALMACEN[[#This Row],[CANT_STOCK]]/Tabla_STOCKENALMACEN[[#This Row],[VENTA_PROM12MESES_UN]],0)</f>
        <v>0</v>
      </c>
      <c r="N2307">
        <f>IFERROR(12/Tabla_STOCKENALMACEN[[#This Row],[MESES DE INVENTARIO]],0)</f>
        <v>0</v>
      </c>
      <c r="O2307" s="3">
        <f>Tabla_STOCKENALMACEN[[#This Row],[STOCK_VALORIZADO]]/SUM(Tabla_STOCKENALMACEN[STOCK_VALORIZADO])</f>
        <v>0</v>
      </c>
      <c r="P2307" s="1" t="str">
        <f>VLOOKUP(Tabla_STOCKENALMACEN[[#This Row],[ID_PRODUCTO]],'ABC VENTAS'!$B$2:$F$564,5,FALSE)</f>
        <v>C</v>
      </c>
      <c r="Q2307" s="1" t="str">
        <f>VLOOKUP(Tabla_STOCKENALMACEN[[#This Row],[ID_PRODUCTO]],'ABC STOCK'!$B$3:$F$565,5,FALSE)</f>
        <v>C</v>
      </c>
      <c r="R230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08" spans="1:18" x14ac:dyDescent="0.25">
      <c r="A2308">
        <v>3</v>
      </c>
      <c r="B2308">
        <v>1385</v>
      </c>
      <c r="C2308">
        <v>8</v>
      </c>
      <c r="D2308">
        <v>9</v>
      </c>
      <c r="E2308">
        <v>202002</v>
      </c>
      <c r="F2308">
        <v>434</v>
      </c>
      <c r="G2308">
        <v>2.88</v>
      </c>
      <c r="H2308">
        <v>1249.92</v>
      </c>
      <c r="I2308">
        <v>162.4896</v>
      </c>
      <c r="J2308">
        <v>62</v>
      </c>
      <c r="K2308">
        <v>235.69919999999999</v>
      </c>
      <c r="L2308">
        <f>Tabla_STOCKENALMACEN[[#This Row],[CANT_STOCK]]*Tabla_STOCKENALMACEN[[#This Row],[COSTO_UNIT]]</f>
        <v>1249.9199999999998</v>
      </c>
      <c r="M2308">
        <f>IFERROR(Tabla_STOCKENALMACEN[[#This Row],[CANT_STOCK]]/Tabla_STOCKENALMACEN[[#This Row],[VENTA_PROM12MESES_UN]],0)</f>
        <v>7</v>
      </c>
      <c r="N2308">
        <f>IFERROR(12/Tabla_STOCKENALMACEN[[#This Row],[MESES DE INVENTARIO]],0)</f>
        <v>1.7142857142857142</v>
      </c>
      <c r="O2308" s="3">
        <f>Tabla_STOCKENALMACEN[[#This Row],[STOCK_VALORIZADO]]/SUM(Tabla_STOCKENALMACEN[STOCK_VALORIZADO])</f>
        <v>4.7054341012080025E-5</v>
      </c>
      <c r="P2308" s="1" t="str">
        <f>VLOOKUP(Tabla_STOCKENALMACEN[[#This Row],[ID_PRODUCTO]],'ABC VENTAS'!$B$2:$F$564,5,FALSE)</f>
        <v>C</v>
      </c>
      <c r="Q2308" s="1" t="str">
        <f>VLOOKUP(Tabla_STOCKENALMACEN[[#This Row],[ID_PRODUCTO]],'ABC STOCK'!$B$3:$F$565,5,FALSE)</f>
        <v>C</v>
      </c>
      <c r="R230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309" spans="1:18" x14ac:dyDescent="0.25">
      <c r="A2309">
        <v>3</v>
      </c>
      <c r="B2309">
        <v>1385</v>
      </c>
      <c r="C2309">
        <v>8</v>
      </c>
      <c r="D2309">
        <v>9</v>
      </c>
      <c r="E2309">
        <v>202001</v>
      </c>
      <c r="F2309">
        <v>630</v>
      </c>
      <c r="G2309">
        <v>1.8</v>
      </c>
      <c r="H2309">
        <v>1134</v>
      </c>
      <c r="I2309">
        <v>135</v>
      </c>
      <c r="J2309">
        <v>75</v>
      </c>
      <c r="K2309">
        <v>220.05</v>
      </c>
      <c r="L2309">
        <f>Tabla_STOCKENALMACEN[[#This Row],[CANT_STOCK]]*Tabla_STOCKENALMACEN[[#This Row],[COSTO_UNIT]]</f>
        <v>1134</v>
      </c>
      <c r="M2309">
        <f>IFERROR(Tabla_STOCKENALMACEN[[#This Row],[CANT_STOCK]]/Tabla_STOCKENALMACEN[[#This Row],[VENTA_PROM12MESES_UN]],0)</f>
        <v>8.4</v>
      </c>
      <c r="N2309">
        <f>IFERROR(12/Tabla_STOCKENALMACEN[[#This Row],[MESES DE INVENTARIO]],0)</f>
        <v>1.4285714285714286</v>
      </c>
      <c r="O2309" s="3">
        <f>Tabla_STOCKENALMACEN[[#This Row],[STOCK_VALORIZADO]]/SUM(Tabla_STOCKENALMACEN[STOCK_VALORIZADO])</f>
        <v>4.2690430353701642E-5</v>
      </c>
      <c r="P2309" s="1" t="str">
        <f>VLOOKUP(Tabla_STOCKENALMACEN[[#This Row],[ID_PRODUCTO]],'ABC VENTAS'!$B$2:$F$564,5,FALSE)</f>
        <v>C</v>
      </c>
      <c r="Q2309" s="1" t="str">
        <f>VLOOKUP(Tabla_STOCKENALMACEN[[#This Row],[ID_PRODUCTO]],'ABC STOCK'!$B$3:$F$565,5,FALSE)</f>
        <v>C</v>
      </c>
      <c r="R230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310" spans="1:18" x14ac:dyDescent="0.25">
      <c r="A2310">
        <v>3</v>
      </c>
      <c r="B2310">
        <v>1385</v>
      </c>
      <c r="C2310">
        <v>8</v>
      </c>
      <c r="D2310">
        <v>9</v>
      </c>
      <c r="E2310">
        <v>201901</v>
      </c>
      <c r="F2310">
        <v>132</v>
      </c>
      <c r="G2310">
        <v>1.74</v>
      </c>
      <c r="H2310">
        <v>229.68</v>
      </c>
      <c r="I2310">
        <v>112.85639999999999</v>
      </c>
      <c r="J2310">
        <v>69</v>
      </c>
      <c r="K2310">
        <v>202.9014</v>
      </c>
      <c r="L2310">
        <f>Tabla_STOCKENALMACEN[[#This Row],[CANT_STOCK]]*Tabla_STOCKENALMACEN[[#This Row],[COSTO_UNIT]]</f>
        <v>229.68</v>
      </c>
      <c r="M2310">
        <f>IFERROR(Tabla_STOCKENALMACEN[[#This Row],[CANT_STOCK]]/Tabla_STOCKENALMACEN[[#This Row],[VENTA_PROM12MESES_UN]],0)</f>
        <v>1.9130434782608696</v>
      </c>
      <c r="N2310">
        <f>IFERROR(12/Tabla_STOCKENALMACEN[[#This Row],[MESES DE INVENTARIO]],0)</f>
        <v>6.2727272727272725</v>
      </c>
      <c r="O2310" s="3">
        <f>Tabla_STOCKENALMACEN[[#This Row],[STOCK_VALORIZADO]]/SUM(Tabla_STOCKENALMACEN[STOCK_VALORIZADO])</f>
        <v>8.6465062113211584E-6</v>
      </c>
      <c r="P2310" s="1" t="str">
        <f>VLOOKUP(Tabla_STOCKENALMACEN[[#This Row],[ID_PRODUCTO]],'ABC VENTAS'!$B$2:$F$564,5,FALSE)</f>
        <v>C</v>
      </c>
      <c r="Q2310" s="1" t="str">
        <f>VLOOKUP(Tabla_STOCKENALMACEN[[#This Row],[ID_PRODUCTO]],'ABC STOCK'!$B$3:$F$565,5,FALSE)</f>
        <v>C</v>
      </c>
      <c r="R231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11" spans="1:18" x14ac:dyDescent="0.25">
      <c r="A2311">
        <v>2</v>
      </c>
      <c r="B2311">
        <v>1385</v>
      </c>
      <c r="C2311">
        <v>8</v>
      </c>
      <c r="D2311">
        <v>9</v>
      </c>
      <c r="E2311">
        <v>201909</v>
      </c>
      <c r="F2311">
        <v>191</v>
      </c>
      <c r="G2311">
        <v>1.62</v>
      </c>
      <c r="H2311">
        <v>309.42</v>
      </c>
      <c r="I2311">
        <v>106.14239999999999</v>
      </c>
      <c r="J2311">
        <v>63</v>
      </c>
      <c r="K2311">
        <v>175.54320000000001</v>
      </c>
      <c r="L2311">
        <f>Tabla_STOCKENALMACEN[[#This Row],[CANT_STOCK]]*Tabla_STOCKENALMACEN[[#This Row],[COSTO_UNIT]]</f>
        <v>309.42</v>
      </c>
      <c r="M2311">
        <f>IFERROR(Tabla_STOCKENALMACEN[[#This Row],[CANT_STOCK]]/Tabla_STOCKENALMACEN[[#This Row],[VENTA_PROM12MESES_UN]],0)</f>
        <v>3.0317460317460316</v>
      </c>
      <c r="N2311">
        <f>IFERROR(12/Tabla_STOCKENALMACEN[[#This Row],[MESES DE INVENTARIO]],0)</f>
        <v>3.9581151832460733</v>
      </c>
      <c r="O2311" s="3">
        <f>Tabla_STOCKENALMACEN[[#This Row],[STOCK_VALORIZADO]]/SUM(Tabla_STOCKENALMACEN[STOCK_VALORIZADO])</f>
        <v>1.1648388853652876E-5</v>
      </c>
      <c r="P2311" s="1" t="str">
        <f>VLOOKUP(Tabla_STOCKENALMACEN[[#This Row],[ID_PRODUCTO]],'ABC VENTAS'!$B$2:$F$564,5,FALSE)</f>
        <v>C</v>
      </c>
      <c r="Q2311" s="1" t="str">
        <f>VLOOKUP(Tabla_STOCKENALMACEN[[#This Row],[ID_PRODUCTO]],'ABC STOCK'!$B$3:$F$565,5,FALSE)</f>
        <v>C</v>
      </c>
      <c r="R231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312" spans="1:18" x14ac:dyDescent="0.25">
      <c r="A2312">
        <v>1</v>
      </c>
      <c r="B2312">
        <v>1386</v>
      </c>
      <c r="C2312">
        <v>8</v>
      </c>
      <c r="D2312">
        <v>9</v>
      </c>
      <c r="E2312">
        <v>201903</v>
      </c>
      <c r="F2312">
        <v>152</v>
      </c>
      <c r="G2312">
        <v>5.68</v>
      </c>
      <c r="H2312">
        <v>863.36</v>
      </c>
      <c r="I2312">
        <v>733.00400000000002</v>
      </c>
      <c r="J2312">
        <v>145</v>
      </c>
      <c r="K2312">
        <v>1507.1880000000001</v>
      </c>
      <c r="L2312">
        <f>Tabla_STOCKENALMACEN[[#This Row],[CANT_STOCK]]*Tabla_STOCKENALMACEN[[#This Row],[COSTO_UNIT]]</f>
        <v>863.3599999999999</v>
      </c>
      <c r="M2312">
        <f>IFERROR(Tabla_STOCKENALMACEN[[#This Row],[CANT_STOCK]]/Tabla_STOCKENALMACEN[[#This Row],[VENTA_PROM12MESES_UN]],0)</f>
        <v>1.0482758620689656</v>
      </c>
      <c r="N2312">
        <f>IFERROR(12/Tabla_STOCKENALMACEN[[#This Row],[MESES DE INVENTARIO]],0)</f>
        <v>11.44736842105263</v>
      </c>
      <c r="O2312" s="3">
        <f>Tabla_STOCKENALMACEN[[#This Row],[STOCK_VALORIZADO]]/SUM(Tabla_STOCKENALMACEN[STOCK_VALORIZADO])</f>
        <v>3.2501948809675344E-5</v>
      </c>
      <c r="P2312" s="1" t="str">
        <f>VLOOKUP(Tabla_STOCKENALMACEN[[#This Row],[ID_PRODUCTO]],'ABC VENTAS'!$B$2:$F$564,5,FALSE)</f>
        <v>C</v>
      </c>
      <c r="Q2312" s="1" t="str">
        <f>VLOOKUP(Tabla_STOCKENALMACEN[[#This Row],[ID_PRODUCTO]],'ABC STOCK'!$B$3:$F$565,5,FALSE)</f>
        <v>C</v>
      </c>
      <c r="R231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13" spans="1:18" x14ac:dyDescent="0.25">
      <c r="A2313">
        <v>3</v>
      </c>
      <c r="B2313">
        <v>1386</v>
      </c>
      <c r="C2313">
        <v>8</v>
      </c>
      <c r="D2313">
        <v>9</v>
      </c>
      <c r="E2313">
        <v>201905</v>
      </c>
      <c r="F2313">
        <v>338</v>
      </c>
      <c r="G2313">
        <v>5.84</v>
      </c>
      <c r="H2313">
        <v>1973.92</v>
      </c>
      <c r="I2313">
        <v>733.21199999999999</v>
      </c>
      <c r="J2313">
        <v>135</v>
      </c>
      <c r="K2313">
        <v>1442.7719999999999</v>
      </c>
      <c r="L2313">
        <f>Tabla_STOCKENALMACEN[[#This Row],[CANT_STOCK]]*Tabla_STOCKENALMACEN[[#This Row],[COSTO_UNIT]]</f>
        <v>1973.9199999999998</v>
      </c>
      <c r="M2313">
        <f>IFERROR(Tabla_STOCKENALMACEN[[#This Row],[CANT_STOCK]]/Tabla_STOCKENALMACEN[[#This Row],[VENTA_PROM12MESES_UN]],0)</f>
        <v>2.5037037037037035</v>
      </c>
      <c r="N2313">
        <f>IFERROR(12/Tabla_STOCKENALMACEN[[#This Row],[MESES DE INVENTARIO]],0)</f>
        <v>4.7928994082840237</v>
      </c>
      <c r="O2313" s="3">
        <f>Tabla_STOCKENALMACEN[[#This Row],[STOCK_VALORIZADO]]/SUM(Tabla_STOCKENALMACEN[STOCK_VALORIZADO])</f>
        <v>7.4309959685871905E-5</v>
      </c>
      <c r="P2313" s="1" t="str">
        <f>VLOOKUP(Tabla_STOCKENALMACEN[[#This Row],[ID_PRODUCTO]],'ABC VENTAS'!$B$2:$F$564,5,FALSE)</f>
        <v>C</v>
      </c>
      <c r="Q2313" s="1" t="str">
        <f>VLOOKUP(Tabla_STOCKENALMACEN[[#This Row],[ID_PRODUCTO]],'ABC STOCK'!$B$3:$F$565,5,FALSE)</f>
        <v>C</v>
      </c>
      <c r="R231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14" spans="1:18" x14ac:dyDescent="0.25">
      <c r="A2314">
        <v>1</v>
      </c>
      <c r="B2314">
        <v>1386</v>
      </c>
      <c r="C2314">
        <v>8</v>
      </c>
      <c r="D2314">
        <v>9</v>
      </c>
      <c r="E2314">
        <v>202003</v>
      </c>
      <c r="F2314">
        <v>1399</v>
      </c>
      <c r="G2314">
        <v>4.12</v>
      </c>
      <c r="H2314">
        <v>5763.88</v>
      </c>
      <c r="I2314">
        <v>307.31903999999997</v>
      </c>
      <c r="J2314">
        <v>77.7</v>
      </c>
      <c r="K2314">
        <v>441.77112</v>
      </c>
      <c r="L2314">
        <f>Tabla_STOCKENALMACEN[[#This Row],[CANT_STOCK]]*Tabla_STOCKENALMACEN[[#This Row],[COSTO_UNIT]]</f>
        <v>5763.88</v>
      </c>
      <c r="M2314">
        <f>IFERROR(Tabla_STOCKENALMACEN[[#This Row],[CANT_STOCK]]/Tabla_STOCKENALMACEN[[#This Row],[VENTA_PROM12MESES_UN]],0)</f>
        <v>18.005148005148005</v>
      </c>
      <c r="N2314">
        <f>IFERROR(12/Tabla_STOCKENALMACEN[[#This Row],[MESES DE INVENTARIO]],0)</f>
        <v>0.66647605432451751</v>
      </c>
      <c r="O2314" s="3">
        <f>Tabla_STOCKENALMACEN[[#This Row],[STOCK_VALORIZADO]]/SUM(Tabla_STOCKENALMACEN[STOCK_VALORIZADO])</f>
        <v>2.1698634718438607E-4</v>
      </c>
      <c r="P2314" s="1" t="str">
        <f>VLOOKUP(Tabla_STOCKENALMACEN[[#This Row],[ID_PRODUCTO]],'ABC VENTAS'!$B$2:$F$564,5,FALSE)</f>
        <v>C</v>
      </c>
      <c r="Q2314" s="1" t="str">
        <f>VLOOKUP(Tabla_STOCKENALMACEN[[#This Row],[ID_PRODUCTO]],'ABC STOCK'!$B$3:$F$565,5,FALSE)</f>
        <v>C</v>
      </c>
      <c r="R231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315" spans="1:18" x14ac:dyDescent="0.25">
      <c r="A2315">
        <v>1</v>
      </c>
      <c r="B2315">
        <v>1386</v>
      </c>
      <c r="C2315">
        <v>8</v>
      </c>
      <c r="D2315">
        <v>9</v>
      </c>
      <c r="E2315">
        <v>201907</v>
      </c>
      <c r="F2315">
        <v>392</v>
      </c>
      <c r="G2315">
        <v>2.19</v>
      </c>
      <c r="H2315">
        <v>858.48</v>
      </c>
      <c r="I2315">
        <v>193.596</v>
      </c>
      <c r="J2315">
        <v>85</v>
      </c>
      <c r="K2315">
        <v>344.3775</v>
      </c>
      <c r="L2315">
        <f>Tabla_STOCKENALMACEN[[#This Row],[CANT_STOCK]]*Tabla_STOCKENALMACEN[[#This Row],[COSTO_UNIT]]</f>
        <v>858.48</v>
      </c>
      <c r="M2315">
        <f>IFERROR(Tabla_STOCKENALMACEN[[#This Row],[CANT_STOCK]]/Tabla_STOCKENALMACEN[[#This Row],[VENTA_PROM12MESES_UN]],0)</f>
        <v>4.6117647058823525</v>
      </c>
      <c r="N2315">
        <f>IFERROR(12/Tabla_STOCKENALMACEN[[#This Row],[MESES DE INVENTARIO]],0)</f>
        <v>2.6020408163265309</v>
      </c>
      <c r="O2315" s="3">
        <f>Tabla_STOCKENALMACEN[[#This Row],[STOCK_VALORIZADO]]/SUM(Tabla_STOCKENALMACEN[STOCK_VALORIZADO])</f>
        <v>3.2318236904802278E-5</v>
      </c>
      <c r="P2315" s="1" t="str">
        <f>VLOOKUP(Tabla_STOCKENALMACEN[[#This Row],[ID_PRODUCTO]],'ABC VENTAS'!$B$2:$F$564,5,FALSE)</f>
        <v>C</v>
      </c>
      <c r="Q2315" s="1" t="str">
        <f>VLOOKUP(Tabla_STOCKENALMACEN[[#This Row],[ID_PRODUCTO]],'ABC STOCK'!$B$3:$F$565,5,FALSE)</f>
        <v>C</v>
      </c>
      <c r="R231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316" spans="1:18" x14ac:dyDescent="0.25">
      <c r="A2316">
        <v>3</v>
      </c>
      <c r="B2316">
        <v>1386</v>
      </c>
      <c r="C2316">
        <v>8</v>
      </c>
      <c r="D2316">
        <v>9</v>
      </c>
      <c r="E2316">
        <v>201908</v>
      </c>
      <c r="F2316">
        <v>1151</v>
      </c>
      <c r="G2316">
        <v>2.11</v>
      </c>
      <c r="H2316">
        <v>2428.61</v>
      </c>
      <c r="I2316">
        <v>188.60235</v>
      </c>
      <c r="J2316">
        <v>88.5</v>
      </c>
      <c r="K2316">
        <v>341.72505000000001</v>
      </c>
      <c r="L2316">
        <f>Tabla_STOCKENALMACEN[[#This Row],[CANT_STOCK]]*Tabla_STOCKENALMACEN[[#This Row],[COSTO_UNIT]]</f>
        <v>2428.6099999999997</v>
      </c>
      <c r="M2316">
        <f>IFERROR(Tabla_STOCKENALMACEN[[#This Row],[CANT_STOCK]]/Tabla_STOCKENALMACEN[[#This Row],[VENTA_PROM12MESES_UN]],0)</f>
        <v>13.005649717514125</v>
      </c>
      <c r="N2316">
        <f>IFERROR(12/Tabla_STOCKENALMACEN[[#This Row],[MESES DE INVENTARIO]],0)</f>
        <v>0.92267593397046044</v>
      </c>
      <c r="O2316" s="3">
        <f>Tabla_STOCKENALMACEN[[#This Row],[STOCK_VALORIZADO]]/SUM(Tabla_STOCKENALMACEN[STOCK_VALORIZADO])</f>
        <v>9.1427165838891817E-5</v>
      </c>
      <c r="P2316" s="1" t="str">
        <f>VLOOKUP(Tabla_STOCKENALMACEN[[#This Row],[ID_PRODUCTO]],'ABC VENTAS'!$B$2:$F$564,5,FALSE)</f>
        <v>C</v>
      </c>
      <c r="Q2316" s="1" t="str">
        <f>VLOOKUP(Tabla_STOCKENALMACEN[[#This Row],[ID_PRODUCTO]],'ABC STOCK'!$B$3:$F$565,5,FALSE)</f>
        <v>C</v>
      </c>
      <c r="R231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317" spans="1:18" x14ac:dyDescent="0.25">
      <c r="A2317">
        <v>1</v>
      </c>
      <c r="B2317">
        <v>1386</v>
      </c>
      <c r="C2317">
        <v>8</v>
      </c>
      <c r="D2317">
        <v>9</v>
      </c>
      <c r="E2317">
        <v>201912</v>
      </c>
      <c r="F2317">
        <v>0</v>
      </c>
      <c r="G2317">
        <v>3.17</v>
      </c>
      <c r="H2317">
        <v>0</v>
      </c>
      <c r="I2317">
        <v>202.43620000000001</v>
      </c>
      <c r="J2317">
        <v>62</v>
      </c>
      <c r="K2317">
        <v>237.8134</v>
      </c>
      <c r="L2317">
        <f>Tabla_STOCKENALMACEN[[#This Row],[CANT_STOCK]]*Tabla_STOCKENALMACEN[[#This Row],[COSTO_UNIT]]</f>
        <v>0</v>
      </c>
      <c r="M2317">
        <f>IFERROR(Tabla_STOCKENALMACEN[[#This Row],[CANT_STOCK]]/Tabla_STOCKENALMACEN[[#This Row],[VENTA_PROM12MESES_UN]],0)</f>
        <v>0</v>
      </c>
      <c r="N2317">
        <f>IFERROR(12/Tabla_STOCKENALMACEN[[#This Row],[MESES DE INVENTARIO]],0)</f>
        <v>0</v>
      </c>
      <c r="O2317" s="3">
        <f>Tabla_STOCKENALMACEN[[#This Row],[STOCK_VALORIZADO]]/SUM(Tabla_STOCKENALMACEN[STOCK_VALORIZADO])</f>
        <v>0</v>
      </c>
      <c r="P2317" s="1" t="str">
        <f>VLOOKUP(Tabla_STOCKENALMACEN[[#This Row],[ID_PRODUCTO]],'ABC VENTAS'!$B$2:$F$564,5,FALSE)</f>
        <v>C</v>
      </c>
      <c r="Q2317" s="1" t="str">
        <f>VLOOKUP(Tabla_STOCKENALMACEN[[#This Row],[ID_PRODUCTO]],'ABC STOCK'!$B$3:$F$565,5,FALSE)</f>
        <v>C</v>
      </c>
      <c r="R231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18" spans="1:18" x14ac:dyDescent="0.25">
      <c r="A2318">
        <v>1</v>
      </c>
      <c r="B2318">
        <v>1387</v>
      </c>
      <c r="C2318">
        <v>8</v>
      </c>
      <c r="D2318">
        <v>9</v>
      </c>
      <c r="E2318">
        <v>201911</v>
      </c>
      <c r="F2318">
        <v>454</v>
      </c>
      <c r="G2318">
        <v>4.99</v>
      </c>
      <c r="H2318">
        <v>2265.46</v>
      </c>
      <c r="I2318">
        <v>477.54300000000001</v>
      </c>
      <c r="J2318">
        <v>110</v>
      </c>
      <c r="K2318">
        <v>911.17399999999998</v>
      </c>
      <c r="L2318">
        <f>Tabla_STOCKENALMACEN[[#This Row],[CANT_STOCK]]*Tabla_STOCKENALMACEN[[#This Row],[COSTO_UNIT]]</f>
        <v>2265.46</v>
      </c>
      <c r="M2318">
        <f>IFERROR(Tabla_STOCKENALMACEN[[#This Row],[CANT_STOCK]]/Tabla_STOCKENALMACEN[[#This Row],[VENTA_PROM12MESES_UN]],0)</f>
        <v>4.127272727272727</v>
      </c>
      <c r="N2318">
        <f>IFERROR(12/Tabla_STOCKENALMACEN[[#This Row],[MESES DE INVENTARIO]],0)</f>
        <v>2.9074889867841414</v>
      </c>
      <c r="O2318" s="3">
        <f>Tabla_STOCKENALMACEN[[#This Row],[STOCK_VALORIZADO]]/SUM(Tabla_STOCKENALMACEN[STOCK_VALORIZADO])</f>
        <v>8.5285240166752135E-5</v>
      </c>
      <c r="P2318" s="1" t="str">
        <f>VLOOKUP(Tabla_STOCKENALMACEN[[#This Row],[ID_PRODUCTO]],'ABC VENTAS'!$B$2:$F$564,5,FALSE)</f>
        <v>C</v>
      </c>
      <c r="Q2318" s="1" t="str">
        <f>VLOOKUP(Tabla_STOCKENALMACEN[[#This Row],[ID_PRODUCTO]],'ABC STOCK'!$B$3:$F$565,5,FALSE)</f>
        <v>C</v>
      </c>
      <c r="R231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319" spans="1:18" x14ac:dyDescent="0.25">
      <c r="A2319">
        <v>2</v>
      </c>
      <c r="B2319">
        <v>1387</v>
      </c>
      <c r="C2319">
        <v>8</v>
      </c>
      <c r="D2319">
        <v>9</v>
      </c>
      <c r="E2319">
        <v>202003</v>
      </c>
      <c r="F2319">
        <v>808</v>
      </c>
      <c r="G2319">
        <v>7.07</v>
      </c>
      <c r="H2319">
        <v>5712.56</v>
      </c>
      <c r="I2319">
        <v>0</v>
      </c>
      <c r="J2319">
        <v>0</v>
      </c>
      <c r="K2319">
        <v>0</v>
      </c>
      <c r="L2319">
        <f>Tabla_STOCKENALMACEN[[#This Row],[CANT_STOCK]]*Tabla_STOCKENALMACEN[[#This Row],[COSTO_UNIT]]</f>
        <v>5712.56</v>
      </c>
      <c r="M2319">
        <f>IFERROR(Tabla_STOCKENALMACEN[[#This Row],[CANT_STOCK]]/Tabla_STOCKENALMACEN[[#This Row],[VENTA_PROM12MESES_UN]],0)</f>
        <v>0</v>
      </c>
      <c r="N2319">
        <f>IFERROR(12/Tabla_STOCKENALMACEN[[#This Row],[MESES DE INVENTARIO]],0)</f>
        <v>0</v>
      </c>
      <c r="O2319" s="3">
        <f>Tabla_STOCKENALMACEN[[#This Row],[STOCK_VALORIZADO]]/SUM(Tabla_STOCKENALMACEN[STOCK_VALORIZADO])</f>
        <v>2.1505436051264714E-4</v>
      </c>
      <c r="P2319" s="1" t="str">
        <f>VLOOKUP(Tabla_STOCKENALMACEN[[#This Row],[ID_PRODUCTO]],'ABC VENTAS'!$B$2:$F$564,5,FALSE)</f>
        <v>C</v>
      </c>
      <c r="Q2319" s="1" t="str">
        <f>VLOOKUP(Tabla_STOCKENALMACEN[[#This Row],[ID_PRODUCTO]],'ABC STOCK'!$B$3:$F$565,5,FALSE)</f>
        <v>C</v>
      </c>
      <c r="R2319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320" spans="1:18" x14ac:dyDescent="0.25">
      <c r="A2320">
        <v>2</v>
      </c>
      <c r="B2320">
        <v>1387</v>
      </c>
      <c r="C2320">
        <v>8</v>
      </c>
      <c r="D2320">
        <v>9</v>
      </c>
      <c r="E2320">
        <v>201903</v>
      </c>
      <c r="F2320">
        <v>142</v>
      </c>
      <c r="G2320">
        <v>6.43</v>
      </c>
      <c r="H2320">
        <v>913.06</v>
      </c>
      <c r="I2320">
        <v>288.32119999999998</v>
      </c>
      <c r="J2320">
        <v>47.2</v>
      </c>
      <c r="K2320">
        <v>525.04808000000003</v>
      </c>
      <c r="L2320">
        <f>Tabla_STOCKENALMACEN[[#This Row],[CANT_STOCK]]*Tabla_STOCKENALMACEN[[#This Row],[COSTO_UNIT]]</f>
        <v>913.06</v>
      </c>
      <c r="M2320">
        <f>IFERROR(Tabla_STOCKENALMACEN[[#This Row],[CANT_STOCK]]/Tabla_STOCKENALMACEN[[#This Row],[VENTA_PROM12MESES_UN]],0)</f>
        <v>3.0084745762711864</v>
      </c>
      <c r="N2320">
        <f>IFERROR(12/Tabla_STOCKENALMACEN[[#This Row],[MESES DE INVENTARIO]],0)</f>
        <v>3.9887323943661972</v>
      </c>
      <c r="O2320" s="3">
        <f>Tabla_STOCKENALMACEN[[#This Row],[STOCK_VALORIZADO]]/SUM(Tabla_STOCKENALMACEN[STOCK_VALORIZADO])</f>
        <v>3.4372949152337579E-5</v>
      </c>
      <c r="P2320" s="1" t="str">
        <f>VLOOKUP(Tabla_STOCKENALMACEN[[#This Row],[ID_PRODUCTO]],'ABC VENTAS'!$B$2:$F$564,5,FALSE)</f>
        <v>C</v>
      </c>
      <c r="Q2320" s="1" t="str">
        <f>VLOOKUP(Tabla_STOCKENALMACEN[[#This Row],[ID_PRODUCTO]],'ABC STOCK'!$B$3:$F$565,5,FALSE)</f>
        <v>C</v>
      </c>
      <c r="R232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321" spans="1:18" x14ac:dyDescent="0.25">
      <c r="A2321">
        <v>2</v>
      </c>
      <c r="B2321">
        <v>1387</v>
      </c>
      <c r="C2321">
        <v>8</v>
      </c>
      <c r="D2321">
        <v>9</v>
      </c>
      <c r="E2321">
        <v>202003</v>
      </c>
      <c r="F2321">
        <v>0</v>
      </c>
      <c r="G2321">
        <v>6.19</v>
      </c>
      <c r="H2321">
        <v>0</v>
      </c>
      <c r="I2321">
        <v>238.16024999999999</v>
      </c>
      <c r="J2321">
        <v>40.5</v>
      </c>
      <c r="K2321">
        <v>421.16759999999999</v>
      </c>
      <c r="L2321">
        <f>Tabla_STOCKENALMACEN[[#This Row],[CANT_STOCK]]*Tabla_STOCKENALMACEN[[#This Row],[COSTO_UNIT]]</f>
        <v>0</v>
      </c>
      <c r="M2321">
        <f>IFERROR(Tabla_STOCKENALMACEN[[#This Row],[CANT_STOCK]]/Tabla_STOCKENALMACEN[[#This Row],[VENTA_PROM12MESES_UN]],0)</f>
        <v>0</v>
      </c>
      <c r="N2321">
        <f>IFERROR(12/Tabla_STOCKENALMACEN[[#This Row],[MESES DE INVENTARIO]],0)</f>
        <v>0</v>
      </c>
      <c r="O2321" s="3">
        <f>Tabla_STOCKENALMACEN[[#This Row],[STOCK_VALORIZADO]]/SUM(Tabla_STOCKENALMACEN[STOCK_VALORIZADO])</f>
        <v>0</v>
      </c>
      <c r="P2321" s="1" t="str">
        <f>VLOOKUP(Tabla_STOCKENALMACEN[[#This Row],[ID_PRODUCTO]],'ABC VENTAS'!$B$2:$F$564,5,FALSE)</f>
        <v>C</v>
      </c>
      <c r="Q2321" s="1" t="str">
        <f>VLOOKUP(Tabla_STOCKENALMACEN[[#This Row],[ID_PRODUCTO]],'ABC STOCK'!$B$3:$F$565,5,FALSE)</f>
        <v>C</v>
      </c>
      <c r="R232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22" spans="1:18" x14ac:dyDescent="0.25">
      <c r="A2322">
        <v>3</v>
      </c>
      <c r="B2322">
        <v>1387</v>
      </c>
      <c r="C2322">
        <v>8</v>
      </c>
      <c r="D2322">
        <v>9</v>
      </c>
      <c r="E2322">
        <v>201907</v>
      </c>
      <c r="F2322">
        <v>256</v>
      </c>
      <c r="G2322">
        <v>6.42</v>
      </c>
      <c r="H2322">
        <v>1643.52</v>
      </c>
      <c r="I2322">
        <v>184.15128000000001</v>
      </c>
      <c r="J2322">
        <v>28.4</v>
      </c>
      <c r="K2322">
        <v>288.07823999999999</v>
      </c>
      <c r="L2322">
        <f>Tabla_STOCKENALMACEN[[#This Row],[CANT_STOCK]]*Tabla_STOCKENALMACEN[[#This Row],[COSTO_UNIT]]</f>
        <v>1643.52</v>
      </c>
      <c r="M2322">
        <f>IFERROR(Tabla_STOCKENALMACEN[[#This Row],[CANT_STOCK]]/Tabla_STOCKENALMACEN[[#This Row],[VENTA_PROM12MESES_UN]],0)</f>
        <v>9.0140845070422539</v>
      </c>
      <c r="N2322">
        <f>IFERROR(12/Tabla_STOCKENALMACEN[[#This Row],[MESES DE INVENTARIO]],0)</f>
        <v>1.33125</v>
      </c>
      <c r="O2322" s="3">
        <f>Tabla_STOCKENALMACEN[[#This Row],[STOCK_VALORIZADO]]/SUM(Tabla_STOCKENALMACEN[STOCK_VALORIZADO])</f>
        <v>6.18717602247934E-5</v>
      </c>
      <c r="P2322" s="1" t="str">
        <f>VLOOKUP(Tabla_STOCKENALMACEN[[#This Row],[ID_PRODUCTO]],'ABC VENTAS'!$B$2:$F$564,5,FALSE)</f>
        <v>C</v>
      </c>
      <c r="Q2322" s="1" t="str">
        <f>VLOOKUP(Tabla_STOCKENALMACEN[[#This Row],[ID_PRODUCTO]],'ABC STOCK'!$B$3:$F$565,5,FALSE)</f>
        <v>C</v>
      </c>
      <c r="R232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323" spans="1:18" x14ac:dyDescent="0.25">
      <c r="A2323">
        <v>1</v>
      </c>
      <c r="B2323">
        <v>1387</v>
      </c>
      <c r="C2323">
        <v>8</v>
      </c>
      <c r="D2323">
        <v>9</v>
      </c>
      <c r="E2323">
        <v>201911</v>
      </c>
      <c r="F2323">
        <v>482</v>
      </c>
      <c r="G2323">
        <v>1.73</v>
      </c>
      <c r="H2323">
        <v>833.86</v>
      </c>
      <c r="I2323">
        <v>160.6824</v>
      </c>
      <c r="J2323">
        <v>86</v>
      </c>
      <c r="K2323">
        <v>212.75540000000001</v>
      </c>
      <c r="L2323">
        <f>Tabla_STOCKENALMACEN[[#This Row],[CANT_STOCK]]*Tabla_STOCKENALMACEN[[#This Row],[COSTO_UNIT]]</f>
        <v>833.86</v>
      </c>
      <c r="M2323">
        <f>IFERROR(Tabla_STOCKENALMACEN[[#This Row],[CANT_STOCK]]/Tabla_STOCKENALMACEN[[#This Row],[VENTA_PROM12MESES_UN]],0)</f>
        <v>5.6046511627906979</v>
      </c>
      <c r="N2323">
        <f>IFERROR(12/Tabla_STOCKENALMACEN[[#This Row],[MESES DE INVENTARIO]],0)</f>
        <v>2.1410788381742738</v>
      </c>
      <c r="O2323" s="3">
        <f>Tabla_STOCKENALMACEN[[#This Row],[STOCK_VALORIZADO]]/SUM(Tabla_STOCKENALMACEN[STOCK_VALORIZADO])</f>
        <v>3.1391395286364769E-5</v>
      </c>
      <c r="P2323" s="1" t="str">
        <f>VLOOKUP(Tabla_STOCKENALMACEN[[#This Row],[ID_PRODUCTO]],'ABC VENTAS'!$B$2:$F$564,5,FALSE)</f>
        <v>C</v>
      </c>
      <c r="Q2323" s="1" t="str">
        <f>VLOOKUP(Tabla_STOCKENALMACEN[[#This Row],[ID_PRODUCTO]],'ABC STOCK'!$B$3:$F$565,5,FALSE)</f>
        <v>C</v>
      </c>
      <c r="R232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324" spans="1:18" x14ac:dyDescent="0.25">
      <c r="A2324">
        <v>3</v>
      </c>
      <c r="B2324">
        <v>1388</v>
      </c>
      <c r="C2324">
        <v>8</v>
      </c>
      <c r="D2324">
        <v>9</v>
      </c>
      <c r="E2324">
        <v>201907</v>
      </c>
      <c r="F2324">
        <v>1786</v>
      </c>
      <c r="G2324">
        <v>6.93</v>
      </c>
      <c r="H2324">
        <v>12376.98</v>
      </c>
      <c r="I2324">
        <v>604.96127999999999</v>
      </c>
      <c r="J2324">
        <v>99.2</v>
      </c>
      <c r="K2324">
        <v>1306.1664000000001</v>
      </c>
      <c r="L2324">
        <f>Tabla_STOCKENALMACEN[[#This Row],[CANT_STOCK]]*Tabla_STOCKENALMACEN[[#This Row],[COSTO_UNIT]]</f>
        <v>12376.98</v>
      </c>
      <c r="M2324">
        <f>IFERROR(Tabla_STOCKENALMACEN[[#This Row],[CANT_STOCK]]/Tabla_STOCKENALMACEN[[#This Row],[VENTA_PROM12MESES_UN]],0)</f>
        <v>18.004032258064516</v>
      </c>
      <c r="N2324">
        <f>IFERROR(12/Tabla_STOCKENALMACEN[[#This Row],[MESES DE INVENTARIO]],0)</f>
        <v>0.66651735722284433</v>
      </c>
      <c r="O2324" s="3">
        <f>Tabla_STOCKENALMACEN[[#This Row],[STOCK_VALORIZADO]]/SUM(Tabla_STOCKENALMACEN[STOCK_VALORIZADO])</f>
        <v>4.6594233040490131E-4</v>
      </c>
      <c r="P2324" s="1" t="str">
        <f>VLOOKUP(Tabla_STOCKENALMACEN[[#This Row],[ID_PRODUCTO]],'ABC VENTAS'!$B$2:$F$564,5,FALSE)</f>
        <v>C</v>
      </c>
      <c r="Q2324" s="1" t="str">
        <f>VLOOKUP(Tabla_STOCKENALMACEN[[#This Row],[ID_PRODUCTO]],'ABC STOCK'!$B$3:$F$565,5,FALSE)</f>
        <v>C</v>
      </c>
      <c r="R232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325" spans="1:18" x14ac:dyDescent="0.25">
      <c r="A2325">
        <v>1</v>
      </c>
      <c r="B2325">
        <v>1388</v>
      </c>
      <c r="C2325">
        <v>8</v>
      </c>
      <c r="D2325">
        <v>9</v>
      </c>
      <c r="E2325">
        <v>201908</v>
      </c>
      <c r="F2325">
        <v>110</v>
      </c>
      <c r="G2325">
        <v>5.69</v>
      </c>
      <c r="H2325">
        <v>625.9</v>
      </c>
      <c r="I2325">
        <v>685.75879999999995</v>
      </c>
      <c r="J2325">
        <v>131</v>
      </c>
      <c r="K2325">
        <v>969.00699999999995</v>
      </c>
      <c r="L2325">
        <f>Tabla_STOCKENALMACEN[[#This Row],[CANT_STOCK]]*Tabla_STOCKENALMACEN[[#This Row],[COSTO_UNIT]]</f>
        <v>625.90000000000009</v>
      </c>
      <c r="M2325">
        <f>IFERROR(Tabla_STOCKENALMACEN[[#This Row],[CANT_STOCK]]/Tabla_STOCKENALMACEN[[#This Row],[VENTA_PROM12MESES_UN]],0)</f>
        <v>0.83969465648854957</v>
      </c>
      <c r="N2325">
        <f>IFERROR(12/Tabla_STOCKENALMACEN[[#This Row],[MESES DE INVENTARIO]],0)</f>
        <v>14.290909090909091</v>
      </c>
      <c r="O2325" s="3">
        <f>Tabla_STOCKENALMACEN[[#This Row],[STOCK_VALORIZADO]]/SUM(Tabla_STOCKENALMACEN[STOCK_VALORIZADO])</f>
        <v>2.3562557635257373E-5</v>
      </c>
      <c r="P2325" s="1" t="str">
        <f>VLOOKUP(Tabla_STOCKENALMACEN[[#This Row],[ID_PRODUCTO]],'ABC VENTAS'!$B$2:$F$564,5,FALSE)</f>
        <v>C</v>
      </c>
      <c r="Q2325" s="1" t="str">
        <f>VLOOKUP(Tabla_STOCKENALMACEN[[#This Row],[ID_PRODUCTO]],'ABC STOCK'!$B$3:$F$565,5,FALSE)</f>
        <v>C</v>
      </c>
      <c r="R232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26" spans="1:18" x14ac:dyDescent="0.25">
      <c r="A2326">
        <v>3</v>
      </c>
      <c r="B2326">
        <v>1388</v>
      </c>
      <c r="C2326">
        <v>8</v>
      </c>
      <c r="D2326">
        <v>9</v>
      </c>
      <c r="E2326">
        <v>202003</v>
      </c>
      <c r="F2326">
        <v>389</v>
      </c>
      <c r="G2326">
        <v>7.94</v>
      </c>
      <c r="H2326">
        <v>3088.66</v>
      </c>
      <c r="I2326">
        <v>211.29133999999999</v>
      </c>
      <c r="J2326">
        <v>29.9</v>
      </c>
      <c r="K2326">
        <v>443.94922000000003</v>
      </c>
      <c r="L2326">
        <f>Tabla_STOCKENALMACEN[[#This Row],[CANT_STOCK]]*Tabla_STOCKENALMACEN[[#This Row],[COSTO_UNIT]]</f>
        <v>3088.6600000000003</v>
      </c>
      <c r="M2326">
        <f>IFERROR(Tabla_STOCKENALMACEN[[#This Row],[CANT_STOCK]]/Tabla_STOCKENALMACEN[[#This Row],[VENTA_PROM12MESES_UN]],0)</f>
        <v>13.010033444816054</v>
      </c>
      <c r="N2326">
        <f>IFERROR(12/Tabla_STOCKENALMACEN[[#This Row],[MESES DE INVENTARIO]],0)</f>
        <v>0.9223650385604113</v>
      </c>
      <c r="O2326" s="3">
        <f>Tabla_STOCKENALMACEN[[#This Row],[STOCK_VALORIZADO]]/SUM(Tabla_STOCKENALMACEN[STOCK_VALORIZADO])</f>
        <v>1.1627533034943926E-4</v>
      </c>
      <c r="P2326" s="1" t="str">
        <f>VLOOKUP(Tabla_STOCKENALMACEN[[#This Row],[ID_PRODUCTO]],'ABC VENTAS'!$B$2:$F$564,5,FALSE)</f>
        <v>C</v>
      </c>
      <c r="Q2326" s="1" t="str">
        <f>VLOOKUP(Tabla_STOCKENALMACEN[[#This Row],[ID_PRODUCTO]],'ABC STOCK'!$B$3:$F$565,5,FALSE)</f>
        <v>C</v>
      </c>
      <c r="R232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327" spans="1:18" x14ac:dyDescent="0.25">
      <c r="A2327">
        <v>2</v>
      </c>
      <c r="B2327">
        <v>1388</v>
      </c>
      <c r="C2327">
        <v>8</v>
      </c>
      <c r="D2327">
        <v>9</v>
      </c>
      <c r="E2327">
        <v>201910</v>
      </c>
      <c r="F2327">
        <v>861</v>
      </c>
      <c r="G2327">
        <v>3.27</v>
      </c>
      <c r="H2327">
        <v>2815.47</v>
      </c>
      <c r="I2327">
        <v>244.94588999999999</v>
      </c>
      <c r="J2327">
        <v>86.1</v>
      </c>
      <c r="K2327">
        <v>436.39785000000001</v>
      </c>
      <c r="L2327">
        <f>Tabla_STOCKENALMACEN[[#This Row],[CANT_STOCK]]*Tabla_STOCKENALMACEN[[#This Row],[COSTO_UNIT]]</f>
        <v>2815.47</v>
      </c>
      <c r="M2327">
        <f>IFERROR(Tabla_STOCKENALMACEN[[#This Row],[CANT_STOCK]]/Tabla_STOCKENALMACEN[[#This Row],[VENTA_PROM12MESES_UN]],0)</f>
        <v>10</v>
      </c>
      <c r="N2327">
        <f>IFERROR(12/Tabla_STOCKENALMACEN[[#This Row],[MESES DE INVENTARIO]],0)</f>
        <v>1.2</v>
      </c>
      <c r="O2327" s="3">
        <f>Tabla_STOCKENALMACEN[[#This Row],[STOCK_VALORIZADO]]/SUM(Tabla_STOCKENALMACEN[STOCK_VALORIZADO])</f>
        <v>1.0599085180594034E-4</v>
      </c>
      <c r="P2327" s="1" t="str">
        <f>VLOOKUP(Tabla_STOCKENALMACEN[[#This Row],[ID_PRODUCTO]],'ABC VENTAS'!$B$2:$F$564,5,FALSE)</f>
        <v>C</v>
      </c>
      <c r="Q2327" s="1" t="str">
        <f>VLOOKUP(Tabla_STOCKENALMACEN[[#This Row],[ID_PRODUCTO]],'ABC STOCK'!$B$3:$F$565,5,FALSE)</f>
        <v>C</v>
      </c>
      <c r="R232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328" spans="1:18" x14ac:dyDescent="0.25">
      <c r="A2328">
        <v>2</v>
      </c>
      <c r="B2328">
        <v>1388</v>
      </c>
      <c r="C2328">
        <v>8</v>
      </c>
      <c r="D2328">
        <v>9</v>
      </c>
      <c r="E2328">
        <v>202003</v>
      </c>
      <c r="F2328">
        <v>662</v>
      </c>
      <c r="G2328">
        <v>3.45</v>
      </c>
      <c r="H2328">
        <v>2283.9</v>
      </c>
      <c r="I2328">
        <v>159.6798</v>
      </c>
      <c r="J2328">
        <v>55.1</v>
      </c>
      <c r="K2328">
        <v>273.73680000000002</v>
      </c>
      <c r="L2328">
        <f>Tabla_STOCKENALMACEN[[#This Row],[CANT_STOCK]]*Tabla_STOCKENALMACEN[[#This Row],[COSTO_UNIT]]</f>
        <v>2283.9</v>
      </c>
      <c r="M2328">
        <f>IFERROR(Tabla_STOCKENALMACEN[[#This Row],[CANT_STOCK]]/Tabla_STOCKENALMACEN[[#This Row],[VENTA_PROM12MESES_UN]],0)</f>
        <v>12.014519056261342</v>
      </c>
      <c r="N2328">
        <f>IFERROR(12/Tabla_STOCKENALMACEN[[#This Row],[MESES DE INVENTARIO]],0)</f>
        <v>0.99879154078549859</v>
      </c>
      <c r="O2328" s="3">
        <f>Tabla_STOCKENALMACEN[[#This Row],[STOCK_VALORIZADO]]/SUM(Tabla_STOCKENALMACEN[STOCK_VALORIZADO])</f>
        <v>8.5979430233526619E-5</v>
      </c>
      <c r="P2328" s="1" t="str">
        <f>VLOOKUP(Tabla_STOCKENALMACEN[[#This Row],[ID_PRODUCTO]],'ABC VENTAS'!$B$2:$F$564,5,FALSE)</f>
        <v>C</v>
      </c>
      <c r="Q2328" s="1" t="str">
        <f>VLOOKUP(Tabla_STOCKENALMACEN[[#This Row],[ID_PRODUCTO]],'ABC STOCK'!$B$3:$F$565,5,FALSE)</f>
        <v>C</v>
      </c>
      <c r="R232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329" spans="1:18" x14ac:dyDescent="0.25">
      <c r="A2329">
        <v>2</v>
      </c>
      <c r="B2329">
        <v>1388</v>
      </c>
      <c r="C2329">
        <v>8</v>
      </c>
      <c r="D2329">
        <v>9</v>
      </c>
      <c r="E2329">
        <v>202002</v>
      </c>
      <c r="F2329">
        <v>443</v>
      </c>
      <c r="G2329">
        <v>1.08</v>
      </c>
      <c r="H2329">
        <v>478.44</v>
      </c>
      <c r="I2329">
        <v>131.54400000000001</v>
      </c>
      <c r="J2329">
        <v>140</v>
      </c>
      <c r="K2329">
        <v>216.21600000000001</v>
      </c>
      <c r="L2329">
        <f>Tabla_STOCKENALMACEN[[#This Row],[CANT_STOCK]]*Tabla_STOCKENALMACEN[[#This Row],[COSTO_UNIT]]</f>
        <v>478.44000000000005</v>
      </c>
      <c r="M2329">
        <f>IFERROR(Tabla_STOCKENALMACEN[[#This Row],[CANT_STOCK]]/Tabla_STOCKENALMACEN[[#This Row],[VENTA_PROM12MESES_UN]],0)</f>
        <v>3.1642857142857141</v>
      </c>
      <c r="N2329">
        <f>IFERROR(12/Tabla_STOCKENALMACEN[[#This Row],[MESES DE INVENTARIO]],0)</f>
        <v>3.7923250564334086</v>
      </c>
      <c r="O2329" s="3">
        <f>Tabla_STOCKENALMACEN[[#This Row],[STOCK_VALORIZADO]]/SUM(Tabla_STOCKENALMACEN[STOCK_VALORIZADO])</f>
        <v>1.8011295853990311E-5</v>
      </c>
      <c r="P2329" s="1" t="str">
        <f>VLOOKUP(Tabla_STOCKENALMACEN[[#This Row],[ID_PRODUCTO]],'ABC VENTAS'!$B$2:$F$564,5,FALSE)</f>
        <v>C</v>
      </c>
      <c r="Q2329" s="1" t="str">
        <f>VLOOKUP(Tabla_STOCKENALMACEN[[#This Row],[ID_PRODUCTO]],'ABC STOCK'!$B$3:$F$565,5,FALSE)</f>
        <v>C</v>
      </c>
      <c r="R232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330" spans="1:18" x14ac:dyDescent="0.25">
      <c r="A2330">
        <v>1</v>
      </c>
      <c r="B2330">
        <v>1389</v>
      </c>
      <c r="C2330">
        <v>8</v>
      </c>
      <c r="D2330">
        <v>9</v>
      </c>
      <c r="E2330">
        <v>202003</v>
      </c>
      <c r="F2330">
        <v>665</v>
      </c>
      <c r="G2330">
        <v>70</v>
      </c>
      <c r="H2330">
        <v>46550</v>
      </c>
      <c r="I2330">
        <v>63508.9</v>
      </c>
      <c r="J2330">
        <v>997</v>
      </c>
      <c r="K2330">
        <v>87935.4</v>
      </c>
      <c r="L2330">
        <f>Tabla_STOCKENALMACEN[[#This Row],[CANT_STOCK]]*Tabla_STOCKENALMACEN[[#This Row],[COSTO_UNIT]]</f>
        <v>46550</v>
      </c>
      <c r="M2330">
        <f>IFERROR(Tabla_STOCKENALMACEN[[#This Row],[CANT_STOCK]]/Tabla_STOCKENALMACEN[[#This Row],[VENTA_PROM12MESES_UN]],0)</f>
        <v>0.66700100300902709</v>
      </c>
      <c r="N2330">
        <f>IFERROR(12/Tabla_STOCKENALMACEN[[#This Row],[MESES DE INVENTARIO]],0)</f>
        <v>17.990977443609022</v>
      </c>
      <c r="O2330" s="3">
        <f>Tabla_STOCKENALMACEN[[#This Row],[STOCK_VALORIZADO]]/SUM(Tabla_STOCKENALMACEN[STOCK_VALORIZADO])</f>
        <v>1.75241581390195E-3</v>
      </c>
      <c r="P2330" s="1" t="str">
        <f>VLOOKUP(Tabla_STOCKENALMACEN[[#This Row],[ID_PRODUCTO]],'ABC VENTAS'!$B$2:$F$564,5,FALSE)</f>
        <v>A</v>
      </c>
      <c r="Q2330" s="1" t="str">
        <f>VLOOKUP(Tabla_STOCKENALMACEN[[#This Row],[ID_PRODUCTO]],'ABC STOCK'!$B$3:$F$565,5,FALSE)</f>
        <v>B</v>
      </c>
      <c r="R233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31" spans="1:18" x14ac:dyDescent="0.25">
      <c r="A2331">
        <v>3</v>
      </c>
      <c r="B2331">
        <v>1389</v>
      </c>
      <c r="C2331">
        <v>8</v>
      </c>
      <c r="D2331">
        <v>9</v>
      </c>
      <c r="E2331">
        <v>201903</v>
      </c>
      <c r="F2331">
        <v>0</v>
      </c>
      <c r="G2331">
        <v>49</v>
      </c>
      <c r="H2331">
        <v>0</v>
      </c>
      <c r="I2331">
        <v>31531.5</v>
      </c>
      <c r="J2331">
        <v>715</v>
      </c>
      <c r="K2331">
        <v>66216.149999999994</v>
      </c>
      <c r="L2331">
        <f>Tabla_STOCKENALMACEN[[#This Row],[CANT_STOCK]]*Tabla_STOCKENALMACEN[[#This Row],[COSTO_UNIT]]</f>
        <v>0</v>
      </c>
      <c r="M2331">
        <f>IFERROR(Tabla_STOCKENALMACEN[[#This Row],[CANT_STOCK]]/Tabla_STOCKENALMACEN[[#This Row],[VENTA_PROM12MESES_UN]],0)</f>
        <v>0</v>
      </c>
      <c r="N2331">
        <f>IFERROR(12/Tabla_STOCKENALMACEN[[#This Row],[MESES DE INVENTARIO]],0)</f>
        <v>0</v>
      </c>
      <c r="O2331" s="3">
        <f>Tabla_STOCKENALMACEN[[#This Row],[STOCK_VALORIZADO]]/SUM(Tabla_STOCKENALMACEN[STOCK_VALORIZADO])</f>
        <v>0</v>
      </c>
      <c r="P2331" s="1" t="str">
        <f>VLOOKUP(Tabla_STOCKENALMACEN[[#This Row],[ID_PRODUCTO]],'ABC VENTAS'!$B$2:$F$564,5,FALSE)</f>
        <v>A</v>
      </c>
      <c r="Q2331" s="1" t="str">
        <f>VLOOKUP(Tabla_STOCKENALMACEN[[#This Row],[ID_PRODUCTO]],'ABC STOCK'!$B$3:$F$565,5,FALSE)</f>
        <v>B</v>
      </c>
      <c r="R233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32" spans="1:18" x14ac:dyDescent="0.25">
      <c r="A2332">
        <v>2</v>
      </c>
      <c r="B2332">
        <v>1389</v>
      </c>
      <c r="C2332">
        <v>8</v>
      </c>
      <c r="D2332">
        <v>9</v>
      </c>
      <c r="E2332">
        <v>202003</v>
      </c>
      <c r="F2332">
        <v>276</v>
      </c>
      <c r="G2332">
        <v>57</v>
      </c>
      <c r="H2332">
        <v>15732</v>
      </c>
      <c r="I2332">
        <v>30677.4</v>
      </c>
      <c r="J2332">
        <v>585</v>
      </c>
      <c r="K2332">
        <v>60687.9</v>
      </c>
      <c r="L2332">
        <f>Tabla_STOCKENALMACEN[[#This Row],[CANT_STOCK]]*Tabla_STOCKENALMACEN[[#This Row],[COSTO_UNIT]]</f>
        <v>15732</v>
      </c>
      <c r="M2332">
        <f>IFERROR(Tabla_STOCKENALMACEN[[#This Row],[CANT_STOCK]]/Tabla_STOCKENALMACEN[[#This Row],[VENTA_PROM12MESES_UN]],0)</f>
        <v>0.47179487179487178</v>
      </c>
      <c r="N2332">
        <f>IFERROR(12/Tabla_STOCKENALMACEN[[#This Row],[MESES DE INVENTARIO]],0)</f>
        <v>25.434782608695652</v>
      </c>
      <c r="O2332" s="3">
        <f>Tabla_STOCKENALMACEN[[#This Row],[STOCK_VALORIZADO]]/SUM(Tabla_STOCKENALMACEN[STOCK_VALORIZADO])</f>
        <v>5.9224501792278146E-4</v>
      </c>
      <c r="P2332" s="1" t="str">
        <f>VLOOKUP(Tabla_STOCKENALMACEN[[#This Row],[ID_PRODUCTO]],'ABC VENTAS'!$B$2:$F$564,5,FALSE)</f>
        <v>A</v>
      </c>
      <c r="Q2332" s="1" t="str">
        <f>VLOOKUP(Tabla_STOCKENALMACEN[[#This Row],[ID_PRODUCTO]],'ABC STOCK'!$B$3:$F$565,5,FALSE)</f>
        <v>B</v>
      </c>
      <c r="R233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33" spans="1:18" x14ac:dyDescent="0.25">
      <c r="A2333">
        <v>2</v>
      </c>
      <c r="B2333">
        <v>1389</v>
      </c>
      <c r="C2333">
        <v>8</v>
      </c>
      <c r="D2333">
        <v>9</v>
      </c>
      <c r="E2333">
        <v>201904</v>
      </c>
      <c r="F2333">
        <v>85</v>
      </c>
      <c r="G2333">
        <v>93</v>
      </c>
      <c r="H2333">
        <v>7905</v>
      </c>
      <c r="I2333">
        <v>38808.9</v>
      </c>
      <c r="J2333">
        <v>390</v>
      </c>
      <c r="K2333">
        <v>55130.400000000001</v>
      </c>
      <c r="L2333">
        <f>Tabla_STOCKENALMACEN[[#This Row],[CANT_STOCK]]*Tabla_STOCKENALMACEN[[#This Row],[COSTO_UNIT]]</f>
        <v>7905</v>
      </c>
      <c r="M2333">
        <f>IFERROR(Tabla_STOCKENALMACEN[[#This Row],[CANT_STOCK]]/Tabla_STOCKENALMACEN[[#This Row],[VENTA_PROM12MESES_UN]],0)</f>
        <v>0.21794871794871795</v>
      </c>
      <c r="N2333">
        <f>IFERROR(12/Tabla_STOCKENALMACEN[[#This Row],[MESES DE INVENTARIO]],0)</f>
        <v>55.058823529411761</v>
      </c>
      <c r="O2333" s="3">
        <f>Tabla_STOCKENALMACEN[[#This Row],[STOCK_VALORIZADO]]/SUM(Tabla_STOCKENALMACEN[STOCK_VALORIZADO])</f>
        <v>2.9759069836508947E-4</v>
      </c>
      <c r="P2333" s="1" t="str">
        <f>VLOOKUP(Tabla_STOCKENALMACEN[[#This Row],[ID_PRODUCTO]],'ABC VENTAS'!$B$2:$F$564,5,FALSE)</f>
        <v>A</v>
      </c>
      <c r="Q2333" s="1" t="str">
        <f>VLOOKUP(Tabla_STOCKENALMACEN[[#This Row],[ID_PRODUCTO]],'ABC STOCK'!$B$3:$F$565,5,FALSE)</f>
        <v>B</v>
      </c>
      <c r="R233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34" spans="1:18" x14ac:dyDescent="0.25">
      <c r="A2334">
        <v>1</v>
      </c>
      <c r="B2334">
        <v>1389</v>
      </c>
      <c r="C2334">
        <v>8</v>
      </c>
      <c r="D2334">
        <v>9</v>
      </c>
      <c r="E2334">
        <v>202002</v>
      </c>
      <c r="F2334">
        <v>97</v>
      </c>
      <c r="G2334">
        <v>46</v>
      </c>
      <c r="H2334">
        <v>4462</v>
      </c>
      <c r="I2334">
        <v>18083.52</v>
      </c>
      <c r="J2334">
        <v>468</v>
      </c>
      <c r="K2334">
        <v>38750.400000000001</v>
      </c>
      <c r="L2334">
        <f>Tabla_STOCKENALMACEN[[#This Row],[CANT_STOCK]]*Tabla_STOCKENALMACEN[[#This Row],[COSTO_UNIT]]</f>
        <v>4462</v>
      </c>
      <c r="M2334">
        <f>IFERROR(Tabla_STOCKENALMACEN[[#This Row],[CANT_STOCK]]/Tabla_STOCKENALMACEN[[#This Row],[VENTA_PROM12MESES_UN]],0)</f>
        <v>0.20726495726495728</v>
      </c>
      <c r="N2334">
        <f>IFERROR(12/Tabla_STOCKENALMACEN[[#This Row],[MESES DE INVENTARIO]],0)</f>
        <v>57.896907216494839</v>
      </c>
      <c r="O2334" s="3">
        <f>Tabla_STOCKENALMACEN[[#This Row],[STOCK_VALORIZADO]]/SUM(Tabla_STOCKENALMACEN[STOCK_VALORIZADO])</f>
        <v>1.6797592613599358E-4</v>
      </c>
      <c r="P2334" s="1" t="str">
        <f>VLOOKUP(Tabla_STOCKENALMACEN[[#This Row],[ID_PRODUCTO]],'ABC VENTAS'!$B$2:$F$564,5,FALSE)</f>
        <v>A</v>
      </c>
      <c r="Q2334" s="1" t="str">
        <f>VLOOKUP(Tabla_STOCKENALMACEN[[#This Row],[ID_PRODUCTO]],'ABC STOCK'!$B$3:$F$565,5,FALSE)</f>
        <v>B</v>
      </c>
      <c r="R233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35" spans="1:18" x14ac:dyDescent="0.25">
      <c r="A2335">
        <v>2</v>
      </c>
      <c r="B2335">
        <v>1389</v>
      </c>
      <c r="C2335">
        <v>8</v>
      </c>
      <c r="D2335">
        <v>9</v>
      </c>
      <c r="E2335">
        <v>201907</v>
      </c>
      <c r="F2335">
        <v>482</v>
      </c>
      <c r="G2335">
        <v>35</v>
      </c>
      <c r="H2335">
        <v>16870</v>
      </c>
      <c r="I2335">
        <v>21586.95</v>
      </c>
      <c r="J2335">
        <v>693</v>
      </c>
      <c r="K2335">
        <v>30561.3</v>
      </c>
      <c r="L2335">
        <f>Tabla_STOCKENALMACEN[[#This Row],[CANT_STOCK]]*Tabla_STOCKENALMACEN[[#This Row],[COSTO_UNIT]]</f>
        <v>16870</v>
      </c>
      <c r="M2335">
        <f>IFERROR(Tabla_STOCKENALMACEN[[#This Row],[CANT_STOCK]]/Tabla_STOCKENALMACEN[[#This Row],[VENTA_PROM12MESES_UN]],0)</f>
        <v>0.69552669552669555</v>
      </c>
      <c r="N2335">
        <f>IFERROR(12/Tabla_STOCKENALMACEN[[#This Row],[MESES DE INVENTARIO]],0)</f>
        <v>17.25311203319502</v>
      </c>
      <c r="O2335" s="3">
        <f>Tabla_STOCKENALMACEN[[#This Row],[STOCK_VALORIZADO]]/SUM(Tabla_STOCKENALMACEN[STOCK_VALORIZADO])</f>
        <v>6.3508603180506757E-4</v>
      </c>
      <c r="P2335" s="1" t="str">
        <f>VLOOKUP(Tabla_STOCKENALMACEN[[#This Row],[ID_PRODUCTO]],'ABC VENTAS'!$B$2:$F$564,5,FALSE)</f>
        <v>A</v>
      </c>
      <c r="Q2335" s="1" t="str">
        <f>VLOOKUP(Tabla_STOCKENALMACEN[[#This Row],[ID_PRODUCTO]],'ABC STOCK'!$B$3:$F$565,5,FALSE)</f>
        <v>B</v>
      </c>
      <c r="R233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36" spans="1:18" x14ac:dyDescent="0.25">
      <c r="A2336">
        <v>3</v>
      </c>
      <c r="B2336">
        <v>1390</v>
      </c>
      <c r="C2336">
        <v>8</v>
      </c>
      <c r="D2336">
        <v>9</v>
      </c>
      <c r="E2336">
        <v>201907</v>
      </c>
      <c r="F2336">
        <v>674</v>
      </c>
      <c r="G2336">
        <v>3.74</v>
      </c>
      <c r="H2336">
        <v>2520.7600000000002</v>
      </c>
      <c r="I2336">
        <v>604.75800000000004</v>
      </c>
      <c r="J2336">
        <v>147</v>
      </c>
      <c r="K2336">
        <v>808.17660000000001</v>
      </c>
      <c r="L2336">
        <f>Tabla_STOCKENALMACEN[[#This Row],[CANT_STOCK]]*Tabla_STOCKENALMACEN[[#This Row],[COSTO_UNIT]]</f>
        <v>2520.7600000000002</v>
      </c>
      <c r="M2336">
        <f>IFERROR(Tabla_STOCKENALMACEN[[#This Row],[CANT_STOCK]]/Tabla_STOCKENALMACEN[[#This Row],[VENTA_PROM12MESES_UN]],0)</f>
        <v>4.5850340136054424</v>
      </c>
      <c r="N2336">
        <f>IFERROR(12/Tabla_STOCKENALMACEN[[#This Row],[MESES DE INVENTARIO]],0)</f>
        <v>2.6172106824925816</v>
      </c>
      <c r="O2336" s="3">
        <f>Tabla_STOCKENALMACEN[[#This Row],[STOCK_VALORIZADO]]/SUM(Tabla_STOCKENALMACEN[STOCK_VALORIZADO])</f>
        <v>9.4896233878656927E-5</v>
      </c>
      <c r="P2336" s="1" t="str">
        <f>VLOOKUP(Tabla_STOCKENALMACEN[[#This Row],[ID_PRODUCTO]],'ABC VENTAS'!$B$2:$F$564,5,FALSE)</f>
        <v>C</v>
      </c>
      <c r="Q2336" s="1" t="str">
        <f>VLOOKUP(Tabla_STOCKENALMACEN[[#This Row],[ID_PRODUCTO]],'ABC STOCK'!$B$3:$F$565,5,FALSE)</f>
        <v>C</v>
      </c>
      <c r="R233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337" spans="1:18" x14ac:dyDescent="0.25">
      <c r="A2337">
        <v>1</v>
      </c>
      <c r="B2337">
        <v>1390</v>
      </c>
      <c r="C2337">
        <v>8</v>
      </c>
      <c r="D2337">
        <v>9</v>
      </c>
      <c r="E2337">
        <v>202002</v>
      </c>
      <c r="F2337">
        <v>388</v>
      </c>
      <c r="G2337">
        <v>3.97</v>
      </c>
      <c r="H2337">
        <v>1540.36</v>
      </c>
      <c r="I2337">
        <v>249.21674999999999</v>
      </c>
      <c r="J2337">
        <v>77.5</v>
      </c>
      <c r="K2337">
        <v>550.73824999999999</v>
      </c>
      <c r="L2337">
        <f>Tabla_STOCKENALMACEN[[#This Row],[CANT_STOCK]]*Tabla_STOCKENALMACEN[[#This Row],[COSTO_UNIT]]</f>
        <v>1540.3600000000001</v>
      </c>
      <c r="M2337">
        <f>IFERROR(Tabla_STOCKENALMACEN[[#This Row],[CANT_STOCK]]/Tabla_STOCKENALMACEN[[#This Row],[VENTA_PROM12MESES_UN]],0)</f>
        <v>5.0064516129032262</v>
      </c>
      <c r="N2337">
        <f>IFERROR(12/Tabla_STOCKENALMACEN[[#This Row],[MESES DE INVENTARIO]],0)</f>
        <v>2.3969072164948453</v>
      </c>
      <c r="O2337" s="3">
        <f>Tabla_STOCKENALMACEN[[#This Row],[STOCK_VALORIZADO]]/SUM(Tabla_STOCKENALMACEN[STOCK_VALORIZADO])</f>
        <v>5.7988211022599528E-5</v>
      </c>
      <c r="P2337" s="1" t="str">
        <f>VLOOKUP(Tabla_STOCKENALMACEN[[#This Row],[ID_PRODUCTO]],'ABC VENTAS'!$B$2:$F$564,5,FALSE)</f>
        <v>C</v>
      </c>
      <c r="Q2337" s="1" t="str">
        <f>VLOOKUP(Tabla_STOCKENALMACEN[[#This Row],[ID_PRODUCTO]],'ABC STOCK'!$B$3:$F$565,5,FALSE)</f>
        <v>C</v>
      </c>
      <c r="R233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338" spans="1:18" x14ac:dyDescent="0.25">
      <c r="A2338">
        <v>2</v>
      </c>
      <c r="B2338">
        <v>1390</v>
      </c>
      <c r="C2338">
        <v>8</v>
      </c>
      <c r="D2338">
        <v>9</v>
      </c>
      <c r="E2338">
        <v>202002</v>
      </c>
      <c r="F2338">
        <v>477</v>
      </c>
      <c r="G2338">
        <v>4.99</v>
      </c>
      <c r="H2338">
        <v>2380.23</v>
      </c>
      <c r="I2338">
        <v>256.05187000000001</v>
      </c>
      <c r="J2338">
        <v>52.9</v>
      </c>
      <c r="K2338">
        <v>446.11099000000002</v>
      </c>
      <c r="L2338">
        <f>Tabla_STOCKENALMACEN[[#This Row],[CANT_STOCK]]*Tabla_STOCKENALMACEN[[#This Row],[COSTO_UNIT]]</f>
        <v>2380.23</v>
      </c>
      <c r="M2338">
        <f>IFERROR(Tabla_STOCKENALMACEN[[#This Row],[CANT_STOCK]]/Tabla_STOCKENALMACEN[[#This Row],[VENTA_PROM12MESES_UN]],0)</f>
        <v>9.0170132325141772</v>
      </c>
      <c r="N2338">
        <f>IFERROR(12/Tabla_STOCKENALMACEN[[#This Row],[MESES DE INVENTARIO]],0)</f>
        <v>1.3308176100628932</v>
      </c>
      <c r="O2338" s="3">
        <f>Tabla_STOCKENALMACEN[[#This Row],[STOCK_VALORIZADO]]/SUM(Tabla_STOCKENALMACEN[STOCK_VALORIZADO])</f>
        <v>8.9605858060662488E-5</v>
      </c>
      <c r="P2338" s="1" t="str">
        <f>VLOOKUP(Tabla_STOCKENALMACEN[[#This Row],[ID_PRODUCTO]],'ABC VENTAS'!$B$2:$F$564,5,FALSE)</f>
        <v>C</v>
      </c>
      <c r="Q2338" s="1" t="str">
        <f>VLOOKUP(Tabla_STOCKENALMACEN[[#This Row],[ID_PRODUCTO]],'ABC STOCK'!$B$3:$F$565,5,FALSE)</f>
        <v>C</v>
      </c>
      <c r="R233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339" spans="1:18" x14ac:dyDescent="0.25">
      <c r="A2339">
        <v>1</v>
      </c>
      <c r="B2339">
        <v>1390</v>
      </c>
      <c r="C2339">
        <v>8</v>
      </c>
      <c r="D2339">
        <v>9</v>
      </c>
      <c r="E2339">
        <v>202003</v>
      </c>
      <c r="F2339">
        <v>378</v>
      </c>
      <c r="G2339">
        <v>4.1100000000000003</v>
      </c>
      <c r="H2339">
        <v>1553.58</v>
      </c>
      <c r="I2339">
        <v>243.00785999999999</v>
      </c>
      <c r="J2339">
        <v>62.9</v>
      </c>
      <c r="K2339">
        <v>444.65267999999998</v>
      </c>
      <c r="L2339">
        <f>Tabla_STOCKENALMACEN[[#This Row],[CANT_STOCK]]*Tabla_STOCKENALMACEN[[#This Row],[COSTO_UNIT]]</f>
        <v>1553.5800000000002</v>
      </c>
      <c r="M2339">
        <f>IFERROR(Tabla_STOCKENALMACEN[[#This Row],[CANT_STOCK]]/Tabla_STOCKENALMACEN[[#This Row],[VENTA_PROM12MESES_UN]],0)</f>
        <v>6.0095389507154211</v>
      </c>
      <c r="N2339">
        <f>IFERROR(12/Tabla_STOCKENALMACEN[[#This Row],[MESES DE INVENTARIO]],0)</f>
        <v>1.9968253968253968</v>
      </c>
      <c r="O2339" s="3">
        <f>Tabla_STOCKENALMACEN[[#This Row],[STOCK_VALORIZADO]]/SUM(Tabla_STOCKENALMACEN[STOCK_VALORIZADO])</f>
        <v>5.8485889584571249E-5</v>
      </c>
      <c r="P2339" s="1" t="str">
        <f>VLOOKUP(Tabla_STOCKENALMACEN[[#This Row],[ID_PRODUCTO]],'ABC VENTAS'!$B$2:$F$564,5,FALSE)</f>
        <v>C</v>
      </c>
      <c r="Q2339" s="1" t="str">
        <f>VLOOKUP(Tabla_STOCKENALMACEN[[#This Row],[ID_PRODUCTO]],'ABC STOCK'!$B$3:$F$565,5,FALSE)</f>
        <v>C</v>
      </c>
      <c r="R233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340" spans="1:18" x14ac:dyDescent="0.25">
      <c r="A2340">
        <v>3</v>
      </c>
      <c r="B2340">
        <v>1390</v>
      </c>
      <c r="C2340">
        <v>8</v>
      </c>
      <c r="D2340">
        <v>9</v>
      </c>
      <c r="E2340">
        <v>202002</v>
      </c>
      <c r="F2340">
        <v>299</v>
      </c>
      <c r="G2340">
        <v>2.86</v>
      </c>
      <c r="H2340">
        <v>855.14</v>
      </c>
      <c r="I2340">
        <v>182.58240000000001</v>
      </c>
      <c r="J2340">
        <v>76</v>
      </c>
      <c r="K2340">
        <v>286.91520000000003</v>
      </c>
      <c r="L2340">
        <f>Tabla_STOCKENALMACEN[[#This Row],[CANT_STOCK]]*Tabla_STOCKENALMACEN[[#This Row],[COSTO_UNIT]]</f>
        <v>855.14</v>
      </c>
      <c r="M2340">
        <f>IFERROR(Tabla_STOCKENALMACEN[[#This Row],[CANT_STOCK]]/Tabla_STOCKENALMACEN[[#This Row],[VENTA_PROM12MESES_UN]],0)</f>
        <v>3.9342105263157894</v>
      </c>
      <c r="N2340">
        <f>IFERROR(12/Tabla_STOCKENALMACEN[[#This Row],[MESES DE INVENTARIO]],0)</f>
        <v>3.0501672240802677</v>
      </c>
      <c r="O2340" s="3">
        <f>Tabla_STOCKENALMACEN[[#This Row],[STOCK_VALORIZADO]]/SUM(Tabla_STOCKENALMACEN[STOCK_VALORIZADO])</f>
        <v>3.2192499658434229E-5</v>
      </c>
      <c r="P2340" s="1" t="str">
        <f>VLOOKUP(Tabla_STOCKENALMACEN[[#This Row],[ID_PRODUCTO]],'ABC VENTAS'!$B$2:$F$564,5,FALSE)</f>
        <v>C</v>
      </c>
      <c r="Q2340" s="1" t="str">
        <f>VLOOKUP(Tabla_STOCKENALMACEN[[#This Row],[ID_PRODUCTO]],'ABC STOCK'!$B$3:$F$565,5,FALSE)</f>
        <v>C</v>
      </c>
      <c r="R234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341" spans="1:18" x14ac:dyDescent="0.25">
      <c r="A2341">
        <v>1</v>
      </c>
      <c r="B2341">
        <v>1390</v>
      </c>
      <c r="C2341">
        <v>8</v>
      </c>
      <c r="D2341">
        <v>9</v>
      </c>
      <c r="E2341">
        <v>202002</v>
      </c>
      <c r="F2341">
        <v>1360</v>
      </c>
      <c r="G2341">
        <v>1.34</v>
      </c>
      <c r="H2341">
        <v>1822.4</v>
      </c>
      <c r="I2341">
        <v>165.1952</v>
      </c>
      <c r="J2341">
        <v>134</v>
      </c>
      <c r="K2341">
        <v>217.26759999999999</v>
      </c>
      <c r="L2341">
        <f>Tabla_STOCKENALMACEN[[#This Row],[CANT_STOCK]]*Tabla_STOCKENALMACEN[[#This Row],[COSTO_UNIT]]</f>
        <v>1822.4</v>
      </c>
      <c r="M2341">
        <f>IFERROR(Tabla_STOCKENALMACEN[[#This Row],[CANT_STOCK]]/Tabla_STOCKENALMACEN[[#This Row],[VENTA_PROM12MESES_UN]],0)</f>
        <v>10.149253731343284</v>
      </c>
      <c r="N2341">
        <f>IFERROR(12/Tabla_STOCKENALMACEN[[#This Row],[MESES DE INVENTARIO]],0)</f>
        <v>1.1823529411764704</v>
      </c>
      <c r="O2341" s="3">
        <f>Tabla_STOCKENALMACEN[[#This Row],[STOCK_VALORIZADO]]/SUM(Tabla_STOCKENALMACEN[STOCK_VALORIZADO])</f>
        <v>6.8605855623091595E-5</v>
      </c>
      <c r="P2341" s="1" t="str">
        <f>VLOOKUP(Tabla_STOCKENALMACEN[[#This Row],[ID_PRODUCTO]],'ABC VENTAS'!$B$2:$F$564,5,FALSE)</f>
        <v>C</v>
      </c>
      <c r="Q2341" s="1" t="str">
        <f>VLOOKUP(Tabla_STOCKENALMACEN[[#This Row],[ID_PRODUCTO]],'ABC STOCK'!$B$3:$F$565,5,FALSE)</f>
        <v>C</v>
      </c>
      <c r="R234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342" spans="1:18" x14ac:dyDescent="0.25">
      <c r="A2342">
        <v>3</v>
      </c>
      <c r="B2342">
        <v>1391</v>
      </c>
      <c r="C2342">
        <v>8</v>
      </c>
      <c r="D2342">
        <v>9</v>
      </c>
      <c r="E2342">
        <v>201903</v>
      </c>
      <c r="F2342">
        <v>1220</v>
      </c>
      <c r="G2342">
        <v>79</v>
      </c>
      <c r="H2342">
        <v>96380</v>
      </c>
      <c r="I2342">
        <v>62066.35</v>
      </c>
      <c r="J2342">
        <v>827</v>
      </c>
      <c r="K2342">
        <v>99959.49</v>
      </c>
      <c r="L2342">
        <f>Tabla_STOCKENALMACEN[[#This Row],[CANT_STOCK]]*Tabla_STOCKENALMACEN[[#This Row],[COSTO_UNIT]]</f>
        <v>96380</v>
      </c>
      <c r="M2342">
        <f>IFERROR(Tabla_STOCKENALMACEN[[#This Row],[CANT_STOCK]]/Tabla_STOCKENALMACEN[[#This Row],[VENTA_PROM12MESES_UN]],0)</f>
        <v>1.4752116082224909</v>
      </c>
      <c r="N2342">
        <f>IFERROR(12/Tabla_STOCKENALMACEN[[#This Row],[MESES DE INVENTARIO]],0)</f>
        <v>8.1344262295081968</v>
      </c>
      <c r="O2342" s="3">
        <f>Tabla_STOCKENALMACEN[[#This Row],[STOCK_VALORIZADO]]/SUM(Tabla_STOCKENALMACEN[STOCK_VALORIZADO])</f>
        <v>3.6283101212431783E-3</v>
      </c>
      <c r="P2342" s="1" t="str">
        <f>VLOOKUP(Tabla_STOCKENALMACEN[[#This Row],[ID_PRODUCTO]],'ABC VENTAS'!$B$2:$F$564,5,FALSE)</f>
        <v>B</v>
      </c>
      <c r="Q2342" s="1" t="str">
        <f>VLOOKUP(Tabla_STOCKENALMACEN[[#This Row],[ID_PRODUCTO]],'ABC STOCK'!$B$3:$F$565,5,FALSE)</f>
        <v>A</v>
      </c>
      <c r="R234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43" spans="1:18" x14ac:dyDescent="0.25">
      <c r="A2343">
        <v>3</v>
      </c>
      <c r="B2343">
        <v>1391</v>
      </c>
      <c r="C2343">
        <v>8</v>
      </c>
      <c r="D2343">
        <v>9</v>
      </c>
      <c r="E2343">
        <v>201908</v>
      </c>
      <c r="F2343">
        <v>903</v>
      </c>
      <c r="G2343">
        <v>49</v>
      </c>
      <c r="H2343">
        <v>44247</v>
      </c>
      <c r="I2343">
        <v>38852.1</v>
      </c>
      <c r="J2343">
        <v>881</v>
      </c>
      <c r="K2343">
        <v>63458.43</v>
      </c>
      <c r="L2343">
        <f>Tabla_STOCKENALMACEN[[#This Row],[CANT_STOCK]]*Tabla_STOCKENALMACEN[[#This Row],[COSTO_UNIT]]</f>
        <v>44247</v>
      </c>
      <c r="M2343">
        <f>IFERROR(Tabla_STOCKENALMACEN[[#This Row],[CANT_STOCK]]/Tabla_STOCKENALMACEN[[#This Row],[VENTA_PROM12MESES_UN]],0)</f>
        <v>1.0249716231555051</v>
      </c>
      <c r="N2343">
        <f>IFERROR(12/Tabla_STOCKENALMACEN[[#This Row],[MESES DE INVENTARIO]],0)</f>
        <v>11.70764119601329</v>
      </c>
      <c r="O2343" s="3">
        <f>Tabla_STOCKENALMACEN[[#This Row],[STOCK_VALORIZADO]]/SUM(Tabla_STOCKENALMACEN[STOCK_VALORIZADO])</f>
        <v>1.6657173473194325E-3</v>
      </c>
      <c r="P2343" s="1" t="str">
        <f>VLOOKUP(Tabla_STOCKENALMACEN[[#This Row],[ID_PRODUCTO]],'ABC VENTAS'!$B$2:$F$564,5,FALSE)</f>
        <v>B</v>
      </c>
      <c r="Q2343" s="1" t="str">
        <f>VLOOKUP(Tabla_STOCKENALMACEN[[#This Row],[ID_PRODUCTO]],'ABC STOCK'!$B$3:$F$565,5,FALSE)</f>
        <v>A</v>
      </c>
      <c r="R234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44" spans="1:18" x14ac:dyDescent="0.25">
      <c r="A2344">
        <v>1</v>
      </c>
      <c r="B2344">
        <v>1391</v>
      </c>
      <c r="C2344">
        <v>8</v>
      </c>
      <c r="D2344">
        <v>9</v>
      </c>
      <c r="E2344">
        <v>201901</v>
      </c>
      <c r="F2344">
        <v>763</v>
      </c>
      <c r="G2344">
        <v>68</v>
      </c>
      <c r="H2344">
        <v>51884</v>
      </c>
      <c r="I2344">
        <v>49143.6</v>
      </c>
      <c r="J2344">
        <v>657</v>
      </c>
      <c r="K2344">
        <v>61652.88</v>
      </c>
      <c r="L2344">
        <f>Tabla_STOCKENALMACEN[[#This Row],[CANT_STOCK]]*Tabla_STOCKENALMACEN[[#This Row],[COSTO_UNIT]]</f>
        <v>51884</v>
      </c>
      <c r="M2344">
        <f>IFERROR(Tabla_STOCKENALMACEN[[#This Row],[CANT_STOCK]]/Tabla_STOCKENALMACEN[[#This Row],[VENTA_PROM12MESES_UN]],0)</f>
        <v>1.1613394216133943</v>
      </c>
      <c r="N2344">
        <f>IFERROR(12/Tabla_STOCKENALMACEN[[#This Row],[MESES DE INVENTARIO]],0)</f>
        <v>10.332896461336828</v>
      </c>
      <c r="O2344" s="3">
        <f>Tabla_STOCKENALMACEN[[#This Row],[STOCK_VALORIZADO]]/SUM(Tabla_STOCKENALMACEN[STOCK_VALORIZADO])</f>
        <v>1.9532189492693615E-3</v>
      </c>
      <c r="P2344" s="1" t="str">
        <f>VLOOKUP(Tabla_STOCKENALMACEN[[#This Row],[ID_PRODUCTO]],'ABC VENTAS'!$B$2:$F$564,5,FALSE)</f>
        <v>B</v>
      </c>
      <c r="Q2344" s="1" t="str">
        <f>VLOOKUP(Tabla_STOCKENALMACEN[[#This Row],[ID_PRODUCTO]],'ABC STOCK'!$B$3:$F$565,5,FALSE)</f>
        <v>A</v>
      </c>
      <c r="R234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45" spans="1:18" x14ac:dyDescent="0.25">
      <c r="A2345">
        <v>3</v>
      </c>
      <c r="B2345">
        <v>1391</v>
      </c>
      <c r="C2345">
        <v>8</v>
      </c>
      <c r="D2345">
        <v>9</v>
      </c>
      <c r="E2345">
        <v>202001</v>
      </c>
      <c r="F2345">
        <v>218</v>
      </c>
      <c r="G2345">
        <v>69</v>
      </c>
      <c r="H2345">
        <v>15042</v>
      </c>
      <c r="I2345">
        <v>23090.16</v>
      </c>
      <c r="J2345">
        <v>376</v>
      </c>
      <c r="K2345">
        <v>43326.48</v>
      </c>
      <c r="L2345">
        <f>Tabla_STOCKENALMACEN[[#This Row],[CANT_STOCK]]*Tabla_STOCKENALMACEN[[#This Row],[COSTO_UNIT]]</f>
        <v>15042</v>
      </c>
      <c r="M2345">
        <f>IFERROR(Tabla_STOCKENALMACEN[[#This Row],[CANT_STOCK]]/Tabla_STOCKENALMACEN[[#This Row],[VENTA_PROM12MESES_UN]],0)</f>
        <v>0.57978723404255317</v>
      </c>
      <c r="N2345">
        <f>IFERROR(12/Tabla_STOCKENALMACEN[[#This Row],[MESES DE INVENTARIO]],0)</f>
        <v>20.697247706422019</v>
      </c>
      <c r="O2345" s="3">
        <f>Tabla_STOCKENALMACEN[[#This Row],[STOCK_VALORIZADO]]/SUM(Tabla_STOCKENALMACEN[STOCK_VALORIZADO])</f>
        <v>5.6626935924195768E-4</v>
      </c>
      <c r="P2345" s="1" t="str">
        <f>VLOOKUP(Tabla_STOCKENALMACEN[[#This Row],[ID_PRODUCTO]],'ABC VENTAS'!$B$2:$F$564,5,FALSE)</f>
        <v>B</v>
      </c>
      <c r="Q2345" s="1" t="str">
        <f>VLOOKUP(Tabla_STOCKENALMACEN[[#This Row],[ID_PRODUCTO]],'ABC STOCK'!$B$3:$F$565,5,FALSE)</f>
        <v>A</v>
      </c>
      <c r="R234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46" spans="1:18" x14ac:dyDescent="0.25">
      <c r="A2346">
        <v>3</v>
      </c>
      <c r="B2346">
        <v>1391</v>
      </c>
      <c r="C2346">
        <v>8</v>
      </c>
      <c r="D2346">
        <v>9</v>
      </c>
      <c r="E2346">
        <v>202003</v>
      </c>
      <c r="F2346">
        <v>42</v>
      </c>
      <c r="G2346">
        <v>33</v>
      </c>
      <c r="H2346">
        <v>1386</v>
      </c>
      <c r="I2346">
        <v>21788.25</v>
      </c>
      <c r="J2346">
        <v>695</v>
      </c>
      <c r="K2346">
        <v>35778.6</v>
      </c>
      <c r="L2346">
        <f>Tabla_STOCKENALMACEN[[#This Row],[CANT_STOCK]]*Tabla_STOCKENALMACEN[[#This Row],[COSTO_UNIT]]</f>
        <v>1386</v>
      </c>
      <c r="M2346">
        <f>IFERROR(Tabla_STOCKENALMACEN[[#This Row],[CANT_STOCK]]/Tabla_STOCKENALMACEN[[#This Row],[VENTA_PROM12MESES_UN]],0)</f>
        <v>6.0431654676258995E-2</v>
      </c>
      <c r="N2346">
        <f>IFERROR(12/Tabla_STOCKENALMACEN[[#This Row],[MESES DE INVENTARIO]],0)</f>
        <v>198.57142857142856</v>
      </c>
      <c r="O2346" s="3">
        <f>Tabla_STOCKENALMACEN[[#This Row],[STOCK_VALORIZADO]]/SUM(Tabla_STOCKENALMACEN[STOCK_VALORIZADO])</f>
        <v>5.2177192654524223E-5</v>
      </c>
      <c r="P2346" s="1" t="str">
        <f>VLOOKUP(Tabla_STOCKENALMACEN[[#This Row],[ID_PRODUCTO]],'ABC VENTAS'!$B$2:$F$564,5,FALSE)</f>
        <v>B</v>
      </c>
      <c r="Q2346" s="1" t="str">
        <f>VLOOKUP(Tabla_STOCKENALMACEN[[#This Row],[ID_PRODUCTO]],'ABC STOCK'!$B$3:$F$565,5,FALSE)</f>
        <v>A</v>
      </c>
      <c r="R234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47" spans="1:18" x14ac:dyDescent="0.25">
      <c r="A2347">
        <v>2</v>
      </c>
      <c r="B2347">
        <v>1391</v>
      </c>
      <c r="C2347">
        <v>8</v>
      </c>
      <c r="D2347">
        <v>9</v>
      </c>
      <c r="E2347">
        <v>201902</v>
      </c>
      <c r="F2347">
        <v>812</v>
      </c>
      <c r="G2347">
        <v>53</v>
      </c>
      <c r="H2347">
        <v>43036</v>
      </c>
      <c r="I2347">
        <v>16599.599999999999</v>
      </c>
      <c r="J2347">
        <v>360</v>
      </c>
      <c r="K2347">
        <v>33390</v>
      </c>
      <c r="L2347">
        <f>Tabla_STOCKENALMACEN[[#This Row],[CANT_STOCK]]*Tabla_STOCKENALMACEN[[#This Row],[COSTO_UNIT]]</f>
        <v>43036</v>
      </c>
      <c r="M2347">
        <f>IFERROR(Tabla_STOCKENALMACEN[[#This Row],[CANT_STOCK]]/Tabla_STOCKENALMACEN[[#This Row],[VENTA_PROM12MESES_UN]],0)</f>
        <v>2.2555555555555555</v>
      </c>
      <c r="N2347">
        <f>IFERROR(12/Tabla_STOCKENALMACEN[[#This Row],[MESES DE INVENTARIO]],0)</f>
        <v>5.3201970443349751</v>
      </c>
      <c r="O2347" s="3">
        <f>Tabla_STOCKENALMACEN[[#This Row],[STOCK_VALORIZADO]]/SUM(Tabla_STOCKENALMACEN[STOCK_VALORIZADO])</f>
        <v>1.6201281840404794E-3</v>
      </c>
      <c r="P2347" s="1" t="str">
        <f>VLOOKUP(Tabla_STOCKENALMACEN[[#This Row],[ID_PRODUCTO]],'ABC VENTAS'!$B$2:$F$564,5,FALSE)</f>
        <v>B</v>
      </c>
      <c r="Q2347" s="1" t="str">
        <f>VLOOKUP(Tabla_STOCKENALMACEN[[#This Row],[ID_PRODUCTO]],'ABC STOCK'!$B$3:$F$565,5,FALSE)</f>
        <v>A</v>
      </c>
      <c r="R234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48" spans="1:18" x14ac:dyDescent="0.25">
      <c r="A2348">
        <v>1</v>
      </c>
      <c r="B2348">
        <v>1392</v>
      </c>
      <c r="C2348">
        <v>8</v>
      </c>
      <c r="D2348">
        <v>9</v>
      </c>
      <c r="E2348">
        <v>201905</v>
      </c>
      <c r="F2348">
        <v>36</v>
      </c>
      <c r="G2348">
        <v>71</v>
      </c>
      <c r="H2348">
        <v>2556</v>
      </c>
      <c r="I2348">
        <v>48586.720000000001</v>
      </c>
      <c r="J2348">
        <v>728</v>
      </c>
      <c r="K2348">
        <v>79082.64</v>
      </c>
      <c r="L2348">
        <f>Tabla_STOCKENALMACEN[[#This Row],[CANT_STOCK]]*Tabla_STOCKENALMACEN[[#This Row],[COSTO_UNIT]]</f>
        <v>2556</v>
      </c>
      <c r="M2348">
        <f>IFERROR(Tabla_STOCKENALMACEN[[#This Row],[CANT_STOCK]]/Tabla_STOCKENALMACEN[[#This Row],[VENTA_PROM12MESES_UN]],0)</f>
        <v>4.9450549450549448E-2</v>
      </c>
      <c r="N2348">
        <f>IFERROR(12/Tabla_STOCKENALMACEN[[#This Row],[MESES DE INVENTARIO]],0)</f>
        <v>242.66666666666669</v>
      </c>
      <c r="O2348" s="3">
        <f>Tabla_STOCKENALMACEN[[#This Row],[STOCK_VALORIZADO]]/SUM(Tabla_STOCKENALMACEN[STOCK_VALORIZADO])</f>
        <v>9.6222874765486231E-5</v>
      </c>
      <c r="P2348" s="1" t="str">
        <f>VLOOKUP(Tabla_STOCKENALMACEN[[#This Row],[ID_PRODUCTO]],'ABC VENTAS'!$B$2:$F$564,5,FALSE)</f>
        <v>C</v>
      </c>
      <c r="Q2348" s="1" t="str">
        <f>VLOOKUP(Tabla_STOCKENALMACEN[[#This Row],[ID_PRODUCTO]],'ABC STOCK'!$B$3:$F$565,5,FALSE)</f>
        <v>A</v>
      </c>
      <c r="R234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49" spans="1:18" x14ac:dyDescent="0.25">
      <c r="A2349">
        <v>1</v>
      </c>
      <c r="B2349">
        <v>1392</v>
      </c>
      <c r="C2349">
        <v>8</v>
      </c>
      <c r="D2349">
        <v>9</v>
      </c>
      <c r="E2349">
        <v>201901</v>
      </c>
      <c r="F2349">
        <v>1651</v>
      </c>
      <c r="G2349">
        <v>50</v>
      </c>
      <c r="H2349">
        <v>82550</v>
      </c>
      <c r="I2349">
        <v>41209</v>
      </c>
      <c r="J2349">
        <v>841</v>
      </c>
      <c r="K2349">
        <v>51301</v>
      </c>
      <c r="L2349">
        <f>Tabla_STOCKENALMACEN[[#This Row],[CANT_STOCK]]*Tabla_STOCKENALMACEN[[#This Row],[COSTO_UNIT]]</f>
        <v>82550</v>
      </c>
      <c r="M2349">
        <f>IFERROR(Tabla_STOCKENALMACEN[[#This Row],[CANT_STOCK]]/Tabla_STOCKENALMACEN[[#This Row],[VENTA_PROM12MESES_UN]],0)</f>
        <v>1.9631391200951249</v>
      </c>
      <c r="N2349">
        <f>IFERROR(12/Tabla_STOCKENALMACEN[[#This Row],[MESES DE INVENTARIO]],0)</f>
        <v>6.1126589945487577</v>
      </c>
      <c r="O2349" s="3">
        <f>Tabla_STOCKENALMACEN[[#This Row],[STOCK_VALORIZADO]]/SUM(Tabla_STOCKENALMACEN[STOCK_VALORIZADO])</f>
        <v>3.1076675711623194E-3</v>
      </c>
      <c r="P2349" s="1" t="str">
        <f>VLOOKUP(Tabla_STOCKENALMACEN[[#This Row],[ID_PRODUCTO]],'ABC VENTAS'!$B$2:$F$564,5,FALSE)</f>
        <v>C</v>
      </c>
      <c r="Q2349" s="1" t="str">
        <f>VLOOKUP(Tabla_STOCKENALMACEN[[#This Row],[ID_PRODUCTO]],'ABC STOCK'!$B$3:$F$565,5,FALSE)</f>
        <v>A</v>
      </c>
      <c r="R234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50" spans="1:18" x14ac:dyDescent="0.25">
      <c r="A2350">
        <v>2</v>
      </c>
      <c r="B2350">
        <v>1392</v>
      </c>
      <c r="C2350">
        <v>8</v>
      </c>
      <c r="D2350">
        <v>9</v>
      </c>
      <c r="E2350">
        <v>202001</v>
      </c>
      <c r="F2350">
        <v>1022</v>
      </c>
      <c r="G2350">
        <v>56</v>
      </c>
      <c r="H2350">
        <v>57232</v>
      </c>
      <c r="I2350">
        <v>21485.52</v>
      </c>
      <c r="J2350">
        <v>441</v>
      </c>
      <c r="K2350">
        <v>45193.68</v>
      </c>
      <c r="L2350">
        <f>Tabla_STOCKENALMACEN[[#This Row],[CANT_STOCK]]*Tabla_STOCKENALMACEN[[#This Row],[COSTO_UNIT]]</f>
        <v>57232</v>
      </c>
      <c r="M2350">
        <f>IFERROR(Tabla_STOCKENALMACEN[[#This Row],[CANT_STOCK]]/Tabla_STOCKENALMACEN[[#This Row],[VENTA_PROM12MESES_UN]],0)</f>
        <v>2.3174603174603177</v>
      </c>
      <c r="N2350">
        <f>IFERROR(12/Tabla_STOCKENALMACEN[[#This Row],[MESES DE INVENTARIO]],0)</f>
        <v>5.1780821917808213</v>
      </c>
      <c r="O2350" s="3">
        <f>Tabla_STOCKENALMACEN[[#This Row],[STOCK_VALORIZADO]]/SUM(Tabla_STOCKENALMACEN[STOCK_VALORIZADO])</f>
        <v>2.1545491269868186E-3</v>
      </c>
      <c r="P2350" s="1" t="str">
        <f>VLOOKUP(Tabla_STOCKENALMACEN[[#This Row],[ID_PRODUCTO]],'ABC VENTAS'!$B$2:$F$564,5,FALSE)</f>
        <v>C</v>
      </c>
      <c r="Q2350" s="1" t="str">
        <f>VLOOKUP(Tabla_STOCKENALMACEN[[#This Row],[ID_PRODUCTO]],'ABC STOCK'!$B$3:$F$565,5,FALSE)</f>
        <v>A</v>
      </c>
      <c r="R235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51" spans="1:18" x14ac:dyDescent="0.25">
      <c r="A2351">
        <v>1</v>
      </c>
      <c r="B2351">
        <v>1392</v>
      </c>
      <c r="C2351">
        <v>8</v>
      </c>
      <c r="D2351">
        <v>9</v>
      </c>
      <c r="E2351">
        <v>201910</v>
      </c>
      <c r="F2351">
        <v>1718</v>
      </c>
      <c r="G2351">
        <v>35</v>
      </c>
      <c r="H2351">
        <v>60130</v>
      </c>
      <c r="I2351">
        <v>16688</v>
      </c>
      <c r="J2351">
        <v>596</v>
      </c>
      <c r="K2351">
        <v>37339.4</v>
      </c>
      <c r="L2351">
        <f>Tabla_STOCKENALMACEN[[#This Row],[CANT_STOCK]]*Tabla_STOCKENALMACEN[[#This Row],[COSTO_UNIT]]</f>
        <v>60130</v>
      </c>
      <c r="M2351">
        <f>IFERROR(Tabla_STOCKENALMACEN[[#This Row],[CANT_STOCK]]/Tabla_STOCKENALMACEN[[#This Row],[VENTA_PROM12MESES_UN]],0)</f>
        <v>2.8825503355704698</v>
      </c>
      <c r="N2351">
        <f>IFERROR(12/Tabla_STOCKENALMACEN[[#This Row],[MESES DE INVENTARIO]],0)</f>
        <v>4.1629802095459834</v>
      </c>
      <c r="O2351" s="3">
        <f>Tabla_STOCKENALMACEN[[#This Row],[STOCK_VALORIZADO]]/SUM(Tabla_STOCKENALMACEN[STOCK_VALORIZADO])</f>
        <v>2.2636468934462781E-3</v>
      </c>
      <c r="P2351" s="1" t="str">
        <f>VLOOKUP(Tabla_STOCKENALMACEN[[#This Row],[ID_PRODUCTO]],'ABC VENTAS'!$B$2:$F$564,5,FALSE)</f>
        <v>C</v>
      </c>
      <c r="Q2351" s="1" t="str">
        <f>VLOOKUP(Tabla_STOCKENALMACEN[[#This Row],[ID_PRODUCTO]],'ABC STOCK'!$B$3:$F$565,5,FALSE)</f>
        <v>A</v>
      </c>
      <c r="R235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52" spans="1:18" x14ac:dyDescent="0.25">
      <c r="A2352">
        <v>3</v>
      </c>
      <c r="B2352">
        <v>1392</v>
      </c>
      <c r="C2352">
        <v>8</v>
      </c>
      <c r="D2352">
        <v>9</v>
      </c>
      <c r="E2352">
        <v>201905</v>
      </c>
      <c r="F2352">
        <v>198</v>
      </c>
      <c r="G2352">
        <v>33</v>
      </c>
      <c r="H2352">
        <v>6534</v>
      </c>
      <c r="I2352">
        <v>27181.439999999999</v>
      </c>
      <c r="J2352">
        <v>792</v>
      </c>
      <c r="K2352">
        <v>31624.560000000001</v>
      </c>
      <c r="L2352">
        <f>Tabla_STOCKENALMACEN[[#This Row],[CANT_STOCK]]*Tabla_STOCKENALMACEN[[#This Row],[COSTO_UNIT]]</f>
        <v>6534</v>
      </c>
      <c r="M2352">
        <f>IFERROR(Tabla_STOCKENALMACEN[[#This Row],[CANT_STOCK]]/Tabla_STOCKENALMACEN[[#This Row],[VENTA_PROM12MESES_UN]],0)</f>
        <v>0.25</v>
      </c>
      <c r="N2352">
        <f>IFERROR(12/Tabla_STOCKENALMACEN[[#This Row],[MESES DE INVENTARIO]],0)</f>
        <v>48</v>
      </c>
      <c r="O2352" s="3">
        <f>Tabla_STOCKENALMACEN[[#This Row],[STOCK_VALORIZADO]]/SUM(Tabla_STOCKENALMACEN[STOCK_VALORIZADO])</f>
        <v>2.4597819394275709E-4</v>
      </c>
      <c r="P2352" s="1" t="str">
        <f>VLOOKUP(Tabla_STOCKENALMACEN[[#This Row],[ID_PRODUCTO]],'ABC VENTAS'!$B$2:$F$564,5,FALSE)</f>
        <v>C</v>
      </c>
      <c r="Q2352" s="1" t="str">
        <f>VLOOKUP(Tabla_STOCKENALMACEN[[#This Row],[ID_PRODUCTO]],'ABC STOCK'!$B$3:$F$565,5,FALSE)</f>
        <v>A</v>
      </c>
      <c r="R235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53" spans="1:18" x14ac:dyDescent="0.25">
      <c r="A2353">
        <v>2</v>
      </c>
      <c r="B2353">
        <v>1392</v>
      </c>
      <c r="C2353">
        <v>8</v>
      </c>
      <c r="D2353">
        <v>9</v>
      </c>
      <c r="E2353">
        <v>201912</v>
      </c>
      <c r="F2353">
        <v>426</v>
      </c>
      <c r="G2353">
        <v>57</v>
      </c>
      <c r="H2353">
        <v>24282</v>
      </c>
      <c r="I2353">
        <v>15800.4</v>
      </c>
      <c r="J2353">
        <v>308</v>
      </c>
      <c r="K2353">
        <v>23349.48</v>
      </c>
      <c r="L2353">
        <f>Tabla_STOCKENALMACEN[[#This Row],[CANT_STOCK]]*Tabla_STOCKENALMACEN[[#This Row],[COSTO_UNIT]]</f>
        <v>24282</v>
      </c>
      <c r="M2353">
        <f>IFERROR(Tabla_STOCKENALMACEN[[#This Row],[CANT_STOCK]]/Tabla_STOCKENALMACEN[[#This Row],[VENTA_PROM12MESES_UN]],0)</f>
        <v>1.3831168831168832</v>
      </c>
      <c r="N2353">
        <f>IFERROR(12/Tabla_STOCKENALMACEN[[#This Row],[MESES DE INVENTARIO]],0)</f>
        <v>8.6760563380281681</v>
      </c>
      <c r="O2353" s="3">
        <f>Tabla_STOCKENALMACEN[[#This Row],[STOCK_VALORIZADO]]/SUM(Tabla_STOCKENALMACEN[STOCK_VALORIZADO])</f>
        <v>9.1411731027211918E-4</v>
      </c>
      <c r="P2353" s="1" t="str">
        <f>VLOOKUP(Tabla_STOCKENALMACEN[[#This Row],[ID_PRODUCTO]],'ABC VENTAS'!$B$2:$F$564,5,FALSE)</f>
        <v>C</v>
      </c>
      <c r="Q2353" s="1" t="str">
        <f>VLOOKUP(Tabla_STOCKENALMACEN[[#This Row],[ID_PRODUCTO]],'ABC STOCK'!$B$3:$F$565,5,FALSE)</f>
        <v>A</v>
      </c>
      <c r="R235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54" spans="1:18" x14ac:dyDescent="0.25">
      <c r="A2354">
        <v>1</v>
      </c>
      <c r="B2354">
        <v>1393</v>
      </c>
      <c r="C2354">
        <v>8</v>
      </c>
      <c r="D2354">
        <v>9</v>
      </c>
      <c r="E2354">
        <v>201910</v>
      </c>
      <c r="F2354">
        <v>285</v>
      </c>
      <c r="G2354">
        <v>2.72</v>
      </c>
      <c r="H2354">
        <v>775.2</v>
      </c>
      <c r="I2354">
        <v>321.8304</v>
      </c>
      <c r="J2354">
        <v>116</v>
      </c>
      <c r="K2354">
        <v>590.02239999999995</v>
      </c>
      <c r="L2354">
        <f>Tabla_STOCKENALMACEN[[#This Row],[CANT_STOCK]]*Tabla_STOCKENALMACEN[[#This Row],[COSTO_UNIT]]</f>
        <v>775.2</v>
      </c>
      <c r="M2354">
        <f>IFERROR(Tabla_STOCKENALMACEN[[#This Row],[CANT_STOCK]]/Tabla_STOCKENALMACEN[[#This Row],[VENTA_PROM12MESES_UN]],0)</f>
        <v>2.4568965517241379</v>
      </c>
      <c r="N2354">
        <f>IFERROR(12/Tabla_STOCKENALMACEN[[#This Row],[MESES DE INVENTARIO]],0)</f>
        <v>4.8842105263157896</v>
      </c>
      <c r="O2354" s="3">
        <f>Tabla_STOCKENALMACEN[[#This Row],[STOCK_VALORIZADO]]/SUM(Tabla_STOCKENALMACEN[STOCK_VALORIZADO])</f>
        <v>2.9183087839673291E-5</v>
      </c>
      <c r="P2354" s="1" t="str">
        <f>VLOOKUP(Tabla_STOCKENALMACEN[[#This Row],[ID_PRODUCTO]],'ABC VENTAS'!$B$2:$F$564,5,FALSE)</f>
        <v>C</v>
      </c>
      <c r="Q2354" s="1" t="str">
        <f>VLOOKUP(Tabla_STOCKENALMACEN[[#This Row],[ID_PRODUCTO]],'ABC STOCK'!$B$3:$F$565,5,FALSE)</f>
        <v>C</v>
      </c>
      <c r="R235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55" spans="1:18" x14ac:dyDescent="0.25">
      <c r="A2355">
        <v>2</v>
      </c>
      <c r="B2355">
        <v>1393</v>
      </c>
      <c r="C2355">
        <v>8</v>
      </c>
      <c r="D2355">
        <v>9</v>
      </c>
      <c r="E2355">
        <v>202002</v>
      </c>
      <c r="F2355">
        <v>528</v>
      </c>
      <c r="G2355">
        <v>2.04</v>
      </c>
      <c r="H2355">
        <v>1077.1199999999999</v>
      </c>
      <c r="I2355">
        <v>249.696</v>
      </c>
      <c r="J2355">
        <v>136</v>
      </c>
      <c r="K2355">
        <v>477.1968</v>
      </c>
      <c r="L2355">
        <f>Tabla_STOCKENALMACEN[[#This Row],[CANT_STOCK]]*Tabla_STOCKENALMACEN[[#This Row],[COSTO_UNIT]]</f>
        <v>1077.1200000000001</v>
      </c>
      <c r="M2355">
        <f>IFERROR(Tabla_STOCKENALMACEN[[#This Row],[CANT_STOCK]]/Tabla_STOCKENALMACEN[[#This Row],[VENTA_PROM12MESES_UN]],0)</f>
        <v>3.8823529411764706</v>
      </c>
      <c r="N2355">
        <f>IFERROR(12/Tabla_STOCKENALMACEN[[#This Row],[MESES DE INVENTARIO]],0)</f>
        <v>3.0909090909090908</v>
      </c>
      <c r="O2355" s="3">
        <f>Tabla_STOCKENALMACEN[[#This Row],[STOCK_VALORIZADO]]/SUM(Tabla_STOCKENALMACEN[STOCK_VALORIZADO])</f>
        <v>4.0549132577230262E-5</v>
      </c>
      <c r="P2355" s="1" t="str">
        <f>VLOOKUP(Tabla_STOCKENALMACEN[[#This Row],[ID_PRODUCTO]],'ABC VENTAS'!$B$2:$F$564,5,FALSE)</f>
        <v>C</v>
      </c>
      <c r="Q2355" s="1" t="str">
        <f>VLOOKUP(Tabla_STOCKENALMACEN[[#This Row],[ID_PRODUCTO]],'ABC STOCK'!$B$3:$F$565,5,FALSE)</f>
        <v>C</v>
      </c>
      <c r="R235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356" spans="1:18" x14ac:dyDescent="0.25">
      <c r="A2356">
        <v>3</v>
      </c>
      <c r="B2356">
        <v>1393</v>
      </c>
      <c r="C2356">
        <v>8</v>
      </c>
      <c r="D2356">
        <v>9</v>
      </c>
      <c r="E2356">
        <v>202002</v>
      </c>
      <c r="F2356">
        <v>898</v>
      </c>
      <c r="G2356">
        <v>3.09</v>
      </c>
      <c r="H2356">
        <v>2774.82</v>
      </c>
      <c r="I2356">
        <v>244.99992</v>
      </c>
      <c r="J2356">
        <v>74.8</v>
      </c>
      <c r="K2356">
        <v>298.16028</v>
      </c>
      <c r="L2356">
        <f>Tabla_STOCKENALMACEN[[#This Row],[CANT_STOCK]]*Tabla_STOCKENALMACEN[[#This Row],[COSTO_UNIT]]</f>
        <v>2774.8199999999997</v>
      </c>
      <c r="M2356">
        <f>IFERROR(Tabla_STOCKENALMACEN[[#This Row],[CANT_STOCK]]/Tabla_STOCKENALMACEN[[#This Row],[VENTA_PROM12MESES_UN]],0)</f>
        <v>12.005347593582888</v>
      </c>
      <c r="N2356">
        <f>IFERROR(12/Tabla_STOCKENALMACEN[[#This Row],[MESES DE INVENTARIO]],0)</f>
        <v>0.99955456570155898</v>
      </c>
      <c r="O2356" s="3">
        <f>Tabla_STOCKENALMACEN[[#This Row],[STOCK_VALORIZADO]]/SUM(Tabla_STOCKENALMACEN[STOCK_VALORIZADO])</f>
        <v>1.0446054669670051E-4</v>
      </c>
      <c r="P2356" s="1" t="str">
        <f>VLOOKUP(Tabla_STOCKENALMACEN[[#This Row],[ID_PRODUCTO]],'ABC VENTAS'!$B$2:$F$564,5,FALSE)</f>
        <v>C</v>
      </c>
      <c r="Q2356" s="1" t="str">
        <f>VLOOKUP(Tabla_STOCKENALMACEN[[#This Row],[ID_PRODUCTO]],'ABC STOCK'!$B$3:$F$565,5,FALSE)</f>
        <v>C</v>
      </c>
      <c r="R235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357" spans="1:18" x14ac:dyDescent="0.25">
      <c r="A2357">
        <v>1</v>
      </c>
      <c r="B2357">
        <v>1393</v>
      </c>
      <c r="C2357">
        <v>8</v>
      </c>
      <c r="D2357">
        <v>9</v>
      </c>
      <c r="E2357">
        <v>202002</v>
      </c>
      <c r="F2357">
        <v>39</v>
      </c>
      <c r="G2357">
        <v>1.95</v>
      </c>
      <c r="H2357">
        <v>76.05</v>
      </c>
      <c r="I2357">
        <v>144.20249999999999</v>
      </c>
      <c r="J2357">
        <v>85</v>
      </c>
      <c r="K2357">
        <v>215.47499999999999</v>
      </c>
      <c r="L2357">
        <f>Tabla_STOCKENALMACEN[[#This Row],[CANT_STOCK]]*Tabla_STOCKENALMACEN[[#This Row],[COSTO_UNIT]]</f>
        <v>76.05</v>
      </c>
      <c r="M2357">
        <f>IFERROR(Tabla_STOCKENALMACEN[[#This Row],[CANT_STOCK]]/Tabla_STOCKENALMACEN[[#This Row],[VENTA_PROM12MESES_UN]],0)</f>
        <v>0.45882352941176469</v>
      </c>
      <c r="N2357">
        <f>IFERROR(12/Tabla_STOCKENALMACEN[[#This Row],[MESES DE INVENTARIO]],0)</f>
        <v>26.153846153846153</v>
      </c>
      <c r="O2357" s="3">
        <f>Tabla_STOCKENALMACEN[[#This Row],[STOCK_VALORIZADO]]/SUM(Tabla_STOCKENALMACEN[STOCK_VALORIZADO])</f>
        <v>2.8629693372125303E-6</v>
      </c>
      <c r="P2357" s="1" t="str">
        <f>VLOOKUP(Tabla_STOCKENALMACEN[[#This Row],[ID_PRODUCTO]],'ABC VENTAS'!$B$2:$F$564,5,FALSE)</f>
        <v>C</v>
      </c>
      <c r="Q2357" s="1" t="str">
        <f>VLOOKUP(Tabla_STOCKENALMACEN[[#This Row],[ID_PRODUCTO]],'ABC STOCK'!$B$3:$F$565,5,FALSE)</f>
        <v>C</v>
      </c>
      <c r="R235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58" spans="1:18" x14ac:dyDescent="0.25">
      <c r="A2358">
        <v>3</v>
      </c>
      <c r="B2358">
        <v>1393</v>
      </c>
      <c r="C2358">
        <v>8</v>
      </c>
      <c r="D2358">
        <v>9</v>
      </c>
      <c r="E2358">
        <v>201910</v>
      </c>
      <c r="F2358">
        <v>28</v>
      </c>
      <c r="G2358">
        <v>1.1000000000000001</v>
      </c>
      <c r="H2358">
        <v>30.8</v>
      </c>
      <c r="I2358">
        <v>154.77000000000001</v>
      </c>
      <c r="J2358">
        <v>134</v>
      </c>
      <c r="K2358">
        <v>215.20400000000001</v>
      </c>
      <c r="L2358">
        <f>Tabla_STOCKENALMACEN[[#This Row],[CANT_STOCK]]*Tabla_STOCKENALMACEN[[#This Row],[COSTO_UNIT]]</f>
        <v>30.800000000000004</v>
      </c>
      <c r="M2358">
        <f>IFERROR(Tabla_STOCKENALMACEN[[#This Row],[CANT_STOCK]]/Tabla_STOCKENALMACEN[[#This Row],[VENTA_PROM12MESES_UN]],0)</f>
        <v>0.20895522388059701</v>
      </c>
      <c r="N2358">
        <f>IFERROR(12/Tabla_STOCKENALMACEN[[#This Row],[MESES DE INVENTARIO]],0)</f>
        <v>57.428571428571431</v>
      </c>
      <c r="O2358" s="3">
        <f>Tabla_STOCKENALMACEN[[#This Row],[STOCK_VALORIZADO]]/SUM(Tabla_STOCKENALMACEN[STOCK_VALORIZADO])</f>
        <v>1.1594931701005384E-6</v>
      </c>
      <c r="P2358" s="1" t="str">
        <f>VLOOKUP(Tabla_STOCKENALMACEN[[#This Row],[ID_PRODUCTO]],'ABC VENTAS'!$B$2:$F$564,5,FALSE)</f>
        <v>C</v>
      </c>
      <c r="Q2358" s="1" t="str">
        <f>VLOOKUP(Tabla_STOCKENALMACEN[[#This Row],[ID_PRODUCTO]],'ABC STOCK'!$B$3:$F$565,5,FALSE)</f>
        <v>C</v>
      </c>
      <c r="R23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59" spans="1:18" x14ac:dyDescent="0.25">
      <c r="A2359">
        <v>1</v>
      </c>
      <c r="B2359">
        <v>1393</v>
      </c>
      <c r="C2359">
        <v>8</v>
      </c>
      <c r="D2359">
        <v>9</v>
      </c>
      <c r="E2359">
        <v>202002</v>
      </c>
      <c r="F2359">
        <v>659</v>
      </c>
      <c r="G2359">
        <v>27.1</v>
      </c>
      <c r="H2359">
        <v>17858.900000000001</v>
      </c>
      <c r="I2359">
        <v>0</v>
      </c>
      <c r="J2359">
        <v>0</v>
      </c>
      <c r="K2359">
        <v>0</v>
      </c>
      <c r="L2359">
        <f>Tabla_STOCKENALMACEN[[#This Row],[CANT_STOCK]]*Tabla_STOCKENALMACEN[[#This Row],[COSTO_UNIT]]</f>
        <v>17858.900000000001</v>
      </c>
      <c r="M2359">
        <f>IFERROR(Tabla_STOCKENALMACEN[[#This Row],[CANT_STOCK]]/Tabla_STOCKENALMACEN[[#This Row],[VENTA_PROM12MESES_UN]],0)</f>
        <v>0</v>
      </c>
      <c r="N2359">
        <f>IFERROR(12/Tabla_STOCKENALMACEN[[#This Row],[MESES DE INVENTARIO]],0)</f>
        <v>0</v>
      </c>
      <c r="O2359" s="3">
        <f>Tabla_STOCKENALMACEN[[#This Row],[STOCK_VALORIZADO]]/SUM(Tabla_STOCKENALMACEN[STOCK_VALORIZADO])</f>
        <v>6.7231404465936705E-4</v>
      </c>
      <c r="P2359" s="1" t="str">
        <f>VLOOKUP(Tabla_STOCKENALMACEN[[#This Row],[ID_PRODUCTO]],'ABC VENTAS'!$B$2:$F$564,5,FALSE)</f>
        <v>C</v>
      </c>
      <c r="Q2359" s="1" t="str">
        <f>VLOOKUP(Tabla_STOCKENALMACEN[[#This Row],[ID_PRODUCTO]],'ABC STOCK'!$B$3:$F$565,5,FALSE)</f>
        <v>C</v>
      </c>
      <c r="R2359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360" spans="1:18" x14ac:dyDescent="0.25">
      <c r="A2360">
        <v>1</v>
      </c>
      <c r="B2360">
        <v>1394</v>
      </c>
      <c r="C2360">
        <v>8</v>
      </c>
      <c r="D2360">
        <v>9</v>
      </c>
      <c r="E2360">
        <v>201909</v>
      </c>
      <c r="F2360">
        <v>548</v>
      </c>
      <c r="G2360">
        <v>4.38</v>
      </c>
      <c r="H2360">
        <v>2400.2399999999998</v>
      </c>
      <c r="I2360">
        <v>432.30599999999998</v>
      </c>
      <c r="J2360">
        <v>105</v>
      </c>
      <c r="K2360">
        <v>620.86500000000001</v>
      </c>
      <c r="L2360">
        <f>Tabla_STOCKENALMACEN[[#This Row],[CANT_STOCK]]*Tabla_STOCKENALMACEN[[#This Row],[COSTO_UNIT]]</f>
        <v>2400.2399999999998</v>
      </c>
      <c r="M2360">
        <f>IFERROR(Tabla_STOCKENALMACEN[[#This Row],[CANT_STOCK]]/Tabla_STOCKENALMACEN[[#This Row],[VENTA_PROM12MESES_UN]],0)</f>
        <v>5.2190476190476192</v>
      </c>
      <c r="N2360">
        <f>IFERROR(12/Tabla_STOCKENALMACEN[[#This Row],[MESES DE INVENTARIO]],0)</f>
        <v>2.2992700729927007</v>
      </c>
      <c r="O2360" s="3">
        <f>Tabla_STOCKENALMACEN[[#This Row],[STOCK_VALORIZADO]]/SUM(Tabla_STOCKENALMACEN[STOCK_VALORIZADO])</f>
        <v>9.0359152162406366E-5</v>
      </c>
      <c r="P2360" s="1" t="str">
        <f>VLOOKUP(Tabla_STOCKENALMACEN[[#This Row],[ID_PRODUCTO]],'ABC VENTAS'!$B$2:$F$564,5,FALSE)</f>
        <v>C</v>
      </c>
      <c r="Q2360" s="1" t="str">
        <f>VLOOKUP(Tabla_STOCKENALMACEN[[#This Row],[ID_PRODUCTO]],'ABC STOCK'!$B$3:$F$565,5,FALSE)</f>
        <v>C</v>
      </c>
      <c r="R236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361" spans="1:18" x14ac:dyDescent="0.25">
      <c r="A2361">
        <v>2</v>
      </c>
      <c r="B2361">
        <v>1394</v>
      </c>
      <c r="C2361">
        <v>8</v>
      </c>
      <c r="D2361">
        <v>9</v>
      </c>
      <c r="E2361">
        <v>202003</v>
      </c>
      <c r="F2361">
        <v>57</v>
      </c>
      <c r="G2361">
        <v>3.91</v>
      </c>
      <c r="H2361">
        <v>222.87</v>
      </c>
      <c r="I2361">
        <v>253.36799999999999</v>
      </c>
      <c r="J2361">
        <v>72</v>
      </c>
      <c r="K2361">
        <v>396.94319999999999</v>
      </c>
      <c r="L2361">
        <f>Tabla_STOCKENALMACEN[[#This Row],[CANT_STOCK]]*Tabla_STOCKENALMACEN[[#This Row],[COSTO_UNIT]]</f>
        <v>222.87</v>
      </c>
      <c r="M2361">
        <f>IFERROR(Tabla_STOCKENALMACEN[[#This Row],[CANT_STOCK]]/Tabla_STOCKENALMACEN[[#This Row],[VENTA_PROM12MESES_UN]],0)</f>
        <v>0.79166666666666663</v>
      </c>
      <c r="N2361">
        <f>IFERROR(12/Tabla_STOCKENALMACEN[[#This Row],[MESES DE INVENTARIO]],0)</f>
        <v>15.157894736842106</v>
      </c>
      <c r="O2361" s="3">
        <f>Tabla_STOCKENALMACEN[[#This Row],[STOCK_VALORIZADO]]/SUM(Tabla_STOCKENALMACEN[STOCK_VALORIZADO])</f>
        <v>8.3901377539060715E-6</v>
      </c>
      <c r="P2361" s="1" t="str">
        <f>VLOOKUP(Tabla_STOCKENALMACEN[[#This Row],[ID_PRODUCTO]],'ABC VENTAS'!$B$2:$F$564,5,FALSE)</f>
        <v>C</v>
      </c>
      <c r="Q2361" s="1" t="str">
        <f>VLOOKUP(Tabla_STOCKENALMACEN[[#This Row],[ID_PRODUCTO]],'ABC STOCK'!$B$3:$F$565,5,FALSE)</f>
        <v>C</v>
      </c>
      <c r="R236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62" spans="1:18" x14ac:dyDescent="0.25">
      <c r="A2362">
        <v>1</v>
      </c>
      <c r="B2362">
        <v>1394</v>
      </c>
      <c r="C2362">
        <v>8</v>
      </c>
      <c r="D2362">
        <v>9</v>
      </c>
      <c r="E2362">
        <v>202002</v>
      </c>
      <c r="F2362">
        <v>18</v>
      </c>
      <c r="G2362">
        <v>4.8099999999999996</v>
      </c>
      <c r="H2362">
        <v>86.58</v>
      </c>
      <c r="I2362">
        <v>218.85499999999999</v>
      </c>
      <c r="J2362">
        <v>50</v>
      </c>
      <c r="K2362">
        <v>379.99</v>
      </c>
      <c r="L2362">
        <f>Tabla_STOCKENALMACEN[[#This Row],[CANT_STOCK]]*Tabla_STOCKENALMACEN[[#This Row],[COSTO_UNIT]]</f>
        <v>86.58</v>
      </c>
      <c r="M2362">
        <f>IFERROR(Tabla_STOCKENALMACEN[[#This Row],[CANT_STOCK]]/Tabla_STOCKENALMACEN[[#This Row],[VENTA_PROM12MESES_UN]],0)</f>
        <v>0.36</v>
      </c>
      <c r="N2362">
        <f>IFERROR(12/Tabla_STOCKENALMACEN[[#This Row],[MESES DE INVENTARIO]],0)</f>
        <v>33.333333333333336</v>
      </c>
      <c r="O2362" s="3">
        <f>Tabla_STOCKENALMACEN[[#This Row],[STOCK_VALORIZADO]]/SUM(Tabla_STOCKENALMACEN[STOCK_VALORIZADO])</f>
        <v>3.2593804762111886E-6</v>
      </c>
      <c r="P2362" s="1" t="str">
        <f>VLOOKUP(Tabla_STOCKENALMACEN[[#This Row],[ID_PRODUCTO]],'ABC VENTAS'!$B$2:$F$564,5,FALSE)</f>
        <v>C</v>
      </c>
      <c r="Q2362" s="1" t="str">
        <f>VLOOKUP(Tabla_STOCKENALMACEN[[#This Row],[ID_PRODUCTO]],'ABC STOCK'!$B$3:$F$565,5,FALSE)</f>
        <v>C</v>
      </c>
      <c r="R236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63" spans="1:18" x14ac:dyDescent="0.25">
      <c r="A2363">
        <v>1</v>
      </c>
      <c r="B2363">
        <v>1394</v>
      </c>
      <c r="C2363">
        <v>8</v>
      </c>
      <c r="D2363">
        <v>9</v>
      </c>
      <c r="E2363">
        <v>201911</v>
      </c>
      <c r="F2363">
        <v>427</v>
      </c>
      <c r="G2363">
        <v>5.03</v>
      </c>
      <c r="H2363">
        <v>2147.81</v>
      </c>
      <c r="I2363">
        <v>260.05099999999999</v>
      </c>
      <c r="J2363">
        <v>55</v>
      </c>
      <c r="K2363">
        <v>376.24400000000003</v>
      </c>
      <c r="L2363">
        <f>Tabla_STOCKENALMACEN[[#This Row],[CANT_STOCK]]*Tabla_STOCKENALMACEN[[#This Row],[COSTO_UNIT]]</f>
        <v>2147.81</v>
      </c>
      <c r="M2363">
        <f>IFERROR(Tabla_STOCKENALMACEN[[#This Row],[CANT_STOCK]]/Tabla_STOCKENALMACEN[[#This Row],[VENTA_PROM12MESES_UN]],0)</f>
        <v>7.7636363636363637</v>
      </c>
      <c r="N2363">
        <f>IFERROR(12/Tabla_STOCKENALMACEN[[#This Row],[MESES DE INVENTARIO]],0)</f>
        <v>1.5456674473067915</v>
      </c>
      <c r="O2363" s="3">
        <f>Tabla_STOCKENALMACEN[[#This Row],[STOCK_VALORIZADO]]/SUM(Tabla_STOCKENALMACEN[STOCK_VALORIZADO])</f>
        <v>8.0856202132260948E-5</v>
      </c>
      <c r="P2363" s="1" t="str">
        <f>VLOOKUP(Tabla_STOCKENALMACEN[[#This Row],[ID_PRODUCTO]],'ABC VENTAS'!$B$2:$F$564,5,FALSE)</f>
        <v>C</v>
      </c>
      <c r="Q2363" s="1" t="str">
        <f>VLOOKUP(Tabla_STOCKENALMACEN[[#This Row],[ID_PRODUCTO]],'ABC STOCK'!$B$3:$F$565,5,FALSE)</f>
        <v>C</v>
      </c>
      <c r="R236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364" spans="1:18" x14ac:dyDescent="0.25">
      <c r="A2364">
        <v>1</v>
      </c>
      <c r="B2364">
        <v>1394</v>
      </c>
      <c r="C2364">
        <v>8</v>
      </c>
      <c r="D2364">
        <v>9</v>
      </c>
      <c r="E2364">
        <v>201901</v>
      </c>
      <c r="F2364">
        <v>0</v>
      </c>
      <c r="G2364">
        <v>3.24</v>
      </c>
      <c r="H2364">
        <v>0</v>
      </c>
      <c r="I2364">
        <v>185.45760000000001</v>
      </c>
      <c r="J2364">
        <v>63.6</v>
      </c>
      <c r="K2364">
        <v>274.06511999999998</v>
      </c>
      <c r="L2364">
        <f>Tabla_STOCKENALMACEN[[#This Row],[CANT_STOCK]]*Tabla_STOCKENALMACEN[[#This Row],[COSTO_UNIT]]</f>
        <v>0</v>
      </c>
      <c r="M2364">
        <f>IFERROR(Tabla_STOCKENALMACEN[[#This Row],[CANT_STOCK]]/Tabla_STOCKENALMACEN[[#This Row],[VENTA_PROM12MESES_UN]],0)</f>
        <v>0</v>
      </c>
      <c r="N2364">
        <f>IFERROR(12/Tabla_STOCKENALMACEN[[#This Row],[MESES DE INVENTARIO]],0)</f>
        <v>0</v>
      </c>
      <c r="O2364" s="3">
        <f>Tabla_STOCKENALMACEN[[#This Row],[STOCK_VALORIZADO]]/SUM(Tabla_STOCKENALMACEN[STOCK_VALORIZADO])</f>
        <v>0</v>
      </c>
      <c r="P2364" s="1" t="str">
        <f>VLOOKUP(Tabla_STOCKENALMACEN[[#This Row],[ID_PRODUCTO]],'ABC VENTAS'!$B$2:$F$564,5,FALSE)</f>
        <v>C</v>
      </c>
      <c r="Q2364" s="1" t="str">
        <f>VLOOKUP(Tabla_STOCKENALMACEN[[#This Row],[ID_PRODUCTO]],'ABC STOCK'!$B$3:$F$565,5,FALSE)</f>
        <v>C</v>
      </c>
      <c r="R23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65" spans="1:18" x14ac:dyDescent="0.25">
      <c r="A2365">
        <v>3</v>
      </c>
      <c r="B2365">
        <v>1394</v>
      </c>
      <c r="C2365">
        <v>8</v>
      </c>
      <c r="D2365">
        <v>9</v>
      </c>
      <c r="E2365">
        <v>202001</v>
      </c>
      <c r="F2365">
        <v>0</v>
      </c>
      <c r="G2365">
        <v>1.28</v>
      </c>
      <c r="H2365">
        <v>0</v>
      </c>
      <c r="I2365">
        <v>118.8096</v>
      </c>
      <c r="J2365">
        <v>91</v>
      </c>
      <c r="K2365">
        <v>187.53280000000001</v>
      </c>
      <c r="L2365">
        <f>Tabla_STOCKENALMACEN[[#This Row],[CANT_STOCK]]*Tabla_STOCKENALMACEN[[#This Row],[COSTO_UNIT]]</f>
        <v>0</v>
      </c>
      <c r="M2365">
        <f>IFERROR(Tabla_STOCKENALMACEN[[#This Row],[CANT_STOCK]]/Tabla_STOCKENALMACEN[[#This Row],[VENTA_PROM12MESES_UN]],0)</f>
        <v>0</v>
      </c>
      <c r="N2365">
        <f>IFERROR(12/Tabla_STOCKENALMACEN[[#This Row],[MESES DE INVENTARIO]],0)</f>
        <v>0</v>
      </c>
      <c r="O2365" s="3">
        <f>Tabla_STOCKENALMACEN[[#This Row],[STOCK_VALORIZADO]]/SUM(Tabla_STOCKENALMACEN[STOCK_VALORIZADO])</f>
        <v>0</v>
      </c>
      <c r="P2365" s="1" t="str">
        <f>VLOOKUP(Tabla_STOCKENALMACEN[[#This Row],[ID_PRODUCTO]],'ABC VENTAS'!$B$2:$F$564,5,FALSE)</f>
        <v>C</v>
      </c>
      <c r="Q2365" s="1" t="str">
        <f>VLOOKUP(Tabla_STOCKENALMACEN[[#This Row],[ID_PRODUCTO]],'ABC STOCK'!$B$3:$F$565,5,FALSE)</f>
        <v>C</v>
      </c>
      <c r="R236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66" spans="1:18" x14ac:dyDescent="0.25">
      <c r="A2366">
        <v>1</v>
      </c>
      <c r="B2366">
        <v>1395</v>
      </c>
      <c r="C2366">
        <v>8</v>
      </c>
      <c r="D2366">
        <v>9</v>
      </c>
      <c r="E2366">
        <v>202002</v>
      </c>
      <c r="F2366">
        <v>5</v>
      </c>
      <c r="G2366">
        <v>6.67</v>
      </c>
      <c r="H2366">
        <v>33.35</v>
      </c>
      <c r="I2366">
        <v>667</v>
      </c>
      <c r="J2366">
        <v>100</v>
      </c>
      <c r="K2366">
        <v>1047.19</v>
      </c>
      <c r="L2366">
        <f>Tabla_STOCKENALMACEN[[#This Row],[CANT_STOCK]]*Tabla_STOCKENALMACEN[[#This Row],[COSTO_UNIT]]</f>
        <v>33.35</v>
      </c>
      <c r="M2366">
        <f>IFERROR(Tabla_STOCKENALMACEN[[#This Row],[CANT_STOCK]]/Tabla_STOCKENALMACEN[[#This Row],[VENTA_PROM12MESES_UN]],0)</f>
        <v>0.05</v>
      </c>
      <c r="N2366">
        <f>IFERROR(12/Tabla_STOCKENALMACEN[[#This Row],[MESES DE INVENTARIO]],0)</f>
        <v>240</v>
      </c>
      <c r="O2366" s="3">
        <f>Tabla_STOCKENALMACEN[[#This Row],[STOCK_VALORIZADO]]/SUM(Tabla_STOCKENALMACEN[STOCK_VALORIZADO])</f>
        <v>1.2554901695731479E-6</v>
      </c>
      <c r="P2366" s="1" t="str">
        <f>VLOOKUP(Tabla_STOCKENALMACEN[[#This Row],[ID_PRODUCTO]],'ABC VENTAS'!$B$2:$F$564,5,FALSE)</f>
        <v>C</v>
      </c>
      <c r="Q2366" s="1" t="str">
        <f>VLOOKUP(Tabla_STOCKENALMACEN[[#This Row],[ID_PRODUCTO]],'ABC STOCK'!$B$3:$F$565,5,FALSE)</f>
        <v>C</v>
      </c>
      <c r="R236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67" spans="1:18" x14ac:dyDescent="0.25">
      <c r="A2367">
        <v>3</v>
      </c>
      <c r="B2367">
        <v>1395</v>
      </c>
      <c r="C2367">
        <v>8</v>
      </c>
      <c r="D2367">
        <v>9</v>
      </c>
      <c r="E2367">
        <v>202002</v>
      </c>
      <c r="F2367">
        <v>862</v>
      </c>
      <c r="G2367">
        <v>7.34</v>
      </c>
      <c r="H2367">
        <v>6327.08</v>
      </c>
      <c r="I2367">
        <v>0</v>
      </c>
      <c r="J2367">
        <v>0</v>
      </c>
      <c r="K2367">
        <v>0</v>
      </c>
      <c r="L2367">
        <f>Tabla_STOCKENALMACEN[[#This Row],[CANT_STOCK]]*Tabla_STOCKENALMACEN[[#This Row],[COSTO_UNIT]]</f>
        <v>6327.08</v>
      </c>
      <c r="M2367">
        <f>IFERROR(Tabla_STOCKENALMACEN[[#This Row],[CANT_STOCK]]/Tabla_STOCKENALMACEN[[#This Row],[VENTA_PROM12MESES_UN]],0)</f>
        <v>0</v>
      </c>
      <c r="N2367">
        <f>IFERROR(12/Tabla_STOCKENALMACEN[[#This Row],[MESES DE INVENTARIO]],0)</f>
        <v>0</v>
      </c>
      <c r="O2367" s="3">
        <f>Tabla_STOCKENALMACEN[[#This Row],[STOCK_VALORIZADO]]/SUM(Tabla_STOCKENALMACEN[STOCK_VALORIZADO])</f>
        <v>2.3818850800908162E-4</v>
      </c>
      <c r="P2367" s="1" t="str">
        <f>VLOOKUP(Tabla_STOCKENALMACEN[[#This Row],[ID_PRODUCTO]],'ABC VENTAS'!$B$2:$F$564,5,FALSE)</f>
        <v>C</v>
      </c>
      <c r="Q2367" s="1" t="str">
        <f>VLOOKUP(Tabla_STOCKENALMACEN[[#This Row],[ID_PRODUCTO]],'ABC STOCK'!$B$3:$F$565,5,FALSE)</f>
        <v>C</v>
      </c>
      <c r="R2367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368" spans="1:18" x14ac:dyDescent="0.25">
      <c r="A2368">
        <v>1</v>
      </c>
      <c r="B2368">
        <v>1395</v>
      </c>
      <c r="C2368">
        <v>8</v>
      </c>
      <c r="D2368">
        <v>9</v>
      </c>
      <c r="E2368">
        <v>201907</v>
      </c>
      <c r="F2368">
        <v>166</v>
      </c>
      <c r="G2368">
        <v>2.33</v>
      </c>
      <c r="H2368">
        <v>386.78</v>
      </c>
      <c r="I2368">
        <v>326.33980000000003</v>
      </c>
      <c r="J2368">
        <v>149</v>
      </c>
      <c r="K2368">
        <v>552.00030000000004</v>
      </c>
      <c r="L2368">
        <f>Tabla_STOCKENALMACEN[[#This Row],[CANT_STOCK]]*Tabla_STOCKENALMACEN[[#This Row],[COSTO_UNIT]]</f>
        <v>386.78000000000003</v>
      </c>
      <c r="M2368">
        <f>IFERROR(Tabla_STOCKENALMACEN[[#This Row],[CANT_STOCK]]/Tabla_STOCKENALMACEN[[#This Row],[VENTA_PROM12MESES_UN]],0)</f>
        <v>1.1140939597315436</v>
      </c>
      <c r="N2368">
        <f>IFERROR(12/Tabla_STOCKENALMACEN[[#This Row],[MESES DE INVENTARIO]],0)</f>
        <v>10.771084337349398</v>
      </c>
      <c r="O2368" s="3">
        <f>Tabla_STOCKENALMACEN[[#This Row],[STOCK_VALORIZADO]]/SUM(Tabla_STOCKENALMACEN[STOCK_VALORIZADO])</f>
        <v>1.4560674296476827E-5</v>
      </c>
      <c r="P2368" s="1" t="str">
        <f>VLOOKUP(Tabla_STOCKENALMACEN[[#This Row],[ID_PRODUCTO]],'ABC VENTAS'!$B$2:$F$564,5,FALSE)</f>
        <v>C</v>
      </c>
      <c r="Q2368" s="1" t="str">
        <f>VLOOKUP(Tabla_STOCKENALMACEN[[#This Row],[ID_PRODUCTO]],'ABC STOCK'!$B$3:$F$565,5,FALSE)</f>
        <v>C</v>
      </c>
      <c r="R236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69" spans="1:18" x14ac:dyDescent="0.25">
      <c r="A2369">
        <v>3</v>
      </c>
      <c r="B2369">
        <v>1395</v>
      </c>
      <c r="C2369">
        <v>8</v>
      </c>
      <c r="D2369">
        <v>9</v>
      </c>
      <c r="E2369">
        <v>202001</v>
      </c>
      <c r="F2369">
        <v>1014</v>
      </c>
      <c r="G2369">
        <v>4.82</v>
      </c>
      <c r="H2369">
        <v>4887.4799999999996</v>
      </c>
      <c r="I2369">
        <v>325.83199999999999</v>
      </c>
      <c r="J2369">
        <v>84.5</v>
      </c>
      <c r="K2369">
        <v>513.18539999999996</v>
      </c>
      <c r="L2369">
        <f>Tabla_STOCKENALMACEN[[#This Row],[CANT_STOCK]]*Tabla_STOCKENALMACEN[[#This Row],[COSTO_UNIT]]</f>
        <v>4887.4800000000005</v>
      </c>
      <c r="M2369">
        <f>IFERROR(Tabla_STOCKENALMACEN[[#This Row],[CANT_STOCK]]/Tabla_STOCKENALMACEN[[#This Row],[VENTA_PROM12MESES_UN]],0)</f>
        <v>12</v>
      </c>
      <c r="N2369">
        <f>IFERROR(12/Tabla_STOCKENALMACEN[[#This Row],[MESES DE INVENTARIO]],0)</f>
        <v>1</v>
      </c>
      <c r="O2369" s="3">
        <f>Tabla_STOCKENALMACEN[[#This Row],[STOCK_VALORIZADO]]/SUM(Tabla_STOCKENALMACEN[STOCK_VALORIZADO])</f>
        <v>1.8399349607152533E-4</v>
      </c>
      <c r="P2369" s="1" t="str">
        <f>VLOOKUP(Tabla_STOCKENALMACEN[[#This Row],[ID_PRODUCTO]],'ABC VENTAS'!$B$2:$F$564,5,FALSE)</f>
        <v>C</v>
      </c>
      <c r="Q2369" s="1" t="str">
        <f>VLOOKUP(Tabla_STOCKENALMACEN[[#This Row],[ID_PRODUCTO]],'ABC STOCK'!$B$3:$F$565,5,FALSE)</f>
        <v>C</v>
      </c>
      <c r="R236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370" spans="1:18" x14ac:dyDescent="0.25">
      <c r="A2370">
        <v>2</v>
      </c>
      <c r="B2370">
        <v>1395</v>
      </c>
      <c r="C2370">
        <v>8</v>
      </c>
      <c r="D2370">
        <v>9</v>
      </c>
      <c r="E2370">
        <v>202001</v>
      </c>
      <c r="F2370">
        <v>75</v>
      </c>
      <c r="G2370">
        <v>7.51</v>
      </c>
      <c r="H2370">
        <v>563.25</v>
      </c>
      <c r="I2370">
        <v>186.999</v>
      </c>
      <c r="J2370">
        <v>24.9</v>
      </c>
      <c r="K2370">
        <v>347.81814000000003</v>
      </c>
      <c r="L2370">
        <f>Tabla_STOCKENALMACEN[[#This Row],[CANT_STOCK]]*Tabla_STOCKENALMACEN[[#This Row],[COSTO_UNIT]]</f>
        <v>563.25</v>
      </c>
      <c r="M2370">
        <f>IFERROR(Tabla_STOCKENALMACEN[[#This Row],[CANT_STOCK]]/Tabla_STOCKENALMACEN[[#This Row],[VENTA_PROM12MESES_UN]],0)</f>
        <v>3.0120481927710845</v>
      </c>
      <c r="N2370">
        <f>IFERROR(12/Tabla_STOCKENALMACEN[[#This Row],[MESES DE INVENTARIO]],0)</f>
        <v>3.984</v>
      </c>
      <c r="O2370" s="3">
        <f>Tabla_STOCKENALMACEN[[#This Row],[STOCK_VALORIZADO]]/SUM(Tabla_STOCKENALMACEN[STOCK_VALORIZADO])</f>
        <v>2.1204043118802866E-5</v>
      </c>
      <c r="P2370" s="1" t="str">
        <f>VLOOKUP(Tabla_STOCKENALMACEN[[#This Row],[ID_PRODUCTO]],'ABC VENTAS'!$B$2:$F$564,5,FALSE)</f>
        <v>C</v>
      </c>
      <c r="Q2370" s="1" t="str">
        <f>VLOOKUP(Tabla_STOCKENALMACEN[[#This Row],[ID_PRODUCTO]],'ABC STOCK'!$B$3:$F$565,5,FALSE)</f>
        <v>C</v>
      </c>
      <c r="R237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371" spans="1:18" x14ac:dyDescent="0.25">
      <c r="A2371">
        <v>3</v>
      </c>
      <c r="B2371">
        <v>1395</v>
      </c>
      <c r="C2371">
        <v>8</v>
      </c>
      <c r="D2371">
        <v>9</v>
      </c>
      <c r="E2371">
        <v>202003</v>
      </c>
      <c r="F2371">
        <v>504</v>
      </c>
      <c r="G2371">
        <v>3.07</v>
      </c>
      <c r="H2371">
        <v>1547.28</v>
      </c>
      <c r="I2371">
        <v>184.2</v>
      </c>
      <c r="J2371">
        <v>60</v>
      </c>
      <c r="K2371">
        <v>276.3</v>
      </c>
      <c r="L2371">
        <f>Tabla_STOCKENALMACEN[[#This Row],[CANT_STOCK]]*Tabla_STOCKENALMACEN[[#This Row],[COSTO_UNIT]]</f>
        <v>1547.28</v>
      </c>
      <c r="M2371">
        <f>IFERROR(Tabla_STOCKENALMACEN[[#This Row],[CANT_STOCK]]/Tabla_STOCKENALMACEN[[#This Row],[VENTA_PROM12MESES_UN]],0)</f>
        <v>8.4</v>
      </c>
      <c r="N2371">
        <f>IFERROR(12/Tabla_STOCKENALMACEN[[#This Row],[MESES DE INVENTARIO]],0)</f>
        <v>1.4285714285714286</v>
      </c>
      <c r="O2371" s="3">
        <f>Tabla_STOCKENALMACEN[[#This Row],[STOCK_VALORIZADO]]/SUM(Tabla_STOCKENALMACEN[STOCK_VALORIZADO])</f>
        <v>5.8248720527050678E-5</v>
      </c>
      <c r="P2371" s="1" t="str">
        <f>VLOOKUP(Tabla_STOCKENALMACEN[[#This Row],[ID_PRODUCTO]],'ABC VENTAS'!$B$2:$F$564,5,FALSE)</f>
        <v>C</v>
      </c>
      <c r="Q2371" s="1" t="str">
        <f>VLOOKUP(Tabla_STOCKENALMACEN[[#This Row],[ID_PRODUCTO]],'ABC STOCK'!$B$3:$F$565,5,FALSE)</f>
        <v>C</v>
      </c>
      <c r="R237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372" spans="1:18" x14ac:dyDescent="0.25">
      <c r="A2372">
        <v>1</v>
      </c>
      <c r="B2372">
        <v>1396</v>
      </c>
      <c r="C2372">
        <v>8</v>
      </c>
      <c r="D2372">
        <v>9</v>
      </c>
      <c r="E2372">
        <v>201901</v>
      </c>
      <c r="F2372">
        <v>1246</v>
      </c>
      <c r="G2372">
        <v>7.98</v>
      </c>
      <c r="H2372">
        <v>9943.08</v>
      </c>
      <c r="I2372">
        <v>491.47224</v>
      </c>
      <c r="J2372">
        <v>69.2</v>
      </c>
      <c r="K2372">
        <v>922.20072000000005</v>
      </c>
      <c r="L2372">
        <f>Tabla_STOCKENALMACEN[[#This Row],[CANT_STOCK]]*Tabla_STOCKENALMACEN[[#This Row],[COSTO_UNIT]]</f>
        <v>9943.08</v>
      </c>
      <c r="M2372">
        <f>IFERROR(Tabla_STOCKENALMACEN[[#This Row],[CANT_STOCK]]/Tabla_STOCKENALMACEN[[#This Row],[VENTA_PROM12MESES_UN]],0)</f>
        <v>18.00578034682081</v>
      </c>
      <c r="N2372">
        <f>IFERROR(12/Tabla_STOCKENALMACEN[[#This Row],[MESES DE INVENTARIO]],0)</f>
        <v>0.66645264847512031</v>
      </c>
      <c r="O2372" s="3">
        <f>Tabla_STOCKENALMACEN[[#This Row],[STOCK_VALORIZADO]]/SUM(Tabla_STOCKENALMACEN[STOCK_VALORIZADO])</f>
        <v>3.7431601784945653E-4</v>
      </c>
      <c r="P2372" s="1" t="str">
        <f>VLOOKUP(Tabla_STOCKENALMACEN[[#This Row],[ID_PRODUCTO]],'ABC VENTAS'!$B$2:$F$564,5,FALSE)</f>
        <v>C</v>
      </c>
      <c r="Q2372" s="1" t="str">
        <f>VLOOKUP(Tabla_STOCKENALMACEN[[#This Row],[ID_PRODUCTO]],'ABC STOCK'!$B$3:$F$565,5,FALSE)</f>
        <v>C</v>
      </c>
      <c r="R237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373" spans="1:18" x14ac:dyDescent="0.25">
      <c r="A2373">
        <v>3</v>
      </c>
      <c r="B2373">
        <v>1396</v>
      </c>
      <c r="C2373">
        <v>8</v>
      </c>
      <c r="D2373">
        <v>9</v>
      </c>
      <c r="E2373">
        <v>201908</v>
      </c>
      <c r="F2373">
        <v>173</v>
      </c>
      <c r="G2373">
        <v>3.29</v>
      </c>
      <c r="H2373">
        <v>569.16999999999996</v>
      </c>
      <c r="I2373">
        <v>441.18900000000002</v>
      </c>
      <c r="J2373">
        <v>149</v>
      </c>
      <c r="K2373">
        <v>705.90239999999994</v>
      </c>
      <c r="L2373">
        <f>Tabla_STOCKENALMACEN[[#This Row],[CANT_STOCK]]*Tabla_STOCKENALMACEN[[#This Row],[COSTO_UNIT]]</f>
        <v>569.16999999999996</v>
      </c>
      <c r="M2373">
        <f>IFERROR(Tabla_STOCKENALMACEN[[#This Row],[CANT_STOCK]]/Tabla_STOCKENALMACEN[[#This Row],[VENTA_PROM12MESES_UN]],0)</f>
        <v>1.1610738255033557</v>
      </c>
      <c r="N2373">
        <f>IFERROR(12/Tabla_STOCKENALMACEN[[#This Row],[MESES DE INVENTARIO]],0)</f>
        <v>10.335260115606937</v>
      </c>
      <c r="O2373" s="3">
        <f>Tabla_STOCKENALMACEN[[#This Row],[STOCK_VALORIZADO]]/SUM(Tabla_STOCKENALMACEN[STOCK_VALORIZADO])</f>
        <v>2.1426906741107902E-5</v>
      </c>
      <c r="P2373" s="1" t="str">
        <f>VLOOKUP(Tabla_STOCKENALMACEN[[#This Row],[ID_PRODUCTO]],'ABC VENTAS'!$B$2:$F$564,5,FALSE)</f>
        <v>C</v>
      </c>
      <c r="Q2373" s="1" t="str">
        <f>VLOOKUP(Tabla_STOCKENALMACEN[[#This Row],[ID_PRODUCTO]],'ABC STOCK'!$B$3:$F$565,5,FALSE)</f>
        <v>C</v>
      </c>
      <c r="R237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74" spans="1:18" x14ac:dyDescent="0.25">
      <c r="A2374">
        <v>1</v>
      </c>
      <c r="B2374">
        <v>1396</v>
      </c>
      <c r="C2374">
        <v>8</v>
      </c>
      <c r="D2374">
        <v>9</v>
      </c>
      <c r="E2374">
        <v>202003</v>
      </c>
      <c r="F2374">
        <v>1020</v>
      </c>
      <c r="G2374">
        <v>5.3</v>
      </c>
      <c r="H2374">
        <v>5406</v>
      </c>
      <c r="I2374">
        <v>339.53919999999999</v>
      </c>
      <c r="J2374">
        <v>72.8</v>
      </c>
      <c r="K2374">
        <v>551.75120000000004</v>
      </c>
      <c r="L2374">
        <f>Tabla_STOCKENALMACEN[[#This Row],[CANT_STOCK]]*Tabla_STOCKENALMACEN[[#This Row],[COSTO_UNIT]]</f>
        <v>5406</v>
      </c>
      <c r="M2374">
        <f>IFERROR(Tabla_STOCKENALMACEN[[#This Row],[CANT_STOCK]]/Tabla_STOCKENALMACEN[[#This Row],[VENTA_PROM12MESES_UN]],0)</f>
        <v>14.010989010989011</v>
      </c>
      <c r="N2374">
        <f>IFERROR(12/Tabla_STOCKENALMACEN[[#This Row],[MESES DE INVENTARIO]],0)</f>
        <v>0.85647058823529409</v>
      </c>
      <c r="O2374" s="3">
        <f>Tabla_STOCKENALMACEN[[#This Row],[STOCK_VALORIZADO]]/SUM(Tabla_STOCKENALMACEN[STOCK_VALORIZADO])</f>
        <v>2.0351363888193214E-4</v>
      </c>
      <c r="P2374" s="1" t="str">
        <f>VLOOKUP(Tabla_STOCKENALMACEN[[#This Row],[ID_PRODUCTO]],'ABC VENTAS'!$B$2:$F$564,5,FALSE)</f>
        <v>C</v>
      </c>
      <c r="Q2374" s="1" t="str">
        <f>VLOOKUP(Tabla_STOCKENALMACEN[[#This Row],[ID_PRODUCTO]],'ABC STOCK'!$B$3:$F$565,5,FALSE)</f>
        <v>C</v>
      </c>
      <c r="R237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375" spans="1:18" x14ac:dyDescent="0.25">
      <c r="A2375">
        <v>1</v>
      </c>
      <c r="B2375">
        <v>1396</v>
      </c>
      <c r="C2375">
        <v>8</v>
      </c>
      <c r="D2375">
        <v>9</v>
      </c>
      <c r="E2375">
        <v>201907</v>
      </c>
      <c r="F2375">
        <v>54</v>
      </c>
      <c r="G2375">
        <v>3.99</v>
      </c>
      <c r="H2375">
        <v>215.46</v>
      </c>
      <c r="I2375">
        <v>296.85599999999999</v>
      </c>
      <c r="J2375">
        <v>80</v>
      </c>
      <c r="K2375">
        <v>437.30399999999997</v>
      </c>
      <c r="L2375">
        <f>Tabla_STOCKENALMACEN[[#This Row],[CANT_STOCK]]*Tabla_STOCKENALMACEN[[#This Row],[COSTO_UNIT]]</f>
        <v>215.46</v>
      </c>
      <c r="M2375">
        <f>IFERROR(Tabla_STOCKENALMACEN[[#This Row],[CANT_STOCK]]/Tabla_STOCKENALMACEN[[#This Row],[VENTA_PROM12MESES_UN]],0)</f>
        <v>0.67500000000000004</v>
      </c>
      <c r="N2375">
        <f>IFERROR(12/Tabla_STOCKENALMACEN[[#This Row],[MESES DE INVENTARIO]],0)</f>
        <v>17.777777777777775</v>
      </c>
      <c r="O2375" s="3">
        <f>Tabla_STOCKENALMACEN[[#This Row],[STOCK_VALORIZADO]]/SUM(Tabla_STOCKENALMACEN[STOCK_VALORIZADO])</f>
        <v>8.1111817672033116E-6</v>
      </c>
      <c r="P2375" s="1" t="str">
        <f>VLOOKUP(Tabla_STOCKENALMACEN[[#This Row],[ID_PRODUCTO]],'ABC VENTAS'!$B$2:$F$564,5,FALSE)</f>
        <v>C</v>
      </c>
      <c r="Q2375" s="1" t="str">
        <f>VLOOKUP(Tabla_STOCKENALMACEN[[#This Row],[ID_PRODUCTO]],'ABC STOCK'!$B$3:$F$565,5,FALSE)</f>
        <v>C</v>
      </c>
      <c r="R237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76" spans="1:18" x14ac:dyDescent="0.25">
      <c r="A2376">
        <v>3</v>
      </c>
      <c r="B2376">
        <v>1396</v>
      </c>
      <c r="C2376">
        <v>8</v>
      </c>
      <c r="D2376">
        <v>9</v>
      </c>
      <c r="E2376">
        <v>202002</v>
      </c>
      <c r="F2376">
        <v>325</v>
      </c>
      <c r="G2376">
        <v>5.8</v>
      </c>
      <c r="H2376">
        <v>1885</v>
      </c>
      <c r="I2376">
        <v>226.0608</v>
      </c>
      <c r="J2376">
        <v>46.4</v>
      </c>
      <c r="K2376">
        <v>419.8272</v>
      </c>
      <c r="L2376">
        <f>Tabla_STOCKENALMACEN[[#This Row],[CANT_STOCK]]*Tabla_STOCKENALMACEN[[#This Row],[COSTO_UNIT]]</f>
        <v>1885</v>
      </c>
      <c r="M2376">
        <f>IFERROR(Tabla_STOCKENALMACEN[[#This Row],[CANT_STOCK]]/Tabla_STOCKENALMACEN[[#This Row],[VENTA_PROM12MESES_UN]],0)</f>
        <v>7.0043103448275863</v>
      </c>
      <c r="N2376">
        <f>IFERROR(12/Tabla_STOCKENALMACEN[[#This Row],[MESES DE INVENTARIO]],0)</f>
        <v>1.7132307692307691</v>
      </c>
      <c r="O2376" s="3">
        <f>Tabla_STOCKENALMACEN[[#This Row],[STOCK_VALORIZADO]]/SUM(Tabla_STOCKENALMACEN[STOCK_VALORIZADO])</f>
        <v>7.0962487845438785E-5</v>
      </c>
      <c r="P2376" s="1" t="str">
        <f>VLOOKUP(Tabla_STOCKENALMACEN[[#This Row],[ID_PRODUCTO]],'ABC VENTAS'!$B$2:$F$564,5,FALSE)</f>
        <v>C</v>
      </c>
      <c r="Q2376" s="1" t="str">
        <f>VLOOKUP(Tabla_STOCKENALMACEN[[#This Row],[ID_PRODUCTO]],'ABC STOCK'!$B$3:$F$565,5,FALSE)</f>
        <v>C</v>
      </c>
      <c r="R237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377" spans="1:18" x14ac:dyDescent="0.25">
      <c r="A2377">
        <v>3</v>
      </c>
      <c r="B2377">
        <v>1396</v>
      </c>
      <c r="C2377">
        <v>8</v>
      </c>
      <c r="D2377">
        <v>9</v>
      </c>
      <c r="E2377">
        <v>202002</v>
      </c>
      <c r="F2377">
        <v>0</v>
      </c>
      <c r="G2377">
        <v>2.06</v>
      </c>
      <c r="H2377">
        <v>0</v>
      </c>
      <c r="I2377">
        <v>180.2088</v>
      </c>
      <c r="J2377">
        <v>108</v>
      </c>
      <c r="K2377">
        <v>322.596</v>
      </c>
      <c r="L2377">
        <f>Tabla_STOCKENALMACEN[[#This Row],[CANT_STOCK]]*Tabla_STOCKENALMACEN[[#This Row],[COSTO_UNIT]]</f>
        <v>0</v>
      </c>
      <c r="M2377">
        <f>IFERROR(Tabla_STOCKENALMACEN[[#This Row],[CANT_STOCK]]/Tabla_STOCKENALMACEN[[#This Row],[VENTA_PROM12MESES_UN]],0)</f>
        <v>0</v>
      </c>
      <c r="N2377">
        <f>IFERROR(12/Tabla_STOCKENALMACEN[[#This Row],[MESES DE INVENTARIO]],0)</f>
        <v>0</v>
      </c>
      <c r="O2377" s="3">
        <f>Tabla_STOCKENALMACEN[[#This Row],[STOCK_VALORIZADO]]/SUM(Tabla_STOCKENALMACEN[STOCK_VALORIZADO])</f>
        <v>0</v>
      </c>
      <c r="P2377" s="1" t="str">
        <f>VLOOKUP(Tabla_STOCKENALMACEN[[#This Row],[ID_PRODUCTO]],'ABC VENTAS'!$B$2:$F$564,5,FALSE)</f>
        <v>C</v>
      </c>
      <c r="Q2377" s="1" t="str">
        <f>VLOOKUP(Tabla_STOCKENALMACEN[[#This Row],[ID_PRODUCTO]],'ABC STOCK'!$B$3:$F$565,5,FALSE)</f>
        <v>C</v>
      </c>
      <c r="R237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78" spans="1:18" x14ac:dyDescent="0.25">
      <c r="A2378">
        <v>2</v>
      </c>
      <c r="B2378">
        <v>1397</v>
      </c>
      <c r="C2378">
        <v>9</v>
      </c>
      <c r="D2378">
        <v>5</v>
      </c>
      <c r="E2378">
        <v>201907</v>
      </c>
      <c r="F2378">
        <v>5</v>
      </c>
      <c r="G2378">
        <v>7.38</v>
      </c>
      <c r="H2378">
        <v>36.9</v>
      </c>
      <c r="I2378">
        <v>511.8768</v>
      </c>
      <c r="J2378">
        <v>68</v>
      </c>
      <c r="K2378">
        <v>757.77840000000003</v>
      </c>
      <c r="L2378">
        <f>Tabla_STOCKENALMACEN[[#This Row],[CANT_STOCK]]*Tabla_STOCKENALMACEN[[#This Row],[COSTO_UNIT]]</f>
        <v>36.9</v>
      </c>
      <c r="M2378">
        <f>IFERROR(Tabla_STOCKENALMACEN[[#This Row],[CANT_STOCK]]/Tabla_STOCKENALMACEN[[#This Row],[VENTA_PROM12MESES_UN]],0)</f>
        <v>7.3529411764705885E-2</v>
      </c>
      <c r="N2378">
        <f>IFERROR(12/Tabla_STOCKENALMACEN[[#This Row],[MESES DE INVENTARIO]],0)</f>
        <v>163.19999999999999</v>
      </c>
      <c r="O2378" s="3">
        <f>Tabla_STOCKENALMACEN[[#This Row],[STOCK_VALORIZADO]]/SUM(Tabla_STOCKENALMACEN[STOCK_VALORIZADO])</f>
        <v>1.3891330511918787E-6</v>
      </c>
      <c r="P2378" s="1" t="str">
        <f>VLOOKUP(Tabla_STOCKENALMACEN[[#This Row],[ID_PRODUCTO]],'ABC VENTAS'!$B$2:$F$564,5,FALSE)</f>
        <v>C</v>
      </c>
      <c r="Q2378" s="1" t="str">
        <f>VLOOKUP(Tabla_STOCKENALMACEN[[#This Row],[ID_PRODUCTO]],'ABC STOCK'!$B$3:$F$565,5,FALSE)</f>
        <v>C</v>
      </c>
      <c r="R237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79" spans="1:18" x14ac:dyDescent="0.25">
      <c r="A2379">
        <v>3</v>
      </c>
      <c r="B2379">
        <v>1397</v>
      </c>
      <c r="C2379">
        <v>9</v>
      </c>
      <c r="D2379">
        <v>5</v>
      </c>
      <c r="E2379">
        <v>201907</v>
      </c>
      <c r="F2379">
        <v>554</v>
      </c>
      <c r="G2379">
        <v>5.99</v>
      </c>
      <c r="H2379">
        <v>3318.46</v>
      </c>
      <c r="I2379">
        <v>530.76192000000003</v>
      </c>
      <c r="J2379">
        <v>92.3</v>
      </c>
      <c r="K2379">
        <v>680.03871000000004</v>
      </c>
      <c r="L2379">
        <f>Tabla_STOCKENALMACEN[[#This Row],[CANT_STOCK]]*Tabla_STOCKENALMACEN[[#This Row],[COSTO_UNIT]]</f>
        <v>3318.46</v>
      </c>
      <c r="M2379">
        <f>IFERROR(Tabla_STOCKENALMACEN[[#This Row],[CANT_STOCK]]/Tabla_STOCKENALMACEN[[#This Row],[VENTA_PROM12MESES_UN]],0)</f>
        <v>6.0021668472372696</v>
      </c>
      <c r="N2379">
        <f>IFERROR(12/Tabla_STOCKENALMACEN[[#This Row],[MESES DE INVENTARIO]],0)</f>
        <v>1.9992779783393502</v>
      </c>
      <c r="O2379" s="3">
        <f>Tabla_STOCKENALMACEN[[#This Row],[STOCK_VALORIZADO]]/SUM(Tabla_STOCKENALMACEN[STOCK_VALORIZADO])</f>
        <v>1.2492635406661793E-4</v>
      </c>
      <c r="P2379" s="1" t="str">
        <f>VLOOKUP(Tabla_STOCKENALMACEN[[#This Row],[ID_PRODUCTO]],'ABC VENTAS'!$B$2:$F$564,5,FALSE)</f>
        <v>C</v>
      </c>
      <c r="Q2379" s="1" t="str">
        <f>VLOOKUP(Tabla_STOCKENALMACEN[[#This Row],[ID_PRODUCTO]],'ABC STOCK'!$B$3:$F$565,5,FALSE)</f>
        <v>C</v>
      </c>
      <c r="R237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380" spans="1:18" x14ac:dyDescent="0.25">
      <c r="A2380">
        <v>1</v>
      </c>
      <c r="B2380">
        <v>1397</v>
      </c>
      <c r="C2380">
        <v>9</v>
      </c>
      <c r="D2380">
        <v>5</v>
      </c>
      <c r="E2380">
        <v>202003</v>
      </c>
      <c r="F2380">
        <v>36</v>
      </c>
      <c r="G2380">
        <v>2.4700000000000002</v>
      </c>
      <c r="H2380">
        <v>88.92</v>
      </c>
      <c r="I2380">
        <v>369.90719999999999</v>
      </c>
      <c r="J2380">
        <v>144</v>
      </c>
      <c r="K2380">
        <v>508.62240000000003</v>
      </c>
      <c r="L2380">
        <f>Tabla_STOCKENALMACEN[[#This Row],[CANT_STOCK]]*Tabla_STOCKENALMACEN[[#This Row],[COSTO_UNIT]]</f>
        <v>88.92</v>
      </c>
      <c r="M2380">
        <f>IFERROR(Tabla_STOCKENALMACEN[[#This Row],[CANT_STOCK]]/Tabla_STOCKENALMACEN[[#This Row],[VENTA_PROM12MESES_UN]],0)</f>
        <v>0.25</v>
      </c>
      <c r="N2380">
        <f>IFERROR(12/Tabla_STOCKENALMACEN[[#This Row],[MESES DE INVENTARIO]],0)</f>
        <v>48</v>
      </c>
      <c r="O2380" s="3">
        <f>Tabla_STOCKENALMACEN[[#This Row],[STOCK_VALORIZADO]]/SUM(Tabla_STOCKENALMACEN[STOCK_VALORIZADO])</f>
        <v>3.3474718404331126E-6</v>
      </c>
      <c r="P2380" s="1" t="str">
        <f>VLOOKUP(Tabla_STOCKENALMACEN[[#This Row],[ID_PRODUCTO]],'ABC VENTAS'!$B$2:$F$564,5,FALSE)</f>
        <v>C</v>
      </c>
      <c r="Q2380" s="1" t="str">
        <f>VLOOKUP(Tabla_STOCKENALMACEN[[#This Row],[ID_PRODUCTO]],'ABC STOCK'!$B$3:$F$565,5,FALSE)</f>
        <v>C</v>
      </c>
      <c r="R238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81" spans="1:18" x14ac:dyDescent="0.25">
      <c r="A2381">
        <v>2</v>
      </c>
      <c r="B2381">
        <v>1397</v>
      </c>
      <c r="C2381">
        <v>9</v>
      </c>
      <c r="D2381">
        <v>5</v>
      </c>
      <c r="E2381">
        <v>202003</v>
      </c>
      <c r="F2381">
        <v>831</v>
      </c>
      <c r="G2381">
        <v>3.07</v>
      </c>
      <c r="H2381">
        <v>2551.17</v>
      </c>
      <c r="I2381">
        <v>203.94623999999999</v>
      </c>
      <c r="J2381">
        <v>69.2</v>
      </c>
      <c r="K2381">
        <v>327.16376000000002</v>
      </c>
      <c r="L2381">
        <f>Tabla_STOCKENALMACEN[[#This Row],[CANT_STOCK]]*Tabla_STOCKENALMACEN[[#This Row],[COSTO_UNIT]]</f>
        <v>2551.17</v>
      </c>
      <c r="M2381">
        <f>IFERROR(Tabla_STOCKENALMACEN[[#This Row],[CANT_STOCK]]/Tabla_STOCKENALMACEN[[#This Row],[VENTA_PROM12MESES_UN]],0)</f>
        <v>12.008670520231213</v>
      </c>
      <c r="N2381">
        <f>IFERROR(12/Tabla_STOCKENALMACEN[[#This Row],[MESES DE INVENTARIO]],0)</f>
        <v>0.99927797833935028</v>
      </c>
      <c r="O2381" s="3">
        <f>Tabla_STOCKENALMACEN[[#This Row],[STOCK_VALORIZADO]]/SUM(Tabla_STOCKENALMACEN[STOCK_VALORIZADO])</f>
        <v>9.6041045154720469E-5</v>
      </c>
      <c r="P2381" s="1" t="str">
        <f>VLOOKUP(Tabla_STOCKENALMACEN[[#This Row],[ID_PRODUCTO]],'ABC VENTAS'!$B$2:$F$564,5,FALSE)</f>
        <v>C</v>
      </c>
      <c r="Q2381" s="1" t="str">
        <f>VLOOKUP(Tabla_STOCKENALMACEN[[#This Row],[ID_PRODUCTO]],'ABC STOCK'!$B$3:$F$565,5,FALSE)</f>
        <v>C</v>
      </c>
      <c r="R238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382" spans="1:18" x14ac:dyDescent="0.25">
      <c r="A2382">
        <v>3</v>
      </c>
      <c r="B2382">
        <v>1397</v>
      </c>
      <c r="C2382">
        <v>9</v>
      </c>
      <c r="D2382">
        <v>5</v>
      </c>
      <c r="E2382">
        <v>201911</v>
      </c>
      <c r="F2382">
        <v>137</v>
      </c>
      <c r="G2382">
        <v>1.42</v>
      </c>
      <c r="H2382">
        <v>194.54</v>
      </c>
      <c r="I2382">
        <v>146.5866</v>
      </c>
      <c r="J2382">
        <v>111</v>
      </c>
      <c r="K2382">
        <v>263.22539999999998</v>
      </c>
      <c r="L2382">
        <f>Tabla_STOCKENALMACEN[[#This Row],[CANT_STOCK]]*Tabla_STOCKENALMACEN[[#This Row],[COSTO_UNIT]]</f>
        <v>194.54</v>
      </c>
      <c r="M2382">
        <f>IFERROR(Tabla_STOCKENALMACEN[[#This Row],[CANT_STOCK]]/Tabla_STOCKENALMACEN[[#This Row],[VENTA_PROM12MESES_UN]],0)</f>
        <v>1.2342342342342343</v>
      </c>
      <c r="N2382">
        <f>IFERROR(12/Tabla_STOCKENALMACEN[[#This Row],[MESES DE INVENTARIO]],0)</f>
        <v>9.7226277372262775</v>
      </c>
      <c r="O2382" s="3">
        <f>Tabla_STOCKENALMACEN[[#This Row],[STOCK_VALORIZADO]]/SUM(Tabla_STOCKENALMACEN[STOCK_VALORIZADO])</f>
        <v>7.3236299127064523E-6</v>
      </c>
      <c r="P2382" s="1" t="str">
        <f>VLOOKUP(Tabla_STOCKENALMACEN[[#This Row],[ID_PRODUCTO]],'ABC VENTAS'!$B$2:$F$564,5,FALSE)</f>
        <v>C</v>
      </c>
      <c r="Q2382" s="1" t="str">
        <f>VLOOKUP(Tabla_STOCKENALMACEN[[#This Row],[ID_PRODUCTO]],'ABC STOCK'!$B$3:$F$565,5,FALSE)</f>
        <v>C</v>
      </c>
      <c r="R238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83" spans="1:18" x14ac:dyDescent="0.25">
      <c r="A2383">
        <v>3</v>
      </c>
      <c r="B2383">
        <v>1397</v>
      </c>
      <c r="C2383">
        <v>9</v>
      </c>
      <c r="D2383">
        <v>5</v>
      </c>
      <c r="E2383">
        <v>202003</v>
      </c>
      <c r="F2383">
        <v>288</v>
      </c>
      <c r="G2383">
        <v>1.59</v>
      </c>
      <c r="H2383">
        <v>457.92</v>
      </c>
      <c r="I2383">
        <v>144.2448</v>
      </c>
      <c r="J2383">
        <v>84</v>
      </c>
      <c r="K2383">
        <v>199.0044</v>
      </c>
      <c r="L2383">
        <f>Tabla_STOCKENALMACEN[[#This Row],[CANT_STOCK]]*Tabla_STOCKENALMACEN[[#This Row],[COSTO_UNIT]]</f>
        <v>457.92</v>
      </c>
      <c r="M2383">
        <f>IFERROR(Tabla_STOCKENALMACEN[[#This Row],[CANT_STOCK]]/Tabla_STOCKENALMACEN[[#This Row],[VENTA_PROM12MESES_UN]],0)</f>
        <v>3.4285714285714284</v>
      </c>
      <c r="N2383">
        <f>IFERROR(12/Tabla_STOCKENALMACEN[[#This Row],[MESES DE INVENTARIO]],0)</f>
        <v>3.5</v>
      </c>
      <c r="O2383" s="3">
        <f>Tabla_STOCKENALMACEN[[#This Row],[STOCK_VALORIZADO]]/SUM(Tabla_STOCKENALMACEN[STOCK_VALORIZADO])</f>
        <v>1.72388023523519E-5</v>
      </c>
      <c r="P2383" s="1" t="str">
        <f>VLOOKUP(Tabla_STOCKENALMACEN[[#This Row],[ID_PRODUCTO]],'ABC VENTAS'!$B$2:$F$564,5,FALSE)</f>
        <v>C</v>
      </c>
      <c r="Q2383" s="1" t="str">
        <f>VLOOKUP(Tabla_STOCKENALMACEN[[#This Row],[ID_PRODUCTO]],'ABC STOCK'!$B$3:$F$565,5,FALSE)</f>
        <v>C</v>
      </c>
      <c r="R238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384" spans="1:18" x14ac:dyDescent="0.25">
      <c r="A2384">
        <v>2</v>
      </c>
      <c r="B2384">
        <v>1398</v>
      </c>
      <c r="C2384">
        <v>9</v>
      </c>
      <c r="D2384">
        <v>5</v>
      </c>
      <c r="E2384">
        <v>201906</v>
      </c>
      <c r="F2384">
        <v>152</v>
      </c>
      <c r="G2384">
        <v>5.8</v>
      </c>
      <c r="H2384">
        <v>881.6</v>
      </c>
      <c r="I2384">
        <v>476.52800000000002</v>
      </c>
      <c r="J2384">
        <v>79</v>
      </c>
      <c r="K2384">
        <v>797.26800000000003</v>
      </c>
      <c r="L2384">
        <f>Tabla_STOCKENALMACEN[[#This Row],[CANT_STOCK]]*Tabla_STOCKENALMACEN[[#This Row],[COSTO_UNIT]]</f>
        <v>881.6</v>
      </c>
      <c r="M2384">
        <f>IFERROR(Tabla_STOCKENALMACEN[[#This Row],[CANT_STOCK]]/Tabla_STOCKENALMACEN[[#This Row],[VENTA_PROM12MESES_UN]],0)</f>
        <v>1.9240506329113924</v>
      </c>
      <c r="N2384">
        <f>IFERROR(12/Tabla_STOCKENALMACEN[[#This Row],[MESES DE INVENTARIO]],0)</f>
        <v>6.2368421052631575</v>
      </c>
      <c r="O2384" s="3">
        <f>Tabla_STOCKENALMACEN[[#This Row],[STOCK_VALORIZADO]]/SUM(Tabla_STOCKENALMACEN[STOCK_VALORIZADO])</f>
        <v>3.3188609700020602E-5</v>
      </c>
      <c r="P2384" s="1" t="str">
        <f>VLOOKUP(Tabla_STOCKENALMACEN[[#This Row],[ID_PRODUCTO]],'ABC VENTAS'!$B$2:$F$564,5,FALSE)</f>
        <v>C</v>
      </c>
      <c r="Q2384" s="1" t="str">
        <f>VLOOKUP(Tabla_STOCKENALMACEN[[#This Row],[ID_PRODUCTO]],'ABC STOCK'!$B$3:$F$565,5,FALSE)</f>
        <v>C</v>
      </c>
      <c r="R238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85" spans="1:18" x14ac:dyDescent="0.25">
      <c r="A2385">
        <v>3</v>
      </c>
      <c r="B2385">
        <v>1398</v>
      </c>
      <c r="C2385">
        <v>9</v>
      </c>
      <c r="D2385">
        <v>5</v>
      </c>
      <c r="E2385">
        <v>202002</v>
      </c>
      <c r="F2385">
        <v>1442</v>
      </c>
      <c r="G2385">
        <v>6.46</v>
      </c>
      <c r="H2385">
        <v>9315.32</v>
      </c>
      <c r="I2385">
        <v>501.92261999999999</v>
      </c>
      <c r="J2385">
        <v>80.099999999999994</v>
      </c>
      <c r="K2385">
        <v>714.07547999999997</v>
      </c>
      <c r="L2385">
        <f>Tabla_STOCKENALMACEN[[#This Row],[CANT_STOCK]]*Tabla_STOCKENALMACEN[[#This Row],[COSTO_UNIT]]</f>
        <v>9315.32</v>
      </c>
      <c r="M2385">
        <f>IFERROR(Tabla_STOCKENALMACEN[[#This Row],[CANT_STOCK]]/Tabla_STOCKENALMACEN[[#This Row],[VENTA_PROM12MESES_UN]],0)</f>
        <v>18.002496878901376</v>
      </c>
      <c r="N2385">
        <f>IFERROR(12/Tabla_STOCKENALMACEN[[#This Row],[MESES DE INVENTARIO]],0)</f>
        <v>0.66657420249653254</v>
      </c>
      <c r="O2385" s="3">
        <f>Tabla_STOCKENALMACEN[[#This Row],[STOCK_VALORIZADO]]/SUM(Tabla_STOCKENALMACEN[STOCK_VALORIZADO])</f>
        <v>3.5068343887340736E-4</v>
      </c>
      <c r="P2385" s="1" t="str">
        <f>VLOOKUP(Tabla_STOCKENALMACEN[[#This Row],[ID_PRODUCTO]],'ABC VENTAS'!$B$2:$F$564,5,FALSE)</f>
        <v>C</v>
      </c>
      <c r="Q2385" s="1" t="str">
        <f>VLOOKUP(Tabla_STOCKENALMACEN[[#This Row],[ID_PRODUCTO]],'ABC STOCK'!$B$3:$F$565,5,FALSE)</f>
        <v>C</v>
      </c>
      <c r="R238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386" spans="1:18" x14ac:dyDescent="0.25">
      <c r="A2386">
        <v>2</v>
      </c>
      <c r="B2386">
        <v>1398</v>
      </c>
      <c r="C2386">
        <v>9</v>
      </c>
      <c r="D2386">
        <v>5</v>
      </c>
      <c r="E2386">
        <v>201908</v>
      </c>
      <c r="F2386">
        <v>840</v>
      </c>
      <c r="G2386">
        <v>5</v>
      </c>
      <c r="H2386">
        <v>4200</v>
      </c>
      <c r="I2386">
        <v>283.5</v>
      </c>
      <c r="J2386">
        <v>70</v>
      </c>
      <c r="K2386">
        <v>640.5</v>
      </c>
      <c r="L2386">
        <f>Tabla_STOCKENALMACEN[[#This Row],[CANT_STOCK]]*Tabla_STOCKENALMACEN[[#This Row],[COSTO_UNIT]]</f>
        <v>4200</v>
      </c>
      <c r="M2386">
        <f>IFERROR(Tabla_STOCKENALMACEN[[#This Row],[CANT_STOCK]]/Tabla_STOCKENALMACEN[[#This Row],[VENTA_PROM12MESES_UN]],0)</f>
        <v>12</v>
      </c>
      <c r="N2386">
        <f>IFERROR(12/Tabla_STOCKENALMACEN[[#This Row],[MESES DE INVENTARIO]],0)</f>
        <v>1</v>
      </c>
      <c r="O2386" s="3">
        <f>Tabla_STOCKENALMACEN[[#This Row],[STOCK_VALORIZADO]]/SUM(Tabla_STOCKENALMACEN[STOCK_VALORIZADO])</f>
        <v>1.5811270501370979E-4</v>
      </c>
      <c r="P2386" s="1" t="str">
        <f>VLOOKUP(Tabla_STOCKENALMACEN[[#This Row],[ID_PRODUCTO]],'ABC VENTAS'!$B$2:$F$564,5,FALSE)</f>
        <v>C</v>
      </c>
      <c r="Q2386" s="1" t="str">
        <f>VLOOKUP(Tabla_STOCKENALMACEN[[#This Row],[ID_PRODUCTO]],'ABC STOCK'!$B$3:$F$565,5,FALSE)</f>
        <v>C</v>
      </c>
      <c r="R238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387" spans="1:18" x14ac:dyDescent="0.25">
      <c r="A2387">
        <v>1</v>
      </c>
      <c r="B2387">
        <v>1398</v>
      </c>
      <c r="C2387">
        <v>9</v>
      </c>
      <c r="D2387">
        <v>5</v>
      </c>
      <c r="E2387">
        <v>202001</v>
      </c>
      <c r="F2387">
        <v>118</v>
      </c>
      <c r="G2387">
        <v>2.4700000000000002</v>
      </c>
      <c r="H2387">
        <v>291.45999999999998</v>
      </c>
      <c r="I2387">
        <v>346.2199</v>
      </c>
      <c r="J2387">
        <v>131</v>
      </c>
      <c r="K2387">
        <v>527.41909999999996</v>
      </c>
      <c r="L2387">
        <f>Tabla_STOCKENALMACEN[[#This Row],[CANT_STOCK]]*Tabla_STOCKENALMACEN[[#This Row],[COSTO_UNIT]]</f>
        <v>291.46000000000004</v>
      </c>
      <c r="M2387">
        <f>IFERROR(Tabla_STOCKENALMACEN[[#This Row],[CANT_STOCK]]/Tabla_STOCKENALMACEN[[#This Row],[VENTA_PROM12MESES_UN]],0)</f>
        <v>0.9007633587786259</v>
      </c>
      <c r="N2387">
        <f>IFERROR(12/Tabla_STOCKENALMACEN[[#This Row],[MESES DE INVENTARIO]],0)</f>
        <v>13.322033898305085</v>
      </c>
      <c r="O2387" s="3">
        <f>Tabla_STOCKENALMACEN[[#This Row],[STOCK_VALORIZADO]]/SUM(Tabla_STOCKENALMACEN[STOCK_VALORIZADO])</f>
        <v>1.0972268810308537E-5</v>
      </c>
      <c r="P2387" s="1" t="str">
        <f>VLOOKUP(Tabla_STOCKENALMACEN[[#This Row],[ID_PRODUCTO]],'ABC VENTAS'!$B$2:$F$564,5,FALSE)</f>
        <v>C</v>
      </c>
      <c r="Q2387" s="1" t="str">
        <f>VLOOKUP(Tabla_STOCKENALMACEN[[#This Row],[ID_PRODUCTO]],'ABC STOCK'!$B$3:$F$565,5,FALSE)</f>
        <v>C</v>
      </c>
      <c r="R238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88" spans="1:18" x14ac:dyDescent="0.25">
      <c r="A2388">
        <v>3</v>
      </c>
      <c r="B2388">
        <v>1398</v>
      </c>
      <c r="C2388">
        <v>9</v>
      </c>
      <c r="D2388">
        <v>5</v>
      </c>
      <c r="E2388">
        <v>202001</v>
      </c>
      <c r="F2388">
        <v>200</v>
      </c>
      <c r="G2388">
        <v>5.69</v>
      </c>
      <c r="H2388">
        <v>1138</v>
      </c>
      <c r="I2388">
        <v>374.03784000000002</v>
      </c>
      <c r="J2388">
        <v>66.400000000000006</v>
      </c>
      <c r="K2388">
        <v>460.93552</v>
      </c>
      <c r="L2388">
        <f>Tabla_STOCKENALMACEN[[#This Row],[CANT_STOCK]]*Tabla_STOCKENALMACEN[[#This Row],[COSTO_UNIT]]</f>
        <v>1138</v>
      </c>
      <c r="M2388">
        <f>IFERROR(Tabla_STOCKENALMACEN[[#This Row],[CANT_STOCK]]/Tabla_STOCKENALMACEN[[#This Row],[VENTA_PROM12MESES_UN]],0)</f>
        <v>3.012048192771084</v>
      </c>
      <c r="N2388">
        <f>IFERROR(12/Tabla_STOCKENALMACEN[[#This Row],[MESES DE INVENTARIO]],0)</f>
        <v>3.9840000000000004</v>
      </c>
      <c r="O2388" s="3">
        <f>Tabla_STOCKENALMACEN[[#This Row],[STOCK_VALORIZADO]]/SUM(Tabla_STOCKENALMACEN[STOCK_VALORIZADO])</f>
        <v>4.2841013882286127E-5</v>
      </c>
      <c r="P2388" s="1" t="str">
        <f>VLOOKUP(Tabla_STOCKENALMACEN[[#This Row],[ID_PRODUCTO]],'ABC VENTAS'!$B$2:$F$564,5,FALSE)</f>
        <v>C</v>
      </c>
      <c r="Q2388" s="1" t="str">
        <f>VLOOKUP(Tabla_STOCKENALMACEN[[#This Row],[ID_PRODUCTO]],'ABC STOCK'!$B$3:$F$565,5,FALSE)</f>
        <v>C</v>
      </c>
      <c r="R238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389" spans="1:18" x14ac:dyDescent="0.25">
      <c r="A2389">
        <v>3</v>
      </c>
      <c r="B2389">
        <v>1398</v>
      </c>
      <c r="C2389">
        <v>9</v>
      </c>
      <c r="D2389">
        <v>5</v>
      </c>
      <c r="E2389">
        <v>202002</v>
      </c>
      <c r="F2389">
        <v>44</v>
      </c>
      <c r="G2389">
        <v>3.31</v>
      </c>
      <c r="H2389">
        <v>145.63999999999999</v>
      </c>
      <c r="I2389">
        <v>247.25700000000001</v>
      </c>
      <c r="J2389">
        <v>83</v>
      </c>
      <c r="K2389">
        <v>346.15980000000002</v>
      </c>
      <c r="L2389">
        <f>Tabla_STOCKENALMACEN[[#This Row],[CANT_STOCK]]*Tabla_STOCKENALMACEN[[#This Row],[COSTO_UNIT]]</f>
        <v>145.64000000000001</v>
      </c>
      <c r="M2389">
        <f>IFERROR(Tabla_STOCKENALMACEN[[#This Row],[CANT_STOCK]]/Tabla_STOCKENALMACEN[[#This Row],[VENTA_PROM12MESES_UN]],0)</f>
        <v>0.53012048192771088</v>
      </c>
      <c r="N2389">
        <f>IFERROR(12/Tabla_STOCKENALMACEN[[#This Row],[MESES DE INVENTARIO]],0)</f>
        <v>22.636363636363633</v>
      </c>
      <c r="O2389" s="3">
        <f>Tabla_STOCKENALMACEN[[#This Row],[STOCK_VALORIZADO]]/SUM(Tabla_STOCKENALMACEN[STOCK_VALORIZADO])</f>
        <v>5.4827462757611178E-6</v>
      </c>
      <c r="P2389" s="1" t="str">
        <f>VLOOKUP(Tabla_STOCKENALMACEN[[#This Row],[ID_PRODUCTO]],'ABC VENTAS'!$B$2:$F$564,5,FALSE)</f>
        <v>C</v>
      </c>
      <c r="Q2389" s="1" t="str">
        <f>VLOOKUP(Tabla_STOCKENALMACEN[[#This Row],[ID_PRODUCTO]],'ABC STOCK'!$B$3:$F$565,5,FALSE)</f>
        <v>C</v>
      </c>
      <c r="R238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90" spans="1:18" x14ac:dyDescent="0.25">
      <c r="A2390">
        <v>2</v>
      </c>
      <c r="B2390">
        <v>1399</v>
      </c>
      <c r="C2390">
        <v>9</v>
      </c>
      <c r="D2390">
        <v>5</v>
      </c>
      <c r="E2390">
        <v>202003</v>
      </c>
      <c r="F2390">
        <v>265</v>
      </c>
      <c r="G2390">
        <v>5.31</v>
      </c>
      <c r="H2390">
        <v>1407.15</v>
      </c>
      <c r="I2390">
        <v>403.23077999999998</v>
      </c>
      <c r="J2390">
        <v>88.3</v>
      </c>
      <c r="K2390">
        <v>623.60109</v>
      </c>
      <c r="L2390">
        <f>Tabla_STOCKENALMACEN[[#This Row],[CANT_STOCK]]*Tabla_STOCKENALMACEN[[#This Row],[COSTO_UNIT]]</f>
        <v>1407.1499999999999</v>
      </c>
      <c r="M2390">
        <f>IFERROR(Tabla_STOCKENALMACEN[[#This Row],[CANT_STOCK]]/Tabla_STOCKENALMACEN[[#This Row],[VENTA_PROM12MESES_UN]],0)</f>
        <v>3.0011325028312572</v>
      </c>
      <c r="N2390">
        <f>IFERROR(12/Tabla_STOCKENALMACEN[[#This Row],[MESES DE INVENTARIO]],0)</f>
        <v>3.9984905660377357</v>
      </c>
      <c r="O2390" s="3">
        <f>Tabla_STOCKENALMACEN[[#This Row],[STOCK_VALORIZADO]]/SUM(Tabla_STOCKENALMACEN[STOCK_VALORIZADO])</f>
        <v>5.2973403061914685E-5</v>
      </c>
      <c r="P2390" s="1" t="str">
        <f>VLOOKUP(Tabla_STOCKENALMACEN[[#This Row],[ID_PRODUCTO]],'ABC VENTAS'!$B$2:$F$564,5,FALSE)</f>
        <v>C</v>
      </c>
      <c r="Q2390" s="1" t="str">
        <f>VLOOKUP(Tabla_STOCKENALMACEN[[#This Row],[ID_PRODUCTO]],'ABC STOCK'!$B$3:$F$565,5,FALSE)</f>
        <v>C</v>
      </c>
      <c r="R239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391" spans="1:18" x14ac:dyDescent="0.25">
      <c r="A2391">
        <v>1</v>
      </c>
      <c r="B2391">
        <v>1399</v>
      </c>
      <c r="C2391">
        <v>9</v>
      </c>
      <c r="D2391">
        <v>5</v>
      </c>
      <c r="E2391">
        <v>201904</v>
      </c>
      <c r="F2391">
        <v>567</v>
      </c>
      <c r="G2391">
        <v>7.43</v>
      </c>
      <c r="H2391">
        <v>4212.8100000000004</v>
      </c>
      <c r="I2391">
        <v>257.76155999999997</v>
      </c>
      <c r="J2391">
        <v>35.4</v>
      </c>
      <c r="K2391">
        <v>460.2885</v>
      </c>
      <c r="L2391">
        <f>Tabla_STOCKENALMACEN[[#This Row],[CANT_STOCK]]*Tabla_STOCKENALMACEN[[#This Row],[COSTO_UNIT]]</f>
        <v>4212.8099999999995</v>
      </c>
      <c r="M2391">
        <f>IFERROR(Tabla_STOCKENALMACEN[[#This Row],[CANT_STOCK]]/Tabla_STOCKENALMACEN[[#This Row],[VENTA_PROM12MESES_UN]],0)</f>
        <v>16.016949152542374</v>
      </c>
      <c r="N2391">
        <f>IFERROR(12/Tabla_STOCKENALMACEN[[#This Row],[MESES DE INVENTARIO]],0)</f>
        <v>0.74920634920634921</v>
      </c>
      <c r="O2391" s="3">
        <f>Tabla_STOCKENALMACEN[[#This Row],[STOCK_VALORIZADO]]/SUM(Tabla_STOCKENALMACEN[STOCK_VALORIZADO])</f>
        <v>1.5859494876400157E-4</v>
      </c>
      <c r="P2391" s="1" t="str">
        <f>VLOOKUP(Tabla_STOCKENALMACEN[[#This Row],[ID_PRODUCTO]],'ABC VENTAS'!$B$2:$F$564,5,FALSE)</f>
        <v>C</v>
      </c>
      <c r="Q2391" s="1" t="str">
        <f>VLOOKUP(Tabla_STOCKENALMACEN[[#This Row],[ID_PRODUCTO]],'ABC STOCK'!$B$3:$F$565,5,FALSE)</f>
        <v>C</v>
      </c>
      <c r="R239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392" spans="1:18" x14ac:dyDescent="0.25">
      <c r="A2392">
        <v>3</v>
      </c>
      <c r="B2392">
        <v>1399</v>
      </c>
      <c r="C2392">
        <v>9</v>
      </c>
      <c r="D2392">
        <v>5</v>
      </c>
      <c r="E2392">
        <v>202001</v>
      </c>
      <c r="F2392">
        <v>131</v>
      </c>
      <c r="G2392">
        <v>4.97</v>
      </c>
      <c r="H2392">
        <v>651.07000000000005</v>
      </c>
      <c r="I2392">
        <v>338.95400000000001</v>
      </c>
      <c r="J2392">
        <v>62</v>
      </c>
      <c r="K2392">
        <v>400.58199999999999</v>
      </c>
      <c r="L2392">
        <f>Tabla_STOCKENALMACEN[[#This Row],[CANT_STOCK]]*Tabla_STOCKENALMACEN[[#This Row],[COSTO_UNIT]]</f>
        <v>651.06999999999994</v>
      </c>
      <c r="M2392">
        <f>IFERROR(Tabla_STOCKENALMACEN[[#This Row],[CANT_STOCK]]/Tabla_STOCKENALMACEN[[#This Row],[VENTA_PROM12MESES_UN]],0)</f>
        <v>2.1129032258064515</v>
      </c>
      <c r="N2392">
        <f>IFERROR(12/Tabla_STOCKENALMACEN[[#This Row],[MESES DE INVENTARIO]],0)</f>
        <v>5.6793893129770998</v>
      </c>
      <c r="O2392" s="3">
        <f>Tabla_STOCKENALMACEN[[#This Row],[STOCK_VALORIZADO]]/SUM(Tabla_STOCKENALMACEN[STOCK_VALORIZADO])</f>
        <v>2.4510104488875242E-5</v>
      </c>
      <c r="P2392" s="1" t="str">
        <f>VLOOKUP(Tabla_STOCKENALMACEN[[#This Row],[ID_PRODUCTO]],'ABC VENTAS'!$B$2:$F$564,5,FALSE)</f>
        <v>C</v>
      </c>
      <c r="Q2392" s="1" t="str">
        <f>VLOOKUP(Tabla_STOCKENALMACEN[[#This Row],[ID_PRODUCTO]],'ABC STOCK'!$B$3:$F$565,5,FALSE)</f>
        <v>C</v>
      </c>
      <c r="R239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93" spans="1:18" x14ac:dyDescent="0.25">
      <c r="A2393">
        <v>3</v>
      </c>
      <c r="B2393">
        <v>1399</v>
      </c>
      <c r="C2393">
        <v>9</v>
      </c>
      <c r="D2393">
        <v>5</v>
      </c>
      <c r="E2393">
        <v>202002</v>
      </c>
      <c r="F2393">
        <v>161</v>
      </c>
      <c r="G2393">
        <v>1.38</v>
      </c>
      <c r="H2393">
        <v>222.18</v>
      </c>
      <c r="I2393">
        <v>199.3134</v>
      </c>
      <c r="J2393">
        <v>143</v>
      </c>
      <c r="K2393">
        <v>321.66419999999999</v>
      </c>
      <c r="L2393">
        <f>Tabla_STOCKENALMACEN[[#This Row],[CANT_STOCK]]*Tabla_STOCKENALMACEN[[#This Row],[COSTO_UNIT]]</f>
        <v>222.17999999999998</v>
      </c>
      <c r="M2393">
        <f>IFERROR(Tabla_STOCKENALMACEN[[#This Row],[CANT_STOCK]]/Tabla_STOCKENALMACEN[[#This Row],[VENTA_PROM12MESES_UN]],0)</f>
        <v>1.1258741258741258</v>
      </c>
      <c r="N2393">
        <f>IFERROR(12/Tabla_STOCKENALMACEN[[#This Row],[MESES DE INVENTARIO]],0)</f>
        <v>10.658385093167702</v>
      </c>
      <c r="O2393" s="3">
        <f>Tabla_STOCKENALMACEN[[#This Row],[STOCK_VALORIZADO]]/SUM(Tabla_STOCKENALMACEN[STOCK_VALORIZADO])</f>
        <v>8.3641620952252461E-6</v>
      </c>
      <c r="P2393" s="1" t="str">
        <f>VLOOKUP(Tabla_STOCKENALMACEN[[#This Row],[ID_PRODUCTO]],'ABC VENTAS'!$B$2:$F$564,5,FALSE)</f>
        <v>C</v>
      </c>
      <c r="Q2393" s="1" t="str">
        <f>VLOOKUP(Tabla_STOCKENALMACEN[[#This Row],[ID_PRODUCTO]],'ABC STOCK'!$B$3:$F$565,5,FALSE)</f>
        <v>C</v>
      </c>
      <c r="R239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94" spans="1:18" x14ac:dyDescent="0.25">
      <c r="A2394">
        <v>3</v>
      </c>
      <c r="B2394">
        <v>1399</v>
      </c>
      <c r="C2394">
        <v>9</v>
      </c>
      <c r="D2394">
        <v>5</v>
      </c>
      <c r="E2394">
        <v>201910</v>
      </c>
      <c r="F2394">
        <v>302</v>
      </c>
      <c r="G2394">
        <v>5.76</v>
      </c>
      <c r="H2394">
        <v>1739.52</v>
      </c>
      <c r="I2394">
        <v>223.66656</v>
      </c>
      <c r="J2394">
        <v>37.700000000000003</v>
      </c>
      <c r="K2394">
        <v>260.58240000000001</v>
      </c>
      <c r="L2394">
        <f>Tabla_STOCKENALMACEN[[#This Row],[CANT_STOCK]]*Tabla_STOCKENALMACEN[[#This Row],[COSTO_UNIT]]</f>
        <v>1739.52</v>
      </c>
      <c r="M2394">
        <f>IFERROR(Tabla_STOCKENALMACEN[[#This Row],[CANT_STOCK]]/Tabla_STOCKENALMACEN[[#This Row],[VENTA_PROM12MESES_UN]],0)</f>
        <v>8.0106100795755957</v>
      </c>
      <c r="N2394">
        <f>IFERROR(12/Tabla_STOCKENALMACEN[[#This Row],[MESES DE INVENTARIO]],0)</f>
        <v>1.4980132450331127</v>
      </c>
      <c r="O2394" s="3">
        <f>Tabla_STOCKENALMACEN[[#This Row],[STOCK_VALORIZADO]]/SUM(Tabla_STOCKENALMACEN[STOCK_VALORIZADO])</f>
        <v>6.5485764910821058E-5</v>
      </c>
      <c r="P2394" s="1" t="str">
        <f>VLOOKUP(Tabla_STOCKENALMACEN[[#This Row],[ID_PRODUCTO]],'ABC VENTAS'!$B$2:$F$564,5,FALSE)</f>
        <v>C</v>
      </c>
      <c r="Q2394" s="1" t="str">
        <f>VLOOKUP(Tabla_STOCKENALMACEN[[#This Row],[ID_PRODUCTO]],'ABC STOCK'!$B$3:$F$565,5,FALSE)</f>
        <v>C</v>
      </c>
      <c r="R239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395" spans="1:18" x14ac:dyDescent="0.25">
      <c r="A2395">
        <v>3</v>
      </c>
      <c r="B2395">
        <v>1399</v>
      </c>
      <c r="C2395">
        <v>9</v>
      </c>
      <c r="D2395">
        <v>5</v>
      </c>
      <c r="E2395">
        <v>201911</v>
      </c>
      <c r="F2395">
        <v>502</v>
      </c>
      <c r="G2395">
        <v>4.08</v>
      </c>
      <c r="H2395">
        <v>2048.16</v>
      </c>
      <c r="I2395">
        <v>150.07872</v>
      </c>
      <c r="J2395">
        <v>41.8</v>
      </c>
      <c r="K2395">
        <v>208.06368000000001</v>
      </c>
      <c r="L2395">
        <f>Tabla_STOCKENALMACEN[[#This Row],[CANT_STOCK]]*Tabla_STOCKENALMACEN[[#This Row],[COSTO_UNIT]]</f>
        <v>2048.16</v>
      </c>
      <c r="M2395">
        <f>IFERROR(Tabla_STOCKENALMACEN[[#This Row],[CANT_STOCK]]/Tabla_STOCKENALMACEN[[#This Row],[VENTA_PROM12MESES_UN]],0)</f>
        <v>12.009569377990431</v>
      </c>
      <c r="N2395">
        <f>IFERROR(12/Tabla_STOCKENALMACEN[[#This Row],[MESES DE INVENTARIO]],0)</f>
        <v>0.99920318725099599</v>
      </c>
      <c r="O2395" s="3">
        <f>Tabla_STOCKENALMACEN[[#This Row],[STOCK_VALORIZADO]]/SUM(Tabla_STOCKENALMACEN[STOCK_VALORIZADO])</f>
        <v>7.7104789976399955E-5</v>
      </c>
      <c r="P2395" s="1" t="str">
        <f>VLOOKUP(Tabla_STOCKENALMACEN[[#This Row],[ID_PRODUCTO]],'ABC VENTAS'!$B$2:$F$564,5,FALSE)</f>
        <v>C</v>
      </c>
      <c r="Q2395" s="1" t="str">
        <f>VLOOKUP(Tabla_STOCKENALMACEN[[#This Row],[ID_PRODUCTO]],'ABC STOCK'!$B$3:$F$565,5,FALSE)</f>
        <v>C</v>
      </c>
      <c r="R239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396" spans="1:18" x14ac:dyDescent="0.25">
      <c r="A2396">
        <v>1</v>
      </c>
      <c r="B2396">
        <v>1400</v>
      </c>
      <c r="C2396">
        <v>9</v>
      </c>
      <c r="D2396">
        <v>5</v>
      </c>
      <c r="E2396">
        <v>201905</v>
      </c>
      <c r="F2396">
        <v>776</v>
      </c>
      <c r="G2396">
        <v>54</v>
      </c>
      <c r="H2396">
        <v>41904</v>
      </c>
      <c r="I2396">
        <v>38923.199999999997</v>
      </c>
      <c r="J2396">
        <v>901</v>
      </c>
      <c r="K2396">
        <v>86604.12</v>
      </c>
      <c r="L2396">
        <f>Tabla_STOCKENALMACEN[[#This Row],[CANT_STOCK]]*Tabla_STOCKENALMACEN[[#This Row],[COSTO_UNIT]]</f>
        <v>41904</v>
      </c>
      <c r="M2396">
        <f>IFERROR(Tabla_STOCKENALMACEN[[#This Row],[CANT_STOCK]]/Tabla_STOCKENALMACEN[[#This Row],[VENTA_PROM12MESES_UN]],0)</f>
        <v>0.86126526082130961</v>
      </c>
      <c r="N2396">
        <f>IFERROR(12/Tabla_STOCKENALMACEN[[#This Row],[MESES DE INVENTARIO]],0)</f>
        <v>13.93298969072165</v>
      </c>
      <c r="O2396" s="3">
        <f>Tabla_STOCKENALMACEN[[#This Row],[STOCK_VALORIZADO]]/SUM(Tabla_STOCKENALMACEN[STOCK_VALORIZADO])</f>
        <v>1.57751304545107E-3</v>
      </c>
      <c r="P2396" s="1" t="str">
        <f>VLOOKUP(Tabla_STOCKENALMACEN[[#This Row],[ID_PRODUCTO]],'ABC VENTAS'!$B$2:$F$564,5,FALSE)</f>
        <v>A</v>
      </c>
      <c r="Q2396" s="1" t="str">
        <f>VLOOKUP(Tabla_STOCKENALMACEN[[#This Row],[ID_PRODUCTO]],'ABC STOCK'!$B$3:$F$565,5,FALSE)</f>
        <v>B</v>
      </c>
      <c r="R239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97" spans="1:18" x14ac:dyDescent="0.25">
      <c r="A2397">
        <v>1</v>
      </c>
      <c r="B2397">
        <v>1400</v>
      </c>
      <c r="C2397">
        <v>9</v>
      </c>
      <c r="D2397">
        <v>5</v>
      </c>
      <c r="E2397">
        <v>201903</v>
      </c>
      <c r="F2397">
        <v>314</v>
      </c>
      <c r="G2397">
        <v>57</v>
      </c>
      <c r="H2397">
        <v>17898</v>
      </c>
      <c r="I2397">
        <v>37743.120000000003</v>
      </c>
      <c r="J2397">
        <v>744</v>
      </c>
      <c r="K2397">
        <v>78030.720000000001</v>
      </c>
      <c r="L2397">
        <f>Tabla_STOCKENALMACEN[[#This Row],[CANT_STOCK]]*Tabla_STOCKENALMACEN[[#This Row],[COSTO_UNIT]]</f>
        <v>17898</v>
      </c>
      <c r="M2397">
        <f>IFERROR(Tabla_STOCKENALMACEN[[#This Row],[CANT_STOCK]]/Tabla_STOCKENALMACEN[[#This Row],[VENTA_PROM12MESES_UN]],0)</f>
        <v>0.42204301075268819</v>
      </c>
      <c r="N2397">
        <f>IFERROR(12/Tabla_STOCKENALMACEN[[#This Row],[MESES DE INVENTARIO]],0)</f>
        <v>28.433121019108281</v>
      </c>
      <c r="O2397" s="3">
        <f>Tabla_STOCKENALMACEN[[#This Row],[STOCK_VALORIZADO]]/SUM(Tabla_STOCKENALMACEN[STOCK_VALORIZADO])</f>
        <v>6.7378599865128036E-4</v>
      </c>
      <c r="P2397" s="1" t="str">
        <f>VLOOKUP(Tabla_STOCKENALMACEN[[#This Row],[ID_PRODUCTO]],'ABC VENTAS'!$B$2:$F$564,5,FALSE)</f>
        <v>A</v>
      </c>
      <c r="Q2397" s="1" t="str">
        <f>VLOOKUP(Tabla_STOCKENALMACEN[[#This Row],[ID_PRODUCTO]],'ABC STOCK'!$B$3:$F$565,5,FALSE)</f>
        <v>B</v>
      </c>
      <c r="R239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98" spans="1:18" x14ac:dyDescent="0.25">
      <c r="A2398">
        <v>2</v>
      </c>
      <c r="B2398">
        <v>1400</v>
      </c>
      <c r="C2398">
        <v>9</v>
      </c>
      <c r="D2398">
        <v>5</v>
      </c>
      <c r="E2398">
        <v>201908</v>
      </c>
      <c r="F2398">
        <v>158</v>
      </c>
      <c r="G2398">
        <v>70</v>
      </c>
      <c r="H2398">
        <v>11060</v>
      </c>
      <c r="I2398">
        <v>42561.4</v>
      </c>
      <c r="J2398">
        <v>602</v>
      </c>
      <c r="K2398">
        <v>77116.2</v>
      </c>
      <c r="L2398">
        <f>Tabla_STOCKENALMACEN[[#This Row],[CANT_STOCK]]*Tabla_STOCKENALMACEN[[#This Row],[COSTO_UNIT]]</f>
        <v>11060</v>
      </c>
      <c r="M2398">
        <f>IFERROR(Tabla_STOCKENALMACEN[[#This Row],[CANT_STOCK]]/Tabla_STOCKENALMACEN[[#This Row],[VENTA_PROM12MESES_UN]],0)</f>
        <v>0.26245847176079734</v>
      </c>
      <c r="N2398">
        <f>IFERROR(12/Tabla_STOCKENALMACEN[[#This Row],[MESES DE INVENTARIO]],0)</f>
        <v>45.721518987341774</v>
      </c>
      <c r="O2398" s="3">
        <f>Tabla_STOCKENALMACEN[[#This Row],[STOCK_VALORIZADO]]/SUM(Tabla_STOCKENALMACEN[STOCK_VALORIZADO])</f>
        <v>4.1636345653610243E-4</v>
      </c>
      <c r="P2398" s="1" t="str">
        <f>VLOOKUP(Tabla_STOCKENALMACEN[[#This Row],[ID_PRODUCTO]],'ABC VENTAS'!$B$2:$F$564,5,FALSE)</f>
        <v>A</v>
      </c>
      <c r="Q2398" s="1" t="str">
        <f>VLOOKUP(Tabla_STOCKENALMACEN[[#This Row],[ID_PRODUCTO]],'ABC STOCK'!$B$3:$F$565,5,FALSE)</f>
        <v>B</v>
      </c>
      <c r="R239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399" spans="1:18" x14ac:dyDescent="0.25">
      <c r="A2399">
        <v>2</v>
      </c>
      <c r="B2399">
        <v>1400</v>
      </c>
      <c r="C2399">
        <v>9</v>
      </c>
      <c r="D2399">
        <v>5</v>
      </c>
      <c r="E2399">
        <v>201906</v>
      </c>
      <c r="F2399">
        <v>283</v>
      </c>
      <c r="G2399">
        <v>61</v>
      </c>
      <c r="H2399">
        <v>17263</v>
      </c>
      <c r="I2399">
        <v>51204.62</v>
      </c>
      <c r="J2399">
        <v>893</v>
      </c>
      <c r="K2399">
        <v>72993.820000000007</v>
      </c>
      <c r="L2399">
        <f>Tabla_STOCKENALMACEN[[#This Row],[CANT_STOCK]]*Tabla_STOCKENALMACEN[[#This Row],[COSTO_UNIT]]</f>
        <v>17263</v>
      </c>
      <c r="M2399">
        <f>IFERROR(Tabla_STOCKENALMACEN[[#This Row],[CANT_STOCK]]/Tabla_STOCKENALMACEN[[#This Row],[VENTA_PROM12MESES_UN]],0)</f>
        <v>0.31690929451287791</v>
      </c>
      <c r="N2399">
        <f>IFERROR(12/Tabla_STOCKENALMACEN[[#This Row],[MESES DE INVENTARIO]],0)</f>
        <v>37.865724381625448</v>
      </c>
      <c r="O2399" s="3">
        <f>Tabla_STOCKENALMACEN[[#This Row],[STOCK_VALORIZADO]]/SUM(Tabla_STOCKENALMACEN[STOCK_VALORIZADO])</f>
        <v>6.4988086348849331E-4</v>
      </c>
      <c r="P2399" s="1" t="str">
        <f>VLOOKUP(Tabla_STOCKENALMACEN[[#This Row],[ID_PRODUCTO]],'ABC VENTAS'!$B$2:$F$564,5,FALSE)</f>
        <v>A</v>
      </c>
      <c r="Q2399" s="1" t="str">
        <f>VLOOKUP(Tabla_STOCKENALMACEN[[#This Row],[ID_PRODUCTO]],'ABC STOCK'!$B$3:$F$565,5,FALSE)</f>
        <v>B</v>
      </c>
      <c r="R239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00" spans="1:18" x14ac:dyDescent="0.25">
      <c r="A2400">
        <v>2</v>
      </c>
      <c r="B2400">
        <v>1400</v>
      </c>
      <c r="C2400">
        <v>9</v>
      </c>
      <c r="D2400">
        <v>5</v>
      </c>
      <c r="E2400">
        <v>201903</v>
      </c>
      <c r="F2400">
        <v>440</v>
      </c>
      <c r="G2400">
        <v>64</v>
      </c>
      <c r="H2400">
        <v>28160</v>
      </c>
      <c r="I2400">
        <v>48000</v>
      </c>
      <c r="J2400">
        <v>750</v>
      </c>
      <c r="K2400">
        <v>71520</v>
      </c>
      <c r="L2400">
        <f>Tabla_STOCKENALMACEN[[#This Row],[CANT_STOCK]]*Tabla_STOCKENALMACEN[[#This Row],[COSTO_UNIT]]</f>
        <v>28160</v>
      </c>
      <c r="M2400">
        <f>IFERROR(Tabla_STOCKENALMACEN[[#This Row],[CANT_STOCK]]/Tabla_STOCKENALMACEN[[#This Row],[VENTA_PROM12MESES_UN]],0)</f>
        <v>0.58666666666666667</v>
      </c>
      <c r="N2400">
        <f>IFERROR(12/Tabla_STOCKENALMACEN[[#This Row],[MESES DE INVENTARIO]],0)</f>
        <v>20.454545454545453</v>
      </c>
      <c r="O2400" s="3">
        <f>Tabla_STOCKENALMACEN[[#This Row],[STOCK_VALORIZADO]]/SUM(Tabla_STOCKENALMACEN[STOCK_VALORIZADO])</f>
        <v>1.0601080412347779E-3</v>
      </c>
      <c r="P2400" s="1" t="str">
        <f>VLOOKUP(Tabla_STOCKENALMACEN[[#This Row],[ID_PRODUCTO]],'ABC VENTAS'!$B$2:$F$564,5,FALSE)</f>
        <v>A</v>
      </c>
      <c r="Q2400" s="1" t="str">
        <f>VLOOKUP(Tabla_STOCKENALMACEN[[#This Row],[ID_PRODUCTO]],'ABC STOCK'!$B$3:$F$565,5,FALSE)</f>
        <v>B</v>
      </c>
      <c r="R24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01" spans="1:18" x14ac:dyDescent="0.25">
      <c r="A2401">
        <v>3</v>
      </c>
      <c r="B2401">
        <v>1400</v>
      </c>
      <c r="C2401">
        <v>9</v>
      </c>
      <c r="D2401">
        <v>5</v>
      </c>
      <c r="E2401">
        <v>202002</v>
      </c>
      <c r="F2401">
        <v>1599</v>
      </c>
      <c r="G2401">
        <v>30</v>
      </c>
      <c r="H2401">
        <v>47970</v>
      </c>
      <c r="I2401">
        <v>14136</v>
      </c>
      <c r="J2401">
        <v>589</v>
      </c>
      <c r="K2401">
        <v>21380.7</v>
      </c>
      <c r="L2401">
        <f>Tabla_STOCKENALMACEN[[#This Row],[CANT_STOCK]]*Tabla_STOCKENALMACEN[[#This Row],[COSTO_UNIT]]</f>
        <v>47970</v>
      </c>
      <c r="M2401">
        <f>IFERROR(Tabla_STOCKENALMACEN[[#This Row],[CANT_STOCK]]/Tabla_STOCKENALMACEN[[#This Row],[VENTA_PROM12MESES_UN]],0)</f>
        <v>2.7147707979626485</v>
      </c>
      <c r="N2401">
        <f>IFERROR(12/Tabla_STOCKENALMACEN[[#This Row],[MESES DE INVENTARIO]],0)</f>
        <v>4.4202626641651035</v>
      </c>
      <c r="O2401" s="3">
        <f>Tabla_STOCKENALMACEN[[#This Row],[STOCK_VALORIZADO]]/SUM(Tabla_STOCKENALMACEN[STOCK_VALORIZADO])</f>
        <v>1.8058729665494423E-3</v>
      </c>
      <c r="P2401" s="1" t="str">
        <f>VLOOKUP(Tabla_STOCKENALMACEN[[#This Row],[ID_PRODUCTO]],'ABC VENTAS'!$B$2:$F$564,5,FALSE)</f>
        <v>A</v>
      </c>
      <c r="Q2401" s="1" t="str">
        <f>VLOOKUP(Tabla_STOCKENALMACEN[[#This Row],[ID_PRODUCTO]],'ABC STOCK'!$B$3:$F$565,5,FALSE)</f>
        <v>B</v>
      </c>
      <c r="R240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02" spans="1:18" x14ac:dyDescent="0.25">
      <c r="A2402">
        <v>1</v>
      </c>
      <c r="B2402">
        <v>1401</v>
      </c>
      <c r="C2402">
        <v>9</v>
      </c>
      <c r="D2402">
        <v>5</v>
      </c>
      <c r="E2402">
        <v>202003</v>
      </c>
      <c r="F2402">
        <v>152</v>
      </c>
      <c r="G2402">
        <v>33</v>
      </c>
      <c r="H2402">
        <v>5016</v>
      </c>
      <c r="I2402">
        <v>35502.39</v>
      </c>
      <c r="J2402">
        <v>987</v>
      </c>
      <c r="K2402">
        <v>54067.86</v>
      </c>
      <c r="L2402">
        <f>Tabla_STOCKENALMACEN[[#This Row],[CANT_STOCK]]*Tabla_STOCKENALMACEN[[#This Row],[COSTO_UNIT]]</f>
        <v>5016</v>
      </c>
      <c r="M2402">
        <f>IFERROR(Tabla_STOCKENALMACEN[[#This Row],[CANT_STOCK]]/Tabla_STOCKENALMACEN[[#This Row],[VENTA_PROM12MESES_UN]],0)</f>
        <v>0.15400202634245189</v>
      </c>
      <c r="N2402">
        <f>IFERROR(12/Tabla_STOCKENALMACEN[[#This Row],[MESES DE INVENTARIO]],0)</f>
        <v>77.921052631578945</v>
      </c>
      <c r="O2402" s="3">
        <f>Tabla_STOCKENALMACEN[[#This Row],[STOCK_VALORIZADO]]/SUM(Tabla_STOCKENALMACEN[STOCK_VALORIZADO])</f>
        <v>1.8883174484494482E-4</v>
      </c>
      <c r="P2402" s="1" t="str">
        <f>VLOOKUP(Tabla_STOCKENALMACEN[[#This Row],[ID_PRODUCTO]],'ABC VENTAS'!$B$2:$F$564,5,FALSE)</f>
        <v>C</v>
      </c>
      <c r="Q2402" s="1" t="str">
        <f>VLOOKUP(Tabla_STOCKENALMACEN[[#This Row],[ID_PRODUCTO]],'ABC STOCK'!$B$3:$F$565,5,FALSE)</f>
        <v>A</v>
      </c>
      <c r="R240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03" spans="1:18" x14ac:dyDescent="0.25">
      <c r="A2403">
        <v>1</v>
      </c>
      <c r="B2403">
        <v>1401</v>
      </c>
      <c r="C2403">
        <v>9</v>
      </c>
      <c r="D2403">
        <v>5</v>
      </c>
      <c r="E2403">
        <v>201902</v>
      </c>
      <c r="F2403">
        <v>1116</v>
      </c>
      <c r="G2403">
        <v>73</v>
      </c>
      <c r="H2403">
        <v>81468</v>
      </c>
      <c r="I2403">
        <v>29550.400000000001</v>
      </c>
      <c r="J2403">
        <v>506</v>
      </c>
      <c r="K2403">
        <v>53929.48</v>
      </c>
      <c r="L2403">
        <f>Tabla_STOCKENALMACEN[[#This Row],[CANT_STOCK]]*Tabla_STOCKENALMACEN[[#This Row],[COSTO_UNIT]]</f>
        <v>81468</v>
      </c>
      <c r="M2403">
        <f>IFERROR(Tabla_STOCKENALMACEN[[#This Row],[CANT_STOCK]]/Tabla_STOCKENALMACEN[[#This Row],[VENTA_PROM12MESES_UN]],0)</f>
        <v>2.2055335968379448</v>
      </c>
      <c r="N2403">
        <f>IFERROR(12/Tabla_STOCKENALMACEN[[#This Row],[MESES DE INVENTARIO]],0)</f>
        <v>5.440860215053763</v>
      </c>
      <c r="O2403" s="3">
        <f>Tabla_STOCKENALMACEN[[#This Row],[STOCK_VALORIZADO]]/SUM(Tabla_STOCKENALMACEN[STOCK_VALORIZADO])</f>
        <v>3.0669347266802163E-3</v>
      </c>
      <c r="P2403" s="1" t="str">
        <f>VLOOKUP(Tabla_STOCKENALMACEN[[#This Row],[ID_PRODUCTO]],'ABC VENTAS'!$B$2:$F$564,5,FALSE)</f>
        <v>C</v>
      </c>
      <c r="Q2403" s="1" t="str">
        <f>VLOOKUP(Tabla_STOCKENALMACEN[[#This Row],[ID_PRODUCTO]],'ABC STOCK'!$B$3:$F$565,5,FALSE)</f>
        <v>A</v>
      </c>
      <c r="R24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04" spans="1:18" x14ac:dyDescent="0.25">
      <c r="A2404">
        <v>1</v>
      </c>
      <c r="B2404">
        <v>1401</v>
      </c>
      <c r="C2404">
        <v>9</v>
      </c>
      <c r="D2404">
        <v>5</v>
      </c>
      <c r="E2404">
        <v>201902</v>
      </c>
      <c r="F2404">
        <v>1016</v>
      </c>
      <c r="G2404">
        <v>50</v>
      </c>
      <c r="H2404">
        <v>50800</v>
      </c>
      <c r="I2404">
        <v>40553</v>
      </c>
      <c r="J2404">
        <v>758</v>
      </c>
      <c r="K2404">
        <v>48133</v>
      </c>
      <c r="L2404">
        <f>Tabla_STOCKENALMACEN[[#This Row],[CANT_STOCK]]*Tabla_STOCKENALMACEN[[#This Row],[COSTO_UNIT]]</f>
        <v>50800</v>
      </c>
      <c r="M2404">
        <f>IFERROR(Tabla_STOCKENALMACEN[[#This Row],[CANT_STOCK]]/Tabla_STOCKENALMACEN[[#This Row],[VENTA_PROM12MESES_UN]],0)</f>
        <v>1.3403693931398417</v>
      </c>
      <c r="N2404">
        <f>IFERROR(12/Tabla_STOCKENALMACEN[[#This Row],[MESES DE INVENTARIO]],0)</f>
        <v>8.9527559055118111</v>
      </c>
      <c r="O2404" s="3">
        <f>Tabla_STOCKENALMACEN[[#This Row],[STOCK_VALORIZADO]]/SUM(Tabla_STOCKENALMACEN[STOCK_VALORIZADO])</f>
        <v>1.9124108130229658E-3</v>
      </c>
      <c r="P2404" s="1" t="str">
        <f>VLOOKUP(Tabla_STOCKENALMACEN[[#This Row],[ID_PRODUCTO]],'ABC VENTAS'!$B$2:$F$564,5,FALSE)</f>
        <v>C</v>
      </c>
      <c r="Q2404" s="1" t="str">
        <f>VLOOKUP(Tabla_STOCKENALMACEN[[#This Row],[ID_PRODUCTO]],'ABC STOCK'!$B$3:$F$565,5,FALSE)</f>
        <v>A</v>
      </c>
      <c r="R240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05" spans="1:18" x14ac:dyDescent="0.25">
      <c r="A2405">
        <v>3</v>
      </c>
      <c r="B2405">
        <v>1401</v>
      </c>
      <c r="C2405">
        <v>9</v>
      </c>
      <c r="D2405">
        <v>5</v>
      </c>
      <c r="E2405">
        <v>201902</v>
      </c>
      <c r="F2405">
        <v>1322</v>
      </c>
      <c r="G2405">
        <v>34</v>
      </c>
      <c r="H2405">
        <v>44948</v>
      </c>
      <c r="I2405">
        <v>22334.94</v>
      </c>
      <c r="J2405">
        <v>811</v>
      </c>
      <c r="K2405">
        <v>46048.58</v>
      </c>
      <c r="L2405">
        <f>Tabla_STOCKENALMACEN[[#This Row],[CANT_STOCK]]*Tabla_STOCKENALMACEN[[#This Row],[COSTO_UNIT]]</f>
        <v>44948</v>
      </c>
      <c r="M2405">
        <f>IFERROR(Tabla_STOCKENALMACEN[[#This Row],[CANT_STOCK]]/Tabla_STOCKENALMACEN[[#This Row],[VENTA_PROM12MESES_UN]],0)</f>
        <v>1.6300863131935881</v>
      </c>
      <c r="N2405">
        <f>IFERROR(12/Tabla_STOCKENALMACEN[[#This Row],[MESES DE INVENTARIO]],0)</f>
        <v>7.3615733736762481</v>
      </c>
      <c r="O2405" s="3">
        <f>Tabla_STOCKENALMACEN[[#This Row],[STOCK_VALORIZADO]]/SUM(Tabla_STOCKENALMACEN[STOCK_VALORIZADO])</f>
        <v>1.6921071107038636E-3</v>
      </c>
      <c r="P2405" s="1" t="str">
        <f>VLOOKUP(Tabla_STOCKENALMACEN[[#This Row],[ID_PRODUCTO]],'ABC VENTAS'!$B$2:$F$564,5,FALSE)</f>
        <v>C</v>
      </c>
      <c r="Q2405" s="1" t="str">
        <f>VLOOKUP(Tabla_STOCKENALMACEN[[#This Row],[ID_PRODUCTO]],'ABC STOCK'!$B$3:$F$565,5,FALSE)</f>
        <v>A</v>
      </c>
      <c r="R240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06" spans="1:18" x14ac:dyDescent="0.25">
      <c r="A2406">
        <v>1</v>
      </c>
      <c r="B2406">
        <v>1401</v>
      </c>
      <c r="C2406">
        <v>9</v>
      </c>
      <c r="D2406">
        <v>5</v>
      </c>
      <c r="E2406">
        <v>201911</v>
      </c>
      <c r="F2406">
        <v>1638</v>
      </c>
      <c r="G2406">
        <v>76</v>
      </c>
      <c r="H2406">
        <v>124488</v>
      </c>
      <c r="I2406">
        <v>23306.92</v>
      </c>
      <c r="J2406">
        <v>337</v>
      </c>
      <c r="K2406">
        <v>35344.559999999998</v>
      </c>
      <c r="L2406">
        <f>Tabla_STOCKENALMACEN[[#This Row],[CANT_STOCK]]*Tabla_STOCKENALMACEN[[#This Row],[COSTO_UNIT]]</f>
        <v>124488</v>
      </c>
      <c r="M2406">
        <f>IFERROR(Tabla_STOCKENALMACEN[[#This Row],[CANT_STOCK]]/Tabla_STOCKENALMACEN[[#This Row],[VENTA_PROM12MESES_UN]],0)</f>
        <v>4.8605341246290799</v>
      </c>
      <c r="N2406">
        <f>IFERROR(12/Tabla_STOCKENALMACEN[[#This Row],[MESES DE INVENTARIO]],0)</f>
        <v>2.468864468864469</v>
      </c>
      <c r="O2406" s="3">
        <f>Tabla_STOCKENALMACEN[[#This Row],[STOCK_VALORIZADO]]/SUM(Tabla_STOCKENALMACEN[STOCK_VALORIZADO])</f>
        <v>4.6864605766063581E-3</v>
      </c>
      <c r="P2406" s="1" t="str">
        <f>VLOOKUP(Tabla_STOCKENALMACEN[[#This Row],[ID_PRODUCTO]],'ABC VENTAS'!$B$2:$F$564,5,FALSE)</f>
        <v>C</v>
      </c>
      <c r="Q2406" s="1" t="str">
        <f>VLOOKUP(Tabla_STOCKENALMACEN[[#This Row],[ID_PRODUCTO]],'ABC STOCK'!$B$3:$F$565,5,FALSE)</f>
        <v>A</v>
      </c>
      <c r="R240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407" spans="1:18" x14ac:dyDescent="0.25">
      <c r="A2407">
        <v>2</v>
      </c>
      <c r="B2407">
        <v>1401</v>
      </c>
      <c r="C2407">
        <v>9</v>
      </c>
      <c r="D2407">
        <v>5</v>
      </c>
      <c r="E2407">
        <v>201902</v>
      </c>
      <c r="F2407">
        <v>243</v>
      </c>
      <c r="G2407">
        <v>51</v>
      </c>
      <c r="H2407">
        <v>12393</v>
      </c>
      <c r="I2407">
        <v>16637.73</v>
      </c>
      <c r="J2407">
        <v>323</v>
      </c>
      <c r="K2407">
        <v>28168.83</v>
      </c>
      <c r="L2407">
        <f>Tabla_STOCKENALMACEN[[#This Row],[CANT_STOCK]]*Tabla_STOCKENALMACEN[[#This Row],[COSTO_UNIT]]</f>
        <v>12393</v>
      </c>
      <c r="M2407">
        <f>IFERROR(Tabla_STOCKENALMACEN[[#This Row],[CANT_STOCK]]/Tabla_STOCKENALMACEN[[#This Row],[VENTA_PROM12MESES_UN]],0)</f>
        <v>0.75232198142414863</v>
      </c>
      <c r="N2407">
        <f>IFERROR(12/Tabla_STOCKENALMACEN[[#This Row],[MESES DE INVENTARIO]],0)</f>
        <v>15.950617283950617</v>
      </c>
      <c r="O2407" s="3">
        <f>Tabla_STOCKENALMACEN[[#This Row],[STOCK_VALORIZADO]]/SUM(Tabla_STOCKENALMACEN[STOCK_VALORIZADO])</f>
        <v>4.6654541743688222E-4</v>
      </c>
      <c r="P2407" s="1" t="str">
        <f>VLOOKUP(Tabla_STOCKENALMACEN[[#This Row],[ID_PRODUCTO]],'ABC VENTAS'!$B$2:$F$564,5,FALSE)</f>
        <v>C</v>
      </c>
      <c r="Q2407" s="1" t="str">
        <f>VLOOKUP(Tabla_STOCKENALMACEN[[#This Row],[ID_PRODUCTO]],'ABC STOCK'!$B$3:$F$565,5,FALSE)</f>
        <v>A</v>
      </c>
      <c r="R240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08" spans="1:18" x14ac:dyDescent="0.25">
      <c r="A2408">
        <v>2</v>
      </c>
      <c r="B2408">
        <v>1402</v>
      </c>
      <c r="C2408">
        <v>9</v>
      </c>
      <c r="D2408">
        <v>5</v>
      </c>
      <c r="E2408">
        <v>202003</v>
      </c>
      <c r="F2408">
        <v>299</v>
      </c>
      <c r="G2408">
        <v>5.12</v>
      </c>
      <c r="H2408">
        <v>1530.88</v>
      </c>
      <c r="I2408">
        <v>776.08960000000002</v>
      </c>
      <c r="J2408">
        <v>143</v>
      </c>
      <c r="K2408">
        <v>1193.4208000000001</v>
      </c>
      <c r="L2408">
        <f>Tabla_STOCKENALMACEN[[#This Row],[CANT_STOCK]]*Tabla_STOCKENALMACEN[[#This Row],[COSTO_UNIT]]</f>
        <v>1530.88</v>
      </c>
      <c r="M2408">
        <f>IFERROR(Tabla_STOCKENALMACEN[[#This Row],[CANT_STOCK]]/Tabla_STOCKENALMACEN[[#This Row],[VENTA_PROM12MESES_UN]],0)</f>
        <v>2.0909090909090908</v>
      </c>
      <c r="N2408">
        <f>IFERROR(12/Tabla_STOCKENALMACEN[[#This Row],[MESES DE INVENTARIO]],0)</f>
        <v>5.7391304347826093</v>
      </c>
      <c r="O2408" s="3">
        <f>Tabla_STOCKENALMACEN[[#This Row],[STOCK_VALORIZADO]]/SUM(Tabla_STOCKENALMACEN[STOCK_VALORIZADO])</f>
        <v>5.7631328059854297E-5</v>
      </c>
      <c r="P2408" s="1" t="str">
        <f>VLOOKUP(Tabla_STOCKENALMACEN[[#This Row],[ID_PRODUCTO]],'ABC VENTAS'!$B$2:$F$564,5,FALSE)</f>
        <v>C</v>
      </c>
      <c r="Q2408" s="1" t="str">
        <f>VLOOKUP(Tabla_STOCKENALMACEN[[#This Row],[ID_PRODUCTO]],'ABC STOCK'!$B$3:$F$565,5,FALSE)</f>
        <v>C</v>
      </c>
      <c r="R240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09" spans="1:18" x14ac:dyDescent="0.25">
      <c r="A2409">
        <v>2</v>
      </c>
      <c r="B2409">
        <v>1402</v>
      </c>
      <c r="C2409">
        <v>9</v>
      </c>
      <c r="D2409">
        <v>5</v>
      </c>
      <c r="E2409">
        <v>201907</v>
      </c>
      <c r="F2409">
        <v>1167</v>
      </c>
      <c r="G2409">
        <v>5.99</v>
      </c>
      <c r="H2409">
        <v>6990.33</v>
      </c>
      <c r="I2409">
        <v>458.50454999999999</v>
      </c>
      <c r="J2409">
        <v>72.900000000000006</v>
      </c>
      <c r="K2409">
        <v>742.34069999999997</v>
      </c>
      <c r="L2409">
        <f>Tabla_STOCKENALMACEN[[#This Row],[CANT_STOCK]]*Tabla_STOCKENALMACEN[[#This Row],[COSTO_UNIT]]</f>
        <v>6990.33</v>
      </c>
      <c r="M2409">
        <f>IFERROR(Tabla_STOCKENALMACEN[[#This Row],[CANT_STOCK]]/Tabla_STOCKENALMACEN[[#This Row],[VENTA_PROM12MESES_UN]],0)</f>
        <v>16.008230452674894</v>
      </c>
      <c r="N2409">
        <f>IFERROR(12/Tabla_STOCKENALMACEN[[#This Row],[MESES DE INVENTARIO]],0)</f>
        <v>0.74961439588688961</v>
      </c>
      <c r="O2409" s="3">
        <f>Tabla_STOCKENALMACEN[[#This Row],[STOCK_VALORIZADO]]/SUM(Tabla_STOCKENALMACEN[STOCK_VALORIZADO])</f>
        <v>2.6315713934249661E-4</v>
      </c>
      <c r="P2409" s="1" t="str">
        <f>VLOOKUP(Tabla_STOCKENALMACEN[[#This Row],[ID_PRODUCTO]],'ABC VENTAS'!$B$2:$F$564,5,FALSE)</f>
        <v>C</v>
      </c>
      <c r="Q2409" s="1" t="str">
        <f>VLOOKUP(Tabla_STOCKENALMACEN[[#This Row],[ID_PRODUCTO]],'ABC STOCK'!$B$3:$F$565,5,FALSE)</f>
        <v>C</v>
      </c>
      <c r="R240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410" spans="1:18" x14ac:dyDescent="0.25">
      <c r="A2410">
        <v>3</v>
      </c>
      <c r="B2410">
        <v>1402</v>
      </c>
      <c r="C2410">
        <v>9</v>
      </c>
      <c r="D2410">
        <v>5</v>
      </c>
      <c r="E2410">
        <v>202001</v>
      </c>
      <c r="F2410">
        <v>388</v>
      </c>
      <c r="G2410">
        <v>5.0999999999999996</v>
      </c>
      <c r="H2410">
        <v>1978.8</v>
      </c>
      <c r="I2410">
        <v>253.827</v>
      </c>
      <c r="J2410">
        <v>55.3</v>
      </c>
      <c r="K2410">
        <v>473.81040000000002</v>
      </c>
      <c r="L2410">
        <f>Tabla_STOCKENALMACEN[[#This Row],[CANT_STOCK]]*Tabla_STOCKENALMACEN[[#This Row],[COSTO_UNIT]]</f>
        <v>1978.8</v>
      </c>
      <c r="M2410">
        <f>IFERROR(Tabla_STOCKENALMACEN[[#This Row],[CANT_STOCK]]/Tabla_STOCKENALMACEN[[#This Row],[VENTA_PROM12MESES_UN]],0)</f>
        <v>7.0162748643761308</v>
      </c>
      <c r="N2410">
        <f>IFERROR(12/Tabla_STOCKENALMACEN[[#This Row],[MESES DE INVENTARIO]],0)</f>
        <v>1.7103092783505154</v>
      </c>
      <c r="O2410" s="3">
        <f>Tabla_STOCKENALMACEN[[#This Row],[STOCK_VALORIZADO]]/SUM(Tabla_STOCKENALMACEN[STOCK_VALORIZADO])</f>
        <v>7.4493671590744977E-5</v>
      </c>
      <c r="P2410" s="1" t="str">
        <f>VLOOKUP(Tabla_STOCKENALMACEN[[#This Row],[ID_PRODUCTO]],'ABC VENTAS'!$B$2:$F$564,5,FALSE)</f>
        <v>C</v>
      </c>
      <c r="Q2410" s="1" t="str">
        <f>VLOOKUP(Tabla_STOCKENALMACEN[[#This Row],[ID_PRODUCTO]],'ABC STOCK'!$B$3:$F$565,5,FALSE)</f>
        <v>C</v>
      </c>
      <c r="R241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411" spans="1:18" x14ac:dyDescent="0.25">
      <c r="A2411">
        <v>1</v>
      </c>
      <c r="B2411">
        <v>1402</v>
      </c>
      <c r="C2411">
        <v>9</v>
      </c>
      <c r="D2411">
        <v>5</v>
      </c>
      <c r="E2411">
        <v>202001</v>
      </c>
      <c r="F2411">
        <v>90</v>
      </c>
      <c r="G2411">
        <v>2.89</v>
      </c>
      <c r="H2411">
        <v>260.10000000000002</v>
      </c>
      <c r="I2411">
        <v>180.7406</v>
      </c>
      <c r="J2411">
        <v>59</v>
      </c>
      <c r="K2411">
        <v>272.81599999999997</v>
      </c>
      <c r="L2411">
        <f>Tabla_STOCKENALMACEN[[#This Row],[CANT_STOCK]]*Tabla_STOCKENALMACEN[[#This Row],[COSTO_UNIT]]</f>
        <v>260.10000000000002</v>
      </c>
      <c r="M2411">
        <f>IFERROR(Tabla_STOCKENALMACEN[[#This Row],[CANT_STOCK]]/Tabla_STOCKENALMACEN[[#This Row],[VENTA_PROM12MESES_UN]],0)</f>
        <v>1.5254237288135593</v>
      </c>
      <c r="N2411">
        <f>IFERROR(12/Tabla_STOCKENALMACEN[[#This Row],[MESES DE INVENTARIO]],0)</f>
        <v>7.8666666666666671</v>
      </c>
      <c r="O2411" s="3">
        <f>Tabla_STOCKENALMACEN[[#This Row],[STOCK_VALORIZADO]]/SUM(Tabla_STOCKENALMACEN[STOCK_VALORIZADO])</f>
        <v>9.7916939462061708E-6</v>
      </c>
      <c r="P2411" s="1" t="str">
        <f>VLOOKUP(Tabla_STOCKENALMACEN[[#This Row],[ID_PRODUCTO]],'ABC VENTAS'!$B$2:$F$564,5,FALSE)</f>
        <v>C</v>
      </c>
      <c r="Q2411" s="1" t="str">
        <f>VLOOKUP(Tabla_STOCKENALMACEN[[#This Row],[ID_PRODUCTO]],'ABC STOCK'!$B$3:$F$565,5,FALSE)</f>
        <v>C</v>
      </c>
      <c r="R241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12" spans="1:18" x14ac:dyDescent="0.25">
      <c r="A2412">
        <v>3</v>
      </c>
      <c r="B2412">
        <v>1402</v>
      </c>
      <c r="C2412">
        <v>9</v>
      </c>
      <c r="D2412">
        <v>5</v>
      </c>
      <c r="E2412">
        <v>201910</v>
      </c>
      <c r="F2412">
        <v>653</v>
      </c>
      <c r="G2412">
        <v>2.82</v>
      </c>
      <c r="H2412">
        <v>1841.46</v>
      </c>
      <c r="I2412">
        <v>155.32560000000001</v>
      </c>
      <c r="J2412">
        <v>51</v>
      </c>
      <c r="K2412">
        <v>240.17939999999999</v>
      </c>
      <c r="L2412">
        <f>Tabla_STOCKENALMACEN[[#This Row],[CANT_STOCK]]*Tabla_STOCKENALMACEN[[#This Row],[COSTO_UNIT]]</f>
        <v>1841.4599999999998</v>
      </c>
      <c r="M2412">
        <f>IFERROR(Tabla_STOCKENALMACEN[[#This Row],[CANT_STOCK]]/Tabla_STOCKENALMACEN[[#This Row],[VENTA_PROM12MESES_UN]],0)</f>
        <v>12.803921568627452</v>
      </c>
      <c r="N2412">
        <f>IFERROR(12/Tabla_STOCKENALMACEN[[#This Row],[MESES DE INVENTARIO]],0)</f>
        <v>0.93721286370597234</v>
      </c>
      <c r="O2412" s="3">
        <f>Tabla_STOCKENALMACEN[[#This Row],[STOCK_VALORIZADO]]/SUM(Tabla_STOCKENALMACEN[STOCK_VALORIZADO])</f>
        <v>6.9323386136796664E-5</v>
      </c>
      <c r="P2412" s="1" t="str">
        <f>VLOOKUP(Tabla_STOCKENALMACEN[[#This Row],[ID_PRODUCTO]],'ABC VENTAS'!$B$2:$F$564,5,FALSE)</f>
        <v>C</v>
      </c>
      <c r="Q2412" s="1" t="str">
        <f>VLOOKUP(Tabla_STOCKENALMACEN[[#This Row],[ID_PRODUCTO]],'ABC STOCK'!$B$3:$F$565,5,FALSE)</f>
        <v>C</v>
      </c>
      <c r="R241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413" spans="1:18" x14ac:dyDescent="0.25">
      <c r="A2413">
        <v>1</v>
      </c>
      <c r="B2413">
        <v>1402</v>
      </c>
      <c r="C2413">
        <v>9</v>
      </c>
      <c r="D2413">
        <v>5</v>
      </c>
      <c r="E2413">
        <v>202002</v>
      </c>
      <c r="F2413">
        <v>40</v>
      </c>
      <c r="G2413">
        <v>1.69</v>
      </c>
      <c r="H2413">
        <v>67.599999999999994</v>
      </c>
      <c r="I2413">
        <v>147.95949999999999</v>
      </c>
      <c r="J2413">
        <v>103</v>
      </c>
      <c r="K2413">
        <v>226.291</v>
      </c>
      <c r="L2413">
        <f>Tabla_STOCKENALMACEN[[#This Row],[CANT_STOCK]]*Tabla_STOCKENALMACEN[[#This Row],[COSTO_UNIT]]</f>
        <v>67.599999999999994</v>
      </c>
      <c r="M2413">
        <f>IFERROR(Tabla_STOCKENALMACEN[[#This Row],[CANT_STOCK]]/Tabla_STOCKENALMACEN[[#This Row],[VENTA_PROM12MESES_UN]],0)</f>
        <v>0.38834951456310679</v>
      </c>
      <c r="N2413">
        <f>IFERROR(12/Tabla_STOCKENALMACEN[[#This Row],[MESES DE INVENTARIO]],0)</f>
        <v>30.900000000000002</v>
      </c>
      <c r="O2413" s="3">
        <f>Tabla_STOCKENALMACEN[[#This Row],[STOCK_VALORIZADO]]/SUM(Tabla_STOCKENALMACEN[STOCK_VALORIZADO])</f>
        <v>2.5448616330778047E-6</v>
      </c>
      <c r="P2413" s="1" t="str">
        <f>VLOOKUP(Tabla_STOCKENALMACEN[[#This Row],[ID_PRODUCTO]],'ABC VENTAS'!$B$2:$F$564,5,FALSE)</f>
        <v>C</v>
      </c>
      <c r="Q2413" s="1" t="str">
        <f>VLOOKUP(Tabla_STOCKENALMACEN[[#This Row],[ID_PRODUCTO]],'ABC STOCK'!$B$3:$F$565,5,FALSE)</f>
        <v>C</v>
      </c>
      <c r="R241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14" spans="1:18" x14ac:dyDescent="0.25">
      <c r="A2414">
        <v>1</v>
      </c>
      <c r="B2414">
        <v>1403</v>
      </c>
      <c r="C2414">
        <v>9</v>
      </c>
      <c r="D2414">
        <v>5</v>
      </c>
      <c r="E2414">
        <v>201909</v>
      </c>
      <c r="F2414">
        <v>19</v>
      </c>
      <c r="G2414">
        <v>7.07</v>
      </c>
      <c r="H2414">
        <v>134.33000000000001</v>
      </c>
      <c r="I2414">
        <v>809.16150000000005</v>
      </c>
      <c r="J2414">
        <v>105</v>
      </c>
      <c r="K2414">
        <v>1210.0305000000001</v>
      </c>
      <c r="L2414">
        <f>Tabla_STOCKENALMACEN[[#This Row],[CANT_STOCK]]*Tabla_STOCKENALMACEN[[#This Row],[COSTO_UNIT]]</f>
        <v>134.33000000000001</v>
      </c>
      <c r="M2414">
        <f>IFERROR(Tabla_STOCKENALMACEN[[#This Row],[CANT_STOCK]]/Tabla_STOCKENALMACEN[[#This Row],[VENTA_PROM12MESES_UN]],0)</f>
        <v>0.18095238095238095</v>
      </c>
      <c r="N2414">
        <f>IFERROR(12/Tabla_STOCKENALMACEN[[#This Row],[MESES DE INVENTARIO]],0)</f>
        <v>66.315789473684205</v>
      </c>
      <c r="O2414" s="3">
        <f>Tabla_STOCKENALMACEN[[#This Row],[STOCK_VALORIZADO]]/SUM(Tabla_STOCKENALMACEN[STOCK_VALORIZADO])</f>
        <v>5.0569713486884852E-6</v>
      </c>
      <c r="P2414" s="1" t="str">
        <f>VLOOKUP(Tabla_STOCKENALMACEN[[#This Row],[ID_PRODUCTO]],'ABC VENTAS'!$B$2:$F$564,5,FALSE)</f>
        <v>C</v>
      </c>
      <c r="Q2414" s="1" t="str">
        <f>VLOOKUP(Tabla_STOCKENALMACEN[[#This Row],[ID_PRODUCTO]],'ABC STOCK'!$B$3:$F$565,5,FALSE)</f>
        <v>C</v>
      </c>
      <c r="R241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15" spans="1:18" x14ac:dyDescent="0.25">
      <c r="A2415">
        <v>1</v>
      </c>
      <c r="B2415">
        <v>1403</v>
      </c>
      <c r="C2415">
        <v>9</v>
      </c>
      <c r="D2415">
        <v>5</v>
      </c>
      <c r="E2415">
        <v>202003</v>
      </c>
      <c r="F2415">
        <v>73</v>
      </c>
      <c r="G2415">
        <v>6.86</v>
      </c>
      <c r="H2415">
        <v>500.78</v>
      </c>
      <c r="I2415">
        <v>654.78700000000003</v>
      </c>
      <c r="J2415">
        <v>115</v>
      </c>
      <c r="K2415">
        <v>1183.3499999999999</v>
      </c>
      <c r="L2415">
        <f>Tabla_STOCKENALMACEN[[#This Row],[CANT_STOCK]]*Tabla_STOCKENALMACEN[[#This Row],[COSTO_UNIT]]</f>
        <v>500.78000000000003</v>
      </c>
      <c r="M2415">
        <f>IFERROR(Tabla_STOCKENALMACEN[[#This Row],[CANT_STOCK]]/Tabla_STOCKENALMACEN[[#This Row],[VENTA_PROM12MESES_UN]],0)</f>
        <v>0.63478260869565217</v>
      </c>
      <c r="N2415">
        <f>IFERROR(12/Tabla_STOCKENALMACEN[[#This Row],[MESES DE INVENTARIO]],0)</f>
        <v>18.904109589041095</v>
      </c>
      <c r="O2415" s="3">
        <f>Tabla_STOCKENALMACEN[[#This Row],[STOCK_VALORIZADO]]/SUM(Tabla_STOCKENALMACEN[STOCK_VALORIZADO])</f>
        <v>1.8852304861134663E-5</v>
      </c>
      <c r="P2415" s="1" t="str">
        <f>VLOOKUP(Tabla_STOCKENALMACEN[[#This Row],[ID_PRODUCTO]],'ABC VENTAS'!$B$2:$F$564,5,FALSE)</f>
        <v>C</v>
      </c>
      <c r="Q2415" s="1" t="str">
        <f>VLOOKUP(Tabla_STOCKENALMACEN[[#This Row],[ID_PRODUCTO]],'ABC STOCK'!$B$3:$F$565,5,FALSE)</f>
        <v>C</v>
      </c>
      <c r="R241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16" spans="1:18" x14ac:dyDescent="0.25">
      <c r="A2416">
        <v>3</v>
      </c>
      <c r="B2416">
        <v>1403</v>
      </c>
      <c r="C2416">
        <v>9</v>
      </c>
      <c r="D2416">
        <v>5</v>
      </c>
      <c r="E2416">
        <v>202003</v>
      </c>
      <c r="F2416">
        <v>242</v>
      </c>
      <c r="G2416">
        <v>5.46</v>
      </c>
      <c r="H2416">
        <v>1321.32</v>
      </c>
      <c r="I2416">
        <v>320.5566</v>
      </c>
      <c r="J2416">
        <v>57</v>
      </c>
      <c r="K2416">
        <v>541.52279999999996</v>
      </c>
      <c r="L2416">
        <f>Tabla_STOCKENALMACEN[[#This Row],[CANT_STOCK]]*Tabla_STOCKENALMACEN[[#This Row],[COSTO_UNIT]]</f>
        <v>1321.32</v>
      </c>
      <c r="M2416">
        <f>IFERROR(Tabla_STOCKENALMACEN[[#This Row],[CANT_STOCK]]/Tabla_STOCKENALMACEN[[#This Row],[VENTA_PROM12MESES_UN]],0)</f>
        <v>4.2456140350877192</v>
      </c>
      <c r="N2416">
        <f>IFERROR(12/Tabla_STOCKENALMACEN[[#This Row],[MESES DE INVENTARIO]],0)</f>
        <v>2.8264462809917354</v>
      </c>
      <c r="O2416" s="3">
        <f>Tabla_STOCKENALMACEN[[#This Row],[STOCK_VALORIZADO]]/SUM(Tabla_STOCKENALMACEN[STOCK_VALORIZADO])</f>
        <v>4.9742256997313092E-5</v>
      </c>
      <c r="P2416" s="1" t="str">
        <f>VLOOKUP(Tabla_STOCKENALMACEN[[#This Row],[ID_PRODUCTO]],'ABC VENTAS'!$B$2:$F$564,5,FALSE)</f>
        <v>C</v>
      </c>
      <c r="Q2416" s="1" t="str">
        <f>VLOOKUP(Tabla_STOCKENALMACEN[[#This Row],[ID_PRODUCTO]],'ABC STOCK'!$B$3:$F$565,5,FALSE)</f>
        <v>C</v>
      </c>
      <c r="R241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417" spans="1:18" x14ac:dyDescent="0.25">
      <c r="A2417">
        <v>1</v>
      </c>
      <c r="B2417">
        <v>1403</v>
      </c>
      <c r="C2417">
        <v>9</v>
      </c>
      <c r="D2417">
        <v>5</v>
      </c>
      <c r="E2417">
        <v>201910</v>
      </c>
      <c r="F2417">
        <v>642</v>
      </c>
      <c r="G2417">
        <v>7.59</v>
      </c>
      <c r="H2417">
        <v>4872.78</v>
      </c>
      <c r="I2417">
        <v>410.12565000000001</v>
      </c>
      <c r="J2417">
        <v>53.5</v>
      </c>
      <c r="K2417">
        <v>495.39929999999998</v>
      </c>
      <c r="L2417">
        <f>Tabla_STOCKENALMACEN[[#This Row],[CANT_STOCK]]*Tabla_STOCKENALMACEN[[#This Row],[COSTO_UNIT]]</f>
        <v>4872.78</v>
      </c>
      <c r="M2417">
        <f>IFERROR(Tabla_STOCKENALMACEN[[#This Row],[CANT_STOCK]]/Tabla_STOCKENALMACEN[[#This Row],[VENTA_PROM12MESES_UN]],0)</f>
        <v>12</v>
      </c>
      <c r="N2417">
        <f>IFERROR(12/Tabla_STOCKENALMACEN[[#This Row],[MESES DE INVENTARIO]],0)</f>
        <v>1</v>
      </c>
      <c r="O2417" s="3">
        <f>Tabla_STOCKENALMACEN[[#This Row],[STOCK_VALORIZADO]]/SUM(Tabla_STOCKENALMACEN[STOCK_VALORIZADO])</f>
        <v>1.8344010160397731E-4</v>
      </c>
      <c r="P2417" s="1" t="str">
        <f>VLOOKUP(Tabla_STOCKENALMACEN[[#This Row],[ID_PRODUCTO]],'ABC VENTAS'!$B$2:$F$564,5,FALSE)</f>
        <v>C</v>
      </c>
      <c r="Q2417" s="1" t="str">
        <f>VLOOKUP(Tabla_STOCKENALMACEN[[#This Row],[ID_PRODUCTO]],'ABC STOCK'!$B$3:$F$565,5,FALSE)</f>
        <v>C</v>
      </c>
      <c r="R241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418" spans="1:18" x14ac:dyDescent="0.25">
      <c r="A2418">
        <v>2</v>
      </c>
      <c r="B2418">
        <v>1403</v>
      </c>
      <c r="C2418">
        <v>9</v>
      </c>
      <c r="D2418">
        <v>5</v>
      </c>
      <c r="E2418">
        <v>202001</v>
      </c>
      <c r="F2418">
        <v>317</v>
      </c>
      <c r="G2418">
        <v>5.97</v>
      </c>
      <c r="H2418">
        <v>1892.49</v>
      </c>
      <c r="I2418">
        <v>196.22196</v>
      </c>
      <c r="J2418">
        <v>39.6</v>
      </c>
      <c r="K2418">
        <v>378.25920000000002</v>
      </c>
      <c r="L2418">
        <f>Tabla_STOCKENALMACEN[[#This Row],[CANT_STOCK]]*Tabla_STOCKENALMACEN[[#This Row],[COSTO_UNIT]]</f>
        <v>1892.49</v>
      </c>
      <c r="M2418">
        <f>IFERROR(Tabla_STOCKENALMACEN[[#This Row],[CANT_STOCK]]/Tabla_STOCKENALMACEN[[#This Row],[VENTA_PROM12MESES_UN]],0)</f>
        <v>8.0050505050505052</v>
      </c>
      <c r="N2418">
        <f>IFERROR(12/Tabla_STOCKENALMACEN[[#This Row],[MESES DE INVENTARIO]],0)</f>
        <v>1.4990536277602524</v>
      </c>
      <c r="O2418" s="3">
        <f>Tabla_STOCKENALMACEN[[#This Row],[STOCK_VALORIZADO]]/SUM(Tabla_STOCKENALMACEN[STOCK_VALORIZADO])</f>
        <v>7.1244455502713237E-5</v>
      </c>
      <c r="P2418" s="1" t="str">
        <f>VLOOKUP(Tabla_STOCKENALMACEN[[#This Row],[ID_PRODUCTO]],'ABC VENTAS'!$B$2:$F$564,5,FALSE)</f>
        <v>C</v>
      </c>
      <c r="Q2418" s="1" t="str">
        <f>VLOOKUP(Tabla_STOCKENALMACEN[[#This Row],[ID_PRODUCTO]],'ABC STOCK'!$B$3:$F$565,5,FALSE)</f>
        <v>C</v>
      </c>
      <c r="R241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419" spans="1:18" x14ac:dyDescent="0.25">
      <c r="A2419">
        <v>1</v>
      </c>
      <c r="B2419">
        <v>1403</v>
      </c>
      <c r="C2419">
        <v>9</v>
      </c>
      <c r="D2419">
        <v>5</v>
      </c>
      <c r="E2419">
        <v>202002</v>
      </c>
      <c r="F2419">
        <v>104</v>
      </c>
      <c r="G2419">
        <v>2.08</v>
      </c>
      <c r="H2419">
        <v>216.32</v>
      </c>
      <c r="I2419">
        <v>246.06399999999999</v>
      </c>
      <c r="J2419">
        <v>130</v>
      </c>
      <c r="K2419">
        <v>348.81599999999997</v>
      </c>
      <c r="L2419">
        <f>Tabla_STOCKENALMACEN[[#This Row],[CANT_STOCK]]*Tabla_STOCKENALMACEN[[#This Row],[COSTO_UNIT]]</f>
        <v>216.32</v>
      </c>
      <c r="M2419">
        <f>IFERROR(Tabla_STOCKENALMACEN[[#This Row],[CANT_STOCK]]/Tabla_STOCKENALMACEN[[#This Row],[VENTA_PROM12MESES_UN]],0)</f>
        <v>0.8</v>
      </c>
      <c r="N2419">
        <f>IFERROR(12/Tabla_STOCKENALMACEN[[#This Row],[MESES DE INVENTARIO]],0)</f>
        <v>15</v>
      </c>
      <c r="O2419" s="3">
        <f>Tabla_STOCKENALMACEN[[#This Row],[STOCK_VALORIZADO]]/SUM(Tabla_STOCKENALMACEN[STOCK_VALORIZADO])</f>
        <v>8.1435572258489756E-6</v>
      </c>
      <c r="P2419" s="1" t="str">
        <f>VLOOKUP(Tabla_STOCKENALMACEN[[#This Row],[ID_PRODUCTO]],'ABC VENTAS'!$B$2:$F$564,5,FALSE)</f>
        <v>C</v>
      </c>
      <c r="Q2419" s="1" t="str">
        <f>VLOOKUP(Tabla_STOCKENALMACEN[[#This Row],[ID_PRODUCTO]],'ABC STOCK'!$B$3:$F$565,5,FALSE)</f>
        <v>C</v>
      </c>
      <c r="R241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20" spans="1:18" x14ac:dyDescent="0.25">
      <c r="A2420">
        <v>2</v>
      </c>
      <c r="B2420">
        <v>1404</v>
      </c>
      <c r="C2420">
        <v>9</v>
      </c>
      <c r="D2420">
        <v>5</v>
      </c>
      <c r="E2420">
        <v>202003</v>
      </c>
      <c r="F2420">
        <v>821</v>
      </c>
      <c r="G2420">
        <v>60</v>
      </c>
      <c r="H2420">
        <v>49260</v>
      </c>
      <c r="I2420">
        <v>52468.2</v>
      </c>
      <c r="J2420">
        <v>849</v>
      </c>
      <c r="K2420">
        <v>95257.8</v>
      </c>
      <c r="L2420">
        <f>Tabla_STOCKENALMACEN[[#This Row],[CANT_STOCK]]*Tabla_STOCKENALMACEN[[#This Row],[COSTO_UNIT]]</f>
        <v>49260</v>
      </c>
      <c r="M2420">
        <f>IFERROR(Tabla_STOCKENALMACEN[[#This Row],[CANT_STOCK]]/Tabla_STOCKENALMACEN[[#This Row],[VENTA_PROM12MESES_UN]],0)</f>
        <v>0.96702002355712602</v>
      </c>
      <c r="N2420">
        <f>IFERROR(12/Tabla_STOCKENALMACEN[[#This Row],[MESES DE INVENTARIO]],0)</f>
        <v>12.40925700365408</v>
      </c>
      <c r="O2420" s="3">
        <f>Tabla_STOCKENALMACEN[[#This Row],[STOCK_VALORIZADO]]/SUM(Tabla_STOCKENALMACEN[STOCK_VALORIZADO])</f>
        <v>1.8544361545179389E-3</v>
      </c>
      <c r="P2420" s="1" t="str">
        <f>VLOOKUP(Tabla_STOCKENALMACEN[[#This Row],[ID_PRODUCTO]],'ABC VENTAS'!$B$2:$F$564,5,FALSE)</f>
        <v>B</v>
      </c>
      <c r="Q2420" s="1" t="str">
        <f>VLOOKUP(Tabla_STOCKENALMACEN[[#This Row],[ID_PRODUCTO]],'ABC STOCK'!$B$3:$F$565,5,FALSE)</f>
        <v>A</v>
      </c>
      <c r="R242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21" spans="1:18" x14ac:dyDescent="0.25">
      <c r="A2421">
        <v>3</v>
      </c>
      <c r="B2421">
        <v>1404</v>
      </c>
      <c r="C2421">
        <v>9</v>
      </c>
      <c r="D2421">
        <v>5</v>
      </c>
      <c r="E2421">
        <v>202003</v>
      </c>
      <c r="F2421">
        <v>1148</v>
      </c>
      <c r="G2421">
        <v>39</v>
      </c>
      <c r="H2421">
        <v>44772</v>
      </c>
      <c r="I2421">
        <v>39768.69</v>
      </c>
      <c r="J2421">
        <v>953</v>
      </c>
      <c r="K2421">
        <v>52777.14</v>
      </c>
      <c r="L2421">
        <f>Tabla_STOCKENALMACEN[[#This Row],[CANT_STOCK]]*Tabla_STOCKENALMACEN[[#This Row],[COSTO_UNIT]]</f>
        <v>44772</v>
      </c>
      <c r="M2421">
        <f>IFERROR(Tabla_STOCKENALMACEN[[#This Row],[CANT_STOCK]]/Tabla_STOCKENALMACEN[[#This Row],[VENTA_PROM12MESES_UN]],0)</f>
        <v>1.2046169989506821</v>
      </c>
      <c r="N2421">
        <f>IFERROR(12/Tabla_STOCKENALMACEN[[#This Row],[MESES DE INVENTARIO]],0)</f>
        <v>9.9616724738675959</v>
      </c>
      <c r="O2421" s="3">
        <f>Tabla_STOCKENALMACEN[[#This Row],[STOCK_VALORIZADO]]/SUM(Tabla_STOCKENALMACEN[STOCK_VALORIZADO])</f>
        <v>1.6854814354461461E-3</v>
      </c>
      <c r="P2421" s="1" t="str">
        <f>VLOOKUP(Tabla_STOCKENALMACEN[[#This Row],[ID_PRODUCTO]],'ABC VENTAS'!$B$2:$F$564,5,FALSE)</f>
        <v>B</v>
      </c>
      <c r="Q2421" s="1" t="str">
        <f>VLOOKUP(Tabla_STOCKENALMACEN[[#This Row],[ID_PRODUCTO]],'ABC STOCK'!$B$3:$F$565,5,FALSE)</f>
        <v>A</v>
      </c>
      <c r="R242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22" spans="1:18" x14ac:dyDescent="0.25">
      <c r="A2422">
        <v>2</v>
      </c>
      <c r="B2422">
        <v>1404</v>
      </c>
      <c r="C2422">
        <v>9</v>
      </c>
      <c r="D2422">
        <v>5</v>
      </c>
      <c r="E2422">
        <v>201904</v>
      </c>
      <c r="F2422">
        <v>486</v>
      </c>
      <c r="G2422">
        <v>50</v>
      </c>
      <c r="H2422">
        <v>24300</v>
      </c>
      <c r="I2422">
        <v>28170</v>
      </c>
      <c r="J2422">
        <v>626</v>
      </c>
      <c r="K2422">
        <v>50706</v>
      </c>
      <c r="L2422">
        <f>Tabla_STOCKENALMACEN[[#This Row],[CANT_STOCK]]*Tabla_STOCKENALMACEN[[#This Row],[COSTO_UNIT]]</f>
        <v>24300</v>
      </c>
      <c r="M2422">
        <f>IFERROR(Tabla_STOCKENALMACEN[[#This Row],[CANT_STOCK]]/Tabla_STOCKENALMACEN[[#This Row],[VENTA_PROM12MESES_UN]],0)</f>
        <v>0.77635782747603832</v>
      </c>
      <c r="N2422">
        <f>IFERROR(12/Tabla_STOCKENALMACEN[[#This Row],[MESES DE INVENTARIO]],0)</f>
        <v>15.456790123456791</v>
      </c>
      <c r="O2422" s="3">
        <f>Tabla_STOCKENALMACEN[[#This Row],[STOCK_VALORIZADO]]/SUM(Tabla_STOCKENALMACEN[STOCK_VALORIZADO])</f>
        <v>9.1479493615074939E-4</v>
      </c>
      <c r="P2422" s="1" t="str">
        <f>VLOOKUP(Tabla_STOCKENALMACEN[[#This Row],[ID_PRODUCTO]],'ABC VENTAS'!$B$2:$F$564,5,FALSE)</f>
        <v>B</v>
      </c>
      <c r="Q2422" s="1" t="str">
        <f>VLOOKUP(Tabla_STOCKENALMACEN[[#This Row],[ID_PRODUCTO]],'ABC STOCK'!$B$3:$F$565,5,FALSE)</f>
        <v>A</v>
      </c>
      <c r="R242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23" spans="1:18" x14ac:dyDescent="0.25">
      <c r="A2423">
        <v>1</v>
      </c>
      <c r="B2423">
        <v>1404</v>
      </c>
      <c r="C2423">
        <v>9</v>
      </c>
      <c r="D2423">
        <v>5</v>
      </c>
      <c r="E2423">
        <v>201912</v>
      </c>
      <c r="F2423">
        <v>126</v>
      </c>
      <c r="G2423">
        <v>30</v>
      </c>
      <c r="H2423">
        <v>3780</v>
      </c>
      <c r="I2423">
        <v>21912</v>
      </c>
      <c r="J2423">
        <v>830</v>
      </c>
      <c r="K2423">
        <v>47310</v>
      </c>
      <c r="L2423">
        <f>Tabla_STOCKENALMACEN[[#This Row],[CANT_STOCK]]*Tabla_STOCKENALMACEN[[#This Row],[COSTO_UNIT]]</f>
        <v>3780</v>
      </c>
      <c r="M2423">
        <f>IFERROR(Tabla_STOCKENALMACEN[[#This Row],[CANT_STOCK]]/Tabla_STOCKENALMACEN[[#This Row],[VENTA_PROM12MESES_UN]],0)</f>
        <v>0.15180722891566265</v>
      </c>
      <c r="N2423">
        <f>IFERROR(12/Tabla_STOCKENALMACEN[[#This Row],[MESES DE INVENTARIO]],0)</f>
        <v>79.047619047619051</v>
      </c>
      <c r="O2423" s="3">
        <f>Tabla_STOCKENALMACEN[[#This Row],[STOCK_VALORIZADO]]/SUM(Tabla_STOCKENALMACEN[STOCK_VALORIZADO])</f>
        <v>1.4230143451233879E-4</v>
      </c>
      <c r="P2423" s="1" t="str">
        <f>VLOOKUP(Tabla_STOCKENALMACEN[[#This Row],[ID_PRODUCTO]],'ABC VENTAS'!$B$2:$F$564,5,FALSE)</f>
        <v>B</v>
      </c>
      <c r="Q2423" s="1" t="str">
        <f>VLOOKUP(Tabla_STOCKENALMACEN[[#This Row],[ID_PRODUCTO]],'ABC STOCK'!$B$3:$F$565,5,FALSE)</f>
        <v>A</v>
      </c>
      <c r="R242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24" spans="1:18" x14ac:dyDescent="0.25">
      <c r="A2424">
        <v>2</v>
      </c>
      <c r="B2424">
        <v>1404</v>
      </c>
      <c r="C2424">
        <v>9</v>
      </c>
      <c r="D2424">
        <v>5</v>
      </c>
      <c r="E2424">
        <v>202002</v>
      </c>
      <c r="F2424">
        <v>1463</v>
      </c>
      <c r="G2424">
        <v>67</v>
      </c>
      <c r="H2424">
        <v>98021</v>
      </c>
      <c r="I2424">
        <v>30680.639999999999</v>
      </c>
      <c r="J2424">
        <v>477</v>
      </c>
      <c r="K2424">
        <v>41227.11</v>
      </c>
      <c r="L2424">
        <f>Tabla_STOCKENALMACEN[[#This Row],[CANT_STOCK]]*Tabla_STOCKENALMACEN[[#This Row],[COSTO_UNIT]]</f>
        <v>98021</v>
      </c>
      <c r="M2424">
        <f>IFERROR(Tabla_STOCKENALMACEN[[#This Row],[CANT_STOCK]]/Tabla_STOCKENALMACEN[[#This Row],[VENTA_PROM12MESES_UN]],0)</f>
        <v>3.0670859538784065</v>
      </c>
      <c r="N2424">
        <f>IFERROR(12/Tabla_STOCKENALMACEN[[#This Row],[MESES DE INVENTARIO]],0)</f>
        <v>3.9125085440874918</v>
      </c>
      <c r="O2424" s="3">
        <f>Tabla_STOCKENALMACEN[[#This Row],[STOCK_VALORIZADO]]/SUM(Tabla_STOCKENALMACEN[STOCK_VALORIZADO])</f>
        <v>3.6900870138449633E-3</v>
      </c>
      <c r="P2424" s="1" t="str">
        <f>VLOOKUP(Tabla_STOCKENALMACEN[[#This Row],[ID_PRODUCTO]],'ABC VENTAS'!$B$2:$F$564,5,FALSE)</f>
        <v>B</v>
      </c>
      <c r="Q2424" s="1" t="str">
        <f>VLOOKUP(Tabla_STOCKENALMACEN[[#This Row],[ID_PRODUCTO]],'ABC STOCK'!$B$3:$F$565,5,FALSE)</f>
        <v>A</v>
      </c>
      <c r="R242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425" spans="1:18" x14ac:dyDescent="0.25">
      <c r="A2425">
        <v>3</v>
      </c>
      <c r="B2425">
        <v>1404</v>
      </c>
      <c r="C2425">
        <v>9</v>
      </c>
      <c r="D2425">
        <v>5</v>
      </c>
      <c r="E2425">
        <v>202001</v>
      </c>
      <c r="F2425">
        <v>81</v>
      </c>
      <c r="G2425">
        <v>57</v>
      </c>
      <c r="H2425">
        <v>4617</v>
      </c>
      <c r="I2425">
        <v>22855.29</v>
      </c>
      <c r="J2425">
        <v>397</v>
      </c>
      <c r="K2425">
        <v>37111.56</v>
      </c>
      <c r="L2425">
        <f>Tabla_STOCKENALMACEN[[#This Row],[CANT_STOCK]]*Tabla_STOCKENALMACEN[[#This Row],[COSTO_UNIT]]</f>
        <v>4617</v>
      </c>
      <c r="M2425">
        <f>IFERROR(Tabla_STOCKENALMACEN[[#This Row],[CANT_STOCK]]/Tabla_STOCKENALMACEN[[#This Row],[VENTA_PROM12MESES_UN]],0)</f>
        <v>0.20403022670025189</v>
      </c>
      <c r="N2425">
        <f>IFERROR(12/Tabla_STOCKENALMACEN[[#This Row],[MESES DE INVENTARIO]],0)</f>
        <v>58.814814814814817</v>
      </c>
      <c r="O2425" s="3">
        <f>Tabla_STOCKENALMACEN[[#This Row],[STOCK_VALORIZADO]]/SUM(Tabla_STOCKENALMACEN[STOCK_VALORIZADO])</f>
        <v>1.7381103786864239E-4</v>
      </c>
      <c r="P2425" s="1" t="str">
        <f>VLOOKUP(Tabla_STOCKENALMACEN[[#This Row],[ID_PRODUCTO]],'ABC VENTAS'!$B$2:$F$564,5,FALSE)</f>
        <v>B</v>
      </c>
      <c r="Q2425" s="1" t="str">
        <f>VLOOKUP(Tabla_STOCKENALMACEN[[#This Row],[ID_PRODUCTO]],'ABC STOCK'!$B$3:$F$565,5,FALSE)</f>
        <v>A</v>
      </c>
      <c r="R242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26" spans="1:18" x14ac:dyDescent="0.25">
      <c r="A2426">
        <v>2</v>
      </c>
      <c r="B2426">
        <v>1405</v>
      </c>
      <c r="C2426">
        <v>9</v>
      </c>
      <c r="D2426">
        <v>5</v>
      </c>
      <c r="E2426">
        <v>202002</v>
      </c>
      <c r="F2426">
        <v>84</v>
      </c>
      <c r="G2426">
        <v>4.62</v>
      </c>
      <c r="H2426">
        <v>388.08</v>
      </c>
      <c r="I2426">
        <v>543.8664</v>
      </c>
      <c r="J2426">
        <v>108</v>
      </c>
      <c r="K2426">
        <v>948.024</v>
      </c>
      <c r="L2426">
        <f>Tabla_STOCKENALMACEN[[#This Row],[CANT_STOCK]]*Tabla_STOCKENALMACEN[[#This Row],[COSTO_UNIT]]</f>
        <v>388.08</v>
      </c>
      <c r="M2426">
        <f>IFERROR(Tabla_STOCKENALMACEN[[#This Row],[CANT_STOCK]]/Tabla_STOCKENALMACEN[[#This Row],[VENTA_PROM12MESES_UN]],0)</f>
        <v>0.77777777777777779</v>
      </c>
      <c r="N2426">
        <f>IFERROR(12/Tabla_STOCKENALMACEN[[#This Row],[MESES DE INVENTARIO]],0)</f>
        <v>15.428571428571429</v>
      </c>
      <c r="O2426" s="3">
        <f>Tabla_STOCKENALMACEN[[#This Row],[STOCK_VALORIZADO]]/SUM(Tabla_STOCKENALMACEN[STOCK_VALORIZADO])</f>
        <v>1.4609613943266783E-5</v>
      </c>
      <c r="P2426" s="1" t="str">
        <f>VLOOKUP(Tabla_STOCKENALMACEN[[#This Row],[ID_PRODUCTO]],'ABC VENTAS'!$B$2:$F$564,5,FALSE)</f>
        <v>C</v>
      </c>
      <c r="Q2426" s="1" t="str">
        <f>VLOOKUP(Tabla_STOCKENALMACEN[[#This Row],[ID_PRODUCTO]],'ABC STOCK'!$B$3:$F$565,5,FALSE)</f>
        <v>C</v>
      </c>
      <c r="R242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27" spans="1:18" x14ac:dyDescent="0.25">
      <c r="A2427">
        <v>2</v>
      </c>
      <c r="B2427">
        <v>1405</v>
      </c>
      <c r="C2427">
        <v>9</v>
      </c>
      <c r="D2427">
        <v>5</v>
      </c>
      <c r="E2427">
        <v>202003</v>
      </c>
      <c r="F2427">
        <v>110</v>
      </c>
      <c r="G2427">
        <v>7.07</v>
      </c>
      <c r="H2427">
        <v>777.7</v>
      </c>
      <c r="I2427">
        <v>398.18239999999997</v>
      </c>
      <c r="J2427">
        <v>64</v>
      </c>
      <c r="K2427">
        <v>818.98879999999997</v>
      </c>
      <c r="L2427">
        <f>Tabla_STOCKENALMACEN[[#This Row],[CANT_STOCK]]*Tabla_STOCKENALMACEN[[#This Row],[COSTO_UNIT]]</f>
        <v>777.7</v>
      </c>
      <c r="M2427">
        <f>IFERROR(Tabla_STOCKENALMACEN[[#This Row],[CANT_STOCK]]/Tabla_STOCKENALMACEN[[#This Row],[VENTA_PROM12MESES_UN]],0)</f>
        <v>1.71875</v>
      </c>
      <c r="N2427">
        <f>IFERROR(12/Tabla_STOCKENALMACEN[[#This Row],[MESES DE INVENTARIO]],0)</f>
        <v>6.9818181818181815</v>
      </c>
      <c r="O2427" s="3">
        <f>Tabla_STOCKENALMACEN[[#This Row],[STOCK_VALORIZADO]]/SUM(Tabla_STOCKENALMACEN[STOCK_VALORIZADO])</f>
        <v>2.9277202545038593E-5</v>
      </c>
      <c r="P2427" s="1" t="str">
        <f>VLOOKUP(Tabla_STOCKENALMACEN[[#This Row],[ID_PRODUCTO]],'ABC VENTAS'!$B$2:$F$564,5,FALSE)</f>
        <v>C</v>
      </c>
      <c r="Q2427" s="1" t="str">
        <f>VLOOKUP(Tabla_STOCKENALMACEN[[#This Row],[ID_PRODUCTO]],'ABC STOCK'!$B$3:$F$565,5,FALSE)</f>
        <v>C</v>
      </c>
      <c r="R242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28" spans="1:18" x14ac:dyDescent="0.25">
      <c r="A2428">
        <v>2</v>
      </c>
      <c r="B2428">
        <v>1405</v>
      </c>
      <c r="C2428">
        <v>9</v>
      </c>
      <c r="D2428">
        <v>5</v>
      </c>
      <c r="E2428">
        <v>202001</v>
      </c>
      <c r="F2428">
        <v>126</v>
      </c>
      <c r="G2428">
        <v>2.95</v>
      </c>
      <c r="H2428">
        <v>371.7</v>
      </c>
      <c r="I2428">
        <v>284.97000000000003</v>
      </c>
      <c r="J2428">
        <v>115</v>
      </c>
      <c r="K2428">
        <v>637.79</v>
      </c>
      <c r="L2428">
        <f>Tabla_STOCKENALMACEN[[#This Row],[CANT_STOCK]]*Tabla_STOCKENALMACEN[[#This Row],[COSTO_UNIT]]</f>
        <v>371.70000000000005</v>
      </c>
      <c r="M2428">
        <f>IFERROR(Tabla_STOCKENALMACEN[[#This Row],[CANT_STOCK]]/Tabla_STOCKENALMACEN[[#This Row],[VENTA_PROM12MESES_UN]],0)</f>
        <v>1.0956521739130434</v>
      </c>
      <c r="N2428">
        <f>IFERROR(12/Tabla_STOCKENALMACEN[[#This Row],[MESES DE INVENTARIO]],0)</f>
        <v>10.952380952380954</v>
      </c>
      <c r="O2428" s="3">
        <f>Tabla_STOCKENALMACEN[[#This Row],[STOCK_VALORIZADO]]/SUM(Tabla_STOCKENALMACEN[STOCK_VALORIZADO])</f>
        <v>1.3992974393713316E-5</v>
      </c>
      <c r="P2428" s="1" t="str">
        <f>VLOOKUP(Tabla_STOCKENALMACEN[[#This Row],[ID_PRODUCTO]],'ABC VENTAS'!$B$2:$F$564,5,FALSE)</f>
        <v>C</v>
      </c>
      <c r="Q2428" s="1" t="str">
        <f>VLOOKUP(Tabla_STOCKENALMACEN[[#This Row],[ID_PRODUCTO]],'ABC STOCK'!$B$3:$F$565,5,FALSE)</f>
        <v>C</v>
      </c>
      <c r="R242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29" spans="1:18" x14ac:dyDescent="0.25">
      <c r="A2429">
        <v>2</v>
      </c>
      <c r="B2429">
        <v>1405</v>
      </c>
      <c r="C2429">
        <v>9</v>
      </c>
      <c r="D2429">
        <v>5</v>
      </c>
      <c r="E2429">
        <v>201909</v>
      </c>
      <c r="F2429">
        <v>207</v>
      </c>
      <c r="G2429">
        <v>5.61</v>
      </c>
      <c r="H2429">
        <v>1161.27</v>
      </c>
      <c r="I2429">
        <v>377.69886000000002</v>
      </c>
      <c r="J2429">
        <v>68.7</v>
      </c>
      <c r="K2429">
        <v>635.92155000000002</v>
      </c>
      <c r="L2429">
        <f>Tabla_STOCKENALMACEN[[#This Row],[CANT_STOCK]]*Tabla_STOCKENALMACEN[[#This Row],[COSTO_UNIT]]</f>
        <v>1161.27</v>
      </c>
      <c r="M2429">
        <f>IFERROR(Tabla_STOCKENALMACEN[[#This Row],[CANT_STOCK]]/Tabla_STOCKENALMACEN[[#This Row],[VENTA_PROM12MESES_UN]],0)</f>
        <v>3.0131004366812224</v>
      </c>
      <c r="N2429">
        <f>IFERROR(12/Tabla_STOCKENALMACEN[[#This Row],[MESES DE INVENTARIO]],0)</f>
        <v>3.9826086956521745</v>
      </c>
      <c r="O2429" s="3">
        <f>Tabla_STOCKENALMACEN[[#This Row],[STOCK_VALORIZADO]]/SUM(Tabla_STOCKENALMACEN[STOCK_VALORIZADO])</f>
        <v>4.3717033559826367E-5</v>
      </c>
      <c r="P2429" s="1" t="str">
        <f>VLOOKUP(Tabla_STOCKENALMACEN[[#This Row],[ID_PRODUCTO]],'ABC VENTAS'!$B$2:$F$564,5,FALSE)</f>
        <v>C</v>
      </c>
      <c r="Q2429" s="1" t="str">
        <f>VLOOKUP(Tabla_STOCKENALMACEN[[#This Row],[ID_PRODUCTO]],'ABC STOCK'!$B$3:$F$565,5,FALSE)</f>
        <v>C</v>
      </c>
      <c r="R242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430" spans="1:18" x14ac:dyDescent="0.25">
      <c r="A2430">
        <v>3</v>
      </c>
      <c r="B2430">
        <v>1405</v>
      </c>
      <c r="C2430">
        <v>9</v>
      </c>
      <c r="D2430">
        <v>5</v>
      </c>
      <c r="E2430">
        <v>202002</v>
      </c>
      <c r="F2430">
        <v>285</v>
      </c>
      <c r="G2430">
        <v>5.23</v>
      </c>
      <c r="H2430">
        <v>1490.55</v>
      </c>
      <c r="I2430">
        <v>327.34570000000002</v>
      </c>
      <c r="J2430">
        <v>56.9</v>
      </c>
      <c r="K2430">
        <v>535.65660000000003</v>
      </c>
      <c r="L2430">
        <f>Tabla_STOCKENALMACEN[[#This Row],[CANT_STOCK]]*Tabla_STOCKENALMACEN[[#This Row],[COSTO_UNIT]]</f>
        <v>1490.5500000000002</v>
      </c>
      <c r="M2430">
        <f>IFERROR(Tabla_STOCKENALMACEN[[#This Row],[CANT_STOCK]]/Tabla_STOCKENALMACEN[[#This Row],[VENTA_PROM12MESES_UN]],0)</f>
        <v>5.0087873462214416</v>
      </c>
      <c r="N2430">
        <f>IFERROR(12/Tabla_STOCKENALMACEN[[#This Row],[MESES DE INVENTARIO]],0)</f>
        <v>2.3957894736842102</v>
      </c>
      <c r="O2430" s="3">
        <f>Tabla_STOCKENALMACEN[[#This Row],[STOCK_VALORIZADO]]/SUM(Tabla_STOCKENALMACEN[STOCK_VALORIZADO])</f>
        <v>5.6113069632901221E-5</v>
      </c>
      <c r="P2430" s="1" t="str">
        <f>VLOOKUP(Tabla_STOCKENALMACEN[[#This Row],[ID_PRODUCTO]],'ABC VENTAS'!$B$2:$F$564,5,FALSE)</f>
        <v>C</v>
      </c>
      <c r="Q2430" s="1" t="str">
        <f>VLOOKUP(Tabla_STOCKENALMACEN[[#This Row],[ID_PRODUCTO]],'ABC STOCK'!$B$3:$F$565,5,FALSE)</f>
        <v>C</v>
      </c>
      <c r="R243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431" spans="1:18" x14ac:dyDescent="0.25">
      <c r="A2431">
        <v>2</v>
      </c>
      <c r="B2431">
        <v>1405</v>
      </c>
      <c r="C2431">
        <v>9</v>
      </c>
      <c r="D2431">
        <v>5</v>
      </c>
      <c r="E2431">
        <v>202003</v>
      </c>
      <c r="F2431">
        <v>926</v>
      </c>
      <c r="G2431">
        <v>3.7</v>
      </c>
      <c r="H2431">
        <v>3426.2</v>
      </c>
      <c r="I2431">
        <v>202.9931</v>
      </c>
      <c r="J2431">
        <v>66.099999999999994</v>
      </c>
      <c r="K2431">
        <v>383.97489999999999</v>
      </c>
      <c r="L2431">
        <f>Tabla_STOCKENALMACEN[[#This Row],[CANT_STOCK]]*Tabla_STOCKENALMACEN[[#This Row],[COSTO_UNIT]]</f>
        <v>3426.2000000000003</v>
      </c>
      <c r="M2431">
        <f>IFERROR(Tabla_STOCKENALMACEN[[#This Row],[CANT_STOCK]]/Tabla_STOCKENALMACEN[[#This Row],[VENTA_PROM12MESES_UN]],0)</f>
        <v>14.00907715582451</v>
      </c>
      <c r="N2431">
        <f>IFERROR(12/Tabla_STOCKENALMACEN[[#This Row],[MESES DE INVENTARIO]],0)</f>
        <v>0.85658747300215976</v>
      </c>
      <c r="O2431" s="3">
        <f>Tabla_STOCKENALMACEN[[#This Row],[STOCK_VALORIZADO]]/SUM(Tabla_STOCKENALMACEN[STOCK_VALORIZADO])</f>
        <v>1.2898232140904107E-4</v>
      </c>
      <c r="P2431" s="1" t="str">
        <f>VLOOKUP(Tabla_STOCKENALMACEN[[#This Row],[ID_PRODUCTO]],'ABC VENTAS'!$B$2:$F$564,5,FALSE)</f>
        <v>C</v>
      </c>
      <c r="Q2431" s="1" t="str">
        <f>VLOOKUP(Tabla_STOCKENALMACEN[[#This Row],[ID_PRODUCTO]],'ABC STOCK'!$B$3:$F$565,5,FALSE)</f>
        <v>C</v>
      </c>
      <c r="R243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432" spans="1:18" x14ac:dyDescent="0.25">
      <c r="A2432">
        <v>1</v>
      </c>
      <c r="B2432">
        <v>1406</v>
      </c>
      <c r="C2432">
        <v>9</v>
      </c>
      <c r="D2432">
        <v>5</v>
      </c>
      <c r="E2432">
        <v>202002</v>
      </c>
      <c r="F2432">
        <v>270</v>
      </c>
      <c r="G2432">
        <v>7.7</v>
      </c>
      <c r="H2432">
        <v>2079</v>
      </c>
      <c r="I2432">
        <v>1108.8</v>
      </c>
      <c r="J2432">
        <v>144</v>
      </c>
      <c r="K2432">
        <v>1729.7280000000001</v>
      </c>
      <c r="L2432">
        <f>Tabla_STOCKENALMACEN[[#This Row],[CANT_STOCK]]*Tabla_STOCKENALMACEN[[#This Row],[COSTO_UNIT]]</f>
        <v>2079</v>
      </c>
      <c r="M2432">
        <f>IFERROR(Tabla_STOCKENALMACEN[[#This Row],[CANT_STOCK]]/Tabla_STOCKENALMACEN[[#This Row],[VENTA_PROM12MESES_UN]],0)</f>
        <v>1.875</v>
      </c>
      <c r="N2432">
        <f>IFERROR(12/Tabla_STOCKENALMACEN[[#This Row],[MESES DE INVENTARIO]],0)</f>
        <v>6.4</v>
      </c>
      <c r="O2432" s="3">
        <f>Tabla_STOCKENALMACEN[[#This Row],[STOCK_VALORIZADO]]/SUM(Tabla_STOCKENALMACEN[STOCK_VALORIZADO])</f>
        <v>7.8265788981786341E-5</v>
      </c>
      <c r="P2432" s="1" t="str">
        <f>VLOOKUP(Tabla_STOCKENALMACEN[[#This Row],[ID_PRODUCTO]],'ABC VENTAS'!$B$2:$F$564,5,FALSE)</f>
        <v>C</v>
      </c>
      <c r="Q2432" s="1" t="str">
        <f>VLOOKUP(Tabla_STOCKENALMACEN[[#This Row],[ID_PRODUCTO]],'ABC STOCK'!$B$3:$F$565,5,FALSE)</f>
        <v>C</v>
      </c>
      <c r="R243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33" spans="1:18" x14ac:dyDescent="0.25">
      <c r="A2433">
        <v>1</v>
      </c>
      <c r="B2433">
        <v>1406</v>
      </c>
      <c r="C2433">
        <v>9</v>
      </c>
      <c r="D2433">
        <v>5</v>
      </c>
      <c r="E2433">
        <v>201905</v>
      </c>
      <c r="F2433">
        <v>1478</v>
      </c>
      <c r="G2433">
        <v>2.0699999999999998</v>
      </c>
      <c r="H2433">
        <v>3059.46</v>
      </c>
      <c r="I2433">
        <v>203.89500000000001</v>
      </c>
      <c r="J2433">
        <v>98.5</v>
      </c>
      <c r="K2433">
        <v>358.85520000000002</v>
      </c>
      <c r="L2433">
        <f>Tabla_STOCKENALMACEN[[#This Row],[CANT_STOCK]]*Tabla_STOCKENALMACEN[[#This Row],[COSTO_UNIT]]</f>
        <v>3059.4599999999996</v>
      </c>
      <c r="M2433">
        <f>IFERROR(Tabla_STOCKENALMACEN[[#This Row],[CANT_STOCK]]/Tabla_STOCKENALMACEN[[#This Row],[VENTA_PROM12MESES_UN]],0)</f>
        <v>15.00507614213198</v>
      </c>
      <c r="N2433">
        <f>IFERROR(12/Tabla_STOCKENALMACEN[[#This Row],[MESES DE INVENTARIO]],0)</f>
        <v>0.79972936400541272</v>
      </c>
      <c r="O2433" s="3">
        <f>Tabla_STOCKENALMACEN[[#This Row],[STOCK_VALORIZADO]]/SUM(Tabla_STOCKENALMACEN[STOCK_VALORIZADO])</f>
        <v>1.1517607059077248E-4</v>
      </c>
      <c r="P2433" s="1" t="str">
        <f>VLOOKUP(Tabla_STOCKENALMACEN[[#This Row],[ID_PRODUCTO]],'ABC VENTAS'!$B$2:$F$564,5,FALSE)</f>
        <v>C</v>
      </c>
      <c r="Q2433" s="1" t="str">
        <f>VLOOKUP(Tabla_STOCKENALMACEN[[#This Row],[ID_PRODUCTO]],'ABC STOCK'!$B$3:$F$565,5,FALSE)</f>
        <v>C</v>
      </c>
      <c r="R243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434" spans="1:18" x14ac:dyDescent="0.25">
      <c r="A2434">
        <v>1</v>
      </c>
      <c r="B2434">
        <v>1406</v>
      </c>
      <c r="C2434">
        <v>9</v>
      </c>
      <c r="D2434">
        <v>5</v>
      </c>
      <c r="E2434">
        <v>202001</v>
      </c>
      <c r="F2434">
        <v>60</v>
      </c>
      <c r="G2434">
        <v>4.51</v>
      </c>
      <c r="H2434">
        <v>270.60000000000002</v>
      </c>
      <c r="I2434">
        <v>247.29231999999999</v>
      </c>
      <c r="J2434">
        <v>59.6</v>
      </c>
      <c r="K2434">
        <v>344.05887999999999</v>
      </c>
      <c r="L2434">
        <f>Tabla_STOCKENALMACEN[[#This Row],[CANT_STOCK]]*Tabla_STOCKENALMACEN[[#This Row],[COSTO_UNIT]]</f>
        <v>270.59999999999997</v>
      </c>
      <c r="M2434">
        <f>IFERROR(Tabla_STOCKENALMACEN[[#This Row],[CANT_STOCK]]/Tabla_STOCKENALMACEN[[#This Row],[VENTA_PROM12MESES_UN]],0)</f>
        <v>1.006711409395973</v>
      </c>
      <c r="N2434">
        <f>IFERROR(12/Tabla_STOCKENALMACEN[[#This Row],[MESES DE INVENTARIO]],0)</f>
        <v>11.920000000000002</v>
      </c>
      <c r="O2434" s="3">
        <f>Tabla_STOCKENALMACEN[[#This Row],[STOCK_VALORIZADO]]/SUM(Tabla_STOCKENALMACEN[STOCK_VALORIZADO])</f>
        <v>1.0186975708740444E-5</v>
      </c>
      <c r="P2434" s="1" t="str">
        <f>VLOOKUP(Tabla_STOCKENALMACEN[[#This Row],[ID_PRODUCTO]],'ABC VENTAS'!$B$2:$F$564,5,FALSE)</f>
        <v>C</v>
      </c>
      <c r="Q2434" s="1" t="str">
        <f>VLOOKUP(Tabla_STOCKENALMACEN[[#This Row],[ID_PRODUCTO]],'ABC STOCK'!$B$3:$F$565,5,FALSE)</f>
        <v>C</v>
      </c>
      <c r="R243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35" spans="1:18" x14ac:dyDescent="0.25">
      <c r="A2435">
        <v>3</v>
      </c>
      <c r="B2435">
        <v>1406</v>
      </c>
      <c r="C2435">
        <v>9</v>
      </c>
      <c r="D2435">
        <v>5</v>
      </c>
      <c r="E2435">
        <v>202003</v>
      </c>
      <c r="F2435">
        <v>221</v>
      </c>
      <c r="G2435">
        <v>5.27</v>
      </c>
      <c r="H2435">
        <v>1164.67</v>
      </c>
      <c r="I2435">
        <v>188.67653999999999</v>
      </c>
      <c r="J2435">
        <v>44.2</v>
      </c>
      <c r="K2435">
        <v>328.43693999999999</v>
      </c>
      <c r="L2435">
        <f>Tabla_STOCKENALMACEN[[#This Row],[CANT_STOCK]]*Tabla_STOCKENALMACEN[[#This Row],[COSTO_UNIT]]</f>
        <v>1164.6699999999998</v>
      </c>
      <c r="M2435">
        <f>IFERROR(Tabla_STOCKENALMACEN[[#This Row],[CANT_STOCK]]/Tabla_STOCKENALMACEN[[#This Row],[VENTA_PROM12MESES_UN]],0)</f>
        <v>5</v>
      </c>
      <c r="N2435">
        <f>IFERROR(12/Tabla_STOCKENALMACEN[[#This Row],[MESES DE INVENTARIO]],0)</f>
        <v>2.4</v>
      </c>
      <c r="O2435" s="3">
        <f>Tabla_STOCKENALMACEN[[#This Row],[STOCK_VALORIZADO]]/SUM(Tabla_STOCKENALMACEN[STOCK_VALORIZADO])</f>
        <v>4.3845029559123173E-5</v>
      </c>
      <c r="P2435" s="1" t="str">
        <f>VLOOKUP(Tabla_STOCKENALMACEN[[#This Row],[ID_PRODUCTO]],'ABC VENTAS'!$B$2:$F$564,5,FALSE)</f>
        <v>C</v>
      </c>
      <c r="Q2435" s="1" t="str">
        <f>VLOOKUP(Tabla_STOCKENALMACEN[[#This Row],[ID_PRODUCTO]],'ABC STOCK'!$B$3:$F$565,5,FALSE)</f>
        <v>C</v>
      </c>
      <c r="R243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436" spans="1:18" x14ac:dyDescent="0.25">
      <c r="A2436">
        <v>1</v>
      </c>
      <c r="B2436">
        <v>1406</v>
      </c>
      <c r="C2436">
        <v>9</v>
      </c>
      <c r="D2436">
        <v>5</v>
      </c>
      <c r="E2436">
        <v>201903</v>
      </c>
      <c r="F2436">
        <v>1106</v>
      </c>
      <c r="G2436">
        <v>2.64</v>
      </c>
      <c r="H2436">
        <v>2919.84</v>
      </c>
      <c r="I2436">
        <v>210.13344000000001</v>
      </c>
      <c r="J2436">
        <v>73.7</v>
      </c>
      <c r="K2436">
        <v>305.47176000000002</v>
      </c>
      <c r="L2436">
        <f>Tabla_STOCKENALMACEN[[#This Row],[CANT_STOCK]]*Tabla_STOCKENALMACEN[[#This Row],[COSTO_UNIT]]</f>
        <v>2919.84</v>
      </c>
      <c r="M2436">
        <f>IFERROR(Tabla_STOCKENALMACEN[[#This Row],[CANT_STOCK]]/Tabla_STOCKENALMACEN[[#This Row],[VENTA_PROM12MESES_UN]],0)</f>
        <v>15.006784260515603</v>
      </c>
      <c r="N2436">
        <f>IFERROR(12/Tabla_STOCKENALMACEN[[#This Row],[MESES DE INVENTARIO]],0)</f>
        <v>0.79963833634719717</v>
      </c>
      <c r="O2436" s="3">
        <f>Tabla_STOCKENALMACEN[[#This Row],[STOCK_VALORIZADO]]/SUM(Tabla_STOCKENALMACEN[STOCK_VALORIZADO])</f>
        <v>1.0991995252553104E-4</v>
      </c>
      <c r="P2436" s="1" t="str">
        <f>VLOOKUP(Tabla_STOCKENALMACEN[[#This Row],[ID_PRODUCTO]],'ABC VENTAS'!$B$2:$F$564,5,FALSE)</f>
        <v>C</v>
      </c>
      <c r="Q2436" s="1" t="str">
        <f>VLOOKUP(Tabla_STOCKENALMACEN[[#This Row],[ID_PRODUCTO]],'ABC STOCK'!$B$3:$F$565,5,FALSE)</f>
        <v>C</v>
      </c>
      <c r="R243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437" spans="1:18" x14ac:dyDescent="0.25">
      <c r="A2437">
        <v>1</v>
      </c>
      <c r="B2437">
        <v>1406</v>
      </c>
      <c r="C2437">
        <v>9</v>
      </c>
      <c r="D2437">
        <v>5</v>
      </c>
      <c r="E2437">
        <v>202003</v>
      </c>
      <c r="F2437">
        <v>819</v>
      </c>
      <c r="G2437">
        <v>3.03</v>
      </c>
      <c r="H2437">
        <v>2481.5700000000002</v>
      </c>
      <c r="I2437">
        <v>154.21185</v>
      </c>
      <c r="J2437">
        <v>58.5</v>
      </c>
      <c r="K2437">
        <v>262.3374</v>
      </c>
      <c r="L2437">
        <f>Tabla_STOCKENALMACEN[[#This Row],[CANT_STOCK]]*Tabla_STOCKENALMACEN[[#This Row],[COSTO_UNIT]]</f>
        <v>2481.5699999999997</v>
      </c>
      <c r="M2437">
        <f>IFERROR(Tabla_STOCKENALMACEN[[#This Row],[CANT_STOCK]]/Tabla_STOCKENALMACEN[[#This Row],[VENTA_PROM12MESES_UN]],0)</f>
        <v>14</v>
      </c>
      <c r="N2437">
        <f>IFERROR(12/Tabla_STOCKENALMACEN[[#This Row],[MESES DE INVENTARIO]],0)</f>
        <v>0.8571428571428571</v>
      </c>
      <c r="O2437" s="3">
        <f>Tabla_STOCKENALMACEN[[#This Row],[STOCK_VALORIZADO]]/SUM(Tabla_STOCKENALMACEN[STOCK_VALORIZADO])</f>
        <v>9.3420891757350414E-5</v>
      </c>
      <c r="P2437" s="1" t="str">
        <f>VLOOKUP(Tabla_STOCKENALMACEN[[#This Row],[ID_PRODUCTO]],'ABC VENTAS'!$B$2:$F$564,5,FALSE)</f>
        <v>C</v>
      </c>
      <c r="Q2437" s="1" t="str">
        <f>VLOOKUP(Tabla_STOCKENALMACEN[[#This Row],[ID_PRODUCTO]],'ABC STOCK'!$B$3:$F$565,5,FALSE)</f>
        <v>C</v>
      </c>
      <c r="R243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438" spans="1:18" x14ac:dyDescent="0.25">
      <c r="A2438">
        <v>1</v>
      </c>
      <c r="B2438">
        <v>1407</v>
      </c>
      <c r="C2438">
        <v>9</v>
      </c>
      <c r="D2438">
        <v>5</v>
      </c>
      <c r="E2438">
        <v>202002</v>
      </c>
      <c r="F2438">
        <v>27</v>
      </c>
      <c r="G2438">
        <v>5.2</v>
      </c>
      <c r="H2438">
        <v>140.4</v>
      </c>
      <c r="I2438">
        <v>700.12800000000004</v>
      </c>
      <c r="J2438">
        <v>132</v>
      </c>
      <c r="K2438">
        <v>1242.384</v>
      </c>
      <c r="L2438">
        <f>Tabla_STOCKENALMACEN[[#This Row],[CANT_STOCK]]*Tabla_STOCKENALMACEN[[#This Row],[COSTO_UNIT]]</f>
        <v>140.4</v>
      </c>
      <c r="M2438">
        <f>IFERROR(Tabla_STOCKENALMACEN[[#This Row],[CANT_STOCK]]/Tabla_STOCKENALMACEN[[#This Row],[VENTA_PROM12MESES_UN]],0)</f>
        <v>0.20454545454545456</v>
      </c>
      <c r="N2438">
        <f>IFERROR(12/Tabla_STOCKENALMACEN[[#This Row],[MESES DE INVENTARIO]],0)</f>
        <v>58.666666666666664</v>
      </c>
      <c r="O2438" s="3">
        <f>Tabla_STOCKENALMACEN[[#This Row],[STOCK_VALORIZADO]]/SUM(Tabla_STOCKENALMACEN[STOCK_VALORIZADO])</f>
        <v>5.2854818533154416E-6</v>
      </c>
      <c r="P2438" s="1" t="str">
        <f>VLOOKUP(Tabla_STOCKENALMACEN[[#This Row],[ID_PRODUCTO]],'ABC VENTAS'!$B$2:$F$564,5,FALSE)</f>
        <v>C</v>
      </c>
      <c r="Q2438" s="1" t="str">
        <f>VLOOKUP(Tabla_STOCKENALMACEN[[#This Row],[ID_PRODUCTO]],'ABC STOCK'!$B$3:$F$565,5,FALSE)</f>
        <v>C</v>
      </c>
      <c r="R243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39" spans="1:18" x14ac:dyDescent="0.25">
      <c r="A2439">
        <v>3</v>
      </c>
      <c r="B2439">
        <v>1407</v>
      </c>
      <c r="C2439">
        <v>9</v>
      </c>
      <c r="D2439">
        <v>5</v>
      </c>
      <c r="E2439">
        <v>201907</v>
      </c>
      <c r="F2439">
        <v>1455</v>
      </c>
      <c r="G2439">
        <v>6.1</v>
      </c>
      <c r="H2439">
        <v>8875.5</v>
      </c>
      <c r="I2439">
        <v>532.31039999999996</v>
      </c>
      <c r="J2439">
        <v>80.8</v>
      </c>
      <c r="K2439">
        <v>704.8184</v>
      </c>
      <c r="L2439">
        <f>Tabla_STOCKENALMACEN[[#This Row],[CANT_STOCK]]*Tabla_STOCKENALMACEN[[#This Row],[COSTO_UNIT]]</f>
        <v>8875.5</v>
      </c>
      <c r="M2439">
        <f>IFERROR(Tabla_STOCKENALMACEN[[#This Row],[CANT_STOCK]]/Tabla_STOCKENALMACEN[[#This Row],[VENTA_PROM12MESES_UN]],0)</f>
        <v>18.007425742574259</v>
      </c>
      <c r="N2439">
        <f>IFERROR(12/Tabla_STOCKENALMACEN[[#This Row],[MESES DE INVENTARIO]],0)</f>
        <v>0.66639175257731953</v>
      </c>
      <c r="O2439" s="3">
        <f>Tabla_STOCKENALMACEN[[#This Row],[STOCK_VALORIZADO]]/SUM(Tabla_STOCKENALMACEN[STOCK_VALORIZADO])</f>
        <v>3.3412602698790027E-4</v>
      </c>
      <c r="P2439" s="1" t="str">
        <f>VLOOKUP(Tabla_STOCKENALMACEN[[#This Row],[ID_PRODUCTO]],'ABC VENTAS'!$B$2:$F$564,5,FALSE)</f>
        <v>C</v>
      </c>
      <c r="Q2439" s="1" t="str">
        <f>VLOOKUP(Tabla_STOCKENALMACEN[[#This Row],[ID_PRODUCTO]],'ABC STOCK'!$B$3:$F$565,5,FALSE)</f>
        <v>C</v>
      </c>
      <c r="R243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440" spans="1:18" x14ac:dyDescent="0.25">
      <c r="A2440">
        <v>2</v>
      </c>
      <c r="B2440">
        <v>1407</v>
      </c>
      <c r="C2440">
        <v>9</v>
      </c>
      <c r="D2440">
        <v>5</v>
      </c>
      <c r="E2440">
        <v>201904</v>
      </c>
      <c r="F2440">
        <v>80</v>
      </c>
      <c r="G2440">
        <v>3.61</v>
      </c>
      <c r="H2440">
        <v>288.8</v>
      </c>
      <c r="I2440">
        <v>297.464</v>
      </c>
      <c r="J2440">
        <v>80</v>
      </c>
      <c r="K2440">
        <v>493.84800000000001</v>
      </c>
      <c r="L2440">
        <f>Tabla_STOCKENALMACEN[[#This Row],[CANT_STOCK]]*Tabla_STOCKENALMACEN[[#This Row],[COSTO_UNIT]]</f>
        <v>288.8</v>
      </c>
      <c r="M2440">
        <f>IFERROR(Tabla_STOCKENALMACEN[[#This Row],[CANT_STOCK]]/Tabla_STOCKENALMACEN[[#This Row],[VENTA_PROM12MESES_UN]],0)</f>
        <v>1</v>
      </c>
      <c r="N2440">
        <f>IFERROR(12/Tabla_STOCKENALMACEN[[#This Row],[MESES DE INVENTARIO]],0)</f>
        <v>12</v>
      </c>
      <c r="O2440" s="3">
        <f>Tabla_STOCKENALMACEN[[#This Row],[STOCK_VALORIZADO]]/SUM(Tabla_STOCKENALMACEN[STOCK_VALORIZADO])</f>
        <v>1.0872130763799854E-5</v>
      </c>
      <c r="P2440" s="1" t="str">
        <f>VLOOKUP(Tabla_STOCKENALMACEN[[#This Row],[ID_PRODUCTO]],'ABC VENTAS'!$B$2:$F$564,5,FALSE)</f>
        <v>C</v>
      </c>
      <c r="Q2440" s="1" t="str">
        <f>VLOOKUP(Tabla_STOCKENALMACEN[[#This Row],[ID_PRODUCTO]],'ABC STOCK'!$B$3:$F$565,5,FALSE)</f>
        <v>C</v>
      </c>
      <c r="R244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41" spans="1:18" x14ac:dyDescent="0.25">
      <c r="A2441">
        <v>3</v>
      </c>
      <c r="B2441">
        <v>1407</v>
      </c>
      <c r="C2441">
        <v>9</v>
      </c>
      <c r="D2441">
        <v>5</v>
      </c>
      <c r="E2441">
        <v>201909</v>
      </c>
      <c r="F2441">
        <v>117</v>
      </c>
      <c r="G2441">
        <v>2.84</v>
      </c>
      <c r="H2441">
        <v>332.28</v>
      </c>
      <c r="I2441">
        <v>232.34039999999999</v>
      </c>
      <c r="J2441">
        <v>81</v>
      </c>
      <c r="K2441">
        <v>342.75959999999998</v>
      </c>
      <c r="L2441">
        <f>Tabla_STOCKENALMACEN[[#This Row],[CANT_STOCK]]*Tabla_STOCKENALMACEN[[#This Row],[COSTO_UNIT]]</f>
        <v>332.28</v>
      </c>
      <c r="M2441">
        <f>IFERROR(Tabla_STOCKENALMACEN[[#This Row],[CANT_STOCK]]/Tabla_STOCKENALMACEN[[#This Row],[VENTA_PROM12MESES_UN]],0)</f>
        <v>1.4444444444444444</v>
      </c>
      <c r="N2441">
        <f>IFERROR(12/Tabla_STOCKENALMACEN[[#This Row],[MESES DE INVENTARIO]],0)</f>
        <v>8.3076923076923084</v>
      </c>
      <c r="O2441" s="3">
        <f>Tabla_STOCKENALMACEN[[#This Row],[STOCK_VALORIZADO]]/SUM(Tabla_STOCKENALMACEN[STOCK_VALORIZADO])</f>
        <v>1.2508973719513209E-5</v>
      </c>
      <c r="P2441" s="1" t="str">
        <f>VLOOKUP(Tabla_STOCKENALMACEN[[#This Row],[ID_PRODUCTO]],'ABC VENTAS'!$B$2:$F$564,5,FALSE)</f>
        <v>C</v>
      </c>
      <c r="Q2441" s="1" t="str">
        <f>VLOOKUP(Tabla_STOCKENALMACEN[[#This Row],[ID_PRODUCTO]],'ABC STOCK'!$B$3:$F$565,5,FALSE)</f>
        <v>C</v>
      </c>
      <c r="R244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42" spans="1:18" x14ac:dyDescent="0.25">
      <c r="A2442">
        <v>3</v>
      </c>
      <c r="B2442">
        <v>1407</v>
      </c>
      <c r="C2442">
        <v>9</v>
      </c>
      <c r="D2442">
        <v>5</v>
      </c>
      <c r="E2442">
        <v>202001</v>
      </c>
      <c r="F2442">
        <v>371</v>
      </c>
      <c r="G2442">
        <v>2.2400000000000002</v>
      </c>
      <c r="H2442">
        <v>831.04</v>
      </c>
      <c r="I2442">
        <v>226.33632</v>
      </c>
      <c r="J2442">
        <v>92.7</v>
      </c>
      <c r="K2442">
        <v>340.54271999999997</v>
      </c>
      <c r="L2442">
        <f>Tabla_STOCKENALMACEN[[#This Row],[CANT_STOCK]]*Tabla_STOCKENALMACEN[[#This Row],[COSTO_UNIT]]</f>
        <v>831.04000000000008</v>
      </c>
      <c r="M2442">
        <f>IFERROR(Tabla_STOCKENALMACEN[[#This Row],[CANT_STOCK]]/Tabla_STOCKENALMACEN[[#This Row],[VENTA_PROM12MESES_UN]],0)</f>
        <v>4.002157497303128</v>
      </c>
      <c r="N2442">
        <f>IFERROR(12/Tabla_STOCKENALMACEN[[#This Row],[MESES DE INVENTARIO]],0)</f>
        <v>2.9983827493261459</v>
      </c>
      <c r="O2442" s="3">
        <f>Tabla_STOCKENALMACEN[[#This Row],[STOCK_VALORIZADO]]/SUM(Tabla_STOCKENALMACEN[STOCK_VALORIZADO])</f>
        <v>3.1285233898712711E-5</v>
      </c>
      <c r="P2442" s="1" t="str">
        <f>VLOOKUP(Tabla_STOCKENALMACEN[[#This Row],[ID_PRODUCTO]],'ABC VENTAS'!$B$2:$F$564,5,FALSE)</f>
        <v>C</v>
      </c>
      <c r="Q2442" s="1" t="str">
        <f>VLOOKUP(Tabla_STOCKENALMACEN[[#This Row],[ID_PRODUCTO]],'ABC STOCK'!$B$3:$F$565,5,FALSE)</f>
        <v>C</v>
      </c>
      <c r="R244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443" spans="1:18" x14ac:dyDescent="0.25">
      <c r="A2443">
        <v>2</v>
      </c>
      <c r="B2443">
        <v>1407</v>
      </c>
      <c r="C2443">
        <v>9</v>
      </c>
      <c r="D2443">
        <v>5</v>
      </c>
      <c r="E2443">
        <v>201908</v>
      </c>
      <c r="F2443">
        <v>519</v>
      </c>
      <c r="G2443">
        <v>1.5</v>
      </c>
      <c r="H2443">
        <v>778.5</v>
      </c>
      <c r="I2443">
        <v>115.56</v>
      </c>
      <c r="J2443">
        <v>72</v>
      </c>
      <c r="K2443">
        <v>183.6</v>
      </c>
      <c r="L2443">
        <f>Tabla_STOCKENALMACEN[[#This Row],[CANT_STOCK]]*Tabla_STOCKENALMACEN[[#This Row],[COSTO_UNIT]]</f>
        <v>778.5</v>
      </c>
      <c r="M2443">
        <f>IFERROR(Tabla_STOCKENALMACEN[[#This Row],[CANT_STOCK]]/Tabla_STOCKENALMACEN[[#This Row],[VENTA_PROM12MESES_UN]],0)</f>
        <v>7.208333333333333</v>
      </c>
      <c r="N2443">
        <f>IFERROR(12/Tabla_STOCKENALMACEN[[#This Row],[MESES DE INVENTARIO]],0)</f>
        <v>1.6647398843930636</v>
      </c>
      <c r="O2443" s="3">
        <f>Tabla_STOCKENALMACEN[[#This Row],[STOCK_VALORIZADO]]/SUM(Tabla_STOCKENALMACEN[STOCK_VALORIZADO])</f>
        <v>2.930731925075549E-5</v>
      </c>
      <c r="P2443" s="1" t="str">
        <f>VLOOKUP(Tabla_STOCKENALMACEN[[#This Row],[ID_PRODUCTO]],'ABC VENTAS'!$B$2:$F$564,5,FALSE)</f>
        <v>C</v>
      </c>
      <c r="Q2443" s="1" t="str">
        <f>VLOOKUP(Tabla_STOCKENALMACEN[[#This Row],[ID_PRODUCTO]],'ABC STOCK'!$B$3:$F$565,5,FALSE)</f>
        <v>C</v>
      </c>
      <c r="R244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444" spans="1:18" x14ac:dyDescent="0.25">
      <c r="A2444">
        <v>3</v>
      </c>
      <c r="B2444">
        <v>1408</v>
      </c>
      <c r="C2444">
        <v>9</v>
      </c>
      <c r="D2444">
        <v>5</v>
      </c>
      <c r="E2444">
        <v>201903</v>
      </c>
      <c r="F2444">
        <v>0</v>
      </c>
      <c r="G2444">
        <v>6.08</v>
      </c>
      <c r="H2444">
        <v>0</v>
      </c>
      <c r="I2444">
        <v>702.96960000000001</v>
      </c>
      <c r="J2444">
        <v>141</v>
      </c>
      <c r="K2444">
        <v>1345.9295999999999</v>
      </c>
      <c r="L2444">
        <f>Tabla_STOCKENALMACEN[[#This Row],[CANT_STOCK]]*Tabla_STOCKENALMACEN[[#This Row],[COSTO_UNIT]]</f>
        <v>0</v>
      </c>
      <c r="M2444">
        <f>IFERROR(Tabla_STOCKENALMACEN[[#This Row],[CANT_STOCK]]/Tabla_STOCKENALMACEN[[#This Row],[VENTA_PROM12MESES_UN]],0)</f>
        <v>0</v>
      </c>
      <c r="N2444">
        <f>IFERROR(12/Tabla_STOCKENALMACEN[[#This Row],[MESES DE INVENTARIO]],0)</f>
        <v>0</v>
      </c>
      <c r="O2444" s="3">
        <f>Tabla_STOCKENALMACEN[[#This Row],[STOCK_VALORIZADO]]/SUM(Tabla_STOCKENALMACEN[STOCK_VALORIZADO])</f>
        <v>0</v>
      </c>
      <c r="P2444" s="1" t="str">
        <f>VLOOKUP(Tabla_STOCKENALMACEN[[#This Row],[ID_PRODUCTO]],'ABC VENTAS'!$B$2:$F$564,5,FALSE)</f>
        <v>C</v>
      </c>
      <c r="Q2444" s="1" t="str">
        <f>VLOOKUP(Tabla_STOCKENALMACEN[[#This Row],[ID_PRODUCTO]],'ABC STOCK'!$B$3:$F$565,5,FALSE)</f>
        <v>C</v>
      </c>
      <c r="R244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45" spans="1:18" x14ac:dyDescent="0.25">
      <c r="A2445">
        <v>3</v>
      </c>
      <c r="B2445">
        <v>1408</v>
      </c>
      <c r="C2445">
        <v>9</v>
      </c>
      <c r="D2445">
        <v>5</v>
      </c>
      <c r="E2445">
        <v>201902</v>
      </c>
      <c r="F2445">
        <v>250</v>
      </c>
      <c r="G2445">
        <v>4.2300000000000004</v>
      </c>
      <c r="H2445">
        <v>1057.5</v>
      </c>
      <c r="I2445">
        <v>421.64640000000003</v>
      </c>
      <c r="J2445">
        <v>112</v>
      </c>
      <c r="K2445">
        <v>672.73919999999998</v>
      </c>
      <c r="L2445">
        <f>Tabla_STOCKENALMACEN[[#This Row],[CANT_STOCK]]*Tabla_STOCKENALMACEN[[#This Row],[COSTO_UNIT]]</f>
        <v>1057.5</v>
      </c>
      <c r="M2445">
        <f>IFERROR(Tabla_STOCKENALMACEN[[#This Row],[CANT_STOCK]]/Tabla_STOCKENALMACEN[[#This Row],[VENTA_PROM12MESES_UN]],0)</f>
        <v>2.2321428571428572</v>
      </c>
      <c r="N2445">
        <f>IFERROR(12/Tabla_STOCKENALMACEN[[#This Row],[MESES DE INVENTARIO]],0)</f>
        <v>5.3759999999999994</v>
      </c>
      <c r="O2445" s="3">
        <f>Tabla_STOCKENALMACEN[[#This Row],[STOCK_VALORIZADO]]/SUM(Tabla_STOCKENALMACEN[STOCK_VALORIZADO])</f>
        <v>3.9810520369523357E-5</v>
      </c>
      <c r="P2445" s="1" t="str">
        <f>VLOOKUP(Tabla_STOCKENALMACEN[[#This Row],[ID_PRODUCTO]],'ABC VENTAS'!$B$2:$F$564,5,FALSE)</f>
        <v>C</v>
      </c>
      <c r="Q2445" s="1" t="str">
        <f>VLOOKUP(Tabla_STOCKENALMACEN[[#This Row],[ID_PRODUCTO]],'ABC STOCK'!$B$3:$F$565,5,FALSE)</f>
        <v>C</v>
      </c>
      <c r="R244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46" spans="1:18" x14ac:dyDescent="0.25">
      <c r="A2446">
        <v>1</v>
      </c>
      <c r="B2446">
        <v>1408</v>
      </c>
      <c r="C2446">
        <v>9</v>
      </c>
      <c r="D2446">
        <v>5</v>
      </c>
      <c r="E2446">
        <v>201910</v>
      </c>
      <c r="F2446">
        <v>823</v>
      </c>
      <c r="G2446">
        <v>6.4</v>
      </c>
      <c r="H2446">
        <v>5267.2</v>
      </c>
      <c r="I2446">
        <v>430.84800000000001</v>
      </c>
      <c r="J2446">
        <v>74.8</v>
      </c>
      <c r="K2446">
        <v>655.84640000000002</v>
      </c>
      <c r="L2446">
        <f>Tabla_STOCKENALMACEN[[#This Row],[CANT_STOCK]]*Tabla_STOCKENALMACEN[[#This Row],[COSTO_UNIT]]</f>
        <v>5267.2000000000007</v>
      </c>
      <c r="M2446">
        <f>IFERROR(Tabla_STOCKENALMACEN[[#This Row],[CANT_STOCK]]/Tabla_STOCKENALMACEN[[#This Row],[VENTA_PROM12MESES_UN]],0)</f>
        <v>11.002673796791445</v>
      </c>
      <c r="N2446">
        <f>IFERROR(12/Tabla_STOCKENALMACEN[[#This Row],[MESES DE INVENTARIO]],0)</f>
        <v>1.090643985419198</v>
      </c>
      <c r="O2446" s="3">
        <f>Tabla_STOCKENALMACEN[[#This Row],[STOCK_VALORIZADO]]/SUM(Tabla_STOCKENALMACEN[STOCK_VALORIZADO])</f>
        <v>1.9828839044005054E-4</v>
      </c>
      <c r="P2446" s="1" t="str">
        <f>VLOOKUP(Tabla_STOCKENALMACEN[[#This Row],[ID_PRODUCTO]],'ABC VENTAS'!$B$2:$F$564,5,FALSE)</f>
        <v>C</v>
      </c>
      <c r="Q2446" s="1" t="str">
        <f>VLOOKUP(Tabla_STOCKENALMACEN[[#This Row],[ID_PRODUCTO]],'ABC STOCK'!$B$3:$F$565,5,FALSE)</f>
        <v>C</v>
      </c>
      <c r="R244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447" spans="1:18" x14ac:dyDescent="0.25">
      <c r="A2447">
        <v>1</v>
      </c>
      <c r="B2447">
        <v>1408</v>
      </c>
      <c r="C2447">
        <v>9</v>
      </c>
      <c r="D2447">
        <v>5</v>
      </c>
      <c r="E2447">
        <v>202002</v>
      </c>
      <c r="F2447">
        <v>79</v>
      </c>
      <c r="G2447">
        <v>3.66</v>
      </c>
      <c r="H2447">
        <v>289.14</v>
      </c>
      <c r="I2447">
        <v>550.53719999999998</v>
      </c>
      <c r="J2447">
        <v>138</v>
      </c>
      <c r="K2447">
        <v>641.45159999999998</v>
      </c>
      <c r="L2447">
        <f>Tabla_STOCKENALMACEN[[#This Row],[CANT_STOCK]]*Tabla_STOCKENALMACEN[[#This Row],[COSTO_UNIT]]</f>
        <v>289.14</v>
      </c>
      <c r="M2447">
        <f>IFERROR(Tabla_STOCKENALMACEN[[#This Row],[CANT_STOCK]]/Tabla_STOCKENALMACEN[[#This Row],[VENTA_PROM12MESES_UN]],0)</f>
        <v>0.57246376811594202</v>
      </c>
      <c r="N2447">
        <f>IFERROR(12/Tabla_STOCKENALMACEN[[#This Row],[MESES DE INVENTARIO]],0)</f>
        <v>20.962025316455698</v>
      </c>
      <c r="O2447" s="3">
        <f>Tabla_STOCKENALMACEN[[#This Row],[STOCK_VALORIZADO]]/SUM(Tabla_STOCKENALMACEN[STOCK_VALORIZADO])</f>
        <v>1.0884930363729534E-5</v>
      </c>
      <c r="P2447" s="1" t="str">
        <f>VLOOKUP(Tabla_STOCKENALMACEN[[#This Row],[ID_PRODUCTO]],'ABC VENTAS'!$B$2:$F$564,5,FALSE)</f>
        <v>C</v>
      </c>
      <c r="Q2447" s="1" t="str">
        <f>VLOOKUP(Tabla_STOCKENALMACEN[[#This Row],[ID_PRODUCTO]],'ABC STOCK'!$B$3:$F$565,5,FALSE)</f>
        <v>C</v>
      </c>
      <c r="R244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48" spans="1:18" x14ac:dyDescent="0.25">
      <c r="A2448">
        <v>3</v>
      </c>
      <c r="B2448">
        <v>1408</v>
      </c>
      <c r="C2448">
        <v>9</v>
      </c>
      <c r="D2448">
        <v>5</v>
      </c>
      <c r="E2448">
        <v>201902</v>
      </c>
      <c r="F2448">
        <v>665</v>
      </c>
      <c r="G2448">
        <v>3.33</v>
      </c>
      <c r="H2448">
        <v>2214.4499999999998</v>
      </c>
      <c r="I2448">
        <v>322.41059999999999</v>
      </c>
      <c r="J2448">
        <v>94</v>
      </c>
      <c r="K2448">
        <v>441.35820000000001</v>
      </c>
      <c r="L2448">
        <f>Tabla_STOCKENALMACEN[[#This Row],[CANT_STOCK]]*Tabla_STOCKENALMACEN[[#This Row],[COSTO_UNIT]]</f>
        <v>2214.4500000000003</v>
      </c>
      <c r="M2448">
        <f>IFERROR(Tabla_STOCKENALMACEN[[#This Row],[CANT_STOCK]]/Tabla_STOCKENALMACEN[[#This Row],[VENTA_PROM12MESES_UN]],0)</f>
        <v>7.0744680851063828</v>
      </c>
      <c r="N2448">
        <f>IFERROR(12/Tabla_STOCKENALMACEN[[#This Row],[MESES DE INVENTARIO]],0)</f>
        <v>1.6962406015037594</v>
      </c>
      <c r="O2448" s="3">
        <f>Tabla_STOCKENALMACEN[[#This Row],[STOCK_VALORIZADO]]/SUM(Tabla_STOCKENALMACEN[STOCK_VALORIZADO])</f>
        <v>8.3364923718478494E-5</v>
      </c>
      <c r="P2448" s="1" t="str">
        <f>VLOOKUP(Tabla_STOCKENALMACEN[[#This Row],[ID_PRODUCTO]],'ABC VENTAS'!$B$2:$F$564,5,FALSE)</f>
        <v>C</v>
      </c>
      <c r="Q2448" s="1" t="str">
        <f>VLOOKUP(Tabla_STOCKENALMACEN[[#This Row],[ID_PRODUCTO]],'ABC STOCK'!$B$3:$F$565,5,FALSE)</f>
        <v>C</v>
      </c>
      <c r="R244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449" spans="1:18" x14ac:dyDescent="0.25">
      <c r="A2449">
        <v>2</v>
      </c>
      <c r="B2449">
        <v>1408</v>
      </c>
      <c r="C2449">
        <v>9</v>
      </c>
      <c r="D2449">
        <v>5</v>
      </c>
      <c r="E2449">
        <v>201904</v>
      </c>
      <c r="F2449">
        <v>765</v>
      </c>
      <c r="G2449">
        <v>6.36</v>
      </c>
      <c r="H2449">
        <v>4865.3999999999996</v>
      </c>
      <c r="I2449">
        <v>258.40679999999998</v>
      </c>
      <c r="J2449">
        <v>47.8</v>
      </c>
      <c r="K2449">
        <v>434.73144000000002</v>
      </c>
      <c r="L2449">
        <f>Tabla_STOCKENALMACEN[[#This Row],[CANT_STOCK]]*Tabla_STOCKENALMACEN[[#This Row],[COSTO_UNIT]]</f>
        <v>4865.4000000000005</v>
      </c>
      <c r="M2449">
        <f>IFERROR(Tabla_STOCKENALMACEN[[#This Row],[CANT_STOCK]]/Tabla_STOCKENALMACEN[[#This Row],[VENTA_PROM12MESES_UN]],0)</f>
        <v>16.00418410041841</v>
      </c>
      <c r="N2449">
        <f>IFERROR(12/Tabla_STOCKENALMACEN[[#This Row],[MESES DE INVENTARIO]],0)</f>
        <v>0.74980392156862741</v>
      </c>
      <c r="O2449" s="3">
        <f>Tabla_STOCKENALMACEN[[#This Row],[STOCK_VALORIZADO]]/SUM(Tabla_STOCKENALMACEN[STOCK_VALORIZADO])</f>
        <v>1.8316227499373897E-4</v>
      </c>
      <c r="P2449" s="1" t="str">
        <f>VLOOKUP(Tabla_STOCKENALMACEN[[#This Row],[ID_PRODUCTO]],'ABC VENTAS'!$B$2:$F$564,5,FALSE)</f>
        <v>C</v>
      </c>
      <c r="Q2449" s="1" t="str">
        <f>VLOOKUP(Tabla_STOCKENALMACEN[[#This Row],[ID_PRODUCTO]],'ABC STOCK'!$B$3:$F$565,5,FALSE)</f>
        <v>C</v>
      </c>
      <c r="R244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450" spans="1:18" x14ac:dyDescent="0.25">
      <c r="A2450">
        <v>2</v>
      </c>
      <c r="B2450">
        <v>1409</v>
      </c>
      <c r="C2450">
        <v>9</v>
      </c>
      <c r="D2450">
        <v>5</v>
      </c>
      <c r="E2450">
        <v>201903</v>
      </c>
      <c r="F2450">
        <v>185</v>
      </c>
      <c r="G2450">
        <v>76</v>
      </c>
      <c r="H2450">
        <v>14060</v>
      </c>
      <c r="I2450">
        <v>46447.4</v>
      </c>
      <c r="J2450">
        <v>719</v>
      </c>
      <c r="K2450">
        <v>92894.8</v>
      </c>
      <c r="L2450">
        <f>Tabla_STOCKENALMACEN[[#This Row],[CANT_STOCK]]*Tabla_STOCKENALMACEN[[#This Row],[COSTO_UNIT]]</f>
        <v>14060</v>
      </c>
      <c r="M2450">
        <f>IFERROR(Tabla_STOCKENALMACEN[[#This Row],[CANT_STOCK]]/Tabla_STOCKENALMACEN[[#This Row],[VENTA_PROM12MESES_UN]],0)</f>
        <v>0.2573018080667594</v>
      </c>
      <c r="N2450">
        <f>IFERROR(12/Tabla_STOCKENALMACEN[[#This Row],[MESES DE INVENTARIO]],0)</f>
        <v>46.637837837837836</v>
      </c>
      <c r="O2450" s="3">
        <f>Tabla_STOCKENALMACEN[[#This Row],[STOCK_VALORIZADO]]/SUM(Tabla_STOCKENALMACEN[STOCK_VALORIZADO])</f>
        <v>5.2930110297446655E-4</v>
      </c>
      <c r="P2450" s="1" t="str">
        <f>VLOOKUP(Tabla_STOCKENALMACEN[[#This Row],[ID_PRODUCTO]],'ABC VENTAS'!$B$2:$F$564,5,FALSE)</f>
        <v>B</v>
      </c>
      <c r="Q2450" s="1" t="str">
        <f>VLOOKUP(Tabla_STOCKENALMACEN[[#This Row],[ID_PRODUCTO]],'ABC STOCK'!$B$3:$F$565,5,FALSE)</f>
        <v>B</v>
      </c>
      <c r="R245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51" spans="1:18" x14ac:dyDescent="0.25">
      <c r="A2451">
        <v>2</v>
      </c>
      <c r="B2451">
        <v>1409</v>
      </c>
      <c r="C2451">
        <v>9</v>
      </c>
      <c r="D2451">
        <v>5</v>
      </c>
      <c r="E2451">
        <v>201907</v>
      </c>
      <c r="F2451">
        <v>726</v>
      </c>
      <c r="G2451">
        <v>65</v>
      </c>
      <c r="H2451">
        <v>47190</v>
      </c>
      <c r="I2451">
        <v>47583.9</v>
      </c>
      <c r="J2451">
        <v>747</v>
      </c>
      <c r="K2451">
        <v>60693.75</v>
      </c>
      <c r="L2451">
        <f>Tabla_STOCKENALMACEN[[#This Row],[CANT_STOCK]]*Tabla_STOCKENALMACEN[[#This Row],[COSTO_UNIT]]</f>
        <v>47190</v>
      </c>
      <c r="M2451">
        <f>IFERROR(Tabla_STOCKENALMACEN[[#This Row],[CANT_STOCK]]/Tabla_STOCKENALMACEN[[#This Row],[VENTA_PROM12MESES_UN]],0)</f>
        <v>0.9718875502008032</v>
      </c>
      <c r="N2451">
        <f>IFERROR(12/Tabla_STOCKENALMACEN[[#This Row],[MESES DE INVENTARIO]],0)</f>
        <v>12.347107438016529</v>
      </c>
      <c r="O2451" s="3">
        <f>Tabla_STOCKENALMACEN[[#This Row],[STOCK_VALORIZADO]]/SUM(Tabla_STOCKENALMACEN[STOCK_VALORIZADO])</f>
        <v>1.7765091784754676E-3</v>
      </c>
      <c r="P2451" s="1" t="str">
        <f>VLOOKUP(Tabla_STOCKENALMACEN[[#This Row],[ID_PRODUCTO]],'ABC VENTAS'!$B$2:$F$564,5,FALSE)</f>
        <v>B</v>
      </c>
      <c r="Q2451" s="1" t="str">
        <f>VLOOKUP(Tabla_STOCKENALMACEN[[#This Row],[ID_PRODUCTO]],'ABC STOCK'!$B$3:$F$565,5,FALSE)</f>
        <v>B</v>
      </c>
      <c r="R245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52" spans="1:18" x14ac:dyDescent="0.25">
      <c r="A2452">
        <v>2</v>
      </c>
      <c r="B2452">
        <v>1409</v>
      </c>
      <c r="C2452">
        <v>9</v>
      </c>
      <c r="D2452">
        <v>5</v>
      </c>
      <c r="E2452">
        <v>201902</v>
      </c>
      <c r="F2452">
        <v>254</v>
      </c>
      <c r="G2452">
        <v>31</v>
      </c>
      <c r="H2452">
        <v>7874</v>
      </c>
      <c r="I2452">
        <v>32484.9</v>
      </c>
      <c r="J2452">
        <v>998</v>
      </c>
      <c r="K2452">
        <v>56925.919999999998</v>
      </c>
      <c r="L2452">
        <f>Tabla_STOCKENALMACEN[[#This Row],[CANT_STOCK]]*Tabla_STOCKENALMACEN[[#This Row],[COSTO_UNIT]]</f>
        <v>7874</v>
      </c>
      <c r="M2452">
        <f>IFERROR(Tabla_STOCKENALMACEN[[#This Row],[CANT_STOCK]]/Tabla_STOCKENALMACEN[[#This Row],[VENTA_PROM12MESES_UN]],0)</f>
        <v>0.25450901803607212</v>
      </c>
      <c r="N2452">
        <f>IFERROR(12/Tabla_STOCKENALMACEN[[#This Row],[MESES DE INVENTARIO]],0)</f>
        <v>47.1496062992126</v>
      </c>
      <c r="O2452" s="3">
        <f>Tabla_STOCKENALMACEN[[#This Row],[STOCK_VALORIZADO]]/SUM(Tabla_STOCKENALMACEN[STOCK_VALORIZADO])</f>
        <v>2.9642367601855968E-4</v>
      </c>
      <c r="P2452" s="1" t="str">
        <f>VLOOKUP(Tabla_STOCKENALMACEN[[#This Row],[ID_PRODUCTO]],'ABC VENTAS'!$B$2:$F$564,5,FALSE)</f>
        <v>B</v>
      </c>
      <c r="Q2452" s="1" t="str">
        <f>VLOOKUP(Tabla_STOCKENALMACEN[[#This Row],[ID_PRODUCTO]],'ABC STOCK'!$B$3:$F$565,5,FALSE)</f>
        <v>B</v>
      </c>
      <c r="R245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53" spans="1:18" x14ac:dyDescent="0.25">
      <c r="A2453">
        <v>1</v>
      </c>
      <c r="B2453">
        <v>1409</v>
      </c>
      <c r="C2453">
        <v>9</v>
      </c>
      <c r="D2453">
        <v>5</v>
      </c>
      <c r="E2453">
        <v>202002</v>
      </c>
      <c r="F2453">
        <v>260</v>
      </c>
      <c r="G2453">
        <v>74</v>
      </c>
      <c r="H2453">
        <v>19240</v>
      </c>
      <c r="I2453">
        <v>26219.68</v>
      </c>
      <c r="J2453">
        <v>344</v>
      </c>
      <c r="K2453">
        <v>33601.919999999998</v>
      </c>
      <c r="L2453">
        <f>Tabla_STOCKENALMACEN[[#This Row],[CANT_STOCK]]*Tabla_STOCKENALMACEN[[#This Row],[COSTO_UNIT]]</f>
        <v>19240</v>
      </c>
      <c r="M2453">
        <f>IFERROR(Tabla_STOCKENALMACEN[[#This Row],[CANT_STOCK]]/Tabla_STOCKENALMACEN[[#This Row],[VENTA_PROM12MESES_UN]],0)</f>
        <v>0.7558139534883721</v>
      </c>
      <c r="N2453">
        <f>IFERROR(12/Tabla_STOCKENALMACEN[[#This Row],[MESES DE INVENTARIO]],0)</f>
        <v>15.876923076923077</v>
      </c>
      <c r="O2453" s="3">
        <f>Tabla_STOCKENALMACEN[[#This Row],[STOCK_VALORIZADO]]/SUM(Tabla_STOCKENALMACEN[STOCK_VALORIZADO])</f>
        <v>7.243067724913752E-4</v>
      </c>
      <c r="P2453" s="1" t="str">
        <f>VLOOKUP(Tabla_STOCKENALMACEN[[#This Row],[ID_PRODUCTO]],'ABC VENTAS'!$B$2:$F$564,5,FALSE)</f>
        <v>B</v>
      </c>
      <c r="Q2453" s="1" t="str">
        <f>VLOOKUP(Tabla_STOCKENALMACEN[[#This Row],[ID_PRODUCTO]],'ABC STOCK'!$B$3:$F$565,5,FALSE)</f>
        <v>B</v>
      </c>
      <c r="R245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54" spans="1:18" x14ac:dyDescent="0.25">
      <c r="A2454">
        <v>3</v>
      </c>
      <c r="B2454">
        <v>1409</v>
      </c>
      <c r="C2454">
        <v>9</v>
      </c>
      <c r="D2454">
        <v>5</v>
      </c>
      <c r="E2454">
        <v>201901</v>
      </c>
      <c r="F2454">
        <v>36</v>
      </c>
      <c r="G2454">
        <v>32</v>
      </c>
      <c r="H2454">
        <v>1152</v>
      </c>
      <c r="I2454">
        <v>17732.48</v>
      </c>
      <c r="J2454">
        <v>538</v>
      </c>
      <c r="K2454">
        <v>21347.84</v>
      </c>
      <c r="L2454">
        <f>Tabla_STOCKENALMACEN[[#This Row],[CANT_STOCK]]*Tabla_STOCKENALMACEN[[#This Row],[COSTO_UNIT]]</f>
        <v>1152</v>
      </c>
      <c r="M2454">
        <f>IFERROR(Tabla_STOCKENALMACEN[[#This Row],[CANT_STOCK]]/Tabla_STOCKENALMACEN[[#This Row],[VENTA_PROM12MESES_UN]],0)</f>
        <v>6.6914498141263934E-2</v>
      </c>
      <c r="N2454">
        <f>IFERROR(12/Tabla_STOCKENALMACEN[[#This Row],[MESES DE INVENTARIO]],0)</f>
        <v>179.33333333333334</v>
      </c>
      <c r="O2454" s="3">
        <f>Tabla_STOCKENALMACEN[[#This Row],[STOCK_VALORIZADO]]/SUM(Tabla_STOCKENALMACEN[STOCK_VALORIZADO])</f>
        <v>4.3368056232331822E-5</v>
      </c>
      <c r="P2454" s="1" t="str">
        <f>VLOOKUP(Tabla_STOCKENALMACEN[[#This Row],[ID_PRODUCTO]],'ABC VENTAS'!$B$2:$F$564,5,FALSE)</f>
        <v>B</v>
      </c>
      <c r="Q2454" s="1" t="str">
        <f>VLOOKUP(Tabla_STOCKENALMACEN[[#This Row],[ID_PRODUCTO]],'ABC STOCK'!$B$3:$F$565,5,FALSE)</f>
        <v>B</v>
      </c>
      <c r="R245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55" spans="1:18" x14ac:dyDescent="0.25">
      <c r="A2455">
        <v>1</v>
      </c>
      <c r="B2455">
        <v>1409</v>
      </c>
      <c r="C2455">
        <v>9</v>
      </c>
      <c r="D2455">
        <v>5</v>
      </c>
      <c r="E2455">
        <v>202001</v>
      </c>
      <c r="F2455">
        <v>166</v>
      </c>
      <c r="G2455">
        <v>40</v>
      </c>
      <c r="H2455">
        <v>6640</v>
      </c>
      <c r="I2455">
        <v>13305.6</v>
      </c>
      <c r="J2455">
        <v>308</v>
      </c>
      <c r="K2455">
        <v>20328</v>
      </c>
      <c r="L2455">
        <f>Tabla_STOCKENALMACEN[[#This Row],[CANT_STOCK]]*Tabla_STOCKENALMACEN[[#This Row],[COSTO_UNIT]]</f>
        <v>6640</v>
      </c>
      <c r="M2455">
        <f>IFERROR(Tabla_STOCKENALMACEN[[#This Row],[CANT_STOCK]]/Tabla_STOCKENALMACEN[[#This Row],[VENTA_PROM12MESES_UN]],0)</f>
        <v>0.53896103896103897</v>
      </c>
      <c r="N2455">
        <f>IFERROR(12/Tabla_STOCKENALMACEN[[#This Row],[MESES DE INVENTARIO]],0)</f>
        <v>22.265060240963855</v>
      </c>
      <c r="O2455" s="3">
        <f>Tabla_STOCKENALMACEN[[#This Row],[STOCK_VALORIZADO]]/SUM(Tabla_STOCKENALMACEN[STOCK_VALORIZADO])</f>
        <v>2.4996865745024593E-4</v>
      </c>
      <c r="P2455" s="1" t="str">
        <f>VLOOKUP(Tabla_STOCKENALMACEN[[#This Row],[ID_PRODUCTO]],'ABC VENTAS'!$B$2:$F$564,5,FALSE)</f>
        <v>B</v>
      </c>
      <c r="Q2455" s="1" t="str">
        <f>VLOOKUP(Tabla_STOCKENALMACEN[[#This Row],[ID_PRODUCTO]],'ABC STOCK'!$B$3:$F$565,5,FALSE)</f>
        <v>B</v>
      </c>
      <c r="R245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56" spans="1:18" x14ac:dyDescent="0.25">
      <c r="A2456">
        <v>2</v>
      </c>
      <c r="B2456">
        <v>1410</v>
      </c>
      <c r="C2456">
        <v>9</v>
      </c>
      <c r="D2456">
        <v>5</v>
      </c>
      <c r="E2456">
        <v>202002</v>
      </c>
      <c r="F2456">
        <v>84</v>
      </c>
      <c r="G2456">
        <v>6.62</v>
      </c>
      <c r="H2456">
        <v>556.08000000000004</v>
      </c>
      <c r="I2456">
        <v>611.68799999999999</v>
      </c>
      <c r="J2456">
        <v>84</v>
      </c>
      <c r="K2456">
        <v>1023.1872</v>
      </c>
      <c r="L2456">
        <f>Tabla_STOCKENALMACEN[[#This Row],[CANT_STOCK]]*Tabla_STOCKENALMACEN[[#This Row],[COSTO_UNIT]]</f>
        <v>556.08000000000004</v>
      </c>
      <c r="M2456">
        <f>IFERROR(Tabla_STOCKENALMACEN[[#This Row],[CANT_STOCK]]/Tabla_STOCKENALMACEN[[#This Row],[VENTA_PROM12MESES_UN]],0)</f>
        <v>1</v>
      </c>
      <c r="N2456">
        <f>IFERROR(12/Tabla_STOCKENALMACEN[[#This Row],[MESES DE INVENTARIO]],0)</f>
        <v>12</v>
      </c>
      <c r="O2456" s="3">
        <f>Tabla_STOCKENALMACEN[[#This Row],[STOCK_VALORIZADO]]/SUM(Tabla_STOCKENALMACEN[STOCK_VALORIZADO])</f>
        <v>2.0934122143815176E-5</v>
      </c>
      <c r="P2456" s="1" t="str">
        <f>VLOOKUP(Tabla_STOCKENALMACEN[[#This Row],[ID_PRODUCTO]],'ABC VENTAS'!$B$2:$F$564,5,FALSE)</f>
        <v>C</v>
      </c>
      <c r="Q2456" s="1" t="str">
        <f>VLOOKUP(Tabla_STOCKENALMACEN[[#This Row],[ID_PRODUCTO]],'ABC STOCK'!$B$3:$F$565,5,FALSE)</f>
        <v>C</v>
      </c>
      <c r="R245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57" spans="1:18" x14ac:dyDescent="0.25">
      <c r="A2457">
        <v>2</v>
      </c>
      <c r="B2457">
        <v>1410</v>
      </c>
      <c r="C2457">
        <v>9</v>
      </c>
      <c r="D2457">
        <v>5</v>
      </c>
      <c r="E2457">
        <v>202003</v>
      </c>
      <c r="F2457">
        <v>153</v>
      </c>
      <c r="G2457">
        <v>6.37</v>
      </c>
      <c r="H2457">
        <v>974.61</v>
      </c>
      <c r="I2457">
        <v>270.72500000000002</v>
      </c>
      <c r="J2457">
        <v>50</v>
      </c>
      <c r="K2457">
        <v>471.38</v>
      </c>
      <c r="L2457">
        <f>Tabla_STOCKENALMACEN[[#This Row],[CANT_STOCK]]*Tabla_STOCKENALMACEN[[#This Row],[COSTO_UNIT]]</f>
        <v>974.61</v>
      </c>
      <c r="M2457">
        <f>IFERROR(Tabla_STOCKENALMACEN[[#This Row],[CANT_STOCK]]/Tabla_STOCKENALMACEN[[#This Row],[VENTA_PROM12MESES_UN]],0)</f>
        <v>3.06</v>
      </c>
      <c r="N2457">
        <f>IFERROR(12/Tabla_STOCKENALMACEN[[#This Row],[MESES DE INVENTARIO]],0)</f>
        <v>3.9215686274509802</v>
      </c>
      <c r="O2457" s="3">
        <f>Tabla_STOCKENALMACEN[[#This Row],[STOCK_VALORIZADO]]/SUM(Tabla_STOCKENALMACEN[STOCK_VALORIZADO])</f>
        <v>3.6690053198431354E-5</v>
      </c>
      <c r="P2457" s="1" t="str">
        <f>VLOOKUP(Tabla_STOCKENALMACEN[[#This Row],[ID_PRODUCTO]],'ABC VENTAS'!$B$2:$F$564,5,FALSE)</f>
        <v>C</v>
      </c>
      <c r="Q2457" s="1" t="str">
        <f>VLOOKUP(Tabla_STOCKENALMACEN[[#This Row],[ID_PRODUCTO]],'ABC STOCK'!$B$3:$F$565,5,FALSE)</f>
        <v>C</v>
      </c>
      <c r="R245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458" spans="1:18" x14ac:dyDescent="0.25">
      <c r="A2458">
        <v>1</v>
      </c>
      <c r="B2458">
        <v>1410</v>
      </c>
      <c r="C2458">
        <v>9</v>
      </c>
      <c r="D2458">
        <v>5</v>
      </c>
      <c r="E2458">
        <v>201904</v>
      </c>
      <c r="F2458">
        <v>49</v>
      </c>
      <c r="G2458">
        <v>2.34</v>
      </c>
      <c r="H2458">
        <v>114.66</v>
      </c>
      <c r="I2458">
        <v>165.78899999999999</v>
      </c>
      <c r="J2458">
        <v>65</v>
      </c>
      <c r="K2458">
        <v>260.09100000000001</v>
      </c>
      <c r="L2458">
        <f>Tabla_STOCKENALMACEN[[#This Row],[CANT_STOCK]]*Tabla_STOCKENALMACEN[[#This Row],[COSTO_UNIT]]</f>
        <v>114.66</v>
      </c>
      <c r="M2458">
        <f>IFERROR(Tabla_STOCKENALMACEN[[#This Row],[CANT_STOCK]]/Tabla_STOCKENALMACEN[[#This Row],[VENTA_PROM12MESES_UN]],0)</f>
        <v>0.75384615384615383</v>
      </c>
      <c r="N2458">
        <f>IFERROR(12/Tabla_STOCKENALMACEN[[#This Row],[MESES DE INVENTARIO]],0)</f>
        <v>15.918367346938776</v>
      </c>
      <c r="O2458" s="3">
        <f>Tabla_STOCKENALMACEN[[#This Row],[STOCK_VALORIZADO]]/SUM(Tabla_STOCKENALMACEN[STOCK_VALORIZADO])</f>
        <v>4.3164768468742771E-6</v>
      </c>
      <c r="P2458" s="1" t="str">
        <f>VLOOKUP(Tabla_STOCKENALMACEN[[#This Row],[ID_PRODUCTO]],'ABC VENTAS'!$B$2:$F$564,5,FALSE)</f>
        <v>C</v>
      </c>
      <c r="Q2458" s="1" t="str">
        <f>VLOOKUP(Tabla_STOCKENALMACEN[[#This Row],[ID_PRODUCTO]],'ABC STOCK'!$B$3:$F$565,5,FALSE)</f>
        <v>C</v>
      </c>
      <c r="R24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59" spans="1:18" x14ac:dyDescent="0.25">
      <c r="A2459">
        <v>1</v>
      </c>
      <c r="B2459">
        <v>1410</v>
      </c>
      <c r="C2459">
        <v>9</v>
      </c>
      <c r="D2459">
        <v>5</v>
      </c>
      <c r="E2459">
        <v>201906</v>
      </c>
      <c r="F2459">
        <v>147</v>
      </c>
      <c r="G2459">
        <v>5.66</v>
      </c>
      <c r="H2459">
        <v>832.02</v>
      </c>
      <c r="I2459">
        <v>146.43552</v>
      </c>
      <c r="J2459">
        <v>29.4</v>
      </c>
      <c r="K2459">
        <v>241.28579999999999</v>
      </c>
      <c r="L2459">
        <f>Tabla_STOCKENALMACEN[[#This Row],[CANT_STOCK]]*Tabla_STOCKENALMACEN[[#This Row],[COSTO_UNIT]]</f>
        <v>832.02</v>
      </c>
      <c r="M2459">
        <f>IFERROR(Tabla_STOCKENALMACEN[[#This Row],[CANT_STOCK]]/Tabla_STOCKENALMACEN[[#This Row],[VENTA_PROM12MESES_UN]],0)</f>
        <v>5</v>
      </c>
      <c r="N2459">
        <f>IFERROR(12/Tabla_STOCKENALMACEN[[#This Row],[MESES DE INVENTARIO]],0)</f>
        <v>2.4</v>
      </c>
      <c r="O2459" s="3">
        <f>Tabla_STOCKENALMACEN[[#This Row],[STOCK_VALORIZADO]]/SUM(Tabla_STOCKENALMACEN[STOCK_VALORIZADO])</f>
        <v>3.1322126863215905E-5</v>
      </c>
      <c r="P2459" s="1" t="str">
        <f>VLOOKUP(Tabla_STOCKENALMACEN[[#This Row],[ID_PRODUCTO]],'ABC VENTAS'!$B$2:$F$564,5,FALSE)</f>
        <v>C</v>
      </c>
      <c r="Q2459" s="1" t="str">
        <f>VLOOKUP(Tabla_STOCKENALMACEN[[#This Row],[ID_PRODUCTO]],'ABC STOCK'!$B$3:$F$565,5,FALSE)</f>
        <v>C</v>
      </c>
      <c r="R245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460" spans="1:18" x14ac:dyDescent="0.25">
      <c r="A2460">
        <v>3</v>
      </c>
      <c r="B2460">
        <v>1410</v>
      </c>
      <c r="C2460">
        <v>9</v>
      </c>
      <c r="D2460">
        <v>5</v>
      </c>
      <c r="E2460">
        <v>202001</v>
      </c>
      <c r="F2460">
        <v>319</v>
      </c>
      <c r="G2460">
        <v>2.4300000000000002</v>
      </c>
      <c r="H2460">
        <v>775.17</v>
      </c>
      <c r="I2460">
        <v>127.4778</v>
      </c>
      <c r="J2460">
        <v>61</v>
      </c>
      <c r="K2460">
        <v>217.8981</v>
      </c>
      <c r="L2460">
        <f>Tabla_STOCKENALMACEN[[#This Row],[CANT_STOCK]]*Tabla_STOCKENALMACEN[[#This Row],[COSTO_UNIT]]</f>
        <v>775.17000000000007</v>
      </c>
      <c r="M2460">
        <f>IFERROR(Tabla_STOCKENALMACEN[[#This Row],[CANT_STOCK]]/Tabla_STOCKENALMACEN[[#This Row],[VENTA_PROM12MESES_UN]],0)</f>
        <v>5.2295081967213113</v>
      </c>
      <c r="N2460">
        <f>IFERROR(12/Tabla_STOCKENALMACEN[[#This Row],[MESES DE INVENTARIO]],0)</f>
        <v>2.2946708463949843</v>
      </c>
      <c r="O2460" s="3">
        <f>Tabla_STOCKENALMACEN[[#This Row],[STOCK_VALORIZADO]]/SUM(Tabla_STOCKENALMACEN[STOCK_VALORIZADO])</f>
        <v>2.918195846320891E-5</v>
      </c>
      <c r="P2460" s="1" t="str">
        <f>VLOOKUP(Tabla_STOCKENALMACEN[[#This Row],[ID_PRODUCTO]],'ABC VENTAS'!$B$2:$F$564,5,FALSE)</f>
        <v>C</v>
      </c>
      <c r="Q2460" s="1" t="str">
        <f>VLOOKUP(Tabla_STOCKENALMACEN[[#This Row],[ID_PRODUCTO]],'ABC STOCK'!$B$3:$F$565,5,FALSE)</f>
        <v>C</v>
      </c>
      <c r="R246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461" spans="1:18" x14ac:dyDescent="0.25">
      <c r="A2461">
        <v>3</v>
      </c>
      <c r="B2461">
        <v>1410</v>
      </c>
      <c r="C2461">
        <v>9</v>
      </c>
      <c r="D2461">
        <v>5</v>
      </c>
      <c r="E2461">
        <v>202002</v>
      </c>
      <c r="F2461">
        <v>543</v>
      </c>
      <c r="G2461">
        <v>16.7</v>
      </c>
      <c r="H2461">
        <v>9068.1</v>
      </c>
      <c r="I2461">
        <v>0</v>
      </c>
      <c r="J2461">
        <v>0</v>
      </c>
      <c r="K2461">
        <v>0</v>
      </c>
      <c r="L2461">
        <f>Tabla_STOCKENALMACEN[[#This Row],[CANT_STOCK]]*Tabla_STOCKENALMACEN[[#This Row],[COSTO_UNIT]]</f>
        <v>9068.1</v>
      </c>
      <c r="M2461">
        <f>IFERROR(Tabla_STOCKENALMACEN[[#This Row],[CANT_STOCK]]/Tabla_STOCKENALMACEN[[#This Row],[VENTA_PROM12MESES_UN]],0)</f>
        <v>0</v>
      </c>
      <c r="N2461">
        <f>IFERROR(12/Tabla_STOCKENALMACEN[[#This Row],[MESES DE INVENTARIO]],0)</f>
        <v>0</v>
      </c>
      <c r="O2461" s="3">
        <f>Tabla_STOCKENALMACEN[[#This Row],[STOCK_VALORIZADO]]/SUM(Tabla_STOCKENALMACEN[STOCK_VALORIZADO])</f>
        <v>3.4137662388924328E-4</v>
      </c>
      <c r="P2461" s="1" t="str">
        <f>VLOOKUP(Tabla_STOCKENALMACEN[[#This Row],[ID_PRODUCTO]],'ABC VENTAS'!$B$2:$F$564,5,FALSE)</f>
        <v>C</v>
      </c>
      <c r="Q2461" s="1" t="str">
        <f>VLOOKUP(Tabla_STOCKENALMACEN[[#This Row],[ID_PRODUCTO]],'ABC STOCK'!$B$3:$F$565,5,FALSE)</f>
        <v>C</v>
      </c>
      <c r="R2461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462" spans="1:18" x14ac:dyDescent="0.25">
      <c r="A2462">
        <v>2</v>
      </c>
      <c r="B2462">
        <v>1411</v>
      </c>
      <c r="C2462">
        <v>9</v>
      </c>
      <c r="D2462">
        <v>5</v>
      </c>
      <c r="E2462">
        <v>202002</v>
      </c>
      <c r="F2462">
        <v>91</v>
      </c>
      <c r="G2462">
        <v>6.34</v>
      </c>
      <c r="H2462">
        <v>576.94000000000005</v>
      </c>
      <c r="I2462">
        <v>391.62180000000001</v>
      </c>
      <c r="J2462">
        <v>71</v>
      </c>
      <c r="K2462">
        <v>648.20159999999998</v>
      </c>
      <c r="L2462">
        <f>Tabla_STOCKENALMACEN[[#This Row],[CANT_STOCK]]*Tabla_STOCKENALMACEN[[#This Row],[COSTO_UNIT]]</f>
        <v>576.93999999999994</v>
      </c>
      <c r="M2462">
        <f>IFERROR(Tabla_STOCKENALMACEN[[#This Row],[CANT_STOCK]]/Tabla_STOCKENALMACEN[[#This Row],[VENTA_PROM12MESES_UN]],0)</f>
        <v>1.2816901408450705</v>
      </c>
      <c r="N2462">
        <f>IFERROR(12/Tabla_STOCKENALMACEN[[#This Row],[MESES DE INVENTARIO]],0)</f>
        <v>9.3626373626373613</v>
      </c>
      <c r="O2462" s="3">
        <f>Tabla_STOCKENALMACEN[[#This Row],[STOCK_VALORIZADO]]/SUM(Tabla_STOCKENALMACEN[STOCK_VALORIZADO])</f>
        <v>2.1719415245383265E-5</v>
      </c>
      <c r="P2462" s="1" t="str">
        <f>VLOOKUP(Tabla_STOCKENALMACEN[[#This Row],[ID_PRODUCTO]],'ABC VENTAS'!$B$2:$F$564,5,FALSE)</f>
        <v>C</v>
      </c>
      <c r="Q2462" s="1" t="str">
        <f>VLOOKUP(Tabla_STOCKENALMACEN[[#This Row],[ID_PRODUCTO]],'ABC STOCK'!$B$3:$F$565,5,FALSE)</f>
        <v>C</v>
      </c>
      <c r="R246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63" spans="1:18" x14ac:dyDescent="0.25">
      <c r="A2463">
        <v>1</v>
      </c>
      <c r="B2463">
        <v>1411</v>
      </c>
      <c r="C2463">
        <v>9</v>
      </c>
      <c r="D2463">
        <v>5</v>
      </c>
      <c r="E2463">
        <v>201906</v>
      </c>
      <c r="F2463">
        <v>233</v>
      </c>
      <c r="G2463">
        <v>4.78</v>
      </c>
      <c r="H2463">
        <v>1113.74</v>
      </c>
      <c r="I2463">
        <v>261.05491999999998</v>
      </c>
      <c r="J2463">
        <v>58.1</v>
      </c>
      <c r="K2463">
        <v>461.01188000000002</v>
      </c>
      <c r="L2463">
        <f>Tabla_STOCKENALMACEN[[#This Row],[CANT_STOCK]]*Tabla_STOCKENALMACEN[[#This Row],[COSTO_UNIT]]</f>
        <v>1113.74</v>
      </c>
      <c r="M2463">
        <f>IFERROR(Tabla_STOCKENALMACEN[[#This Row],[CANT_STOCK]]/Tabla_STOCKENALMACEN[[#This Row],[VENTA_PROM12MESES_UN]],0)</f>
        <v>4.0103270223752148</v>
      </c>
      <c r="N2463">
        <f>IFERROR(12/Tabla_STOCKENALMACEN[[#This Row],[MESES DE INVENTARIO]],0)</f>
        <v>2.9922746781115883</v>
      </c>
      <c r="O2463" s="3">
        <f>Tabla_STOCKENALMACEN[[#This Row],[STOCK_VALORIZADO]]/SUM(Tabla_STOCKENALMACEN[STOCK_VALORIZADO])</f>
        <v>4.192772478142122E-5</v>
      </c>
      <c r="P2463" s="1" t="str">
        <f>VLOOKUP(Tabla_STOCKENALMACEN[[#This Row],[ID_PRODUCTO]],'ABC VENTAS'!$B$2:$F$564,5,FALSE)</f>
        <v>C</v>
      </c>
      <c r="Q2463" s="1" t="str">
        <f>VLOOKUP(Tabla_STOCKENALMACEN[[#This Row],[ID_PRODUCTO]],'ABC STOCK'!$B$3:$F$565,5,FALSE)</f>
        <v>C</v>
      </c>
      <c r="R246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464" spans="1:18" x14ac:dyDescent="0.25">
      <c r="A2464">
        <v>1</v>
      </c>
      <c r="B2464">
        <v>1411</v>
      </c>
      <c r="C2464">
        <v>9</v>
      </c>
      <c r="D2464">
        <v>5</v>
      </c>
      <c r="E2464">
        <v>202001</v>
      </c>
      <c r="F2464">
        <v>489</v>
      </c>
      <c r="G2464">
        <v>3.69</v>
      </c>
      <c r="H2464">
        <v>1804.41</v>
      </c>
      <c r="I2464">
        <v>243.29646</v>
      </c>
      <c r="J2464">
        <v>81.400000000000006</v>
      </c>
      <c r="K2464">
        <v>381.46481999999997</v>
      </c>
      <c r="L2464">
        <f>Tabla_STOCKENALMACEN[[#This Row],[CANT_STOCK]]*Tabla_STOCKENALMACEN[[#This Row],[COSTO_UNIT]]</f>
        <v>1804.41</v>
      </c>
      <c r="M2464">
        <f>IFERROR(Tabla_STOCKENALMACEN[[#This Row],[CANT_STOCK]]/Tabla_STOCKENALMACEN[[#This Row],[VENTA_PROM12MESES_UN]],0)</f>
        <v>6.0073710073710069</v>
      </c>
      <c r="N2464">
        <f>IFERROR(12/Tabla_STOCKENALMACEN[[#This Row],[MESES DE INVENTARIO]],0)</f>
        <v>1.9975460122699389</v>
      </c>
      <c r="O2464" s="3">
        <f>Tabla_STOCKENALMACEN[[#This Row],[STOCK_VALORIZADO]]/SUM(Tabla_STOCKENALMACEN[STOCK_VALORIZADO])</f>
        <v>6.7928606203282874E-5</v>
      </c>
      <c r="P2464" s="1" t="str">
        <f>VLOOKUP(Tabla_STOCKENALMACEN[[#This Row],[ID_PRODUCTO]],'ABC VENTAS'!$B$2:$F$564,5,FALSE)</f>
        <v>C</v>
      </c>
      <c r="Q2464" s="1" t="str">
        <f>VLOOKUP(Tabla_STOCKENALMACEN[[#This Row],[ID_PRODUCTO]],'ABC STOCK'!$B$3:$F$565,5,FALSE)</f>
        <v>C</v>
      </c>
      <c r="R246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465" spans="1:18" x14ac:dyDescent="0.25">
      <c r="A2465">
        <v>1</v>
      </c>
      <c r="B2465">
        <v>1411</v>
      </c>
      <c r="C2465">
        <v>9</v>
      </c>
      <c r="D2465">
        <v>5</v>
      </c>
      <c r="E2465">
        <v>201910</v>
      </c>
      <c r="F2465">
        <v>629</v>
      </c>
      <c r="G2465">
        <v>4.01</v>
      </c>
      <c r="H2465">
        <v>2522.29</v>
      </c>
      <c r="I2465">
        <v>201.49448000000001</v>
      </c>
      <c r="J2465">
        <v>57.1</v>
      </c>
      <c r="K2465">
        <v>345.74621000000002</v>
      </c>
      <c r="L2465">
        <f>Tabla_STOCKENALMACEN[[#This Row],[CANT_STOCK]]*Tabla_STOCKENALMACEN[[#This Row],[COSTO_UNIT]]</f>
        <v>2522.29</v>
      </c>
      <c r="M2465">
        <f>IFERROR(Tabla_STOCKENALMACEN[[#This Row],[CANT_STOCK]]/Tabla_STOCKENALMACEN[[#This Row],[VENTA_PROM12MESES_UN]],0)</f>
        <v>11.015761821366024</v>
      </c>
      <c r="N2465">
        <f>IFERROR(12/Tabla_STOCKENALMACEN[[#This Row],[MESES DE INVENTARIO]],0)</f>
        <v>1.0893481717011129</v>
      </c>
      <c r="O2465" s="3">
        <f>Tabla_STOCKENALMACEN[[#This Row],[STOCK_VALORIZADO]]/SUM(Tabla_STOCKENALMACEN[STOCK_VALORIZADO])</f>
        <v>9.4953832078340485E-5</v>
      </c>
      <c r="P2465" s="1" t="str">
        <f>VLOOKUP(Tabla_STOCKENALMACEN[[#This Row],[ID_PRODUCTO]],'ABC VENTAS'!$B$2:$F$564,5,FALSE)</f>
        <v>C</v>
      </c>
      <c r="Q2465" s="1" t="str">
        <f>VLOOKUP(Tabla_STOCKENALMACEN[[#This Row],[ID_PRODUCTO]],'ABC STOCK'!$B$3:$F$565,5,FALSE)</f>
        <v>C</v>
      </c>
      <c r="R246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466" spans="1:18" x14ac:dyDescent="0.25">
      <c r="A2466">
        <v>1</v>
      </c>
      <c r="B2466">
        <v>1411</v>
      </c>
      <c r="C2466">
        <v>9</v>
      </c>
      <c r="D2466">
        <v>5</v>
      </c>
      <c r="E2466">
        <v>202003</v>
      </c>
      <c r="F2466">
        <v>0</v>
      </c>
      <c r="G2466">
        <v>1.96</v>
      </c>
      <c r="H2466">
        <v>0</v>
      </c>
      <c r="I2466">
        <v>146.09448</v>
      </c>
      <c r="J2466">
        <v>90.9</v>
      </c>
      <c r="K2466">
        <v>334.94832000000002</v>
      </c>
      <c r="L2466">
        <f>Tabla_STOCKENALMACEN[[#This Row],[CANT_STOCK]]*Tabla_STOCKENALMACEN[[#This Row],[COSTO_UNIT]]</f>
        <v>0</v>
      </c>
      <c r="M2466">
        <f>IFERROR(Tabla_STOCKENALMACEN[[#This Row],[CANT_STOCK]]/Tabla_STOCKENALMACEN[[#This Row],[VENTA_PROM12MESES_UN]],0)</f>
        <v>0</v>
      </c>
      <c r="N2466">
        <f>IFERROR(12/Tabla_STOCKENALMACEN[[#This Row],[MESES DE INVENTARIO]],0)</f>
        <v>0</v>
      </c>
      <c r="O2466" s="3">
        <f>Tabla_STOCKENALMACEN[[#This Row],[STOCK_VALORIZADO]]/SUM(Tabla_STOCKENALMACEN[STOCK_VALORIZADO])</f>
        <v>0</v>
      </c>
      <c r="P2466" s="1" t="str">
        <f>VLOOKUP(Tabla_STOCKENALMACEN[[#This Row],[ID_PRODUCTO]],'ABC VENTAS'!$B$2:$F$564,5,FALSE)</f>
        <v>C</v>
      </c>
      <c r="Q2466" s="1" t="str">
        <f>VLOOKUP(Tabla_STOCKENALMACEN[[#This Row],[ID_PRODUCTO]],'ABC STOCK'!$B$3:$F$565,5,FALSE)</f>
        <v>C</v>
      </c>
      <c r="R246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67" spans="1:18" x14ac:dyDescent="0.25">
      <c r="A2467">
        <v>1</v>
      </c>
      <c r="B2467">
        <v>1411</v>
      </c>
      <c r="C2467">
        <v>9</v>
      </c>
      <c r="D2467">
        <v>5</v>
      </c>
      <c r="E2467">
        <v>201907</v>
      </c>
      <c r="F2467">
        <v>50</v>
      </c>
      <c r="G2467">
        <v>4.72</v>
      </c>
      <c r="H2467">
        <v>236</v>
      </c>
      <c r="I2467">
        <v>204.77248</v>
      </c>
      <c r="J2467">
        <v>49.3</v>
      </c>
      <c r="K2467">
        <v>300.17784</v>
      </c>
      <c r="L2467">
        <f>Tabla_STOCKENALMACEN[[#This Row],[CANT_STOCK]]*Tabla_STOCKENALMACEN[[#This Row],[COSTO_UNIT]]</f>
        <v>236</v>
      </c>
      <c r="M2467">
        <f>IFERROR(Tabla_STOCKENALMACEN[[#This Row],[CANT_STOCK]]/Tabla_STOCKENALMACEN[[#This Row],[VENTA_PROM12MESES_UN]],0)</f>
        <v>1.0141987829614605</v>
      </c>
      <c r="N2467">
        <f>IFERROR(12/Tabla_STOCKENALMACEN[[#This Row],[MESES DE INVENTARIO]],0)</f>
        <v>11.831999999999999</v>
      </c>
      <c r="O2467" s="3">
        <f>Tabla_STOCKENALMACEN[[#This Row],[STOCK_VALORIZADO]]/SUM(Tabla_STOCKENALMACEN[STOCK_VALORIZADO])</f>
        <v>8.8844281864846447E-6</v>
      </c>
      <c r="P2467" s="1" t="str">
        <f>VLOOKUP(Tabla_STOCKENALMACEN[[#This Row],[ID_PRODUCTO]],'ABC VENTAS'!$B$2:$F$564,5,FALSE)</f>
        <v>C</v>
      </c>
      <c r="Q2467" s="1" t="str">
        <f>VLOOKUP(Tabla_STOCKENALMACEN[[#This Row],[ID_PRODUCTO]],'ABC STOCK'!$B$3:$F$565,5,FALSE)</f>
        <v>C</v>
      </c>
      <c r="R246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68" spans="1:18" x14ac:dyDescent="0.25">
      <c r="A2468">
        <v>3</v>
      </c>
      <c r="B2468">
        <v>1412</v>
      </c>
      <c r="C2468">
        <v>9</v>
      </c>
      <c r="D2468">
        <v>5</v>
      </c>
      <c r="E2468">
        <v>202003</v>
      </c>
      <c r="F2468">
        <v>807</v>
      </c>
      <c r="G2468">
        <v>7.98</v>
      </c>
      <c r="H2468">
        <v>6439.86</v>
      </c>
      <c r="I2468">
        <v>715.00800000000004</v>
      </c>
      <c r="J2468">
        <v>89.6</v>
      </c>
      <c r="K2468">
        <v>1136.8627200000001</v>
      </c>
      <c r="L2468">
        <f>Tabla_STOCKENALMACEN[[#This Row],[CANT_STOCK]]*Tabla_STOCKENALMACEN[[#This Row],[COSTO_UNIT]]</f>
        <v>6439.8600000000006</v>
      </c>
      <c r="M2468">
        <f>IFERROR(Tabla_STOCKENALMACEN[[#This Row],[CANT_STOCK]]/Tabla_STOCKENALMACEN[[#This Row],[VENTA_PROM12MESES_UN]],0)</f>
        <v>9.0066964285714288</v>
      </c>
      <c r="N2468">
        <f>IFERROR(12/Tabla_STOCKENALMACEN[[#This Row],[MESES DE INVENTARIO]],0)</f>
        <v>1.3323420074349441</v>
      </c>
      <c r="O2468" s="3">
        <f>Tabla_STOCKENALMACEN[[#This Row],[STOCK_VALORIZADO]]/SUM(Tabla_STOCKENALMACEN[STOCK_VALORIZADO])</f>
        <v>2.4243421059752122E-4</v>
      </c>
      <c r="P2468" s="1" t="str">
        <f>VLOOKUP(Tabla_STOCKENALMACEN[[#This Row],[ID_PRODUCTO]],'ABC VENTAS'!$B$2:$F$564,5,FALSE)</f>
        <v>C</v>
      </c>
      <c r="Q2468" s="1" t="str">
        <f>VLOOKUP(Tabla_STOCKENALMACEN[[#This Row],[ID_PRODUCTO]],'ABC STOCK'!$B$3:$F$565,5,FALSE)</f>
        <v>C</v>
      </c>
      <c r="R246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469" spans="1:18" x14ac:dyDescent="0.25">
      <c r="A2469">
        <v>3</v>
      </c>
      <c r="B2469">
        <v>1412</v>
      </c>
      <c r="C2469">
        <v>9</v>
      </c>
      <c r="D2469">
        <v>5</v>
      </c>
      <c r="E2469">
        <v>202003</v>
      </c>
      <c r="F2469">
        <v>40</v>
      </c>
      <c r="G2469">
        <v>5.45</v>
      </c>
      <c r="H2469">
        <v>218</v>
      </c>
      <c r="I2469">
        <v>604.95000000000005</v>
      </c>
      <c r="J2469">
        <v>111</v>
      </c>
      <c r="K2469">
        <v>798.53399999999999</v>
      </c>
      <c r="L2469">
        <f>Tabla_STOCKENALMACEN[[#This Row],[CANT_STOCK]]*Tabla_STOCKENALMACEN[[#This Row],[COSTO_UNIT]]</f>
        <v>218</v>
      </c>
      <c r="M2469">
        <f>IFERROR(Tabla_STOCKENALMACEN[[#This Row],[CANT_STOCK]]/Tabla_STOCKENALMACEN[[#This Row],[VENTA_PROM12MESES_UN]],0)</f>
        <v>0.36036036036036034</v>
      </c>
      <c r="N2469">
        <f>IFERROR(12/Tabla_STOCKENALMACEN[[#This Row],[MESES DE INVENTARIO]],0)</f>
        <v>33.300000000000004</v>
      </c>
      <c r="O2469" s="3">
        <f>Tabla_STOCKENALMACEN[[#This Row],[STOCK_VALORIZADO]]/SUM(Tabla_STOCKENALMACEN[STOCK_VALORIZADO])</f>
        <v>8.2068023078544597E-6</v>
      </c>
      <c r="P2469" s="1" t="str">
        <f>VLOOKUP(Tabla_STOCKENALMACEN[[#This Row],[ID_PRODUCTO]],'ABC VENTAS'!$B$2:$F$564,5,FALSE)</f>
        <v>C</v>
      </c>
      <c r="Q2469" s="1" t="str">
        <f>VLOOKUP(Tabla_STOCKENALMACEN[[#This Row],[ID_PRODUCTO]],'ABC STOCK'!$B$3:$F$565,5,FALSE)</f>
        <v>C</v>
      </c>
      <c r="R246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70" spans="1:18" x14ac:dyDescent="0.25">
      <c r="A2470">
        <v>2</v>
      </c>
      <c r="B2470">
        <v>1412</v>
      </c>
      <c r="C2470">
        <v>9</v>
      </c>
      <c r="D2470">
        <v>5</v>
      </c>
      <c r="E2470">
        <v>201905</v>
      </c>
      <c r="F2470">
        <v>896</v>
      </c>
      <c r="G2470">
        <v>2.9</v>
      </c>
      <c r="H2470">
        <v>2598.4</v>
      </c>
      <c r="I2470">
        <v>313.2</v>
      </c>
      <c r="J2470">
        <v>135</v>
      </c>
      <c r="K2470">
        <v>724.27499999999998</v>
      </c>
      <c r="L2470">
        <f>Tabla_STOCKENALMACEN[[#This Row],[CANT_STOCK]]*Tabla_STOCKENALMACEN[[#This Row],[COSTO_UNIT]]</f>
        <v>2598.4</v>
      </c>
      <c r="M2470">
        <f>IFERROR(Tabla_STOCKENALMACEN[[#This Row],[CANT_STOCK]]/Tabla_STOCKENALMACEN[[#This Row],[VENTA_PROM12MESES_UN]],0)</f>
        <v>6.6370370370370368</v>
      </c>
      <c r="N2470">
        <f>IFERROR(12/Tabla_STOCKENALMACEN[[#This Row],[MESES DE INVENTARIO]],0)</f>
        <v>1.8080357142857144</v>
      </c>
      <c r="O2470" s="3">
        <f>Tabla_STOCKENALMACEN[[#This Row],[STOCK_VALORIZADO]]/SUM(Tabla_STOCKENALMACEN[STOCK_VALORIZADO])</f>
        <v>9.7819060168481789E-5</v>
      </c>
      <c r="P2470" s="1" t="str">
        <f>VLOOKUP(Tabla_STOCKENALMACEN[[#This Row],[ID_PRODUCTO]],'ABC VENTAS'!$B$2:$F$564,5,FALSE)</f>
        <v>C</v>
      </c>
      <c r="Q2470" s="1" t="str">
        <f>VLOOKUP(Tabla_STOCKENALMACEN[[#This Row],[ID_PRODUCTO]],'ABC STOCK'!$B$3:$F$565,5,FALSE)</f>
        <v>C</v>
      </c>
      <c r="R247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471" spans="1:18" x14ac:dyDescent="0.25">
      <c r="A2471">
        <v>1</v>
      </c>
      <c r="B2471">
        <v>1412</v>
      </c>
      <c r="C2471">
        <v>9</v>
      </c>
      <c r="D2471">
        <v>5</v>
      </c>
      <c r="E2471">
        <v>201904</v>
      </c>
      <c r="F2471">
        <v>997</v>
      </c>
      <c r="G2471">
        <v>4</v>
      </c>
      <c r="H2471">
        <v>3988</v>
      </c>
      <c r="I2471">
        <v>217.99199999999999</v>
      </c>
      <c r="J2471">
        <v>58.6</v>
      </c>
      <c r="K2471">
        <v>356.28800000000001</v>
      </c>
      <c r="L2471">
        <f>Tabla_STOCKENALMACEN[[#This Row],[CANT_STOCK]]*Tabla_STOCKENALMACEN[[#This Row],[COSTO_UNIT]]</f>
        <v>3988</v>
      </c>
      <c r="M2471">
        <f>IFERROR(Tabla_STOCKENALMACEN[[#This Row],[CANT_STOCK]]/Tabla_STOCKENALMACEN[[#This Row],[VENTA_PROM12MESES_UN]],0)</f>
        <v>17.013651877133107</v>
      </c>
      <c r="N2471">
        <f>IFERROR(12/Tabla_STOCKENALMACEN[[#This Row],[MESES DE INVENTARIO]],0)</f>
        <v>0.70531594784353058</v>
      </c>
      <c r="O2471" s="3">
        <f>Tabla_STOCKENALMACEN[[#This Row],[STOCK_VALORIZADO]]/SUM(Tabla_STOCKENALMACEN[STOCK_VALORIZADO])</f>
        <v>1.5013177799873205E-4</v>
      </c>
      <c r="P2471" s="1" t="str">
        <f>VLOOKUP(Tabla_STOCKENALMACEN[[#This Row],[ID_PRODUCTO]],'ABC VENTAS'!$B$2:$F$564,5,FALSE)</f>
        <v>C</v>
      </c>
      <c r="Q2471" s="1" t="str">
        <f>VLOOKUP(Tabla_STOCKENALMACEN[[#This Row],[ID_PRODUCTO]],'ABC STOCK'!$B$3:$F$565,5,FALSE)</f>
        <v>C</v>
      </c>
      <c r="R247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472" spans="1:18" x14ac:dyDescent="0.25">
      <c r="A2472">
        <v>3</v>
      </c>
      <c r="B2472">
        <v>1412</v>
      </c>
      <c r="C2472">
        <v>9</v>
      </c>
      <c r="D2472">
        <v>5</v>
      </c>
      <c r="E2472">
        <v>202003</v>
      </c>
      <c r="F2472">
        <v>394</v>
      </c>
      <c r="G2472">
        <v>6.24</v>
      </c>
      <c r="H2472">
        <v>2458.56</v>
      </c>
      <c r="I2472">
        <v>162.71423999999999</v>
      </c>
      <c r="J2472">
        <v>24.6</v>
      </c>
      <c r="K2472">
        <v>290.12256000000002</v>
      </c>
      <c r="L2472">
        <f>Tabla_STOCKENALMACEN[[#This Row],[CANT_STOCK]]*Tabla_STOCKENALMACEN[[#This Row],[COSTO_UNIT]]</f>
        <v>2458.56</v>
      </c>
      <c r="M2472">
        <f>IFERROR(Tabla_STOCKENALMACEN[[#This Row],[CANT_STOCK]]/Tabla_STOCKENALMACEN[[#This Row],[VENTA_PROM12MESES_UN]],0)</f>
        <v>16.016260162601625</v>
      </c>
      <c r="N2472">
        <f>IFERROR(12/Tabla_STOCKENALMACEN[[#This Row],[MESES DE INVENTARIO]],0)</f>
        <v>0.74923857868020305</v>
      </c>
      <c r="O2472" s="3">
        <f>Tabla_STOCKENALMACEN[[#This Row],[STOCK_VALORIZADO]]/SUM(Tabla_STOCKENALMACEN[STOCK_VALORIZADO])</f>
        <v>9.2554660009168163E-5</v>
      </c>
      <c r="P2472" s="1" t="str">
        <f>VLOOKUP(Tabla_STOCKENALMACEN[[#This Row],[ID_PRODUCTO]],'ABC VENTAS'!$B$2:$F$564,5,FALSE)</f>
        <v>C</v>
      </c>
      <c r="Q2472" s="1" t="str">
        <f>VLOOKUP(Tabla_STOCKENALMACEN[[#This Row],[ID_PRODUCTO]],'ABC STOCK'!$B$3:$F$565,5,FALSE)</f>
        <v>C</v>
      </c>
      <c r="R247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473" spans="1:18" x14ac:dyDescent="0.25">
      <c r="A2473">
        <v>1</v>
      </c>
      <c r="B2473">
        <v>1412</v>
      </c>
      <c r="C2473">
        <v>9</v>
      </c>
      <c r="D2473">
        <v>5</v>
      </c>
      <c r="E2473">
        <v>201904</v>
      </c>
      <c r="F2473">
        <v>0</v>
      </c>
      <c r="G2473">
        <v>1.41</v>
      </c>
      <c r="H2473">
        <v>0</v>
      </c>
      <c r="I2473">
        <v>109.98</v>
      </c>
      <c r="J2473">
        <v>75</v>
      </c>
      <c r="K2473">
        <v>154.39500000000001</v>
      </c>
      <c r="L2473">
        <f>Tabla_STOCKENALMACEN[[#This Row],[CANT_STOCK]]*Tabla_STOCKENALMACEN[[#This Row],[COSTO_UNIT]]</f>
        <v>0</v>
      </c>
      <c r="M2473">
        <f>IFERROR(Tabla_STOCKENALMACEN[[#This Row],[CANT_STOCK]]/Tabla_STOCKENALMACEN[[#This Row],[VENTA_PROM12MESES_UN]],0)</f>
        <v>0</v>
      </c>
      <c r="N2473">
        <f>IFERROR(12/Tabla_STOCKENALMACEN[[#This Row],[MESES DE INVENTARIO]],0)</f>
        <v>0</v>
      </c>
      <c r="O2473" s="3">
        <f>Tabla_STOCKENALMACEN[[#This Row],[STOCK_VALORIZADO]]/SUM(Tabla_STOCKENALMACEN[STOCK_VALORIZADO])</f>
        <v>0</v>
      </c>
      <c r="P2473" s="1" t="str">
        <f>VLOOKUP(Tabla_STOCKENALMACEN[[#This Row],[ID_PRODUCTO]],'ABC VENTAS'!$B$2:$F$564,5,FALSE)</f>
        <v>C</v>
      </c>
      <c r="Q2473" s="1" t="str">
        <f>VLOOKUP(Tabla_STOCKENALMACEN[[#This Row],[ID_PRODUCTO]],'ABC STOCK'!$B$3:$F$565,5,FALSE)</f>
        <v>C</v>
      </c>
      <c r="R247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74" spans="1:18" x14ac:dyDescent="0.25">
      <c r="A2474">
        <v>1</v>
      </c>
      <c r="B2474">
        <v>1413</v>
      </c>
      <c r="C2474">
        <v>9</v>
      </c>
      <c r="D2474">
        <v>5</v>
      </c>
      <c r="E2474">
        <v>201907</v>
      </c>
      <c r="F2474">
        <v>185</v>
      </c>
      <c r="G2474">
        <v>5.53</v>
      </c>
      <c r="H2474">
        <v>1023.05</v>
      </c>
      <c r="I2474">
        <v>772.43039999999996</v>
      </c>
      <c r="J2474">
        <v>144</v>
      </c>
      <c r="K2474">
        <v>1250.2224000000001</v>
      </c>
      <c r="L2474">
        <f>Tabla_STOCKENALMACEN[[#This Row],[CANT_STOCK]]*Tabla_STOCKENALMACEN[[#This Row],[COSTO_UNIT]]</f>
        <v>1023.0500000000001</v>
      </c>
      <c r="M2474">
        <f>IFERROR(Tabla_STOCKENALMACEN[[#This Row],[CANT_STOCK]]/Tabla_STOCKENALMACEN[[#This Row],[VENTA_PROM12MESES_UN]],0)</f>
        <v>1.2847222222222223</v>
      </c>
      <c r="N2474">
        <f>IFERROR(12/Tabla_STOCKENALMACEN[[#This Row],[MESES DE INVENTARIO]],0)</f>
        <v>9.3405405405405393</v>
      </c>
      <c r="O2474" s="3">
        <f>Tabla_STOCKENALMACEN[[#This Row],[STOCK_VALORIZADO]]/SUM(Tabla_STOCKENALMACEN[STOCK_VALORIZADO])</f>
        <v>3.8513619729589473E-5</v>
      </c>
      <c r="P2474" s="1" t="str">
        <f>VLOOKUP(Tabla_STOCKENALMACEN[[#This Row],[ID_PRODUCTO]],'ABC VENTAS'!$B$2:$F$564,5,FALSE)</f>
        <v>C</v>
      </c>
      <c r="Q2474" s="1" t="str">
        <f>VLOOKUP(Tabla_STOCKENALMACEN[[#This Row],[ID_PRODUCTO]],'ABC STOCK'!$B$3:$F$565,5,FALSE)</f>
        <v>C</v>
      </c>
      <c r="R247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75" spans="1:18" x14ac:dyDescent="0.25">
      <c r="A2475">
        <v>3</v>
      </c>
      <c r="B2475">
        <v>1413</v>
      </c>
      <c r="C2475">
        <v>9</v>
      </c>
      <c r="D2475">
        <v>5</v>
      </c>
      <c r="E2475">
        <v>202001</v>
      </c>
      <c r="F2475">
        <v>765</v>
      </c>
      <c r="G2475">
        <v>5.58</v>
      </c>
      <c r="H2475">
        <v>4268.7</v>
      </c>
      <c r="I2475">
        <v>469.00457999999998</v>
      </c>
      <c r="J2475">
        <v>84.9</v>
      </c>
      <c r="K2475">
        <v>720.08784000000003</v>
      </c>
      <c r="L2475">
        <f>Tabla_STOCKENALMACEN[[#This Row],[CANT_STOCK]]*Tabla_STOCKENALMACEN[[#This Row],[COSTO_UNIT]]</f>
        <v>4268.7</v>
      </c>
      <c r="M2475">
        <f>IFERROR(Tabla_STOCKENALMACEN[[#This Row],[CANT_STOCK]]/Tabla_STOCKENALMACEN[[#This Row],[VENTA_PROM12MESES_UN]],0)</f>
        <v>9.010600706713781</v>
      </c>
      <c r="N2475">
        <f>IFERROR(12/Tabla_STOCKENALMACEN[[#This Row],[MESES DE INVENTARIO]],0)</f>
        <v>1.331764705882353</v>
      </c>
      <c r="O2475" s="3">
        <f>Tabla_STOCKENALMACEN[[#This Row],[STOCK_VALORIZADO]]/SUM(Tabla_STOCKENALMACEN[STOCK_VALORIZADO])</f>
        <v>1.6069897711714831E-4</v>
      </c>
      <c r="P2475" s="1" t="str">
        <f>VLOOKUP(Tabla_STOCKENALMACEN[[#This Row],[ID_PRODUCTO]],'ABC VENTAS'!$B$2:$F$564,5,FALSE)</f>
        <v>C</v>
      </c>
      <c r="Q2475" s="1" t="str">
        <f>VLOOKUP(Tabla_STOCKENALMACEN[[#This Row],[ID_PRODUCTO]],'ABC STOCK'!$B$3:$F$565,5,FALSE)</f>
        <v>C</v>
      </c>
      <c r="R247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476" spans="1:18" x14ac:dyDescent="0.25">
      <c r="A2476">
        <v>3</v>
      </c>
      <c r="B2476">
        <v>1413</v>
      </c>
      <c r="C2476">
        <v>9</v>
      </c>
      <c r="D2476">
        <v>5</v>
      </c>
      <c r="E2476">
        <v>201906</v>
      </c>
      <c r="F2476">
        <v>0</v>
      </c>
      <c r="G2476">
        <v>2.37</v>
      </c>
      <c r="H2476">
        <v>0</v>
      </c>
      <c r="I2476">
        <v>260.7</v>
      </c>
      <c r="J2476">
        <v>110</v>
      </c>
      <c r="K2476">
        <v>477.08100000000002</v>
      </c>
      <c r="L2476">
        <f>Tabla_STOCKENALMACEN[[#This Row],[CANT_STOCK]]*Tabla_STOCKENALMACEN[[#This Row],[COSTO_UNIT]]</f>
        <v>0</v>
      </c>
      <c r="M2476">
        <f>IFERROR(Tabla_STOCKENALMACEN[[#This Row],[CANT_STOCK]]/Tabla_STOCKENALMACEN[[#This Row],[VENTA_PROM12MESES_UN]],0)</f>
        <v>0</v>
      </c>
      <c r="N2476">
        <f>IFERROR(12/Tabla_STOCKENALMACEN[[#This Row],[MESES DE INVENTARIO]],0)</f>
        <v>0</v>
      </c>
      <c r="O2476" s="3">
        <f>Tabla_STOCKENALMACEN[[#This Row],[STOCK_VALORIZADO]]/SUM(Tabla_STOCKENALMACEN[STOCK_VALORIZADO])</f>
        <v>0</v>
      </c>
      <c r="P2476" s="1" t="str">
        <f>VLOOKUP(Tabla_STOCKENALMACEN[[#This Row],[ID_PRODUCTO]],'ABC VENTAS'!$B$2:$F$564,5,FALSE)</f>
        <v>C</v>
      </c>
      <c r="Q2476" s="1" t="str">
        <f>VLOOKUP(Tabla_STOCKENALMACEN[[#This Row],[ID_PRODUCTO]],'ABC STOCK'!$B$3:$F$565,5,FALSE)</f>
        <v>C</v>
      </c>
      <c r="R247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77" spans="1:18" x14ac:dyDescent="0.25">
      <c r="A2477">
        <v>2</v>
      </c>
      <c r="B2477">
        <v>1413</v>
      </c>
      <c r="C2477">
        <v>9</v>
      </c>
      <c r="D2477">
        <v>5</v>
      </c>
      <c r="E2477">
        <v>201908</v>
      </c>
      <c r="F2477">
        <v>3</v>
      </c>
      <c r="G2477">
        <v>1.84</v>
      </c>
      <c r="H2477">
        <v>5.52</v>
      </c>
      <c r="I2477">
        <v>248.27119999999999</v>
      </c>
      <c r="J2477">
        <v>131</v>
      </c>
      <c r="K2477">
        <v>325.404</v>
      </c>
      <c r="L2477">
        <f>Tabla_STOCKENALMACEN[[#This Row],[CANT_STOCK]]*Tabla_STOCKENALMACEN[[#This Row],[COSTO_UNIT]]</f>
        <v>5.5200000000000005</v>
      </c>
      <c r="M2477">
        <f>IFERROR(Tabla_STOCKENALMACEN[[#This Row],[CANT_STOCK]]/Tabla_STOCKENALMACEN[[#This Row],[VENTA_PROM12MESES_UN]],0)</f>
        <v>2.2900763358778626E-2</v>
      </c>
      <c r="N2477">
        <f>IFERROR(12/Tabla_STOCKENALMACEN[[#This Row],[MESES DE INVENTARIO]],0)</f>
        <v>524</v>
      </c>
      <c r="O2477" s="3">
        <f>Tabla_STOCKENALMACEN[[#This Row],[STOCK_VALORIZADO]]/SUM(Tabla_STOCKENALMACEN[STOCK_VALORIZADO])</f>
        <v>2.0780526944659002E-7</v>
      </c>
      <c r="P2477" s="1" t="str">
        <f>VLOOKUP(Tabla_STOCKENALMACEN[[#This Row],[ID_PRODUCTO]],'ABC VENTAS'!$B$2:$F$564,5,FALSE)</f>
        <v>C</v>
      </c>
      <c r="Q2477" s="1" t="str">
        <f>VLOOKUP(Tabla_STOCKENALMACEN[[#This Row],[ID_PRODUCTO]],'ABC STOCK'!$B$3:$F$565,5,FALSE)</f>
        <v>C</v>
      </c>
      <c r="R247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78" spans="1:18" x14ac:dyDescent="0.25">
      <c r="A2478">
        <v>3</v>
      </c>
      <c r="B2478">
        <v>1413</v>
      </c>
      <c r="C2478">
        <v>9</v>
      </c>
      <c r="D2478">
        <v>5</v>
      </c>
      <c r="E2478">
        <v>201903</v>
      </c>
      <c r="F2478">
        <v>106</v>
      </c>
      <c r="G2478">
        <v>6.75</v>
      </c>
      <c r="H2478">
        <v>715.5</v>
      </c>
      <c r="I2478">
        <v>165.726</v>
      </c>
      <c r="J2478">
        <v>26.4</v>
      </c>
      <c r="K2478">
        <v>301.15800000000002</v>
      </c>
      <c r="L2478">
        <f>Tabla_STOCKENALMACEN[[#This Row],[CANT_STOCK]]*Tabla_STOCKENALMACEN[[#This Row],[COSTO_UNIT]]</f>
        <v>715.5</v>
      </c>
      <c r="M2478">
        <f>IFERROR(Tabla_STOCKENALMACEN[[#This Row],[CANT_STOCK]]/Tabla_STOCKENALMACEN[[#This Row],[VENTA_PROM12MESES_UN]],0)</f>
        <v>4.0151515151515156</v>
      </c>
      <c r="N2478">
        <f>IFERROR(12/Tabla_STOCKENALMACEN[[#This Row],[MESES DE INVENTARIO]],0)</f>
        <v>2.9886792452830186</v>
      </c>
      <c r="O2478" s="3">
        <f>Tabla_STOCKENALMACEN[[#This Row],[STOCK_VALORIZADO]]/SUM(Tabla_STOCKENALMACEN[STOCK_VALORIZADO])</f>
        <v>2.6935628675549843E-5</v>
      </c>
      <c r="P2478" s="1" t="str">
        <f>VLOOKUP(Tabla_STOCKENALMACEN[[#This Row],[ID_PRODUCTO]],'ABC VENTAS'!$B$2:$F$564,5,FALSE)</f>
        <v>C</v>
      </c>
      <c r="Q2478" s="1" t="str">
        <f>VLOOKUP(Tabla_STOCKENALMACEN[[#This Row],[ID_PRODUCTO]],'ABC STOCK'!$B$3:$F$565,5,FALSE)</f>
        <v>C</v>
      </c>
      <c r="R247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479" spans="1:18" x14ac:dyDescent="0.25">
      <c r="A2479">
        <v>1</v>
      </c>
      <c r="B2479">
        <v>1413</v>
      </c>
      <c r="C2479">
        <v>9</v>
      </c>
      <c r="D2479">
        <v>5</v>
      </c>
      <c r="E2479">
        <v>202001</v>
      </c>
      <c r="F2479">
        <v>94</v>
      </c>
      <c r="G2479">
        <v>5.83</v>
      </c>
      <c r="H2479">
        <v>548.02</v>
      </c>
      <c r="I2479">
        <v>189.17184</v>
      </c>
      <c r="J2479">
        <v>31.2</v>
      </c>
      <c r="K2479">
        <v>229.18896000000001</v>
      </c>
      <c r="L2479">
        <f>Tabla_STOCKENALMACEN[[#This Row],[CANT_STOCK]]*Tabla_STOCKENALMACEN[[#This Row],[COSTO_UNIT]]</f>
        <v>548.02</v>
      </c>
      <c r="M2479">
        <f>IFERROR(Tabla_STOCKENALMACEN[[#This Row],[CANT_STOCK]]/Tabla_STOCKENALMACEN[[#This Row],[VENTA_PROM12MESES_UN]],0)</f>
        <v>3.0128205128205128</v>
      </c>
      <c r="N2479">
        <f>IFERROR(12/Tabla_STOCKENALMACEN[[#This Row],[MESES DE INVENTARIO]],0)</f>
        <v>3.9829787234042553</v>
      </c>
      <c r="O2479" s="3">
        <f>Tabla_STOCKENALMACEN[[#This Row],[STOCK_VALORIZADO]]/SUM(Tabla_STOCKENALMACEN[STOCK_VALORIZADO])</f>
        <v>2.0630696333717437E-5</v>
      </c>
      <c r="P2479" s="1" t="str">
        <f>VLOOKUP(Tabla_STOCKENALMACEN[[#This Row],[ID_PRODUCTO]],'ABC VENTAS'!$B$2:$F$564,5,FALSE)</f>
        <v>C</v>
      </c>
      <c r="Q2479" s="1" t="str">
        <f>VLOOKUP(Tabla_STOCKENALMACEN[[#This Row],[ID_PRODUCTO]],'ABC STOCK'!$B$3:$F$565,5,FALSE)</f>
        <v>C</v>
      </c>
      <c r="R247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480" spans="1:18" x14ac:dyDescent="0.25">
      <c r="A2480">
        <v>1</v>
      </c>
      <c r="B2480">
        <v>1414</v>
      </c>
      <c r="C2480">
        <v>9</v>
      </c>
      <c r="D2480">
        <v>5</v>
      </c>
      <c r="E2480">
        <v>201908</v>
      </c>
      <c r="F2480">
        <v>3</v>
      </c>
      <c r="G2480">
        <v>7.85</v>
      </c>
      <c r="H2480">
        <v>23.55</v>
      </c>
      <c r="I2480">
        <v>766.16</v>
      </c>
      <c r="J2480">
        <v>122</v>
      </c>
      <c r="K2480">
        <v>1331.203</v>
      </c>
      <c r="L2480">
        <f>Tabla_STOCKENALMACEN[[#This Row],[CANT_STOCK]]*Tabla_STOCKENALMACEN[[#This Row],[COSTO_UNIT]]</f>
        <v>23.549999999999997</v>
      </c>
      <c r="M2480">
        <f>IFERROR(Tabla_STOCKENALMACEN[[#This Row],[CANT_STOCK]]/Tabla_STOCKENALMACEN[[#This Row],[VENTA_PROM12MESES_UN]],0)</f>
        <v>2.4590163934426229E-2</v>
      </c>
      <c r="N2480">
        <f>IFERROR(12/Tabla_STOCKENALMACEN[[#This Row],[MESES DE INVENTARIO]],0)</f>
        <v>488</v>
      </c>
      <c r="O2480" s="3">
        <f>Tabla_STOCKENALMACEN[[#This Row],[STOCK_VALORIZADO]]/SUM(Tabla_STOCKENALMACEN[STOCK_VALORIZADO])</f>
        <v>8.865605245411583E-7</v>
      </c>
      <c r="P2480" s="1" t="str">
        <f>VLOOKUP(Tabla_STOCKENALMACEN[[#This Row],[ID_PRODUCTO]],'ABC VENTAS'!$B$2:$F$564,5,FALSE)</f>
        <v>C</v>
      </c>
      <c r="Q2480" s="1" t="str">
        <f>VLOOKUP(Tabla_STOCKENALMACEN[[#This Row],[ID_PRODUCTO]],'ABC STOCK'!$B$3:$F$565,5,FALSE)</f>
        <v>C</v>
      </c>
      <c r="R248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81" spans="1:18" x14ac:dyDescent="0.25">
      <c r="A2481">
        <v>2</v>
      </c>
      <c r="B2481">
        <v>1414</v>
      </c>
      <c r="C2481">
        <v>9</v>
      </c>
      <c r="D2481">
        <v>5</v>
      </c>
      <c r="E2481">
        <v>202002</v>
      </c>
      <c r="F2481">
        <v>194</v>
      </c>
      <c r="G2481">
        <v>3.82</v>
      </c>
      <c r="H2481">
        <v>741.08</v>
      </c>
      <c r="I2481">
        <v>306.27996000000002</v>
      </c>
      <c r="J2481">
        <v>96.6</v>
      </c>
      <c r="K2481">
        <v>627.32039999999995</v>
      </c>
      <c r="L2481">
        <f>Tabla_STOCKENALMACEN[[#This Row],[CANT_STOCK]]*Tabla_STOCKENALMACEN[[#This Row],[COSTO_UNIT]]</f>
        <v>741.07999999999993</v>
      </c>
      <c r="M2481">
        <f>IFERROR(Tabla_STOCKENALMACEN[[#This Row],[CANT_STOCK]]/Tabla_STOCKENALMACEN[[#This Row],[VENTA_PROM12MESES_UN]],0)</f>
        <v>2.008281573498965</v>
      </c>
      <c r="N2481">
        <f>IFERROR(12/Tabla_STOCKENALMACEN[[#This Row],[MESES DE INVENTARIO]],0)</f>
        <v>5.9752577319587621</v>
      </c>
      <c r="O2481" s="3">
        <f>Tabla_STOCKENALMACEN[[#This Row],[STOCK_VALORIZADO]]/SUM(Tabla_STOCKENALMACEN[STOCK_VALORIZADO])</f>
        <v>2.7898610340847625E-5</v>
      </c>
      <c r="P2481" s="1" t="str">
        <f>VLOOKUP(Tabla_STOCKENALMACEN[[#This Row],[ID_PRODUCTO]],'ABC VENTAS'!$B$2:$F$564,5,FALSE)</f>
        <v>C</v>
      </c>
      <c r="Q2481" s="1" t="str">
        <f>VLOOKUP(Tabla_STOCKENALMACEN[[#This Row],[ID_PRODUCTO]],'ABC STOCK'!$B$3:$F$565,5,FALSE)</f>
        <v>C</v>
      </c>
      <c r="R248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82" spans="1:18" x14ac:dyDescent="0.25">
      <c r="A2482">
        <v>1</v>
      </c>
      <c r="B2482">
        <v>1414</v>
      </c>
      <c r="C2482">
        <v>9</v>
      </c>
      <c r="D2482">
        <v>5</v>
      </c>
      <c r="E2482">
        <v>202003</v>
      </c>
      <c r="F2482">
        <v>521</v>
      </c>
      <c r="G2482">
        <v>5.9</v>
      </c>
      <c r="H2482">
        <v>3073.9</v>
      </c>
      <c r="I2482">
        <v>357.20370000000003</v>
      </c>
      <c r="J2482">
        <v>65.099999999999994</v>
      </c>
      <c r="K2482">
        <v>606.86220000000003</v>
      </c>
      <c r="L2482">
        <f>Tabla_STOCKENALMACEN[[#This Row],[CANT_STOCK]]*Tabla_STOCKENALMACEN[[#This Row],[COSTO_UNIT]]</f>
        <v>3073.9</v>
      </c>
      <c r="M2482">
        <f>IFERROR(Tabla_STOCKENALMACEN[[#This Row],[CANT_STOCK]]/Tabla_STOCKENALMACEN[[#This Row],[VENTA_PROM12MESES_UN]],0)</f>
        <v>8.0030721966205842</v>
      </c>
      <c r="N2482">
        <f>IFERROR(12/Tabla_STOCKENALMACEN[[#This Row],[MESES DE INVENTARIO]],0)</f>
        <v>1.4994241842610363</v>
      </c>
      <c r="O2482" s="3">
        <f>Tabla_STOCKENALMACEN[[#This Row],[STOCK_VALORIZADO]]/SUM(Tabla_STOCKENALMACEN[STOCK_VALORIZADO])</f>
        <v>1.157196771289625E-4</v>
      </c>
      <c r="P2482" s="1" t="str">
        <f>VLOOKUP(Tabla_STOCKENALMACEN[[#This Row],[ID_PRODUCTO]],'ABC VENTAS'!$B$2:$F$564,5,FALSE)</f>
        <v>C</v>
      </c>
      <c r="Q2482" s="1" t="str">
        <f>VLOOKUP(Tabla_STOCKENALMACEN[[#This Row],[ID_PRODUCTO]],'ABC STOCK'!$B$3:$F$565,5,FALSE)</f>
        <v>C</v>
      </c>
      <c r="R248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483" spans="1:18" x14ac:dyDescent="0.25">
      <c r="A2483">
        <v>3</v>
      </c>
      <c r="B2483">
        <v>1414</v>
      </c>
      <c r="C2483">
        <v>9</v>
      </c>
      <c r="D2483">
        <v>5</v>
      </c>
      <c r="E2483">
        <v>202002</v>
      </c>
      <c r="F2483">
        <v>208</v>
      </c>
      <c r="G2483">
        <v>3.8</v>
      </c>
      <c r="H2483">
        <v>790.4</v>
      </c>
      <c r="I2483">
        <v>249.31800000000001</v>
      </c>
      <c r="J2483">
        <v>81</v>
      </c>
      <c r="K2483">
        <v>529.41600000000005</v>
      </c>
      <c r="L2483">
        <f>Tabla_STOCKENALMACEN[[#This Row],[CANT_STOCK]]*Tabla_STOCKENALMACEN[[#This Row],[COSTO_UNIT]]</f>
        <v>790.4</v>
      </c>
      <c r="M2483">
        <f>IFERROR(Tabla_STOCKENALMACEN[[#This Row],[CANT_STOCK]]/Tabla_STOCKENALMACEN[[#This Row],[VENTA_PROM12MESES_UN]],0)</f>
        <v>2.5679012345679011</v>
      </c>
      <c r="N2483">
        <f>IFERROR(12/Tabla_STOCKENALMACEN[[#This Row],[MESES DE INVENTARIO]],0)</f>
        <v>4.6730769230769234</v>
      </c>
      <c r="O2483" s="3">
        <f>Tabla_STOCKENALMACEN[[#This Row],[STOCK_VALORIZADO]]/SUM(Tabla_STOCKENALMACEN[STOCK_VALORIZADO])</f>
        <v>2.9755305248294335E-5</v>
      </c>
      <c r="P2483" s="1" t="str">
        <f>VLOOKUP(Tabla_STOCKENALMACEN[[#This Row],[ID_PRODUCTO]],'ABC VENTAS'!$B$2:$F$564,5,FALSE)</f>
        <v>C</v>
      </c>
      <c r="Q2483" s="1" t="str">
        <f>VLOOKUP(Tabla_STOCKENALMACEN[[#This Row],[ID_PRODUCTO]],'ABC STOCK'!$B$3:$F$565,5,FALSE)</f>
        <v>C</v>
      </c>
      <c r="R248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84" spans="1:18" x14ac:dyDescent="0.25">
      <c r="A2484">
        <v>1</v>
      </c>
      <c r="B2484">
        <v>1414</v>
      </c>
      <c r="C2484">
        <v>9</v>
      </c>
      <c r="D2484">
        <v>5</v>
      </c>
      <c r="E2484">
        <v>201904</v>
      </c>
      <c r="F2484">
        <v>695</v>
      </c>
      <c r="G2484">
        <v>3.93</v>
      </c>
      <c r="H2484">
        <v>2731.35</v>
      </c>
      <c r="I2484">
        <v>180.13941</v>
      </c>
      <c r="J2484">
        <v>46.3</v>
      </c>
      <c r="K2484">
        <v>267.47973000000002</v>
      </c>
      <c r="L2484">
        <f>Tabla_STOCKENALMACEN[[#This Row],[CANT_STOCK]]*Tabla_STOCKENALMACEN[[#This Row],[COSTO_UNIT]]</f>
        <v>2731.35</v>
      </c>
      <c r="M2484">
        <f>IFERROR(Tabla_STOCKENALMACEN[[#This Row],[CANT_STOCK]]/Tabla_STOCKENALMACEN[[#This Row],[VENTA_PROM12MESES_UN]],0)</f>
        <v>15.010799136069116</v>
      </c>
      <c r="N2484">
        <f>IFERROR(12/Tabla_STOCKENALMACEN[[#This Row],[MESES DE INVENTARIO]],0)</f>
        <v>0.7994244604316546</v>
      </c>
      <c r="O2484" s="3">
        <f>Tabla_STOCKENALMACEN[[#This Row],[STOCK_VALORIZADO]]/SUM(Tabla_STOCKENALMACEN[STOCK_VALORIZADO])</f>
        <v>1.0282408019980862E-4</v>
      </c>
      <c r="P2484" s="1" t="str">
        <f>VLOOKUP(Tabla_STOCKENALMACEN[[#This Row],[ID_PRODUCTO]],'ABC VENTAS'!$B$2:$F$564,5,FALSE)</f>
        <v>C</v>
      </c>
      <c r="Q2484" s="1" t="str">
        <f>VLOOKUP(Tabla_STOCKENALMACEN[[#This Row],[ID_PRODUCTO]],'ABC STOCK'!$B$3:$F$565,5,FALSE)</f>
        <v>C</v>
      </c>
      <c r="R248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485" spans="1:18" x14ac:dyDescent="0.25">
      <c r="A2485">
        <v>2</v>
      </c>
      <c r="B2485">
        <v>1414</v>
      </c>
      <c r="C2485">
        <v>9</v>
      </c>
      <c r="D2485">
        <v>5</v>
      </c>
      <c r="E2485">
        <v>202003</v>
      </c>
      <c r="F2485">
        <v>600</v>
      </c>
      <c r="G2485">
        <v>28.6</v>
      </c>
      <c r="H2485">
        <v>17160</v>
      </c>
      <c r="I2485">
        <v>0</v>
      </c>
      <c r="J2485">
        <v>0</v>
      </c>
      <c r="K2485">
        <v>0</v>
      </c>
      <c r="L2485">
        <f>Tabla_STOCKENALMACEN[[#This Row],[CANT_STOCK]]*Tabla_STOCKENALMACEN[[#This Row],[COSTO_UNIT]]</f>
        <v>17160</v>
      </c>
      <c r="M2485">
        <f>IFERROR(Tabla_STOCKENALMACEN[[#This Row],[CANT_STOCK]]/Tabla_STOCKENALMACEN[[#This Row],[VENTA_PROM12MESES_UN]],0)</f>
        <v>0</v>
      </c>
      <c r="N2485">
        <f>IFERROR(12/Tabla_STOCKENALMACEN[[#This Row],[MESES DE INVENTARIO]],0)</f>
        <v>0</v>
      </c>
      <c r="O2485" s="3">
        <f>Tabla_STOCKENALMACEN[[#This Row],[STOCK_VALORIZADO]]/SUM(Tabla_STOCKENALMACEN[STOCK_VALORIZADO])</f>
        <v>6.4600333762744274E-4</v>
      </c>
      <c r="P2485" s="1" t="str">
        <f>VLOOKUP(Tabla_STOCKENALMACEN[[#This Row],[ID_PRODUCTO]],'ABC VENTAS'!$B$2:$F$564,5,FALSE)</f>
        <v>C</v>
      </c>
      <c r="Q2485" s="1" t="str">
        <f>VLOOKUP(Tabla_STOCKENALMACEN[[#This Row],[ID_PRODUCTO]],'ABC STOCK'!$B$3:$F$565,5,FALSE)</f>
        <v>C</v>
      </c>
      <c r="R2485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486" spans="1:18" x14ac:dyDescent="0.25">
      <c r="A2486">
        <v>3</v>
      </c>
      <c r="B2486">
        <v>1415</v>
      </c>
      <c r="C2486">
        <v>9</v>
      </c>
      <c r="D2486">
        <v>5</v>
      </c>
      <c r="E2486">
        <v>201910</v>
      </c>
      <c r="F2486">
        <v>46</v>
      </c>
      <c r="G2486">
        <v>5.2</v>
      </c>
      <c r="H2486">
        <v>239.2</v>
      </c>
      <c r="I2486">
        <v>613.08000000000004</v>
      </c>
      <c r="J2486">
        <v>131</v>
      </c>
      <c r="K2486">
        <v>1205.7239999999999</v>
      </c>
      <c r="L2486">
        <f>Tabla_STOCKENALMACEN[[#This Row],[CANT_STOCK]]*Tabla_STOCKENALMACEN[[#This Row],[COSTO_UNIT]]</f>
        <v>239.20000000000002</v>
      </c>
      <c r="M2486">
        <f>IFERROR(Tabla_STOCKENALMACEN[[#This Row],[CANT_STOCK]]/Tabla_STOCKENALMACEN[[#This Row],[VENTA_PROM12MESES_UN]],0)</f>
        <v>0.35114503816793891</v>
      </c>
      <c r="N2486">
        <f>IFERROR(12/Tabla_STOCKENALMACEN[[#This Row],[MESES DE INVENTARIO]],0)</f>
        <v>34.173913043478265</v>
      </c>
      <c r="O2486" s="3">
        <f>Tabla_STOCKENALMACEN[[#This Row],[STOCK_VALORIZADO]]/SUM(Tabla_STOCKENALMACEN[STOCK_VALORIZADO])</f>
        <v>9.0048950093522335E-6</v>
      </c>
      <c r="P2486" s="1" t="str">
        <f>VLOOKUP(Tabla_STOCKENALMACEN[[#This Row],[ID_PRODUCTO]],'ABC VENTAS'!$B$2:$F$564,5,FALSE)</f>
        <v>C</v>
      </c>
      <c r="Q2486" s="1" t="str">
        <f>VLOOKUP(Tabla_STOCKENALMACEN[[#This Row],[ID_PRODUCTO]],'ABC STOCK'!$B$3:$F$565,5,FALSE)</f>
        <v>C</v>
      </c>
      <c r="R248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87" spans="1:18" x14ac:dyDescent="0.25">
      <c r="A2487">
        <v>1</v>
      </c>
      <c r="B2487">
        <v>1415</v>
      </c>
      <c r="C2487">
        <v>9</v>
      </c>
      <c r="D2487">
        <v>5</v>
      </c>
      <c r="E2487">
        <v>201905</v>
      </c>
      <c r="F2487">
        <v>89</v>
      </c>
      <c r="G2487">
        <v>6.89</v>
      </c>
      <c r="H2487">
        <v>613.21</v>
      </c>
      <c r="I2487">
        <v>0</v>
      </c>
      <c r="J2487">
        <v>0</v>
      </c>
      <c r="K2487">
        <v>0</v>
      </c>
      <c r="L2487">
        <f>Tabla_STOCKENALMACEN[[#This Row],[CANT_STOCK]]*Tabla_STOCKENALMACEN[[#This Row],[COSTO_UNIT]]</f>
        <v>613.20999999999992</v>
      </c>
      <c r="M2487">
        <f>IFERROR(Tabla_STOCKENALMACEN[[#This Row],[CANT_STOCK]]/Tabla_STOCKENALMACEN[[#This Row],[VENTA_PROM12MESES_UN]],0)</f>
        <v>0</v>
      </c>
      <c r="N2487">
        <f>IFERROR(12/Tabla_STOCKENALMACEN[[#This Row],[MESES DE INVENTARIO]],0)</f>
        <v>0</v>
      </c>
      <c r="O2487" s="3">
        <f>Tabla_STOCKENALMACEN[[#This Row],[STOCK_VALORIZADO]]/SUM(Tabla_STOCKENALMACEN[STOCK_VALORIZADO])</f>
        <v>2.3084831390823087E-5</v>
      </c>
      <c r="P2487" s="1" t="str">
        <f>VLOOKUP(Tabla_STOCKENALMACEN[[#This Row],[ID_PRODUCTO]],'ABC VENTAS'!$B$2:$F$564,5,FALSE)</f>
        <v>C</v>
      </c>
      <c r="Q2487" s="1" t="str">
        <f>VLOOKUP(Tabla_STOCKENALMACEN[[#This Row],[ID_PRODUCTO]],'ABC STOCK'!$B$3:$F$565,5,FALSE)</f>
        <v>C</v>
      </c>
      <c r="R2487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488" spans="1:18" x14ac:dyDescent="0.25">
      <c r="A2488">
        <v>3</v>
      </c>
      <c r="B2488">
        <v>1415</v>
      </c>
      <c r="C2488">
        <v>9</v>
      </c>
      <c r="D2488">
        <v>5</v>
      </c>
      <c r="E2488">
        <v>202001</v>
      </c>
      <c r="F2488">
        <v>60</v>
      </c>
      <c r="G2488">
        <v>5.15</v>
      </c>
      <c r="H2488">
        <v>309</v>
      </c>
      <c r="I2488">
        <v>369.56400000000002</v>
      </c>
      <c r="J2488">
        <v>78</v>
      </c>
      <c r="K2488">
        <v>751.17899999999997</v>
      </c>
      <c r="L2488">
        <f>Tabla_STOCKENALMACEN[[#This Row],[CANT_STOCK]]*Tabla_STOCKENALMACEN[[#This Row],[COSTO_UNIT]]</f>
        <v>309</v>
      </c>
      <c r="M2488">
        <f>IFERROR(Tabla_STOCKENALMACEN[[#This Row],[CANT_STOCK]]/Tabla_STOCKENALMACEN[[#This Row],[VENTA_PROM12MESES_UN]],0)</f>
        <v>0.76923076923076927</v>
      </c>
      <c r="N2488">
        <f>IFERROR(12/Tabla_STOCKENALMACEN[[#This Row],[MESES DE INVENTARIO]],0)</f>
        <v>15.6</v>
      </c>
      <c r="O2488" s="3">
        <f>Tabla_STOCKENALMACEN[[#This Row],[STOCK_VALORIZADO]]/SUM(Tabla_STOCKENALMACEN[STOCK_VALORIZADO])</f>
        <v>1.1632577583151504E-5</v>
      </c>
      <c r="P2488" s="1" t="str">
        <f>VLOOKUP(Tabla_STOCKENALMACEN[[#This Row],[ID_PRODUCTO]],'ABC VENTAS'!$B$2:$F$564,5,FALSE)</f>
        <v>C</v>
      </c>
      <c r="Q2488" s="1" t="str">
        <f>VLOOKUP(Tabla_STOCKENALMACEN[[#This Row],[ID_PRODUCTO]],'ABC STOCK'!$B$3:$F$565,5,FALSE)</f>
        <v>C</v>
      </c>
      <c r="R248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89" spans="1:18" x14ac:dyDescent="0.25">
      <c r="A2489">
        <v>1</v>
      </c>
      <c r="B2489">
        <v>1415</v>
      </c>
      <c r="C2489">
        <v>9</v>
      </c>
      <c r="D2489">
        <v>5</v>
      </c>
      <c r="E2489">
        <v>201907</v>
      </c>
      <c r="F2489">
        <v>576</v>
      </c>
      <c r="G2489">
        <v>6.94</v>
      </c>
      <c r="H2489">
        <v>3997.44</v>
      </c>
      <c r="I2489">
        <v>204.31360000000001</v>
      </c>
      <c r="J2489">
        <v>32</v>
      </c>
      <c r="K2489">
        <v>306.47039999999998</v>
      </c>
      <c r="L2489">
        <f>Tabla_STOCKENALMACEN[[#This Row],[CANT_STOCK]]*Tabla_STOCKENALMACEN[[#This Row],[COSTO_UNIT]]</f>
        <v>3997.44</v>
      </c>
      <c r="M2489">
        <f>IFERROR(Tabla_STOCKENALMACEN[[#This Row],[CANT_STOCK]]/Tabla_STOCKENALMACEN[[#This Row],[VENTA_PROM12MESES_UN]],0)</f>
        <v>18</v>
      </c>
      <c r="N2489">
        <f>IFERROR(12/Tabla_STOCKENALMACEN[[#This Row],[MESES DE INVENTARIO]],0)</f>
        <v>0.66666666666666663</v>
      </c>
      <c r="O2489" s="3">
        <f>Tabla_STOCKENALMACEN[[#This Row],[STOCK_VALORIZADO]]/SUM(Tabla_STOCKENALMACEN[STOCK_VALORIZADO])</f>
        <v>1.5048715512619144E-4</v>
      </c>
      <c r="P2489" s="1" t="str">
        <f>VLOOKUP(Tabla_STOCKENALMACEN[[#This Row],[ID_PRODUCTO]],'ABC VENTAS'!$B$2:$F$564,5,FALSE)</f>
        <v>C</v>
      </c>
      <c r="Q2489" s="1" t="str">
        <f>VLOOKUP(Tabla_STOCKENALMACEN[[#This Row],[ID_PRODUCTO]],'ABC STOCK'!$B$3:$F$565,5,FALSE)</f>
        <v>C</v>
      </c>
      <c r="R248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490" spans="1:18" x14ac:dyDescent="0.25">
      <c r="A2490">
        <v>1</v>
      </c>
      <c r="B2490">
        <v>1415</v>
      </c>
      <c r="C2490">
        <v>9</v>
      </c>
      <c r="D2490">
        <v>5</v>
      </c>
      <c r="E2490">
        <v>202001</v>
      </c>
      <c r="F2490">
        <v>166</v>
      </c>
      <c r="G2490">
        <v>2.63</v>
      </c>
      <c r="H2490">
        <v>436.58</v>
      </c>
      <c r="I2490">
        <v>180.6284</v>
      </c>
      <c r="J2490">
        <v>68</v>
      </c>
      <c r="K2490">
        <v>275.41359999999997</v>
      </c>
      <c r="L2490">
        <f>Tabla_STOCKENALMACEN[[#This Row],[CANT_STOCK]]*Tabla_STOCKENALMACEN[[#This Row],[COSTO_UNIT]]</f>
        <v>436.58</v>
      </c>
      <c r="M2490">
        <f>IFERROR(Tabla_STOCKENALMACEN[[#This Row],[CANT_STOCK]]/Tabla_STOCKENALMACEN[[#This Row],[VENTA_PROM12MESES_UN]],0)</f>
        <v>2.4411764705882355</v>
      </c>
      <c r="N2490">
        <f>IFERROR(12/Tabla_STOCKENALMACEN[[#This Row],[MESES DE INVENTARIO]],0)</f>
        <v>4.9156626506024095</v>
      </c>
      <c r="O2490" s="3">
        <f>Tabla_STOCKENALMACEN[[#This Row],[STOCK_VALORIZADO]]/SUM(Tabla_STOCKENALMACEN[STOCK_VALORIZADO])</f>
        <v>1.643543922735367E-5</v>
      </c>
      <c r="P2490" s="1" t="str">
        <f>VLOOKUP(Tabla_STOCKENALMACEN[[#This Row],[ID_PRODUCTO]],'ABC VENTAS'!$B$2:$F$564,5,FALSE)</f>
        <v>C</v>
      </c>
      <c r="Q2490" s="1" t="str">
        <f>VLOOKUP(Tabla_STOCKENALMACEN[[#This Row],[ID_PRODUCTO]],'ABC STOCK'!$B$3:$F$565,5,FALSE)</f>
        <v>C</v>
      </c>
      <c r="R249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91" spans="1:18" x14ac:dyDescent="0.25">
      <c r="A2491">
        <v>2</v>
      </c>
      <c r="B2491">
        <v>1415</v>
      </c>
      <c r="C2491">
        <v>9</v>
      </c>
      <c r="D2491">
        <v>5</v>
      </c>
      <c r="E2491">
        <v>202001</v>
      </c>
      <c r="F2491">
        <v>94</v>
      </c>
      <c r="G2491">
        <v>1.63</v>
      </c>
      <c r="H2491">
        <v>153.22</v>
      </c>
      <c r="I2491">
        <v>131.9648</v>
      </c>
      <c r="J2491">
        <v>88</v>
      </c>
      <c r="K2491">
        <v>242.4136</v>
      </c>
      <c r="L2491">
        <f>Tabla_STOCKENALMACEN[[#This Row],[CANT_STOCK]]*Tabla_STOCKENALMACEN[[#This Row],[COSTO_UNIT]]</f>
        <v>153.22</v>
      </c>
      <c r="M2491">
        <f>IFERROR(Tabla_STOCKENALMACEN[[#This Row],[CANT_STOCK]]/Tabla_STOCKENALMACEN[[#This Row],[VENTA_PROM12MESES_UN]],0)</f>
        <v>1.0681818181818181</v>
      </c>
      <c r="N2491">
        <f>IFERROR(12/Tabla_STOCKENALMACEN[[#This Row],[MESES DE INVENTARIO]],0)</f>
        <v>11.23404255319149</v>
      </c>
      <c r="O2491" s="3">
        <f>Tabla_STOCKENALMACEN[[#This Row],[STOCK_VALORIZADO]]/SUM(Tabla_STOCKENALMACEN[STOCK_VALORIZADO])</f>
        <v>5.7681020624287172E-6</v>
      </c>
      <c r="P2491" s="1" t="str">
        <f>VLOOKUP(Tabla_STOCKENALMACEN[[#This Row],[ID_PRODUCTO]],'ABC VENTAS'!$B$2:$F$564,5,FALSE)</f>
        <v>C</v>
      </c>
      <c r="Q2491" s="1" t="str">
        <f>VLOOKUP(Tabla_STOCKENALMACEN[[#This Row],[ID_PRODUCTO]],'ABC STOCK'!$B$3:$F$565,5,FALSE)</f>
        <v>C</v>
      </c>
      <c r="R249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92" spans="1:18" x14ac:dyDescent="0.25">
      <c r="A2492">
        <v>1</v>
      </c>
      <c r="B2492">
        <v>1416</v>
      </c>
      <c r="C2492">
        <v>9</v>
      </c>
      <c r="D2492">
        <v>5</v>
      </c>
      <c r="E2492">
        <v>201912</v>
      </c>
      <c r="F2492">
        <v>481</v>
      </c>
      <c r="G2492">
        <v>59</v>
      </c>
      <c r="H2492">
        <v>28379</v>
      </c>
      <c r="I2492">
        <v>46178.71</v>
      </c>
      <c r="J2492">
        <v>943</v>
      </c>
      <c r="K2492">
        <v>104041.19</v>
      </c>
      <c r="L2492">
        <f>Tabla_STOCKENALMACEN[[#This Row],[CANT_STOCK]]*Tabla_STOCKENALMACEN[[#This Row],[COSTO_UNIT]]</f>
        <v>28379</v>
      </c>
      <c r="M2492">
        <f>IFERROR(Tabla_STOCKENALMACEN[[#This Row],[CANT_STOCK]]/Tabla_STOCKENALMACEN[[#This Row],[VENTA_PROM12MESES_UN]],0)</f>
        <v>0.51007423117709438</v>
      </c>
      <c r="N2492">
        <f>IFERROR(12/Tabla_STOCKENALMACEN[[#This Row],[MESES DE INVENTARIO]],0)</f>
        <v>23.525987525987524</v>
      </c>
      <c r="O2492" s="3">
        <f>Tabla_STOCKENALMACEN[[#This Row],[STOCK_VALORIZADO]]/SUM(Tabla_STOCKENALMACEN[STOCK_VALORIZADO])</f>
        <v>1.0683524894247785E-3</v>
      </c>
      <c r="P2492" s="1" t="str">
        <f>VLOOKUP(Tabla_STOCKENALMACEN[[#This Row],[ID_PRODUCTO]],'ABC VENTAS'!$B$2:$F$564,5,FALSE)</f>
        <v>A</v>
      </c>
      <c r="Q2492" s="1" t="str">
        <f>VLOOKUP(Tabla_STOCKENALMACEN[[#This Row],[ID_PRODUCTO]],'ABC STOCK'!$B$3:$F$565,5,FALSE)</f>
        <v>A</v>
      </c>
      <c r="R249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93" spans="1:18" x14ac:dyDescent="0.25">
      <c r="A2493">
        <v>2</v>
      </c>
      <c r="B2493">
        <v>1416</v>
      </c>
      <c r="C2493">
        <v>9</v>
      </c>
      <c r="D2493">
        <v>5</v>
      </c>
      <c r="E2493">
        <v>202002</v>
      </c>
      <c r="F2493">
        <v>1551</v>
      </c>
      <c r="G2493">
        <v>79</v>
      </c>
      <c r="H2493">
        <v>122529</v>
      </c>
      <c r="I2493">
        <v>42934.92</v>
      </c>
      <c r="J2493">
        <v>647</v>
      </c>
      <c r="K2493">
        <v>69513.679999999993</v>
      </c>
      <c r="L2493">
        <f>Tabla_STOCKENALMACEN[[#This Row],[CANT_STOCK]]*Tabla_STOCKENALMACEN[[#This Row],[COSTO_UNIT]]</f>
        <v>122529</v>
      </c>
      <c r="M2493">
        <f>IFERROR(Tabla_STOCKENALMACEN[[#This Row],[CANT_STOCK]]/Tabla_STOCKENALMACEN[[#This Row],[VENTA_PROM12MESES_UN]],0)</f>
        <v>2.3972179289026276</v>
      </c>
      <c r="N2493">
        <f>IFERROR(12/Tabla_STOCKENALMACEN[[#This Row],[MESES DE INVENTARIO]],0)</f>
        <v>5.0058027079303669</v>
      </c>
      <c r="O2493" s="3">
        <f>Tabla_STOCKENALMACEN[[#This Row],[STOCK_VALORIZADO]]/SUM(Tabla_STOCKENALMACEN[STOCK_VALORIZADO])</f>
        <v>4.6127122934821064E-3</v>
      </c>
      <c r="P2493" s="1" t="str">
        <f>VLOOKUP(Tabla_STOCKENALMACEN[[#This Row],[ID_PRODUCTO]],'ABC VENTAS'!$B$2:$F$564,5,FALSE)</f>
        <v>A</v>
      </c>
      <c r="Q2493" s="1" t="str">
        <f>VLOOKUP(Tabla_STOCKENALMACEN[[#This Row],[ID_PRODUCTO]],'ABC STOCK'!$B$3:$F$565,5,FALSE)</f>
        <v>A</v>
      </c>
      <c r="R249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94" spans="1:18" x14ac:dyDescent="0.25">
      <c r="A2494">
        <v>3</v>
      </c>
      <c r="B2494">
        <v>1416</v>
      </c>
      <c r="C2494">
        <v>9</v>
      </c>
      <c r="D2494">
        <v>5</v>
      </c>
      <c r="E2494">
        <v>202003</v>
      </c>
      <c r="F2494">
        <v>113</v>
      </c>
      <c r="G2494">
        <v>60</v>
      </c>
      <c r="H2494">
        <v>6780</v>
      </c>
      <c r="I2494">
        <v>50692.2</v>
      </c>
      <c r="J2494">
        <v>871</v>
      </c>
      <c r="K2494">
        <v>66370.2</v>
      </c>
      <c r="L2494">
        <f>Tabla_STOCKENALMACEN[[#This Row],[CANT_STOCK]]*Tabla_STOCKENALMACEN[[#This Row],[COSTO_UNIT]]</f>
        <v>6780</v>
      </c>
      <c r="M2494">
        <f>IFERROR(Tabla_STOCKENALMACEN[[#This Row],[CANT_STOCK]]/Tabla_STOCKENALMACEN[[#This Row],[VENTA_PROM12MESES_UN]],0)</f>
        <v>0.12973593570608496</v>
      </c>
      <c r="N2494">
        <f>IFERROR(12/Tabla_STOCKENALMACEN[[#This Row],[MESES DE INVENTARIO]],0)</f>
        <v>92.495575221238937</v>
      </c>
      <c r="O2494" s="3">
        <f>Tabla_STOCKENALMACEN[[#This Row],[STOCK_VALORIZADO]]/SUM(Tabla_STOCKENALMACEN[STOCK_VALORIZADO])</f>
        <v>2.5523908095070294E-4</v>
      </c>
      <c r="P2494" s="1" t="str">
        <f>VLOOKUP(Tabla_STOCKENALMACEN[[#This Row],[ID_PRODUCTO]],'ABC VENTAS'!$B$2:$F$564,5,FALSE)</f>
        <v>A</v>
      </c>
      <c r="Q2494" s="1" t="str">
        <f>VLOOKUP(Tabla_STOCKENALMACEN[[#This Row],[ID_PRODUCTO]],'ABC STOCK'!$B$3:$F$565,5,FALSE)</f>
        <v>A</v>
      </c>
      <c r="R249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95" spans="1:18" x14ac:dyDescent="0.25">
      <c r="A2495">
        <v>1</v>
      </c>
      <c r="B2495">
        <v>1416</v>
      </c>
      <c r="C2495">
        <v>9</v>
      </c>
      <c r="D2495">
        <v>5</v>
      </c>
      <c r="E2495">
        <v>202003</v>
      </c>
      <c r="F2495">
        <v>263</v>
      </c>
      <c r="G2495">
        <v>57</v>
      </c>
      <c r="H2495">
        <v>14991</v>
      </c>
      <c r="I2495">
        <v>22389.599999999999</v>
      </c>
      <c r="J2495">
        <v>491</v>
      </c>
      <c r="K2495">
        <v>47018.16</v>
      </c>
      <c r="L2495">
        <f>Tabla_STOCKENALMACEN[[#This Row],[CANT_STOCK]]*Tabla_STOCKENALMACEN[[#This Row],[COSTO_UNIT]]</f>
        <v>14991</v>
      </c>
      <c r="M2495">
        <f>IFERROR(Tabla_STOCKENALMACEN[[#This Row],[CANT_STOCK]]/Tabla_STOCKENALMACEN[[#This Row],[VENTA_PROM12MESES_UN]],0)</f>
        <v>0.53564154786150708</v>
      </c>
      <c r="N2495">
        <f>IFERROR(12/Tabla_STOCKENALMACEN[[#This Row],[MESES DE INVENTARIO]],0)</f>
        <v>22.403041825095059</v>
      </c>
      <c r="O2495" s="3">
        <f>Tabla_STOCKENALMACEN[[#This Row],[STOCK_VALORIZADO]]/SUM(Tabla_STOCKENALMACEN[STOCK_VALORIZADO])</f>
        <v>5.6434941925250556E-4</v>
      </c>
      <c r="P2495" s="1" t="str">
        <f>VLOOKUP(Tabla_STOCKENALMACEN[[#This Row],[ID_PRODUCTO]],'ABC VENTAS'!$B$2:$F$564,5,FALSE)</f>
        <v>A</v>
      </c>
      <c r="Q2495" s="1" t="str">
        <f>VLOOKUP(Tabla_STOCKENALMACEN[[#This Row],[ID_PRODUCTO]],'ABC STOCK'!$B$3:$F$565,5,FALSE)</f>
        <v>A</v>
      </c>
      <c r="R249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96" spans="1:18" x14ac:dyDescent="0.25">
      <c r="A2496">
        <v>1</v>
      </c>
      <c r="B2496">
        <v>1416</v>
      </c>
      <c r="C2496">
        <v>9</v>
      </c>
      <c r="D2496">
        <v>5</v>
      </c>
      <c r="E2496">
        <v>201905</v>
      </c>
      <c r="F2496">
        <v>593</v>
      </c>
      <c r="G2496">
        <v>66</v>
      </c>
      <c r="H2496">
        <v>39138</v>
      </c>
      <c r="I2496">
        <v>33188.76</v>
      </c>
      <c r="J2496">
        <v>493</v>
      </c>
      <c r="K2496">
        <v>41974.02</v>
      </c>
      <c r="L2496">
        <f>Tabla_STOCKENALMACEN[[#This Row],[CANT_STOCK]]*Tabla_STOCKENALMACEN[[#This Row],[COSTO_UNIT]]</f>
        <v>39138</v>
      </c>
      <c r="M2496">
        <f>IFERROR(Tabla_STOCKENALMACEN[[#This Row],[CANT_STOCK]]/Tabla_STOCKENALMACEN[[#This Row],[VENTA_PROM12MESES_UN]],0)</f>
        <v>1.2028397565922921</v>
      </c>
      <c r="N2496">
        <f>IFERROR(12/Tabla_STOCKENALMACEN[[#This Row],[MESES DE INVENTARIO]],0)</f>
        <v>9.9763912310286678</v>
      </c>
      <c r="O2496" s="3">
        <f>Tabla_STOCKENALMACEN[[#This Row],[STOCK_VALORIZADO]]/SUM(Tabla_STOCKENALMACEN[STOCK_VALORIZADO])</f>
        <v>1.4733845354348984E-3</v>
      </c>
      <c r="P2496" s="1" t="str">
        <f>VLOOKUP(Tabla_STOCKENALMACEN[[#This Row],[ID_PRODUCTO]],'ABC VENTAS'!$B$2:$F$564,5,FALSE)</f>
        <v>A</v>
      </c>
      <c r="Q2496" s="1" t="str">
        <f>VLOOKUP(Tabla_STOCKENALMACEN[[#This Row],[ID_PRODUCTO]],'ABC STOCK'!$B$3:$F$565,5,FALSE)</f>
        <v>A</v>
      </c>
      <c r="R249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97" spans="1:18" x14ac:dyDescent="0.25">
      <c r="A2497">
        <v>2</v>
      </c>
      <c r="B2497">
        <v>1416</v>
      </c>
      <c r="C2497">
        <v>9</v>
      </c>
      <c r="D2497">
        <v>5</v>
      </c>
      <c r="E2497">
        <v>202002</v>
      </c>
      <c r="F2497">
        <v>650</v>
      </c>
      <c r="G2497">
        <v>50</v>
      </c>
      <c r="H2497">
        <v>32500</v>
      </c>
      <c r="I2497">
        <v>24395</v>
      </c>
      <c r="J2497">
        <v>595</v>
      </c>
      <c r="K2497">
        <v>39270</v>
      </c>
      <c r="L2497">
        <f>Tabla_STOCKENALMACEN[[#This Row],[CANT_STOCK]]*Tabla_STOCKENALMACEN[[#This Row],[COSTO_UNIT]]</f>
        <v>32500</v>
      </c>
      <c r="M2497">
        <f>IFERROR(Tabla_STOCKENALMACEN[[#This Row],[CANT_STOCK]]/Tabla_STOCKENALMACEN[[#This Row],[VENTA_PROM12MESES_UN]],0)</f>
        <v>1.0924369747899159</v>
      </c>
      <c r="N2497">
        <f>IFERROR(12/Tabla_STOCKENALMACEN[[#This Row],[MESES DE INVENTARIO]],0)</f>
        <v>10.984615384615386</v>
      </c>
      <c r="O2497" s="3">
        <f>Tabla_STOCKENALMACEN[[#This Row],[STOCK_VALORIZADO]]/SUM(Tabla_STOCKENALMACEN[STOCK_VALORIZADO])</f>
        <v>1.2234911697489447E-3</v>
      </c>
      <c r="P2497" s="1" t="str">
        <f>VLOOKUP(Tabla_STOCKENALMACEN[[#This Row],[ID_PRODUCTO]],'ABC VENTAS'!$B$2:$F$564,5,FALSE)</f>
        <v>A</v>
      </c>
      <c r="Q2497" s="1" t="str">
        <f>VLOOKUP(Tabla_STOCKENALMACEN[[#This Row],[ID_PRODUCTO]],'ABC STOCK'!$B$3:$F$565,5,FALSE)</f>
        <v>A</v>
      </c>
      <c r="R249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98" spans="1:18" x14ac:dyDescent="0.25">
      <c r="A2498">
        <v>1</v>
      </c>
      <c r="B2498">
        <v>1417</v>
      </c>
      <c r="C2498">
        <v>9</v>
      </c>
      <c r="D2498">
        <v>5</v>
      </c>
      <c r="E2498">
        <v>202001</v>
      </c>
      <c r="F2498">
        <v>777</v>
      </c>
      <c r="G2498">
        <v>53</v>
      </c>
      <c r="H2498">
        <v>41181</v>
      </c>
      <c r="I2498">
        <v>51897.599999999999</v>
      </c>
      <c r="J2498">
        <v>960</v>
      </c>
      <c r="K2498">
        <v>83443.199999999997</v>
      </c>
      <c r="L2498">
        <f>Tabla_STOCKENALMACEN[[#This Row],[CANT_STOCK]]*Tabla_STOCKENALMACEN[[#This Row],[COSTO_UNIT]]</f>
        <v>41181</v>
      </c>
      <c r="M2498">
        <f>IFERROR(Tabla_STOCKENALMACEN[[#This Row],[CANT_STOCK]]/Tabla_STOCKENALMACEN[[#This Row],[VENTA_PROM12MESES_UN]],0)</f>
        <v>0.80937499999999996</v>
      </c>
      <c r="N2498">
        <f>IFERROR(12/Tabla_STOCKENALMACEN[[#This Row],[MESES DE INVENTARIO]],0)</f>
        <v>14.826254826254827</v>
      </c>
      <c r="O2498" s="3">
        <f>Tabla_STOCKENALMACEN[[#This Row],[STOCK_VALORIZADO]]/SUM(Tabla_STOCKENALMACEN[STOCK_VALORIZADO])</f>
        <v>1.5502950726594244E-3</v>
      </c>
      <c r="P2498" s="1" t="str">
        <f>VLOOKUP(Tabla_STOCKENALMACEN[[#This Row],[ID_PRODUCTO]],'ABC VENTAS'!$B$2:$F$564,5,FALSE)</f>
        <v>C</v>
      </c>
      <c r="Q2498" s="1" t="str">
        <f>VLOOKUP(Tabla_STOCKENALMACEN[[#This Row],[ID_PRODUCTO]],'ABC STOCK'!$B$3:$F$565,5,FALSE)</f>
        <v>A</v>
      </c>
      <c r="R249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499" spans="1:18" x14ac:dyDescent="0.25">
      <c r="A2499">
        <v>2</v>
      </c>
      <c r="B2499">
        <v>1417</v>
      </c>
      <c r="C2499">
        <v>9</v>
      </c>
      <c r="D2499">
        <v>5</v>
      </c>
      <c r="E2499">
        <v>202003</v>
      </c>
      <c r="F2499">
        <v>1212</v>
      </c>
      <c r="G2499">
        <v>40</v>
      </c>
      <c r="H2499">
        <v>48480</v>
      </c>
      <c r="I2499">
        <v>42103.199999999997</v>
      </c>
      <c r="J2499">
        <v>993</v>
      </c>
      <c r="K2499">
        <v>47664</v>
      </c>
      <c r="L2499">
        <f>Tabla_STOCKENALMACEN[[#This Row],[CANT_STOCK]]*Tabla_STOCKENALMACEN[[#This Row],[COSTO_UNIT]]</f>
        <v>48480</v>
      </c>
      <c r="M2499">
        <f>IFERROR(Tabla_STOCKENALMACEN[[#This Row],[CANT_STOCK]]/Tabla_STOCKENALMACEN[[#This Row],[VENTA_PROM12MESES_UN]],0)</f>
        <v>1.2205438066465257</v>
      </c>
      <c r="N2499">
        <f>IFERROR(12/Tabla_STOCKENALMACEN[[#This Row],[MESES DE INVENTARIO]],0)</f>
        <v>9.8316831683168306</v>
      </c>
      <c r="O2499" s="3">
        <f>Tabla_STOCKENALMACEN[[#This Row],[STOCK_VALORIZADO]]/SUM(Tabla_STOCKENALMACEN[STOCK_VALORIZADO])</f>
        <v>1.8250723664439642E-3</v>
      </c>
      <c r="P2499" s="1" t="str">
        <f>VLOOKUP(Tabla_STOCKENALMACEN[[#This Row],[ID_PRODUCTO]],'ABC VENTAS'!$B$2:$F$564,5,FALSE)</f>
        <v>C</v>
      </c>
      <c r="Q2499" s="1" t="str">
        <f>VLOOKUP(Tabla_STOCKENALMACEN[[#This Row],[ID_PRODUCTO]],'ABC STOCK'!$B$3:$F$565,5,FALSE)</f>
        <v>A</v>
      </c>
      <c r="R249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00" spans="1:18" x14ac:dyDescent="0.25">
      <c r="A2500">
        <v>3</v>
      </c>
      <c r="B2500">
        <v>1417</v>
      </c>
      <c r="C2500">
        <v>9</v>
      </c>
      <c r="D2500">
        <v>5</v>
      </c>
      <c r="E2500">
        <v>201905</v>
      </c>
      <c r="F2500">
        <v>1266</v>
      </c>
      <c r="G2500">
        <v>77</v>
      </c>
      <c r="H2500">
        <v>97482</v>
      </c>
      <c r="I2500">
        <v>25287.57</v>
      </c>
      <c r="J2500">
        <v>369</v>
      </c>
      <c r="K2500">
        <v>40914.720000000001</v>
      </c>
      <c r="L2500">
        <f>Tabla_STOCKENALMACEN[[#This Row],[CANT_STOCK]]*Tabla_STOCKENALMACEN[[#This Row],[COSTO_UNIT]]</f>
        <v>97482</v>
      </c>
      <c r="M2500">
        <f>IFERROR(Tabla_STOCKENALMACEN[[#This Row],[CANT_STOCK]]/Tabla_STOCKENALMACEN[[#This Row],[VENTA_PROM12MESES_UN]],0)</f>
        <v>3.4308943089430892</v>
      </c>
      <c r="N2500">
        <f>IFERROR(12/Tabla_STOCKENALMACEN[[#This Row],[MESES DE INVENTARIO]],0)</f>
        <v>3.4976303317535549</v>
      </c>
      <c r="O2500" s="3">
        <f>Tabla_STOCKENALMACEN[[#This Row],[STOCK_VALORIZADO]]/SUM(Tabla_STOCKENALMACEN[STOCK_VALORIZADO])</f>
        <v>3.6697958833682037E-3</v>
      </c>
      <c r="P2500" s="1" t="str">
        <f>VLOOKUP(Tabla_STOCKENALMACEN[[#This Row],[ID_PRODUCTO]],'ABC VENTAS'!$B$2:$F$564,5,FALSE)</f>
        <v>C</v>
      </c>
      <c r="Q2500" s="1" t="str">
        <f>VLOOKUP(Tabla_STOCKENALMACEN[[#This Row],[ID_PRODUCTO]],'ABC STOCK'!$B$3:$F$565,5,FALSE)</f>
        <v>A</v>
      </c>
      <c r="R250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501" spans="1:18" x14ac:dyDescent="0.25">
      <c r="A2501">
        <v>1</v>
      </c>
      <c r="B2501">
        <v>1417</v>
      </c>
      <c r="C2501">
        <v>9</v>
      </c>
      <c r="D2501">
        <v>5</v>
      </c>
      <c r="E2501">
        <v>201904</v>
      </c>
      <c r="F2501">
        <v>408</v>
      </c>
      <c r="G2501">
        <v>53</v>
      </c>
      <c r="H2501">
        <v>21624</v>
      </c>
      <c r="I2501">
        <v>21250.35</v>
      </c>
      <c r="J2501">
        <v>495</v>
      </c>
      <c r="K2501">
        <v>38303.1</v>
      </c>
      <c r="L2501">
        <f>Tabla_STOCKENALMACEN[[#This Row],[CANT_STOCK]]*Tabla_STOCKENALMACEN[[#This Row],[COSTO_UNIT]]</f>
        <v>21624</v>
      </c>
      <c r="M2501">
        <f>IFERROR(Tabla_STOCKENALMACEN[[#This Row],[CANT_STOCK]]/Tabla_STOCKENALMACEN[[#This Row],[VENTA_PROM12MESES_UN]],0)</f>
        <v>0.82424242424242422</v>
      </c>
      <c r="N2501">
        <f>IFERROR(12/Tabla_STOCKENALMACEN[[#This Row],[MESES DE INVENTARIO]],0)</f>
        <v>14.558823529411764</v>
      </c>
      <c r="O2501" s="3">
        <f>Tabla_STOCKENALMACEN[[#This Row],[STOCK_VALORIZADO]]/SUM(Tabla_STOCKENALMACEN[STOCK_VALORIZADO])</f>
        <v>8.1405455552772856E-4</v>
      </c>
      <c r="P2501" s="1" t="str">
        <f>VLOOKUP(Tabla_STOCKENALMACEN[[#This Row],[ID_PRODUCTO]],'ABC VENTAS'!$B$2:$F$564,5,FALSE)</f>
        <v>C</v>
      </c>
      <c r="Q2501" s="1" t="str">
        <f>VLOOKUP(Tabla_STOCKENALMACEN[[#This Row],[ID_PRODUCTO]],'ABC STOCK'!$B$3:$F$565,5,FALSE)</f>
        <v>A</v>
      </c>
      <c r="R250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02" spans="1:18" x14ac:dyDescent="0.25">
      <c r="A2502">
        <v>2</v>
      </c>
      <c r="B2502">
        <v>1417</v>
      </c>
      <c r="C2502">
        <v>9</v>
      </c>
      <c r="D2502">
        <v>5</v>
      </c>
      <c r="E2502">
        <v>202003</v>
      </c>
      <c r="F2502">
        <v>0</v>
      </c>
      <c r="G2502">
        <v>34</v>
      </c>
      <c r="H2502">
        <v>0</v>
      </c>
      <c r="I2502">
        <v>21692</v>
      </c>
      <c r="J2502">
        <v>638</v>
      </c>
      <c r="K2502">
        <v>27982.68</v>
      </c>
      <c r="L2502">
        <f>Tabla_STOCKENALMACEN[[#This Row],[CANT_STOCK]]*Tabla_STOCKENALMACEN[[#This Row],[COSTO_UNIT]]</f>
        <v>0</v>
      </c>
      <c r="M2502">
        <f>IFERROR(Tabla_STOCKENALMACEN[[#This Row],[CANT_STOCK]]/Tabla_STOCKENALMACEN[[#This Row],[VENTA_PROM12MESES_UN]],0)</f>
        <v>0</v>
      </c>
      <c r="N2502">
        <f>IFERROR(12/Tabla_STOCKENALMACEN[[#This Row],[MESES DE INVENTARIO]],0)</f>
        <v>0</v>
      </c>
      <c r="O2502" s="3">
        <f>Tabla_STOCKENALMACEN[[#This Row],[STOCK_VALORIZADO]]/SUM(Tabla_STOCKENALMACEN[STOCK_VALORIZADO])</f>
        <v>0</v>
      </c>
      <c r="P2502" s="1" t="str">
        <f>VLOOKUP(Tabla_STOCKENALMACEN[[#This Row],[ID_PRODUCTO]],'ABC VENTAS'!$B$2:$F$564,5,FALSE)</f>
        <v>C</v>
      </c>
      <c r="Q2502" s="1" t="str">
        <f>VLOOKUP(Tabla_STOCKENALMACEN[[#This Row],[ID_PRODUCTO]],'ABC STOCK'!$B$3:$F$565,5,FALSE)</f>
        <v>A</v>
      </c>
      <c r="R250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03" spans="1:18" x14ac:dyDescent="0.25">
      <c r="A2503">
        <v>3</v>
      </c>
      <c r="B2503">
        <v>1417</v>
      </c>
      <c r="C2503">
        <v>9</v>
      </c>
      <c r="D2503">
        <v>5</v>
      </c>
      <c r="E2503">
        <v>201903</v>
      </c>
      <c r="F2503">
        <v>262</v>
      </c>
      <c r="G2503">
        <v>32</v>
      </c>
      <c r="H2503">
        <v>8384</v>
      </c>
      <c r="I2503">
        <v>13719.04</v>
      </c>
      <c r="J2503">
        <v>466</v>
      </c>
      <c r="K2503">
        <v>24604.799999999999</v>
      </c>
      <c r="L2503">
        <f>Tabla_STOCKENALMACEN[[#This Row],[CANT_STOCK]]*Tabla_STOCKENALMACEN[[#This Row],[COSTO_UNIT]]</f>
        <v>8384</v>
      </c>
      <c r="M2503">
        <f>IFERROR(Tabla_STOCKENALMACEN[[#This Row],[CANT_STOCK]]/Tabla_STOCKENALMACEN[[#This Row],[VENTA_PROM12MESES_UN]],0)</f>
        <v>0.5622317596566524</v>
      </c>
      <c r="N2503">
        <f>IFERROR(12/Tabla_STOCKENALMACEN[[#This Row],[MESES DE INVENTARIO]],0)</f>
        <v>21.343511450381676</v>
      </c>
      <c r="O2503" s="3">
        <f>Tabla_STOCKENALMACEN[[#This Row],[STOCK_VALORIZADO]]/SUM(Tabla_STOCKENALMACEN[STOCK_VALORIZADO])</f>
        <v>3.156230759130816E-4</v>
      </c>
      <c r="P2503" s="1" t="str">
        <f>VLOOKUP(Tabla_STOCKENALMACEN[[#This Row],[ID_PRODUCTO]],'ABC VENTAS'!$B$2:$F$564,5,FALSE)</f>
        <v>C</v>
      </c>
      <c r="Q2503" s="1" t="str">
        <f>VLOOKUP(Tabla_STOCKENALMACEN[[#This Row],[ID_PRODUCTO]],'ABC STOCK'!$B$3:$F$565,5,FALSE)</f>
        <v>A</v>
      </c>
      <c r="R25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04" spans="1:18" x14ac:dyDescent="0.25">
      <c r="A2504">
        <v>3</v>
      </c>
      <c r="B2504">
        <v>1418</v>
      </c>
      <c r="C2504">
        <v>9</v>
      </c>
      <c r="D2504">
        <v>5</v>
      </c>
      <c r="E2504">
        <v>201907</v>
      </c>
      <c r="F2504">
        <v>7</v>
      </c>
      <c r="G2504">
        <v>6.41</v>
      </c>
      <c r="H2504">
        <v>44.87</v>
      </c>
      <c r="I2504">
        <v>523.05600000000004</v>
      </c>
      <c r="J2504">
        <v>102</v>
      </c>
      <c r="K2504">
        <v>1091.8794</v>
      </c>
      <c r="L2504">
        <f>Tabla_STOCKENALMACEN[[#This Row],[CANT_STOCK]]*Tabla_STOCKENALMACEN[[#This Row],[COSTO_UNIT]]</f>
        <v>44.870000000000005</v>
      </c>
      <c r="M2504">
        <f>IFERROR(Tabla_STOCKENALMACEN[[#This Row],[CANT_STOCK]]/Tabla_STOCKENALMACEN[[#This Row],[VENTA_PROM12MESES_UN]],0)</f>
        <v>6.8627450980392163E-2</v>
      </c>
      <c r="N2504">
        <f>IFERROR(12/Tabla_STOCKENALMACEN[[#This Row],[MESES DE INVENTARIO]],0)</f>
        <v>174.85714285714283</v>
      </c>
      <c r="O2504" s="3">
        <f>Tabla_STOCKENALMACEN[[#This Row],[STOCK_VALORIZADO]]/SUM(Tabla_STOCKENALMACEN[STOCK_VALORIZADO])</f>
        <v>1.6891707318964663E-6</v>
      </c>
      <c r="P2504" s="1" t="str">
        <f>VLOOKUP(Tabla_STOCKENALMACEN[[#This Row],[ID_PRODUCTO]],'ABC VENTAS'!$B$2:$F$564,5,FALSE)</f>
        <v>C</v>
      </c>
      <c r="Q2504" s="1" t="str">
        <f>VLOOKUP(Tabla_STOCKENALMACEN[[#This Row],[ID_PRODUCTO]],'ABC STOCK'!$B$3:$F$565,5,FALSE)</f>
        <v>C</v>
      </c>
      <c r="R250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05" spans="1:18" x14ac:dyDescent="0.25">
      <c r="A2505">
        <v>2</v>
      </c>
      <c r="B2505">
        <v>1418</v>
      </c>
      <c r="C2505">
        <v>9</v>
      </c>
      <c r="D2505">
        <v>5</v>
      </c>
      <c r="E2505">
        <v>201901</v>
      </c>
      <c r="F2505">
        <v>39</v>
      </c>
      <c r="G2505">
        <v>7.4</v>
      </c>
      <c r="H2505">
        <v>288.60000000000002</v>
      </c>
      <c r="I2505">
        <v>543.45600000000002</v>
      </c>
      <c r="J2505">
        <v>68</v>
      </c>
      <c r="K2505">
        <v>930.92</v>
      </c>
      <c r="L2505">
        <f>Tabla_STOCKENALMACEN[[#This Row],[CANT_STOCK]]*Tabla_STOCKENALMACEN[[#This Row],[COSTO_UNIT]]</f>
        <v>288.60000000000002</v>
      </c>
      <c r="M2505">
        <f>IFERROR(Tabla_STOCKENALMACEN[[#This Row],[CANT_STOCK]]/Tabla_STOCKENALMACEN[[#This Row],[VENTA_PROM12MESES_UN]],0)</f>
        <v>0.57352941176470584</v>
      </c>
      <c r="N2505">
        <f>IFERROR(12/Tabla_STOCKENALMACEN[[#This Row],[MESES DE INVENTARIO]],0)</f>
        <v>20.923076923076923</v>
      </c>
      <c r="O2505" s="3">
        <f>Tabla_STOCKENALMACEN[[#This Row],[STOCK_VALORIZADO]]/SUM(Tabla_STOCKENALMACEN[STOCK_VALORIZADO])</f>
        <v>1.086460158737063E-5</v>
      </c>
      <c r="P2505" s="1" t="str">
        <f>VLOOKUP(Tabla_STOCKENALMACEN[[#This Row],[ID_PRODUCTO]],'ABC VENTAS'!$B$2:$F$564,5,FALSE)</f>
        <v>C</v>
      </c>
      <c r="Q2505" s="1" t="str">
        <f>VLOOKUP(Tabla_STOCKENALMACEN[[#This Row],[ID_PRODUCTO]],'ABC STOCK'!$B$3:$F$565,5,FALSE)</f>
        <v>C</v>
      </c>
      <c r="R250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06" spans="1:18" x14ac:dyDescent="0.25">
      <c r="A2506">
        <v>3</v>
      </c>
      <c r="B2506">
        <v>1418</v>
      </c>
      <c r="C2506">
        <v>9</v>
      </c>
      <c r="D2506">
        <v>5</v>
      </c>
      <c r="E2506">
        <v>202003</v>
      </c>
      <c r="F2506">
        <v>1376</v>
      </c>
      <c r="G2506">
        <v>4.8600000000000003</v>
      </c>
      <c r="H2506">
        <v>6687.36</v>
      </c>
      <c r="I2506">
        <v>315.60840000000002</v>
      </c>
      <c r="J2506">
        <v>76.400000000000006</v>
      </c>
      <c r="K2506">
        <v>660.92111999999997</v>
      </c>
      <c r="L2506">
        <f>Tabla_STOCKENALMACEN[[#This Row],[CANT_STOCK]]*Tabla_STOCKENALMACEN[[#This Row],[COSTO_UNIT]]</f>
        <v>6687.3600000000006</v>
      </c>
      <c r="M2506">
        <f>IFERROR(Tabla_STOCKENALMACEN[[#This Row],[CANT_STOCK]]/Tabla_STOCKENALMACEN[[#This Row],[VENTA_PROM12MESES_UN]],0)</f>
        <v>18.01047120418848</v>
      </c>
      <c r="N2506">
        <f>IFERROR(12/Tabla_STOCKENALMACEN[[#This Row],[MESES DE INVENTARIO]],0)</f>
        <v>0.66627906976744189</v>
      </c>
      <c r="O2506" s="3">
        <f>Tabla_STOCKENALMACEN[[#This Row],[STOCK_VALORIZADO]]/SUM(Tabla_STOCKENALMACEN[STOCK_VALORIZADO])</f>
        <v>2.5175156642868627E-4</v>
      </c>
      <c r="P2506" s="1" t="str">
        <f>VLOOKUP(Tabla_STOCKENALMACEN[[#This Row],[ID_PRODUCTO]],'ABC VENTAS'!$B$2:$F$564,5,FALSE)</f>
        <v>C</v>
      </c>
      <c r="Q2506" s="1" t="str">
        <f>VLOOKUP(Tabla_STOCKENALMACEN[[#This Row],[ID_PRODUCTO]],'ABC STOCK'!$B$3:$F$565,5,FALSE)</f>
        <v>C</v>
      </c>
      <c r="R250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507" spans="1:18" x14ac:dyDescent="0.25">
      <c r="A2507">
        <v>3</v>
      </c>
      <c r="B2507">
        <v>1418</v>
      </c>
      <c r="C2507">
        <v>9</v>
      </c>
      <c r="D2507">
        <v>5</v>
      </c>
      <c r="E2507">
        <v>201905</v>
      </c>
      <c r="F2507">
        <v>3</v>
      </c>
      <c r="G2507">
        <v>4.92</v>
      </c>
      <c r="H2507">
        <v>14.76</v>
      </c>
      <c r="I2507">
        <v>273.60120000000001</v>
      </c>
      <c r="J2507">
        <v>67</v>
      </c>
      <c r="K2507">
        <v>448.31040000000002</v>
      </c>
      <c r="L2507">
        <f>Tabla_STOCKENALMACEN[[#This Row],[CANT_STOCK]]*Tabla_STOCKENALMACEN[[#This Row],[COSTO_UNIT]]</f>
        <v>14.76</v>
      </c>
      <c r="M2507">
        <f>IFERROR(Tabla_STOCKENALMACEN[[#This Row],[CANT_STOCK]]/Tabla_STOCKENALMACEN[[#This Row],[VENTA_PROM12MESES_UN]],0)</f>
        <v>4.4776119402985072E-2</v>
      </c>
      <c r="N2507">
        <f>IFERROR(12/Tabla_STOCKENALMACEN[[#This Row],[MESES DE INVENTARIO]],0)</f>
        <v>268</v>
      </c>
      <c r="O2507" s="3">
        <f>Tabla_STOCKENALMACEN[[#This Row],[STOCK_VALORIZADO]]/SUM(Tabla_STOCKENALMACEN[STOCK_VALORIZADO])</f>
        <v>5.556532204767515E-7</v>
      </c>
      <c r="P2507" s="1" t="str">
        <f>VLOOKUP(Tabla_STOCKENALMACEN[[#This Row],[ID_PRODUCTO]],'ABC VENTAS'!$B$2:$F$564,5,FALSE)</f>
        <v>C</v>
      </c>
      <c r="Q2507" s="1" t="str">
        <f>VLOOKUP(Tabla_STOCKENALMACEN[[#This Row],[ID_PRODUCTO]],'ABC STOCK'!$B$3:$F$565,5,FALSE)</f>
        <v>C</v>
      </c>
      <c r="R250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08" spans="1:18" x14ac:dyDescent="0.25">
      <c r="A2508">
        <v>3</v>
      </c>
      <c r="B2508">
        <v>1418</v>
      </c>
      <c r="C2508">
        <v>9</v>
      </c>
      <c r="D2508">
        <v>5</v>
      </c>
      <c r="E2508">
        <v>202002</v>
      </c>
      <c r="F2508">
        <v>575</v>
      </c>
      <c r="G2508">
        <v>5.3</v>
      </c>
      <c r="H2508">
        <v>3047.5</v>
      </c>
      <c r="I2508">
        <v>203.096</v>
      </c>
      <c r="J2508">
        <v>47.9</v>
      </c>
      <c r="K2508">
        <v>337.64710000000002</v>
      </c>
      <c r="L2508">
        <f>Tabla_STOCKENALMACEN[[#This Row],[CANT_STOCK]]*Tabla_STOCKENALMACEN[[#This Row],[COSTO_UNIT]]</f>
        <v>3047.5</v>
      </c>
      <c r="M2508">
        <f>IFERROR(Tabla_STOCKENALMACEN[[#This Row],[CANT_STOCK]]/Tabla_STOCKENALMACEN[[#This Row],[VENTA_PROM12MESES_UN]],0)</f>
        <v>12.004175365344468</v>
      </c>
      <c r="N2508">
        <f>IFERROR(12/Tabla_STOCKENALMACEN[[#This Row],[MESES DE INVENTARIO]],0)</f>
        <v>0.99965217391304351</v>
      </c>
      <c r="O2508" s="3">
        <f>Tabla_STOCKENALMACEN[[#This Row],[STOCK_VALORIZADO]]/SUM(Tabla_STOCKENALMACEN[STOCK_VALORIZADO])</f>
        <v>1.147258258403049E-4</v>
      </c>
      <c r="P2508" s="1" t="str">
        <f>VLOOKUP(Tabla_STOCKENALMACEN[[#This Row],[ID_PRODUCTO]],'ABC VENTAS'!$B$2:$F$564,5,FALSE)</f>
        <v>C</v>
      </c>
      <c r="Q2508" s="1" t="str">
        <f>VLOOKUP(Tabla_STOCKENALMACEN[[#This Row],[ID_PRODUCTO]],'ABC STOCK'!$B$3:$F$565,5,FALSE)</f>
        <v>C</v>
      </c>
      <c r="R250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509" spans="1:18" x14ac:dyDescent="0.25">
      <c r="A2509">
        <v>3</v>
      </c>
      <c r="B2509">
        <v>1418</v>
      </c>
      <c r="C2509">
        <v>9</v>
      </c>
      <c r="D2509">
        <v>5</v>
      </c>
      <c r="E2509">
        <v>201901</v>
      </c>
      <c r="F2509">
        <v>93</v>
      </c>
      <c r="G2509">
        <v>4.29</v>
      </c>
      <c r="H2509">
        <v>398.97</v>
      </c>
      <c r="I2509">
        <v>198.62700000000001</v>
      </c>
      <c r="J2509">
        <v>46.3</v>
      </c>
      <c r="K2509">
        <v>252.25629000000001</v>
      </c>
      <c r="L2509">
        <f>Tabla_STOCKENALMACEN[[#This Row],[CANT_STOCK]]*Tabla_STOCKENALMACEN[[#This Row],[COSTO_UNIT]]</f>
        <v>398.97</v>
      </c>
      <c r="M2509">
        <f>IFERROR(Tabla_STOCKENALMACEN[[#This Row],[CANT_STOCK]]/Tabla_STOCKENALMACEN[[#This Row],[VENTA_PROM12MESES_UN]],0)</f>
        <v>2.0086393088552916</v>
      </c>
      <c r="N2509">
        <f>IFERROR(12/Tabla_STOCKENALMACEN[[#This Row],[MESES DE INVENTARIO]],0)</f>
        <v>5.9741935483870963</v>
      </c>
      <c r="O2509" s="3">
        <f>Tabla_STOCKENALMACEN[[#This Row],[STOCK_VALORIZADO]]/SUM(Tabla_STOCKENALMACEN[STOCK_VALORIZADO])</f>
        <v>1.5019577599838047E-5</v>
      </c>
      <c r="P2509" s="1" t="str">
        <f>VLOOKUP(Tabla_STOCKENALMACEN[[#This Row],[ID_PRODUCTO]],'ABC VENTAS'!$B$2:$F$564,5,FALSE)</f>
        <v>C</v>
      </c>
      <c r="Q2509" s="1" t="str">
        <f>VLOOKUP(Tabla_STOCKENALMACEN[[#This Row],[ID_PRODUCTO]],'ABC STOCK'!$B$3:$F$565,5,FALSE)</f>
        <v>C</v>
      </c>
      <c r="R250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10" spans="1:18" x14ac:dyDescent="0.25">
      <c r="A2510">
        <v>1</v>
      </c>
      <c r="B2510">
        <v>1419</v>
      </c>
      <c r="C2510">
        <v>9</v>
      </c>
      <c r="D2510">
        <v>5</v>
      </c>
      <c r="E2510">
        <v>201911</v>
      </c>
      <c r="F2510">
        <v>908</v>
      </c>
      <c r="G2510">
        <v>44</v>
      </c>
      <c r="H2510">
        <v>39952</v>
      </c>
      <c r="I2510">
        <v>43655.040000000001</v>
      </c>
      <c r="J2510">
        <v>954</v>
      </c>
      <c r="K2510">
        <v>79754.399999999994</v>
      </c>
      <c r="L2510">
        <f>Tabla_STOCKENALMACEN[[#This Row],[CANT_STOCK]]*Tabla_STOCKENALMACEN[[#This Row],[COSTO_UNIT]]</f>
        <v>39952</v>
      </c>
      <c r="M2510">
        <f>IFERROR(Tabla_STOCKENALMACEN[[#This Row],[CANT_STOCK]]/Tabla_STOCKENALMACEN[[#This Row],[VENTA_PROM12MESES_UN]],0)</f>
        <v>0.95178197064989523</v>
      </c>
      <c r="N2510">
        <f>IFERROR(12/Tabla_STOCKENALMACEN[[#This Row],[MESES DE INVENTARIO]],0)</f>
        <v>12.607929515418501</v>
      </c>
      <c r="O2510" s="3">
        <f>Tabla_STOCKENALMACEN[[#This Row],[STOCK_VALORIZADO]]/SUM(Tabla_STOCKENALMACEN[STOCK_VALORIZADO])</f>
        <v>1.5040282835018413E-3</v>
      </c>
      <c r="P2510" s="1" t="str">
        <f>VLOOKUP(Tabla_STOCKENALMACEN[[#This Row],[ID_PRODUCTO]],'ABC VENTAS'!$B$2:$F$564,5,FALSE)</f>
        <v>C</v>
      </c>
      <c r="Q2510" s="1" t="str">
        <f>VLOOKUP(Tabla_STOCKENALMACEN[[#This Row],[ID_PRODUCTO]],'ABC STOCK'!$B$3:$F$565,5,FALSE)</f>
        <v>B</v>
      </c>
      <c r="R251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11" spans="1:18" x14ac:dyDescent="0.25">
      <c r="A2511">
        <v>2</v>
      </c>
      <c r="B2511">
        <v>1419</v>
      </c>
      <c r="C2511">
        <v>9</v>
      </c>
      <c r="D2511">
        <v>5</v>
      </c>
      <c r="E2511">
        <v>201911</v>
      </c>
      <c r="F2511">
        <v>951</v>
      </c>
      <c r="G2511">
        <v>48</v>
      </c>
      <c r="H2511">
        <v>45648</v>
      </c>
      <c r="I2511">
        <v>35372.160000000003</v>
      </c>
      <c r="J2511">
        <v>828</v>
      </c>
      <c r="K2511">
        <v>69949.440000000002</v>
      </c>
      <c r="L2511">
        <f>Tabla_STOCKENALMACEN[[#This Row],[CANT_STOCK]]*Tabla_STOCKENALMACEN[[#This Row],[COSTO_UNIT]]</f>
        <v>45648</v>
      </c>
      <c r="M2511">
        <f>IFERROR(Tabla_STOCKENALMACEN[[#This Row],[CANT_STOCK]]/Tabla_STOCKENALMACEN[[#This Row],[VENTA_PROM12MESES_UN]],0)</f>
        <v>1.1485507246376812</v>
      </c>
      <c r="N2511">
        <f>IFERROR(12/Tabla_STOCKENALMACEN[[#This Row],[MESES DE INVENTARIO]],0)</f>
        <v>10.447949526813881</v>
      </c>
      <c r="O2511" s="3">
        <f>Tabla_STOCKENALMACEN[[#This Row],[STOCK_VALORIZADO]]/SUM(Tabla_STOCKENALMACEN[STOCK_VALORIZADO])</f>
        <v>1.7184592282061485E-3</v>
      </c>
      <c r="P2511" s="1" t="str">
        <f>VLOOKUP(Tabla_STOCKENALMACEN[[#This Row],[ID_PRODUCTO]],'ABC VENTAS'!$B$2:$F$564,5,FALSE)</f>
        <v>C</v>
      </c>
      <c r="Q2511" s="1" t="str">
        <f>VLOOKUP(Tabla_STOCKENALMACEN[[#This Row],[ID_PRODUCTO]],'ABC STOCK'!$B$3:$F$565,5,FALSE)</f>
        <v>B</v>
      </c>
      <c r="R251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12" spans="1:18" x14ac:dyDescent="0.25">
      <c r="A2512">
        <v>3</v>
      </c>
      <c r="B2512">
        <v>1419</v>
      </c>
      <c r="C2512">
        <v>9</v>
      </c>
      <c r="D2512">
        <v>5</v>
      </c>
      <c r="E2512">
        <v>201902</v>
      </c>
      <c r="F2512">
        <v>1217</v>
      </c>
      <c r="G2512">
        <v>34</v>
      </c>
      <c r="H2512">
        <v>41378</v>
      </c>
      <c r="I2512">
        <v>25043.040000000001</v>
      </c>
      <c r="J2512">
        <v>744</v>
      </c>
      <c r="K2512">
        <v>46038.720000000001</v>
      </c>
      <c r="L2512">
        <f>Tabla_STOCKENALMACEN[[#This Row],[CANT_STOCK]]*Tabla_STOCKENALMACEN[[#This Row],[COSTO_UNIT]]</f>
        <v>41378</v>
      </c>
      <c r="M2512">
        <f>IFERROR(Tabla_STOCKENALMACEN[[#This Row],[CANT_STOCK]]/Tabla_STOCKENALMACEN[[#This Row],[VENTA_PROM12MESES_UN]],0)</f>
        <v>1.635752688172043</v>
      </c>
      <c r="N2512">
        <f>IFERROR(12/Tabla_STOCKENALMACEN[[#This Row],[MESES DE INVENTARIO]],0)</f>
        <v>7.3360723089564503</v>
      </c>
      <c r="O2512" s="3">
        <f>Tabla_STOCKENALMACEN[[#This Row],[STOCK_VALORIZADO]]/SUM(Tabla_STOCKENALMACEN[STOCK_VALORIZADO])</f>
        <v>1.5577113114422102E-3</v>
      </c>
      <c r="P2512" s="1" t="str">
        <f>VLOOKUP(Tabla_STOCKENALMACEN[[#This Row],[ID_PRODUCTO]],'ABC VENTAS'!$B$2:$F$564,5,FALSE)</f>
        <v>C</v>
      </c>
      <c r="Q2512" s="1" t="str">
        <f>VLOOKUP(Tabla_STOCKENALMACEN[[#This Row],[ID_PRODUCTO]],'ABC STOCK'!$B$3:$F$565,5,FALSE)</f>
        <v>B</v>
      </c>
      <c r="R251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13" spans="1:18" x14ac:dyDescent="0.25">
      <c r="A2513">
        <v>1</v>
      </c>
      <c r="B2513">
        <v>1419</v>
      </c>
      <c r="C2513">
        <v>9</v>
      </c>
      <c r="D2513">
        <v>5</v>
      </c>
      <c r="E2513">
        <v>201909</v>
      </c>
      <c r="F2513">
        <v>197</v>
      </c>
      <c r="G2513">
        <v>63</v>
      </c>
      <c r="H2513">
        <v>12411</v>
      </c>
      <c r="I2513">
        <v>23984.1</v>
      </c>
      <c r="J2513">
        <v>470</v>
      </c>
      <c r="K2513">
        <v>38493</v>
      </c>
      <c r="L2513">
        <f>Tabla_STOCKENALMACEN[[#This Row],[CANT_STOCK]]*Tabla_STOCKENALMACEN[[#This Row],[COSTO_UNIT]]</f>
        <v>12411</v>
      </c>
      <c r="M2513">
        <f>IFERROR(Tabla_STOCKENALMACEN[[#This Row],[CANT_STOCK]]/Tabla_STOCKENALMACEN[[#This Row],[VENTA_PROM12MESES_UN]],0)</f>
        <v>0.41914893617021276</v>
      </c>
      <c r="N2513">
        <f>IFERROR(12/Tabla_STOCKENALMACEN[[#This Row],[MESES DE INVENTARIO]],0)</f>
        <v>28.629441624365484</v>
      </c>
      <c r="O2513" s="3">
        <f>Tabla_STOCKENALMACEN[[#This Row],[STOCK_VALORIZADO]]/SUM(Tabla_STOCKENALMACEN[STOCK_VALORIZADO])</f>
        <v>4.6722304331551237E-4</v>
      </c>
      <c r="P2513" s="1" t="str">
        <f>VLOOKUP(Tabla_STOCKENALMACEN[[#This Row],[ID_PRODUCTO]],'ABC VENTAS'!$B$2:$F$564,5,FALSE)</f>
        <v>C</v>
      </c>
      <c r="Q2513" s="1" t="str">
        <f>VLOOKUP(Tabla_STOCKENALMACEN[[#This Row],[ID_PRODUCTO]],'ABC STOCK'!$B$3:$F$565,5,FALSE)</f>
        <v>B</v>
      </c>
      <c r="R251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14" spans="1:18" x14ac:dyDescent="0.25">
      <c r="A2514">
        <v>1</v>
      </c>
      <c r="B2514">
        <v>1419</v>
      </c>
      <c r="C2514">
        <v>9</v>
      </c>
      <c r="D2514">
        <v>5</v>
      </c>
      <c r="E2514">
        <v>201912</v>
      </c>
      <c r="F2514">
        <v>684</v>
      </c>
      <c r="G2514">
        <v>31</v>
      </c>
      <c r="H2514">
        <v>21204</v>
      </c>
      <c r="I2514">
        <v>17464.47</v>
      </c>
      <c r="J2514">
        <v>633</v>
      </c>
      <c r="K2514">
        <v>26687.279999999999</v>
      </c>
      <c r="L2514">
        <f>Tabla_STOCKENALMACEN[[#This Row],[CANT_STOCK]]*Tabla_STOCKENALMACEN[[#This Row],[COSTO_UNIT]]</f>
        <v>21204</v>
      </c>
      <c r="M2514">
        <f>IFERROR(Tabla_STOCKENALMACEN[[#This Row],[CANT_STOCK]]/Tabla_STOCKENALMACEN[[#This Row],[VENTA_PROM12MESES_UN]],0)</f>
        <v>1.080568720379147</v>
      </c>
      <c r="N2514">
        <f>IFERROR(12/Tabla_STOCKENALMACEN[[#This Row],[MESES DE INVENTARIO]],0)</f>
        <v>11.105263157894736</v>
      </c>
      <c r="O2514" s="3">
        <f>Tabla_STOCKENALMACEN[[#This Row],[STOCK_VALORIZADO]]/SUM(Tabla_STOCKENALMACEN[STOCK_VALORIZADO])</f>
        <v>7.9824328502635768E-4</v>
      </c>
      <c r="P2514" s="1" t="str">
        <f>VLOOKUP(Tabla_STOCKENALMACEN[[#This Row],[ID_PRODUCTO]],'ABC VENTAS'!$B$2:$F$564,5,FALSE)</f>
        <v>C</v>
      </c>
      <c r="Q2514" s="1" t="str">
        <f>VLOOKUP(Tabla_STOCKENALMACEN[[#This Row],[ID_PRODUCTO]],'ABC STOCK'!$B$3:$F$565,5,FALSE)</f>
        <v>B</v>
      </c>
      <c r="R251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15" spans="1:18" x14ac:dyDescent="0.25">
      <c r="A2515">
        <v>1</v>
      </c>
      <c r="B2515">
        <v>1419</v>
      </c>
      <c r="C2515">
        <v>9</v>
      </c>
      <c r="D2515">
        <v>5</v>
      </c>
      <c r="E2515">
        <v>202001</v>
      </c>
      <c r="F2515">
        <v>234</v>
      </c>
      <c r="G2515">
        <v>46</v>
      </c>
      <c r="H2515">
        <v>10764</v>
      </c>
      <c r="I2515">
        <v>14208.48</v>
      </c>
      <c r="J2515">
        <v>351</v>
      </c>
      <c r="K2515">
        <v>20343.96</v>
      </c>
      <c r="L2515">
        <f>Tabla_STOCKENALMACEN[[#This Row],[CANT_STOCK]]*Tabla_STOCKENALMACEN[[#This Row],[COSTO_UNIT]]</f>
        <v>10764</v>
      </c>
      <c r="M2515">
        <f>IFERROR(Tabla_STOCKENALMACEN[[#This Row],[CANT_STOCK]]/Tabla_STOCKENALMACEN[[#This Row],[VENTA_PROM12MESES_UN]],0)</f>
        <v>0.66666666666666663</v>
      </c>
      <c r="N2515">
        <f>IFERROR(12/Tabla_STOCKENALMACEN[[#This Row],[MESES DE INVENTARIO]],0)</f>
        <v>18</v>
      </c>
      <c r="O2515" s="3">
        <f>Tabla_STOCKENALMACEN[[#This Row],[STOCK_VALORIZADO]]/SUM(Tabla_STOCKENALMACEN[STOCK_VALORIZADO])</f>
        <v>4.0522027542085049E-4</v>
      </c>
      <c r="P2515" s="1" t="str">
        <f>VLOOKUP(Tabla_STOCKENALMACEN[[#This Row],[ID_PRODUCTO]],'ABC VENTAS'!$B$2:$F$564,5,FALSE)</f>
        <v>C</v>
      </c>
      <c r="Q2515" s="1" t="str">
        <f>VLOOKUP(Tabla_STOCKENALMACEN[[#This Row],[ID_PRODUCTO]],'ABC STOCK'!$B$3:$F$565,5,FALSE)</f>
        <v>B</v>
      </c>
      <c r="R251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16" spans="1:18" x14ac:dyDescent="0.25">
      <c r="A2516">
        <v>2</v>
      </c>
      <c r="B2516">
        <v>1420</v>
      </c>
      <c r="C2516">
        <v>9</v>
      </c>
      <c r="D2516">
        <v>5</v>
      </c>
      <c r="E2516">
        <v>201904</v>
      </c>
      <c r="F2516">
        <v>1038</v>
      </c>
      <c r="G2516">
        <v>6.16</v>
      </c>
      <c r="H2516">
        <v>6394.08</v>
      </c>
      <c r="I2516">
        <v>604.12351999999998</v>
      </c>
      <c r="J2516">
        <v>94.3</v>
      </c>
      <c r="K2516">
        <v>1039.78952</v>
      </c>
      <c r="L2516">
        <f>Tabla_STOCKENALMACEN[[#This Row],[CANT_STOCK]]*Tabla_STOCKENALMACEN[[#This Row],[COSTO_UNIT]]</f>
        <v>6394.08</v>
      </c>
      <c r="M2516">
        <f>IFERROR(Tabla_STOCKENALMACEN[[#This Row],[CANT_STOCK]]/Tabla_STOCKENALMACEN[[#This Row],[VENTA_PROM12MESES_UN]],0)</f>
        <v>11.007423117709438</v>
      </c>
      <c r="N2516">
        <f>IFERROR(12/Tabla_STOCKENALMACEN[[#This Row],[MESES DE INVENTARIO]],0)</f>
        <v>1.0901734104046243</v>
      </c>
      <c r="O2516" s="3">
        <f>Tabla_STOCKENALMACEN[[#This Row],[STOCK_VALORIZADO]]/SUM(Tabla_STOCKENALMACEN[STOCK_VALORIZADO])</f>
        <v>2.4071078211287177E-4</v>
      </c>
      <c r="P2516" s="1" t="str">
        <f>VLOOKUP(Tabla_STOCKENALMACEN[[#This Row],[ID_PRODUCTO]],'ABC VENTAS'!$B$2:$F$564,5,FALSE)</f>
        <v>C</v>
      </c>
      <c r="Q2516" s="1" t="str">
        <f>VLOOKUP(Tabla_STOCKENALMACEN[[#This Row],[ID_PRODUCTO]],'ABC STOCK'!$B$3:$F$565,5,FALSE)</f>
        <v>C</v>
      </c>
      <c r="R251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517" spans="1:18" x14ac:dyDescent="0.25">
      <c r="A2517">
        <v>3</v>
      </c>
      <c r="B2517">
        <v>1420</v>
      </c>
      <c r="C2517">
        <v>9</v>
      </c>
      <c r="D2517">
        <v>5</v>
      </c>
      <c r="E2517">
        <v>202003</v>
      </c>
      <c r="F2517">
        <v>46</v>
      </c>
      <c r="G2517">
        <v>2.4</v>
      </c>
      <c r="H2517">
        <v>110.4</v>
      </c>
      <c r="I2517">
        <v>349.44</v>
      </c>
      <c r="J2517">
        <v>140</v>
      </c>
      <c r="K2517">
        <v>564.48</v>
      </c>
      <c r="L2517">
        <f>Tabla_STOCKENALMACEN[[#This Row],[CANT_STOCK]]*Tabla_STOCKENALMACEN[[#This Row],[COSTO_UNIT]]</f>
        <v>110.39999999999999</v>
      </c>
      <c r="M2517">
        <f>IFERROR(Tabla_STOCKENALMACEN[[#This Row],[CANT_STOCK]]/Tabla_STOCKENALMACEN[[#This Row],[VENTA_PROM12MESES_UN]],0)</f>
        <v>0.32857142857142857</v>
      </c>
      <c r="N2517">
        <f>IFERROR(12/Tabla_STOCKENALMACEN[[#This Row],[MESES DE INVENTARIO]],0)</f>
        <v>36.521739130434781</v>
      </c>
      <c r="O2517" s="3">
        <f>Tabla_STOCKENALMACEN[[#This Row],[STOCK_VALORIZADO]]/SUM(Tabla_STOCKENALMACEN[STOCK_VALORIZADO])</f>
        <v>4.1561053889317993E-6</v>
      </c>
      <c r="P2517" s="1" t="str">
        <f>VLOOKUP(Tabla_STOCKENALMACEN[[#This Row],[ID_PRODUCTO]],'ABC VENTAS'!$B$2:$F$564,5,FALSE)</f>
        <v>C</v>
      </c>
      <c r="Q2517" s="1" t="str">
        <f>VLOOKUP(Tabla_STOCKENALMACEN[[#This Row],[ID_PRODUCTO]],'ABC STOCK'!$B$3:$F$565,5,FALSE)</f>
        <v>C</v>
      </c>
      <c r="R251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18" spans="1:18" x14ac:dyDescent="0.25">
      <c r="A2518">
        <v>2</v>
      </c>
      <c r="B2518">
        <v>1420</v>
      </c>
      <c r="C2518">
        <v>9</v>
      </c>
      <c r="D2518">
        <v>5</v>
      </c>
      <c r="E2518">
        <v>201911</v>
      </c>
      <c r="F2518">
        <v>1212</v>
      </c>
      <c r="G2518">
        <v>4.6399999999999997</v>
      </c>
      <c r="H2518">
        <v>5623.68</v>
      </c>
      <c r="I2518">
        <v>259.18576000000002</v>
      </c>
      <c r="J2518">
        <v>67.3</v>
      </c>
      <c r="K2518">
        <v>524.61695999999995</v>
      </c>
      <c r="L2518">
        <f>Tabla_STOCKENALMACEN[[#This Row],[CANT_STOCK]]*Tabla_STOCKENALMACEN[[#This Row],[COSTO_UNIT]]</f>
        <v>5623.6799999999994</v>
      </c>
      <c r="M2518">
        <f>IFERROR(Tabla_STOCKENALMACEN[[#This Row],[CANT_STOCK]]/Tabla_STOCKENALMACEN[[#This Row],[VENTA_PROM12MESES_UN]],0)</f>
        <v>18.008915304606241</v>
      </c>
      <c r="N2518">
        <f>IFERROR(12/Tabla_STOCKENALMACEN[[#This Row],[MESES DE INVENTARIO]],0)</f>
        <v>0.66633663366336637</v>
      </c>
      <c r="O2518" s="3">
        <f>Tabla_STOCKENALMACEN[[#This Row],[STOCK_VALORIZADO]]/SUM(Tabla_STOCKENALMACEN[STOCK_VALORIZADO])</f>
        <v>2.1170839450749984E-4</v>
      </c>
      <c r="P2518" s="1" t="str">
        <f>VLOOKUP(Tabla_STOCKENALMACEN[[#This Row],[ID_PRODUCTO]],'ABC VENTAS'!$B$2:$F$564,5,FALSE)</f>
        <v>C</v>
      </c>
      <c r="Q2518" s="1" t="str">
        <f>VLOOKUP(Tabla_STOCKENALMACEN[[#This Row],[ID_PRODUCTO]],'ABC STOCK'!$B$3:$F$565,5,FALSE)</f>
        <v>C</v>
      </c>
      <c r="R251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519" spans="1:18" x14ac:dyDescent="0.25">
      <c r="A2519">
        <v>1</v>
      </c>
      <c r="B2519">
        <v>1420</v>
      </c>
      <c r="C2519">
        <v>9</v>
      </c>
      <c r="D2519">
        <v>5</v>
      </c>
      <c r="E2519">
        <v>202003</v>
      </c>
      <c r="F2519">
        <v>97</v>
      </c>
      <c r="G2519">
        <v>4.1500000000000004</v>
      </c>
      <c r="H2519">
        <v>402.55</v>
      </c>
      <c r="I2519">
        <v>217.0035</v>
      </c>
      <c r="J2519">
        <v>63</v>
      </c>
      <c r="K2519">
        <v>386.94600000000003</v>
      </c>
      <c r="L2519">
        <f>Tabla_STOCKENALMACEN[[#This Row],[CANT_STOCK]]*Tabla_STOCKENALMACEN[[#This Row],[COSTO_UNIT]]</f>
        <v>402.55</v>
      </c>
      <c r="M2519">
        <f>IFERROR(Tabla_STOCKENALMACEN[[#This Row],[CANT_STOCK]]/Tabla_STOCKENALMACEN[[#This Row],[VENTA_PROM12MESES_UN]],0)</f>
        <v>1.5396825396825398</v>
      </c>
      <c r="N2519">
        <f>IFERROR(12/Tabla_STOCKENALMACEN[[#This Row],[MESES DE INVENTARIO]],0)</f>
        <v>7.7938144329896906</v>
      </c>
      <c r="O2519" s="3">
        <f>Tabla_STOCKENALMACEN[[#This Row],[STOCK_VALORIZADO]]/SUM(Tabla_STOCKENALMACEN[STOCK_VALORIZADO])</f>
        <v>1.515434985792116E-5</v>
      </c>
      <c r="P2519" s="1" t="str">
        <f>VLOOKUP(Tabla_STOCKENALMACEN[[#This Row],[ID_PRODUCTO]],'ABC VENTAS'!$B$2:$F$564,5,FALSE)</f>
        <v>C</v>
      </c>
      <c r="Q2519" s="1" t="str">
        <f>VLOOKUP(Tabla_STOCKENALMACEN[[#This Row],[ID_PRODUCTO]],'ABC STOCK'!$B$3:$F$565,5,FALSE)</f>
        <v>C</v>
      </c>
      <c r="R251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20" spans="1:18" x14ac:dyDescent="0.25">
      <c r="A2520">
        <v>2</v>
      </c>
      <c r="B2520">
        <v>1420</v>
      </c>
      <c r="C2520">
        <v>9</v>
      </c>
      <c r="D2520">
        <v>5</v>
      </c>
      <c r="E2520">
        <v>202003</v>
      </c>
      <c r="F2520">
        <v>628</v>
      </c>
      <c r="G2520">
        <v>2.41</v>
      </c>
      <c r="H2520">
        <v>1513.48</v>
      </c>
      <c r="I2520">
        <v>136.7193</v>
      </c>
      <c r="J2520">
        <v>61</v>
      </c>
      <c r="K2520">
        <v>194.0532</v>
      </c>
      <c r="L2520">
        <f>Tabla_STOCKENALMACEN[[#This Row],[CANT_STOCK]]*Tabla_STOCKENALMACEN[[#This Row],[COSTO_UNIT]]</f>
        <v>1513.48</v>
      </c>
      <c r="M2520">
        <f>IFERROR(Tabla_STOCKENALMACEN[[#This Row],[CANT_STOCK]]/Tabla_STOCKENALMACEN[[#This Row],[VENTA_PROM12MESES_UN]],0)</f>
        <v>10.295081967213115</v>
      </c>
      <c r="N2520">
        <f>IFERROR(12/Tabla_STOCKENALMACEN[[#This Row],[MESES DE INVENTARIO]],0)</f>
        <v>1.1656050955414012</v>
      </c>
      <c r="O2520" s="3">
        <f>Tabla_STOCKENALMACEN[[#This Row],[STOCK_VALORIZADO]]/SUM(Tabla_STOCKENALMACEN[STOCK_VALORIZADO])</f>
        <v>5.6976289710511777E-5</v>
      </c>
      <c r="P2520" s="1" t="str">
        <f>VLOOKUP(Tabla_STOCKENALMACEN[[#This Row],[ID_PRODUCTO]],'ABC VENTAS'!$B$2:$F$564,5,FALSE)</f>
        <v>C</v>
      </c>
      <c r="Q2520" s="1" t="str">
        <f>VLOOKUP(Tabla_STOCKENALMACEN[[#This Row],[ID_PRODUCTO]],'ABC STOCK'!$B$3:$F$565,5,FALSE)</f>
        <v>C</v>
      </c>
      <c r="R252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521" spans="1:18" x14ac:dyDescent="0.25">
      <c r="A2521">
        <v>2</v>
      </c>
      <c r="B2521">
        <v>1420</v>
      </c>
      <c r="C2521">
        <v>9</v>
      </c>
      <c r="D2521">
        <v>5</v>
      </c>
      <c r="E2521">
        <v>202003</v>
      </c>
      <c r="F2521">
        <v>1271</v>
      </c>
      <c r="G2521">
        <v>1.59</v>
      </c>
      <c r="H2521">
        <v>2020.89</v>
      </c>
      <c r="I2521">
        <v>97.498800000000003</v>
      </c>
      <c r="J2521">
        <v>73</v>
      </c>
      <c r="K2521">
        <v>164.8194</v>
      </c>
      <c r="L2521">
        <f>Tabla_STOCKENALMACEN[[#This Row],[CANT_STOCK]]*Tabla_STOCKENALMACEN[[#This Row],[COSTO_UNIT]]</f>
        <v>2020.89</v>
      </c>
      <c r="M2521">
        <f>IFERROR(Tabla_STOCKENALMACEN[[#This Row],[CANT_STOCK]]/Tabla_STOCKENALMACEN[[#This Row],[VENTA_PROM12MESES_UN]],0)</f>
        <v>17.410958904109588</v>
      </c>
      <c r="N2521">
        <f>IFERROR(12/Tabla_STOCKENALMACEN[[#This Row],[MESES DE INVENTARIO]],0)</f>
        <v>0.68922108575924468</v>
      </c>
      <c r="O2521" s="3">
        <f>Tabla_STOCKENALMACEN[[#This Row],[STOCK_VALORIZADO]]/SUM(Tabla_STOCKENALMACEN[STOCK_VALORIZADO])</f>
        <v>7.6078186770275229E-5</v>
      </c>
      <c r="P2521" s="1" t="str">
        <f>VLOOKUP(Tabla_STOCKENALMACEN[[#This Row],[ID_PRODUCTO]],'ABC VENTAS'!$B$2:$F$564,5,FALSE)</f>
        <v>C</v>
      </c>
      <c r="Q2521" s="1" t="str">
        <f>VLOOKUP(Tabla_STOCKENALMACEN[[#This Row],[ID_PRODUCTO]],'ABC STOCK'!$B$3:$F$565,5,FALSE)</f>
        <v>C</v>
      </c>
      <c r="R252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522" spans="1:18" x14ac:dyDescent="0.25">
      <c r="A2522">
        <v>3</v>
      </c>
      <c r="B2522">
        <v>1421</v>
      </c>
      <c r="C2522">
        <v>9</v>
      </c>
      <c r="D2522">
        <v>5</v>
      </c>
      <c r="E2522">
        <v>202003</v>
      </c>
      <c r="F2522">
        <v>249</v>
      </c>
      <c r="G2522">
        <v>5.39</v>
      </c>
      <c r="H2522">
        <v>1342.11</v>
      </c>
      <c r="I2522">
        <v>0</v>
      </c>
      <c r="J2522">
        <v>0</v>
      </c>
      <c r="K2522">
        <v>0</v>
      </c>
      <c r="L2522">
        <f>Tabla_STOCKENALMACEN[[#This Row],[CANT_STOCK]]*Tabla_STOCKENALMACEN[[#This Row],[COSTO_UNIT]]</f>
        <v>1342.11</v>
      </c>
      <c r="M2522">
        <f>IFERROR(Tabla_STOCKENALMACEN[[#This Row],[CANT_STOCK]]/Tabla_STOCKENALMACEN[[#This Row],[VENTA_PROM12MESES_UN]],0)</f>
        <v>0</v>
      </c>
      <c r="N2522">
        <f>IFERROR(12/Tabla_STOCKENALMACEN[[#This Row],[MESES DE INVENTARIO]],0)</f>
        <v>0</v>
      </c>
      <c r="O2522" s="3">
        <f>Tabla_STOCKENALMACEN[[#This Row],[STOCK_VALORIZADO]]/SUM(Tabla_STOCKENALMACEN[STOCK_VALORIZADO])</f>
        <v>5.0524914887130958E-5</v>
      </c>
      <c r="P2522" s="1" t="str">
        <f>VLOOKUP(Tabla_STOCKENALMACEN[[#This Row],[ID_PRODUCTO]],'ABC VENTAS'!$B$2:$F$564,5,FALSE)</f>
        <v>C</v>
      </c>
      <c r="Q2522" s="1" t="str">
        <f>VLOOKUP(Tabla_STOCKENALMACEN[[#This Row],[ID_PRODUCTO]],'ABC STOCK'!$B$3:$F$565,5,FALSE)</f>
        <v>C</v>
      </c>
      <c r="R2522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523" spans="1:18" x14ac:dyDescent="0.25">
      <c r="A2523">
        <v>1</v>
      </c>
      <c r="B2523">
        <v>1421</v>
      </c>
      <c r="C2523">
        <v>9</v>
      </c>
      <c r="D2523">
        <v>5</v>
      </c>
      <c r="E2523">
        <v>201902</v>
      </c>
      <c r="F2523">
        <v>1052</v>
      </c>
      <c r="G2523">
        <v>2.91</v>
      </c>
      <c r="H2523">
        <v>3061.32</v>
      </c>
      <c r="I2523">
        <v>439.0317</v>
      </c>
      <c r="J2523">
        <v>141</v>
      </c>
      <c r="K2523">
        <v>648.28980000000001</v>
      </c>
      <c r="L2523">
        <f>Tabla_STOCKENALMACEN[[#This Row],[CANT_STOCK]]*Tabla_STOCKENALMACEN[[#This Row],[COSTO_UNIT]]</f>
        <v>3061.32</v>
      </c>
      <c r="M2523">
        <f>IFERROR(Tabla_STOCKENALMACEN[[#This Row],[CANT_STOCK]]/Tabla_STOCKENALMACEN[[#This Row],[VENTA_PROM12MESES_UN]],0)</f>
        <v>7.4609929078014181</v>
      </c>
      <c r="N2523">
        <f>IFERROR(12/Tabla_STOCKENALMACEN[[#This Row],[MESES DE INVENTARIO]],0)</f>
        <v>1.6083650190114069</v>
      </c>
      <c r="O2523" s="3">
        <f>Tabla_STOCKENALMACEN[[#This Row],[STOCK_VALORIZADO]]/SUM(Tabla_STOCKENALMACEN[STOCK_VALORIZADO])</f>
        <v>1.1524609193156429E-4</v>
      </c>
      <c r="P2523" s="1" t="str">
        <f>VLOOKUP(Tabla_STOCKENALMACEN[[#This Row],[ID_PRODUCTO]],'ABC VENTAS'!$B$2:$F$564,5,FALSE)</f>
        <v>C</v>
      </c>
      <c r="Q2523" s="1" t="str">
        <f>VLOOKUP(Tabla_STOCKENALMACEN[[#This Row],[ID_PRODUCTO]],'ABC STOCK'!$B$3:$F$565,5,FALSE)</f>
        <v>C</v>
      </c>
      <c r="R252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524" spans="1:18" x14ac:dyDescent="0.25">
      <c r="A2524">
        <v>2</v>
      </c>
      <c r="B2524">
        <v>1421</v>
      </c>
      <c r="C2524">
        <v>9</v>
      </c>
      <c r="D2524">
        <v>5</v>
      </c>
      <c r="E2524">
        <v>201902</v>
      </c>
      <c r="F2524">
        <v>1188</v>
      </c>
      <c r="G2524">
        <v>4.01</v>
      </c>
      <c r="H2524">
        <v>4763.88</v>
      </c>
      <c r="I2524">
        <v>377.14049999999997</v>
      </c>
      <c r="J2524">
        <v>99</v>
      </c>
      <c r="K2524">
        <v>591.51509999999996</v>
      </c>
      <c r="L2524">
        <f>Tabla_STOCKENALMACEN[[#This Row],[CANT_STOCK]]*Tabla_STOCKENALMACEN[[#This Row],[COSTO_UNIT]]</f>
        <v>4763.88</v>
      </c>
      <c r="M2524">
        <f>IFERROR(Tabla_STOCKENALMACEN[[#This Row],[CANT_STOCK]]/Tabla_STOCKENALMACEN[[#This Row],[VENTA_PROM12MESES_UN]],0)</f>
        <v>12</v>
      </c>
      <c r="N2524">
        <f>IFERROR(12/Tabla_STOCKENALMACEN[[#This Row],[MESES DE INVENTARIO]],0)</f>
        <v>1</v>
      </c>
      <c r="O2524" s="3">
        <f>Tabla_STOCKENALMACEN[[#This Row],[STOCK_VALORIZADO]]/SUM(Tabla_STOCKENALMACEN[STOCK_VALORIZADO])</f>
        <v>1.7934046503826471E-4</v>
      </c>
      <c r="P2524" s="1" t="str">
        <f>VLOOKUP(Tabla_STOCKENALMACEN[[#This Row],[ID_PRODUCTO]],'ABC VENTAS'!$B$2:$F$564,5,FALSE)</f>
        <v>C</v>
      </c>
      <c r="Q2524" s="1" t="str">
        <f>VLOOKUP(Tabla_STOCKENALMACEN[[#This Row],[ID_PRODUCTO]],'ABC STOCK'!$B$3:$F$565,5,FALSE)</f>
        <v>C</v>
      </c>
      <c r="R252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525" spans="1:18" x14ac:dyDescent="0.25">
      <c r="A2525">
        <v>1</v>
      </c>
      <c r="B2525">
        <v>1421</v>
      </c>
      <c r="C2525">
        <v>9</v>
      </c>
      <c r="D2525">
        <v>5</v>
      </c>
      <c r="E2525">
        <v>202003</v>
      </c>
      <c r="F2525">
        <v>269</v>
      </c>
      <c r="G2525">
        <v>6.62</v>
      </c>
      <c r="H2525">
        <v>1780.78</v>
      </c>
      <c r="I2525">
        <v>251.01053999999999</v>
      </c>
      <c r="J2525">
        <v>38.299999999999997</v>
      </c>
      <c r="K2525">
        <v>372.71262000000002</v>
      </c>
      <c r="L2525">
        <f>Tabla_STOCKENALMACEN[[#This Row],[CANT_STOCK]]*Tabla_STOCKENALMACEN[[#This Row],[COSTO_UNIT]]</f>
        <v>1780.78</v>
      </c>
      <c r="M2525">
        <f>IFERROR(Tabla_STOCKENALMACEN[[#This Row],[CANT_STOCK]]/Tabla_STOCKENALMACEN[[#This Row],[VENTA_PROM12MESES_UN]],0)</f>
        <v>7.023498694516972</v>
      </c>
      <c r="N2525">
        <f>IFERROR(12/Tabla_STOCKENALMACEN[[#This Row],[MESES DE INVENTARIO]],0)</f>
        <v>1.7085501858736059</v>
      </c>
      <c r="O2525" s="3">
        <f>Tabla_STOCKENALMACEN[[#This Row],[STOCK_VALORIZADO]]/SUM(Tabla_STOCKENALMACEN[STOCK_VALORIZADO])</f>
        <v>6.7039034008170025E-5</v>
      </c>
      <c r="P2525" s="1" t="str">
        <f>VLOOKUP(Tabla_STOCKENALMACEN[[#This Row],[ID_PRODUCTO]],'ABC VENTAS'!$B$2:$F$564,5,FALSE)</f>
        <v>C</v>
      </c>
      <c r="Q2525" s="1" t="str">
        <f>VLOOKUP(Tabla_STOCKENALMACEN[[#This Row],[ID_PRODUCTO]],'ABC STOCK'!$B$3:$F$565,5,FALSE)</f>
        <v>C</v>
      </c>
      <c r="R252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526" spans="1:18" x14ac:dyDescent="0.25">
      <c r="A2526">
        <v>1</v>
      </c>
      <c r="B2526">
        <v>1421</v>
      </c>
      <c r="C2526">
        <v>9</v>
      </c>
      <c r="D2526">
        <v>5</v>
      </c>
      <c r="E2526">
        <v>202002</v>
      </c>
      <c r="F2526">
        <v>230</v>
      </c>
      <c r="G2526">
        <v>1.66</v>
      </c>
      <c r="H2526">
        <v>381.8</v>
      </c>
      <c r="I2526">
        <v>198.93440000000001</v>
      </c>
      <c r="J2526">
        <v>112</v>
      </c>
      <c r="K2526">
        <v>264.00639999999999</v>
      </c>
      <c r="L2526">
        <f>Tabla_STOCKENALMACEN[[#This Row],[CANT_STOCK]]*Tabla_STOCKENALMACEN[[#This Row],[COSTO_UNIT]]</f>
        <v>381.79999999999995</v>
      </c>
      <c r="M2526">
        <f>IFERROR(Tabla_STOCKENALMACEN[[#This Row],[CANT_STOCK]]/Tabla_STOCKENALMACEN[[#This Row],[VENTA_PROM12MESES_UN]],0)</f>
        <v>2.0535714285714284</v>
      </c>
      <c r="N2526">
        <f>IFERROR(12/Tabla_STOCKENALMACEN[[#This Row],[MESES DE INVENTARIO]],0)</f>
        <v>5.8434782608695661</v>
      </c>
      <c r="O2526" s="3">
        <f>Tabla_STOCKENALMACEN[[#This Row],[STOCK_VALORIZADO]]/SUM(Tabla_STOCKENALMACEN[STOCK_VALORIZADO])</f>
        <v>1.4373197803389139E-5</v>
      </c>
      <c r="P2526" s="1" t="str">
        <f>VLOOKUP(Tabla_STOCKENALMACEN[[#This Row],[ID_PRODUCTO]],'ABC VENTAS'!$B$2:$F$564,5,FALSE)</f>
        <v>C</v>
      </c>
      <c r="Q2526" s="1" t="str">
        <f>VLOOKUP(Tabla_STOCKENALMACEN[[#This Row],[ID_PRODUCTO]],'ABC STOCK'!$B$3:$F$565,5,FALSE)</f>
        <v>C</v>
      </c>
      <c r="R252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27" spans="1:18" x14ac:dyDescent="0.25">
      <c r="A2527">
        <v>3</v>
      </c>
      <c r="B2527">
        <v>1421</v>
      </c>
      <c r="C2527">
        <v>9</v>
      </c>
      <c r="D2527">
        <v>5</v>
      </c>
      <c r="E2527">
        <v>201909</v>
      </c>
      <c r="F2527">
        <v>203</v>
      </c>
      <c r="G2527">
        <v>1.48</v>
      </c>
      <c r="H2527">
        <v>300.44</v>
      </c>
      <c r="I2527">
        <v>110.556</v>
      </c>
      <c r="J2527">
        <v>83</v>
      </c>
      <c r="K2527">
        <v>214.97</v>
      </c>
      <c r="L2527">
        <f>Tabla_STOCKENALMACEN[[#This Row],[CANT_STOCK]]*Tabla_STOCKENALMACEN[[#This Row],[COSTO_UNIT]]</f>
        <v>300.44</v>
      </c>
      <c r="M2527">
        <f>IFERROR(Tabla_STOCKENALMACEN[[#This Row],[CANT_STOCK]]/Tabla_STOCKENALMACEN[[#This Row],[VENTA_PROM12MESES_UN]],0)</f>
        <v>2.4457831325301207</v>
      </c>
      <c r="N2527">
        <f>IFERROR(12/Tabla_STOCKENALMACEN[[#This Row],[MESES DE INVENTARIO]],0)</f>
        <v>4.9064039408866993</v>
      </c>
      <c r="O2527" s="3">
        <f>Tabla_STOCKENALMACEN[[#This Row],[STOCK_VALORIZADO]]/SUM(Tabla_STOCKENALMACEN[STOCK_VALORIZADO])</f>
        <v>1.1310328831980707E-5</v>
      </c>
      <c r="P2527" s="1" t="str">
        <f>VLOOKUP(Tabla_STOCKENALMACEN[[#This Row],[ID_PRODUCTO]],'ABC VENTAS'!$B$2:$F$564,5,FALSE)</f>
        <v>C</v>
      </c>
      <c r="Q2527" s="1" t="str">
        <f>VLOOKUP(Tabla_STOCKENALMACEN[[#This Row],[ID_PRODUCTO]],'ABC STOCK'!$B$3:$F$565,5,FALSE)</f>
        <v>C</v>
      </c>
      <c r="R252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28" spans="1:18" x14ac:dyDescent="0.25">
      <c r="A2528">
        <v>2</v>
      </c>
      <c r="B2528">
        <v>1422</v>
      </c>
      <c r="C2528">
        <v>9</v>
      </c>
      <c r="D2528">
        <v>5</v>
      </c>
      <c r="E2528">
        <v>202002</v>
      </c>
      <c r="F2528">
        <v>5</v>
      </c>
      <c r="G2528">
        <v>5.22</v>
      </c>
      <c r="H2528">
        <v>26.1</v>
      </c>
      <c r="I2528">
        <v>656.46720000000005</v>
      </c>
      <c r="J2528">
        <v>131</v>
      </c>
      <c r="K2528">
        <v>971.02440000000001</v>
      </c>
      <c r="L2528">
        <f>Tabla_STOCKENALMACEN[[#This Row],[CANT_STOCK]]*Tabla_STOCKENALMACEN[[#This Row],[COSTO_UNIT]]</f>
        <v>26.099999999999998</v>
      </c>
      <c r="M2528">
        <f>IFERROR(Tabla_STOCKENALMACEN[[#This Row],[CANT_STOCK]]/Tabla_STOCKENALMACEN[[#This Row],[VENTA_PROM12MESES_UN]],0)</f>
        <v>3.8167938931297711E-2</v>
      </c>
      <c r="N2528">
        <f>IFERROR(12/Tabla_STOCKENALMACEN[[#This Row],[MESES DE INVENTARIO]],0)</f>
        <v>314.39999999999998</v>
      </c>
      <c r="O2528" s="3">
        <f>Tabla_STOCKENALMACEN[[#This Row],[STOCK_VALORIZADO]]/SUM(Tabla_STOCKENALMACEN[STOCK_VALORIZADO])</f>
        <v>9.8255752401376788E-7</v>
      </c>
      <c r="P2528" s="1" t="str">
        <f>VLOOKUP(Tabla_STOCKENALMACEN[[#This Row],[ID_PRODUCTO]],'ABC VENTAS'!$B$2:$F$564,5,FALSE)</f>
        <v>C</v>
      </c>
      <c r="Q2528" s="1" t="str">
        <f>VLOOKUP(Tabla_STOCKENALMACEN[[#This Row],[ID_PRODUCTO]],'ABC STOCK'!$B$3:$F$565,5,FALSE)</f>
        <v>C</v>
      </c>
      <c r="R252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29" spans="1:18" x14ac:dyDescent="0.25">
      <c r="A2529">
        <v>1</v>
      </c>
      <c r="B2529">
        <v>1422</v>
      </c>
      <c r="C2529">
        <v>9</v>
      </c>
      <c r="D2529">
        <v>5</v>
      </c>
      <c r="E2529">
        <v>202003</v>
      </c>
      <c r="F2529">
        <v>415</v>
      </c>
      <c r="G2529">
        <v>2.2599999999999998</v>
      </c>
      <c r="H2529">
        <v>937.9</v>
      </c>
      <c r="I2529">
        <v>286.38720000000001</v>
      </c>
      <c r="J2529">
        <v>132</v>
      </c>
      <c r="K2529">
        <v>477.31200000000001</v>
      </c>
      <c r="L2529">
        <f>Tabla_STOCKENALMACEN[[#This Row],[CANT_STOCK]]*Tabla_STOCKENALMACEN[[#This Row],[COSTO_UNIT]]</f>
        <v>937.89999999999986</v>
      </c>
      <c r="M2529">
        <f>IFERROR(Tabla_STOCKENALMACEN[[#This Row],[CANT_STOCK]]/Tabla_STOCKENALMACEN[[#This Row],[VENTA_PROM12MESES_UN]],0)</f>
        <v>3.143939393939394</v>
      </c>
      <c r="N2529">
        <f>IFERROR(12/Tabla_STOCKENALMACEN[[#This Row],[MESES DE INVENTARIO]],0)</f>
        <v>3.8168674698795177</v>
      </c>
      <c r="O2529" s="3">
        <f>Tabla_STOCKENALMACEN[[#This Row],[STOCK_VALORIZADO]]/SUM(Tabla_STOCKENALMACEN[STOCK_VALORIZADO])</f>
        <v>3.5308072864847234E-5</v>
      </c>
      <c r="P2529" s="1" t="str">
        <f>VLOOKUP(Tabla_STOCKENALMACEN[[#This Row],[ID_PRODUCTO]],'ABC VENTAS'!$B$2:$F$564,5,FALSE)</f>
        <v>C</v>
      </c>
      <c r="Q2529" s="1" t="str">
        <f>VLOOKUP(Tabla_STOCKENALMACEN[[#This Row],[ID_PRODUCTO]],'ABC STOCK'!$B$3:$F$565,5,FALSE)</f>
        <v>C</v>
      </c>
      <c r="R252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530" spans="1:18" x14ac:dyDescent="0.25">
      <c r="A2530">
        <v>2</v>
      </c>
      <c r="B2530">
        <v>1422</v>
      </c>
      <c r="C2530">
        <v>9</v>
      </c>
      <c r="D2530">
        <v>5</v>
      </c>
      <c r="E2530">
        <v>202003</v>
      </c>
      <c r="F2530">
        <v>345</v>
      </c>
      <c r="G2530">
        <v>3.43</v>
      </c>
      <c r="H2530">
        <v>1183.3499999999999</v>
      </c>
      <c r="I2530">
        <v>261.5718</v>
      </c>
      <c r="J2530">
        <v>82</v>
      </c>
      <c r="K2530">
        <v>444.39080000000001</v>
      </c>
      <c r="L2530">
        <f>Tabla_STOCKENALMACEN[[#This Row],[CANT_STOCK]]*Tabla_STOCKENALMACEN[[#This Row],[COSTO_UNIT]]</f>
        <v>1183.3500000000001</v>
      </c>
      <c r="M2530">
        <f>IFERROR(Tabla_STOCKENALMACEN[[#This Row],[CANT_STOCK]]/Tabla_STOCKENALMACEN[[#This Row],[VENTA_PROM12MESES_UN]],0)</f>
        <v>4.2073170731707314</v>
      </c>
      <c r="N2530">
        <f>IFERROR(12/Tabla_STOCKENALMACEN[[#This Row],[MESES DE INVENTARIO]],0)</f>
        <v>2.8521739130434782</v>
      </c>
      <c r="O2530" s="3">
        <f>Tabla_STOCKENALMACEN[[#This Row],[STOCK_VALORIZADO]]/SUM(Tabla_STOCKENALMACEN[STOCK_VALORIZADO])</f>
        <v>4.4548254637612734E-5</v>
      </c>
      <c r="P2530" s="1" t="str">
        <f>VLOOKUP(Tabla_STOCKENALMACEN[[#This Row],[ID_PRODUCTO]],'ABC VENTAS'!$B$2:$F$564,5,FALSE)</f>
        <v>C</v>
      </c>
      <c r="Q2530" s="1" t="str">
        <f>VLOOKUP(Tabla_STOCKENALMACEN[[#This Row],[ID_PRODUCTO]],'ABC STOCK'!$B$3:$F$565,5,FALSE)</f>
        <v>C</v>
      </c>
      <c r="R253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531" spans="1:18" x14ac:dyDescent="0.25">
      <c r="A2531">
        <v>2</v>
      </c>
      <c r="B2531">
        <v>1422</v>
      </c>
      <c r="C2531">
        <v>9</v>
      </c>
      <c r="D2531">
        <v>5</v>
      </c>
      <c r="E2531">
        <v>202003</v>
      </c>
      <c r="F2531">
        <v>760</v>
      </c>
      <c r="G2531">
        <v>2.2200000000000002</v>
      </c>
      <c r="H2531">
        <v>1687.2</v>
      </c>
      <c r="I2531">
        <v>274.12560000000002</v>
      </c>
      <c r="J2531">
        <v>147</v>
      </c>
      <c r="K2531">
        <v>430.7688</v>
      </c>
      <c r="L2531">
        <f>Tabla_STOCKENALMACEN[[#This Row],[CANT_STOCK]]*Tabla_STOCKENALMACEN[[#This Row],[COSTO_UNIT]]</f>
        <v>1687.2</v>
      </c>
      <c r="M2531">
        <f>IFERROR(Tabla_STOCKENALMACEN[[#This Row],[CANT_STOCK]]/Tabla_STOCKENALMACEN[[#This Row],[VENTA_PROM12MESES_UN]],0)</f>
        <v>5.1700680272108848</v>
      </c>
      <c r="N2531">
        <f>IFERROR(12/Tabla_STOCKENALMACEN[[#This Row],[MESES DE INVENTARIO]],0)</f>
        <v>2.3210526315789473</v>
      </c>
      <c r="O2531" s="3">
        <f>Tabla_STOCKENALMACEN[[#This Row],[STOCK_VALORIZADO]]/SUM(Tabla_STOCKENALMACEN[STOCK_VALORIZADO])</f>
        <v>6.3516132356935992E-5</v>
      </c>
      <c r="P2531" s="1" t="str">
        <f>VLOOKUP(Tabla_STOCKENALMACEN[[#This Row],[ID_PRODUCTO]],'ABC VENTAS'!$B$2:$F$564,5,FALSE)</f>
        <v>C</v>
      </c>
      <c r="Q2531" s="1" t="str">
        <f>VLOOKUP(Tabla_STOCKENALMACEN[[#This Row],[ID_PRODUCTO]],'ABC STOCK'!$B$3:$F$565,5,FALSE)</f>
        <v>C</v>
      </c>
      <c r="R253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532" spans="1:18" x14ac:dyDescent="0.25">
      <c r="A2532">
        <v>3</v>
      </c>
      <c r="B2532">
        <v>1422</v>
      </c>
      <c r="C2532">
        <v>9</v>
      </c>
      <c r="D2532">
        <v>5</v>
      </c>
      <c r="E2532">
        <v>202002</v>
      </c>
      <c r="F2532">
        <v>453</v>
      </c>
      <c r="G2532">
        <v>5.91</v>
      </c>
      <c r="H2532">
        <v>2677.23</v>
      </c>
      <c r="I2532">
        <v>220.57893000000001</v>
      </c>
      <c r="J2532">
        <v>37.700000000000003</v>
      </c>
      <c r="K2532">
        <v>401.05259999999998</v>
      </c>
      <c r="L2532">
        <f>Tabla_STOCKENALMACEN[[#This Row],[CANT_STOCK]]*Tabla_STOCKENALMACEN[[#This Row],[COSTO_UNIT]]</f>
        <v>2677.23</v>
      </c>
      <c r="M2532">
        <f>IFERROR(Tabla_STOCKENALMACEN[[#This Row],[CANT_STOCK]]/Tabla_STOCKENALMACEN[[#This Row],[VENTA_PROM12MESES_UN]],0)</f>
        <v>12.015915119363394</v>
      </c>
      <c r="N2532">
        <f>IFERROR(12/Tabla_STOCKENALMACEN[[#This Row],[MESES DE INVENTARIO]],0)</f>
        <v>0.99867549668874189</v>
      </c>
      <c r="O2532" s="3">
        <f>Tabla_STOCKENALMACEN[[#This Row],[STOCK_VALORIZADO]]/SUM(Tabla_STOCKENALMACEN[STOCK_VALORIZADO])</f>
        <v>1.0078668505806052E-4</v>
      </c>
      <c r="P2532" s="1" t="str">
        <f>VLOOKUP(Tabla_STOCKENALMACEN[[#This Row],[ID_PRODUCTO]],'ABC VENTAS'!$B$2:$F$564,5,FALSE)</f>
        <v>C</v>
      </c>
      <c r="Q2532" s="1" t="str">
        <f>VLOOKUP(Tabla_STOCKENALMACEN[[#This Row],[ID_PRODUCTO]],'ABC STOCK'!$B$3:$F$565,5,FALSE)</f>
        <v>C</v>
      </c>
      <c r="R253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533" spans="1:18" x14ac:dyDescent="0.25">
      <c r="A2533">
        <v>1</v>
      </c>
      <c r="B2533">
        <v>1422</v>
      </c>
      <c r="C2533">
        <v>9</v>
      </c>
      <c r="D2533">
        <v>5</v>
      </c>
      <c r="E2533">
        <v>201907</v>
      </c>
      <c r="F2533">
        <v>743</v>
      </c>
      <c r="G2533">
        <v>31.2</v>
      </c>
      <c r="H2533">
        <v>23181.599999999999</v>
      </c>
      <c r="I2533">
        <v>0</v>
      </c>
      <c r="J2533">
        <v>0</v>
      </c>
      <c r="K2533">
        <v>0</v>
      </c>
      <c r="L2533">
        <f>Tabla_STOCKENALMACEN[[#This Row],[CANT_STOCK]]*Tabla_STOCKENALMACEN[[#This Row],[COSTO_UNIT]]</f>
        <v>23181.599999999999</v>
      </c>
      <c r="M2533">
        <f>IFERROR(Tabla_STOCKENALMACEN[[#This Row],[CANT_STOCK]]/Tabla_STOCKENALMACEN[[#This Row],[VENTA_PROM12MESES_UN]],0)</f>
        <v>0</v>
      </c>
      <c r="N2533">
        <f>IFERROR(12/Tabla_STOCKENALMACEN[[#This Row],[MESES DE INVENTARIO]],0)</f>
        <v>0</v>
      </c>
      <c r="O2533" s="3">
        <f>Tabla_STOCKENALMACEN[[#This Row],[STOCK_VALORIZADO]]/SUM(Tabla_STOCKENALMACEN[STOCK_VALORIZADO])</f>
        <v>8.7269178155852719E-4</v>
      </c>
      <c r="P2533" s="1" t="str">
        <f>VLOOKUP(Tabla_STOCKENALMACEN[[#This Row],[ID_PRODUCTO]],'ABC VENTAS'!$B$2:$F$564,5,FALSE)</f>
        <v>C</v>
      </c>
      <c r="Q2533" s="1" t="str">
        <f>VLOOKUP(Tabla_STOCKENALMACEN[[#This Row],[ID_PRODUCTO]],'ABC STOCK'!$B$3:$F$565,5,FALSE)</f>
        <v>C</v>
      </c>
      <c r="R2533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534" spans="1:18" x14ac:dyDescent="0.25">
      <c r="A2534">
        <v>1</v>
      </c>
      <c r="B2534">
        <v>1423</v>
      </c>
      <c r="C2534">
        <v>9</v>
      </c>
      <c r="D2534">
        <v>5</v>
      </c>
      <c r="E2534">
        <v>202001</v>
      </c>
      <c r="F2534">
        <v>366</v>
      </c>
      <c r="G2534">
        <v>65</v>
      </c>
      <c r="H2534">
        <v>23790</v>
      </c>
      <c r="I2534">
        <v>38347.4</v>
      </c>
      <c r="J2534">
        <v>602</v>
      </c>
      <c r="K2534">
        <v>70042.7</v>
      </c>
      <c r="L2534">
        <f>Tabla_STOCKENALMACEN[[#This Row],[CANT_STOCK]]*Tabla_STOCKENALMACEN[[#This Row],[COSTO_UNIT]]</f>
        <v>23790</v>
      </c>
      <c r="M2534">
        <f>IFERROR(Tabla_STOCKENALMACEN[[#This Row],[CANT_STOCK]]/Tabla_STOCKENALMACEN[[#This Row],[VENTA_PROM12MESES_UN]],0)</f>
        <v>0.60797342192691028</v>
      </c>
      <c r="N2534">
        <f>IFERROR(12/Tabla_STOCKENALMACEN[[#This Row],[MESES DE INVENTARIO]],0)</f>
        <v>19.737704918032787</v>
      </c>
      <c r="O2534" s="3">
        <f>Tabla_STOCKENALMACEN[[#This Row],[STOCK_VALORIZADO]]/SUM(Tabla_STOCKENALMACEN[STOCK_VALORIZADO])</f>
        <v>8.9559553625622747E-4</v>
      </c>
      <c r="P2534" s="1" t="str">
        <f>VLOOKUP(Tabla_STOCKENALMACEN[[#This Row],[ID_PRODUCTO]],'ABC VENTAS'!$B$2:$F$564,5,FALSE)</f>
        <v>B</v>
      </c>
      <c r="Q2534" s="1" t="str">
        <f>VLOOKUP(Tabla_STOCKENALMACEN[[#This Row],[ID_PRODUCTO]],'ABC STOCK'!$B$3:$F$565,5,FALSE)</f>
        <v>B</v>
      </c>
      <c r="R253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35" spans="1:18" x14ac:dyDescent="0.25">
      <c r="A2535">
        <v>1</v>
      </c>
      <c r="B2535">
        <v>1423</v>
      </c>
      <c r="C2535">
        <v>9</v>
      </c>
      <c r="D2535">
        <v>5</v>
      </c>
      <c r="E2535">
        <v>201906</v>
      </c>
      <c r="F2535">
        <v>628</v>
      </c>
      <c r="G2535">
        <v>56</v>
      </c>
      <c r="H2535">
        <v>35168</v>
      </c>
      <c r="I2535">
        <v>41269.760000000002</v>
      </c>
      <c r="J2535">
        <v>752</v>
      </c>
      <c r="K2535">
        <v>53061.120000000003</v>
      </c>
      <c r="L2535">
        <f>Tabla_STOCKENALMACEN[[#This Row],[CANT_STOCK]]*Tabla_STOCKENALMACEN[[#This Row],[COSTO_UNIT]]</f>
        <v>35168</v>
      </c>
      <c r="M2535">
        <f>IFERROR(Tabla_STOCKENALMACEN[[#This Row],[CANT_STOCK]]/Tabla_STOCKENALMACEN[[#This Row],[VENTA_PROM12MESES_UN]],0)</f>
        <v>0.83510638297872342</v>
      </c>
      <c r="N2535">
        <f>IFERROR(12/Tabla_STOCKENALMACEN[[#This Row],[MESES DE INVENTARIO]],0)</f>
        <v>14.369426751592357</v>
      </c>
      <c r="O2535" s="3">
        <f>Tabla_STOCKENALMACEN[[#This Row],[STOCK_VALORIZADO]]/SUM(Tabla_STOCKENALMACEN[STOCK_VALORIZADO])</f>
        <v>1.3239303833147964E-3</v>
      </c>
      <c r="P2535" s="1" t="str">
        <f>VLOOKUP(Tabla_STOCKENALMACEN[[#This Row],[ID_PRODUCTO]],'ABC VENTAS'!$B$2:$F$564,5,FALSE)</f>
        <v>B</v>
      </c>
      <c r="Q2535" s="1" t="str">
        <f>VLOOKUP(Tabla_STOCKENALMACEN[[#This Row],[ID_PRODUCTO]],'ABC STOCK'!$B$3:$F$565,5,FALSE)</f>
        <v>B</v>
      </c>
      <c r="R253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36" spans="1:18" x14ac:dyDescent="0.25">
      <c r="A2536">
        <v>3</v>
      </c>
      <c r="B2536">
        <v>1423</v>
      </c>
      <c r="C2536">
        <v>9</v>
      </c>
      <c r="D2536">
        <v>5</v>
      </c>
      <c r="E2536">
        <v>201910</v>
      </c>
      <c r="F2536">
        <v>145</v>
      </c>
      <c r="G2536">
        <v>66</v>
      </c>
      <c r="H2536">
        <v>9570</v>
      </c>
      <c r="I2536">
        <v>32224.5</v>
      </c>
      <c r="J2536">
        <v>465</v>
      </c>
      <c r="K2536">
        <v>48490.2</v>
      </c>
      <c r="L2536">
        <f>Tabla_STOCKENALMACEN[[#This Row],[CANT_STOCK]]*Tabla_STOCKENALMACEN[[#This Row],[COSTO_UNIT]]</f>
        <v>9570</v>
      </c>
      <c r="M2536">
        <f>IFERROR(Tabla_STOCKENALMACEN[[#This Row],[CANT_STOCK]]/Tabla_STOCKENALMACEN[[#This Row],[VENTA_PROM12MESES_UN]],0)</f>
        <v>0.31182795698924731</v>
      </c>
      <c r="N2536">
        <f>IFERROR(12/Tabla_STOCKENALMACEN[[#This Row],[MESES DE INVENTARIO]],0)</f>
        <v>38.482758620689658</v>
      </c>
      <c r="O2536" s="3">
        <f>Tabla_STOCKENALMACEN[[#This Row],[STOCK_VALORIZADO]]/SUM(Tabla_STOCKENALMACEN[STOCK_VALORIZADO])</f>
        <v>3.6027109213838157E-4</v>
      </c>
      <c r="P2536" s="1" t="str">
        <f>VLOOKUP(Tabla_STOCKENALMACEN[[#This Row],[ID_PRODUCTO]],'ABC VENTAS'!$B$2:$F$564,5,FALSE)</f>
        <v>B</v>
      </c>
      <c r="Q2536" s="1" t="str">
        <f>VLOOKUP(Tabla_STOCKENALMACEN[[#This Row],[ID_PRODUCTO]],'ABC STOCK'!$B$3:$F$565,5,FALSE)</f>
        <v>B</v>
      </c>
      <c r="R253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37" spans="1:18" x14ac:dyDescent="0.25">
      <c r="A2537">
        <v>1</v>
      </c>
      <c r="B2537">
        <v>1423</v>
      </c>
      <c r="C2537">
        <v>9</v>
      </c>
      <c r="D2537">
        <v>5</v>
      </c>
      <c r="E2537">
        <v>202002</v>
      </c>
      <c r="F2537">
        <v>31</v>
      </c>
      <c r="G2537">
        <v>38</v>
      </c>
      <c r="H2537">
        <v>1178</v>
      </c>
      <c r="I2537">
        <v>29526</v>
      </c>
      <c r="J2537">
        <v>925</v>
      </c>
      <c r="K2537">
        <v>45695</v>
      </c>
      <c r="L2537">
        <f>Tabla_STOCKENALMACEN[[#This Row],[CANT_STOCK]]*Tabla_STOCKENALMACEN[[#This Row],[COSTO_UNIT]]</f>
        <v>1178</v>
      </c>
      <c r="M2537">
        <f>IFERROR(Tabla_STOCKENALMACEN[[#This Row],[CANT_STOCK]]/Tabla_STOCKENALMACEN[[#This Row],[VENTA_PROM12MESES_UN]],0)</f>
        <v>3.3513513513513511E-2</v>
      </c>
      <c r="N2537">
        <f>IFERROR(12/Tabla_STOCKENALMACEN[[#This Row],[MESES DE INVENTARIO]],0)</f>
        <v>358.06451612903226</v>
      </c>
      <c r="O2537" s="3">
        <f>Tabla_STOCKENALMACEN[[#This Row],[STOCK_VALORIZADO]]/SUM(Tabla_STOCKENALMACEN[STOCK_VALORIZADO])</f>
        <v>4.4346849168130979E-5</v>
      </c>
      <c r="P2537" s="1" t="str">
        <f>VLOOKUP(Tabla_STOCKENALMACEN[[#This Row],[ID_PRODUCTO]],'ABC VENTAS'!$B$2:$F$564,5,FALSE)</f>
        <v>B</v>
      </c>
      <c r="Q2537" s="1" t="str">
        <f>VLOOKUP(Tabla_STOCKENALMACEN[[#This Row],[ID_PRODUCTO]],'ABC STOCK'!$B$3:$F$565,5,FALSE)</f>
        <v>B</v>
      </c>
      <c r="R253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38" spans="1:18" x14ac:dyDescent="0.25">
      <c r="A2538">
        <v>1</v>
      </c>
      <c r="B2538">
        <v>1423</v>
      </c>
      <c r="C2538">
        <v>9</v>
      </c>
      <c r="D2538">
        <v>5</v>
      </c>
      <c r="E2538">
        <v>201907</v>
      </c>
      <c r="F2538">
        <v>1352</v>
      </c>
      <c r="G2538">
        <v>51</v>
      </c>
      <c r="H2538">
        <v>68952</v>
      </c>
      <c r="I2538">
        <v>26302.74</v>
      </c>
      <c r="J2538">
        <v>482</v>
      </c>
      <c r="K2538">
        <v>36873</v>
      </c>
      <c r="L2538">
        <f>Tabla_STOCKENALMACEN[[#This Row],[CANT_STOCK]]*Tabla_STOCKENALMACEN[[#This Row],[COSTO_UNIT]]</f>
        <v>68952</v>
      </c>
      <c r="M2538">
        <f>IFERROR(Tabla_STOCKENALMACEN[[#This Row],[CANT_STOCK]]/Tabla_STOCKENALMACEN[[#This Row],[VENTA_PROM12MESES_UN]],0)</f>
        <v>2.804979253112033</v>
      </c>
      <c r="N2538">
        <f>IFERROR(12/Tabla_STOCKENALMACEN[[#This Row],[MESES DE INVENTARIO]],0)</f>
        <v>4.27810650887574</v>
      </c>
      <c r="O2538" s="3">
        <f>Tabla_STOCKENALMACEN[[#This Row],[STOCK_VALORIZADO]]/SUM(Tabla_STOCKENALMACEN[STOCK_VALORIZADO])</f>
        <v>2.5957588657393609E-3</v>
      </c>
      <c r="P2538" s="1" t="str">
        <f>VLOOKUP(Tabla_STOCKENALMACEN[[#This Row],[ID_PRODUCTO]],'ABC VENTAS'!$B$2:$F$564,5,FALSE)</f>
        <v>B</v>
      </c>
      <c r="Q2538" s="1" t="str">
        <f>VLOOKUP(Tabla_STOCKENALMACEN[[#This Row],[ID_PRODUCTO]],'ABC STOCK'!$B$3:$F$565,5,FALSE)</f>
        <v>B</v>
      </c>
      <c r="R253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39" spans="1:18" x14ac:dyDescent="0.25">
      <c r="A2539">
        <v>3</v>
      </c>
      <c r="B2539">
        <v>1423</v>
      </c>
      <c r="C2539">
        <v>9</v>
      </c>
      <c r="D2539">
        <v>5</v>
      </c>
      <c r="E2539">
        <v>201909</v>
      </c>
      <c r="F2539">
        <v>1143</v>
      </c>
      <c r="G2539">
        <v>39</v>
      </c>
      <c r="H2539">
        <v>44577</v>
      </c>
      <c r="I2539">
        <v>25266.15</v>
      </c>
      <c r="J2539">
        <v>617</v>
      </c>
      <c r="K2539">
        <v>31041.27</v>
      </c>
      <c r="L2539">
        <f>Tabla_STOCKENALMACEN[[#This Row],[CANT_STOCK]]*Tabla_STOCKENALMACEN[[#This Row],[COSTO_UNIT]]</f>
        <v>44577</v>
      </c>
      <c r="M2539">
        <f>IFERROR(Tabla_STOCKENALMACEN[[#This Row],[CANT_STOCK]]/Tabla_STOCKENALMACEN[[#This Row],[VENTA_PROM12MESES_UN]],0)</f>
        <v>1.8525121555915722</v>
      </c>
      <c r="N2539">
        <f>IFERROR(12/Tabla_STOCKENALMACEN[[#This Row],[MESES DE INVENTARIO]],0)</f>
        <v>6.4776902887139105</v>
      </c>
      <c r="O2539" s="3">
        <f>Tabla_STOCKENALMACEN[[#This Row],[STOCK_VALORIZADO]]/SUM(Tabla_STOCKENALMACEN[STOCK_VALORIZADO])</f>
        <v>1.6781404884276525E-3</v>
      </c>
      <c r="P2539" s="1" t="str">
        <f>VLOOKUP(Tabla_STOCKENALMACEN[[#This Row],[ID_PRODUCTO]],'ABC VENTAS'!$B$2:$F$564,5,FALSE)</f>
        <v>B</v>
      </c>
      <c r="Q2539" s="1" t="str">
        <f>VLOOKUP(Tabla_STOCKENALMACEN[[#This Row],[ID_PRODUCTO]],'ABC STOCK'!$B$3:$F$565,5,FALSE)</f>
        <v>B</v>
      </c>
      <c r="R253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40" spans="1:18" x14ac:dyDescent="0.25">
      <c r="A2540">
        <v>2</v>
      </c>
      <c r="B2540">
        <v>1424</v>
      </c>
      <c r="C2540">
        <v>9</v>
      </c>
      <c r="D2540">
        <v>4</v>
      </c>
      <c r="E2540">
        <v>201903</v>
      </c>
      <c r="F2540">
        <v>706</v>
      </c>
      <c r="G2540">
        <v>6.53</v>
      </c>
      <c r="H2540">
        <v>4610.18</v>
      </c>
      <c r="I2540">
        <v>486.3544</v>
      </c>
      <c r="J2540">
        <v>78.400000000000006</v>
      </c>
      <c r="K2540">
        <v>686.01567999999997</v>
      </c>
      <c r="L2540">
        <f>Tabla_STOCKENALMACEN[[#This Row],[CANT_STOCK]]*Tabla_STOCKENALMACEN[[#This Row],[COSTO_UNIT]]</f>
        <v>4610.18</v>
      </c>
      <c r="M2540">
        <f>IFERROR(Tabla_STOCKENALMACEN[[#This Row],[CANT_STOCK]]/Tabla_STOCKENALMACEN[[#This Row],[VENTA_PROM12MESES_UN]],0)</f>
        <v>9.0051020408163254</v>
      </c>
      <c r="N2540">
        <f>IFERROR(12/Tabla_STOCKENALMACEN[[#This Row],[MESES DE INVENTARIO]],0)</f>
        <v>1.3325779036827197</v>
      </c>
      <c r="O2540" s="3">
        <f>Tabla_STOCKENALMACEN[[#This Row],[STOCK_VALORIZADO]]/SUM(Tabla_STOCKENALMACEN[STOCK_VALORIZADO])</f>
        <v>1.7355429295240585E-4</v>
      </c>
      <c r="P2540" s="1" t="str">
        <f>VLOOKUP(Tabla_STOCKENALMACEN[[#This Row],[ID_PRODUCTO]],'ABC VENTAS'!$B$2:$F$564,5,FALSE)</f>
        <v>C</v>
      </c>
      <c r="Q2540" s="1" t="str">
        <f>VLOOKUP(Tabla_STOCKENALMACEN[[#This Row],[ID_PRODUCTO]],'ABC STOCK'!$B$3:$F$565,5,FALSE)</f>
        <v>C</v>
      </c>
      <c r="R254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541" spans="1:18" x14ac:dyDescent="0.25">
      <c r="A2541">
        <v>2</v>
      </c>
      <c r="B2541">
        <v>1424</v>
      </c>
      <c r="C2541">
        <v>9</v>
      </c>
      <c r="D2541">
        <v>4</v>
      </c>
      <c r="E2541">
        <v>201902</v>
      </c>
      <c r="F2541">
        <v>25</v>
      </c>
      <c r="G2541">
        <v>2.67</v>
      </c>
      <c r="H2541">
        <v>66.75</v>
      </c>
      <c r="I2541">
        <v>342.13380000000001</v>
      </c>
      <c r="J2541">
        <v>149</v>
      </c>
      <c r="K2541">
        <v>684.26760000000002</v>
      </c>
      <c r="L2541">
        <f>Tabla_STOCKENALMACEN[[#This Row],[CANT_STOCK]]*Tabla_STOCKENALMACEN[[#This Row],[COSTO_UNIT]]</f>
        <v>66.75</v>
      </c>
      <c r="M2541">
        <f>IFERROR(Tabla_STOCKENALMACEN[[#This Row],[CANT_STOCK]]/Tabla_STOCKENALMACEN[[#This Row],[VENTA_PROM12MESES_UN]],0)</f>
        <v>0.16778523489932887</v>
      </c>
      <c r="N2541">
        <f>IFERROR(12/Tabla_STOCKENALMACEN[[#This Row],[MESES DE INVENTARIO]],0)</f>
        <v>71.52</v>
      </c>
      <c r="O2541" s="3">
        <f>Tabla_STOCKENALMACEN[[#This Row],[STOCK_VALORIZADO]]/SUM(Tabla_STOCKENALMACEN[STOCK_VALORIZADO])</f>
        <v>2.5128626332536017E-6</v>
      </c>
      <c r="P2541" s="1" t="str">
        <f>VLOOKUP(Tabla_STOCKENALMACEN[[#This Row],[ID_PRODUCTO]],'ABC VENTAS'!$B$2:$F$564,5,FALSE)</f>
        <v>C</v>
      </c>
      <c r="Q2541" s="1" t="str">
        <f>VLOOKUP(Tabla_STOCKENALMACEN[[#This Row],[ID_PRODUCTO]],'ABC STOCK'!$B$3:$F$565,5,FALSE)</f>
        <v>C</v>
      </c>
      <c r="R254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42" spans="1:18" x14ac:dyDescent="0.25">
      <c r="A2542">
        <v>1</v>
      </c>
      <c r="B2542">
        <v>1424</v>
      </c>
      <c r="C2542">
        <v>9</v>
      </c>
      <c r="D2542">
        <v>4</v>
      </c>
      <c r="E2542">
        <v>201905</v>
      </c>
      <c r="F2542">
        <v>379</v>
      </c>
      <c r="G2542">
        <v>3.44</v>
      </c>
      <c r="H2542">
        <v>1303.76</v>
      </c>
      <c r="I2542">
        <v>308.77440000000001</v>
      </c>
      <c r="J2542">
        <v>102</v>
      </c>
      <c r="K2542">
        <v>529.8288</v>
      </c>
      <c r="L2542">
        <f>Tabla_STOCKENALMACEN[[#This Row],[CANT_STOCK]]*Tabla_STOCKENALMACEN[[#This Row],[COSTO_UNIT]]</f>
        <v>1303.76</v>
      </c>
      <c r="M2542">
        <f>IFERROR(Tabla_STOCKENALMACEN[[#This Row],[CANT_STOCK]]/Tabla_STOCKENALMACEN[[#This Row],[VENTA_PROM12MESES_UN]],0)</f>
        <v>3.715686274509804</v>
      </c>
      <c r="N2542">
        <f>IFERROR(12/Tabla_STOCKENALMACEN[[#This Row],[MESES DE INVENTARIO]],0)</f>
        <v>3.2295514511873349</v>
      </c>
      <c r="O2542" s="3">
        <f>Tabla_STOCKENALMACEN[[#This Row],[STOCK_VALORIZADO]]/SUM(Tabla_STOCKENALMACEN[STOCK_VALORIZADO])</f>
        <v>4.9081195306827202E-5</v>
      </c>
      <c r="P2542" s="1" t="str">
        <f>VLOOKUP(Tabla_STOCKENALMACEN[[#This Row],[ID_PRODUCTO]],'ABC VENTAS'!$B$2:$F$564,5,FALSE)</f>
        <v>C</v>
      </c>
      <c r="Q2542" s="1" t="str">
        <f>VLOOKUP(Tabla_STOCKENALMACEN[[#This Row],[ID_PRODUCTO]],'ABC STOCK'!$B$3:$F$565,5,FALSE)</f>
        <v>C</v>
      </c>
      <c r="R254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543" spans="1:18" x14ac:dyDescent="0.25">
      <c r="A2543">
        <v>1</v>
      </c>
      <c r="B2543">
        <v>1424</v>
      </c>
      <c r="C2543">
        <v>9</v>
      </c>
      <c r="D2543">
        <v>4</v>
      </c>
      <c r="E2543">
        <v>202001</v>
      </c>
      <c r="F2543">
        <v>941</v>
      </c>
      <c r="G2543">
        <v>3.57</v>
      </c>
      <c r="H2543">
        <v>3359.37</v>
      </c>
      <c r="I2543">
        <v>272.10897</v>
      </c>
      <c r="J2543">
        <v>94.1</v>
      </c>
      <c r="K2543">
        <v>463.59305999999998</v>
      </c>
      <c r="L2543">
        <f>Tabla_STOCKENALMACEN[[#This Row],[CANT_STOCK]]*Tabla_STOCKENALMACEN[[#This Row],[COSTO_UNIT]]</f>
        <v>3359.37</v>
      </c>
      <c r="M2543">
        <f>IFERROR(Tabla_STOCKENALMACEN[[#This Row],[CANT_STOCK]]/Tabla_STOCKENALMACEN[[#This Row],[VENTA_PROM12MESES_UN]],0)</f>
        <v>10</v>
      </c>
      <c r="N2543">
        <f>IFERROR(12/Tabla_STOCKENALMACEN[[#This Row],[MESES DE INVENTARIO]],0)</f>
        <v>1.2</v>
      </c>
      <c r="O2543" s="3">
        <f>Tabla_STOCKENALMACEN[[#This Row],[STOCK_VALORIZADO]]/SUM(Tabla_STOCKENALMACEN[STOCK_VALORIZADO])</f>
        <v>1.2646644710521577E-4</v>
      </c>
      <c r="P2543" s="1" t="str">
        <f>VLOOKUP(Tabla_STOCKENALMACEN[[#This Row],[ID_PRODUCTO]],'ABC VENTAS'!$B$2:$F$564,5,FALSE)</f>
        <v>C</v>
      </c>
      <c r="Q2543" s="1" t="str">
        <f>VLOOKUP(Tabla_STOCKENALMACEN[[#This Row],[ID_PRODUCTO]],'ABC STOCK'!$B$3:$F$565,5,FALSE)</f>
        <v>C</v>
      </c>
      <c r="R254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544" spans="1:18" x14ac:dyDescent="0.25">
      <c r="A2544">
        <v>2</v>
      </c>
      <c r="B2544">
        <v>1424</v>
      </c>
      <c r="C2544">
        <v>9</v>
      </c>
      <c r="D2544">
        <v>4</v>
      </c>
      <c r="E2544">
        <v>201902</v>
      </c>
      <c r="F2544">
        <v>33</v>
      </c>
      <c r="G2544">
        <v>4.28</v>
      </c>
      <c r="H2544">
        <v>141.24</v>
      </c>
      <c r="I2544">
        <v>288.89999999999998</v>
      </c>
      <c r="J2544">
        <v>75</v>
      </c>
      <c r="K2544">
        <v>449.4</v>
      </c>
      <c r="L2544">
        <f>Tabla_STOCKENALMACEN[[#This Row],[CANT_STOCK]]*Tabla_STOCKENALMACEN[[#This Row],[COSTO_UNIT]]</f>
        <v>141.24</v>
      </c>
      <c r="M2544">
        <f>IFERROR(Tabla_STOCKENALMACEN[[#This Row],[CANT_STOCK]]/Tabla_STOCKENALMACEN[[#This Row],[VENTA_PROM12MESES_UN]],0)</f>
        <v>0.44</v>
      </c>
      <c r="N2544">
        <f>IFERROR(12/Tabla_STOCKENALMACEN[[#This Row],[MESES DE INVENTARIO]],0)</f>
        <v>27.272727272727273</v>
      </c>
      <c r="O2544" s="3">
        <f>Tabla_STOCKENALMACEN[[#This Row],[STOCK_VALORIZADO]]/SUM(Tabla_STOCKENALMACEN[STOCK_VALORIZADO])</f>
        <v>5.3171043943181836E-6</v>
      </c>
      <c r="P2544" s="1" t="str">
        <f>VLOOKUP(Tabla_STOCKENALMACEN[[#This Row],[ID_PRODUCTO]],'ABC VENTAS'!$B$2:$F$564,5,FALSE)</f>
        <v>C</v>
      </c>
      <c r="Q2544" s="1" t="str">
        <f>VLOOKUP(Tabla_STOCKENALMACEN[[#This Row],[ID_PRODUCTO]],'ABC STOCK'!$B$3:$F$565,5,FALSE)</f>
        <v>C</v>
      </c>
      <c r="R254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45" spans="1:18" x14ac:dyDescent="0.25">
      <c r="A2545">
        <v>1</v>
      </c>
      <c r="B2545">
        <v>1424</v>
      </c>
      <c r="C2545">
        <v>9</v>
      </c>
      <c r="D2545">
        <v>4</v>
      </c>
      <c r="E2545">
        <v>202001</v>
      </c>
      <c r="F2545">
        <v>45</v>
      </c>
      <c r="G2545">
        <v>3.98</v>
      </c>
      <c r="H2545">
        <v>179.1</v>
      </c>
      <c r="I2545">
        <v>164.7123</v>
      </c>
      <c r="J2545">
        <v>44.5</v>
      </c>
      <c r="K2545">
        <v>249.7251</v>
      </c>
      <c r="L2545">
        <f>Tabla_STOCKENALMACEN[[#This Row],[CANT_STOCK]]*Tabla_STOCKENALMACEN[[#This Row],[COSTO_UNIT]]</f>
        <v>179.1</v>
      </c>
      <c r="M2545">
        <f>IFERROR(Tabla_STOCKENALMACEN[[#This Row],[CANT_STOCK]]/Tabla_STOCKENALMACEN[[#This Row],[VENTA_PROM12MESES_UN]],0)</f>
        <v>1.0112359550561798</v>
      </c>
      <c r="N2545">
        <f>IFERROR(12/Tabla_STOCKENALMACEN[[#This Row],[MESES DE INVENTARIO]],0)</f>
        <v>11.866666666666667</v>
      </c>
      <c r="O2545" s="3">
        <f>Tabla_STOCKENALMACEN[[#This Row],[STOCK_VALORIZADO]]/SUM(Tabla_STOCKENALMACEN[STOCK_VALORIZADO])</f>
        <v>6.7423774923703382E-6</v>
      </c>
      <c r="P2545" s="1" t="str">
        <f>VLOOKUP(Tabla_STOCKENALMACEN[[#This Row],[ID_PRODUCTO]],'ABC VENTAS'!$B$2:$F$564,5,FALSE)</f>
        <v>C</v>
      </c>
      <c r="Q2545" s="1" t="str">
        <f>VLOOKUP(Tabla_STOCKENALMACEN[[#This Row],[ID_PRODUCTO]],'ABC STOCK'!$B$3:$F$565,5,FALSE)</f>
        <v>C</v>
      </c>
      <c r="R254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46" spans="1:18" x14ac:dyDescent="0.25">
      <c r="A2546">
        <v>3</v>
      </c>
      <c r="B2546">
        <v>1425</v>
      </c>
      <c r="C2546">
        <v>9</v>
      </c>
      <c r="D2546">
        <v>4</v>
      </c>
      <c r="E2546">
        <v>202003</v>
      </c>
      <c r="F2546">
        <v>194</v>
      </c>
      <c r="G2546">
        <v>5.74</v>
      </c>
      <c r="H2546">
        <v>1113.56</v>
      </c>
      <c r="I2546">
        <v>590.99040000000002</v>
      </c>
      <c r="J2546">
        <v>99</v>
      </c>
      <c r="K2546">
        <v>880.803</v>
      </c>
      <c r="L2546">
        <f>Tabla_STOCKENALMACEN[[#This Row],[CANT_STOCK]]*Tabla_STOCKENALMACEN[[#This Row],[COSTO_UNIT]]</f>
        <v>1113.56</v>
      </c>
      <c r="M2546">
        <f>IFERROR(Tabla_STOCKENALMACEN[[#This Row],[CANT_STOCK]]/Tabla_STOCKENALMACEN[[#This Row],[VENTA_PROM12MESES_UN]],0)</f>
        <v>1.9595959595959596</v>
      </c>
      <c r="N2546">
        <f>IFERROR(12/Tabla_STOCKENALMACEN[[#This Row],[MESES DE INVENTARIO]],0)</f>
        <v>6.123711340206186</v>
      </c>
      <c r="O2546" s="3">
        <f>Tabla_STOCKENALMACEN[[#This Row],[STOCK_VALORIZADO]]/SUM(Tabla_STOCKENALMACEN[STOCK_VALORIZADO])</f>
        <v>4.1920948522634919E-5</v>
      </c>
      <c r="P2546" s="1" t="str">
        <f>VLOOKUP(Tabla_STOCKENALMACEN[[#This Row],[ID_PRODUCTO]],'ABC VENTAS'!$B$2:$F$564,5,FALSE)</f>
        <v>C</v>
      </c>
      <c r="Q2546" s="1" t="str">
        <f>VLOOKUP(Tabla_STOCKENALMACEN[[#This Row],[ID_PRODUCTO]],'ABC STOCK'!$B$3:$F$565,5,FALSE)</f>
        <v>C</v>
      </c>
      <c r="R254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47" spans="1:18" x14ac:dyDescent="0.25">
      <c r="A2547">
        <v>1</v>
      </c>
      <c r="B2547">
        <v>1425</v>
      </c>
      <c r="C2547">
        <v>9</v>
      </c>
      <c r="D2547">
        <v>4</v>
      </c>
      <c r="E2547">
        <v>202003</v>
      </c>
      <c r="F2547">
        <v>92</v>
      </c>
      <c r="G2547">
        <v>3.36</v>
      </c>
      <c r="H2547">
        <v>309.12</v>
      </c>
      <c r="I2547">
        <v>539.28</v>
      </c>
      <c r="J2547">
        <v>150</v>
      </c>
      <c r="K2547">
        <v>660.24</v>
      </c>
      <c r="L2547">
        <f>Tabla_STOCKENALMACEN[[#This Row],[CANT_STOCK]]*Tabla_STOCKENALMACEN[[#This Row],[COSTO_UNIT]]</f>
        <v>309.12</v>
      </c>
      <c r="M2547">
        <f>IFERROR(Tabla_STOCKENALMACEN[[#This Row],[CANT_STOCK]]/Tabla_STOCKENALMACEN[[#This Row],[VENTA_PROM12MESES_UN]],0)</f>
        <v>0.61333333333333329</v>
      </c>
      <c r="N2547">
        <f>IFERROR(12/Tabla_STOCKENALMACEN[[#This Row],[MESES DE INVENTARIO]],0)</f>
        <v>19.565217391304348</v>
      </c>
      <c r="O2547" s="3">
        <f>Tabla_STOCKENALMACEN[[#This Row],[STOCK_VALORIZADO]]/SUM(Tabla_STOCKENALMACEN[STOCK_VALORIZADO])</f>
        <v>1.163709508900904E-5</v>
      </c>
      <c r="P2547" s="1" t="str">
        <f>VLOOKUP(Tabla_STOCKENALMACEN[[#This Row],[ID_PRODUCTO]],'ABC VENTAS'!$B$2:$F$564,5,FALSE)</f>
        <v>C</v>
      </c>
      <c r="Q2547" s="1" t="str">
        <f>VLOOKUP(Tabla_STOCKENALMACEN[[#This Row],[ID_PRODUCTO]],'ABC STOCK'!$B$3:$F$565,5,FALSE)</f>
        <v>C</v>
      </c>
      <c r="R254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48" spans="1:18" x14ac:dyDescent="0.25">
      <c r="A2548">
        <v>2</v>
      </c>
      <c r="B2548">
        <v>1425</v>
      </c>
      <c r="C2548">
        <v>9</v>
      </c>
      <c r="D2548">
        <v>4</v>
      </c>
      <c r="E2548">
        <v>201907</v>
      </c>
      <c r="F2548">
        <v>63</v>
      </c>
      <c r="G2548">
        <v>6.38</v>
      </c>
      <c r="H2548">
        <v>401.94</v>
      </c>
      <c r="I2548">
        <v>301.83780000000002</v>
      </c>
      <c r="J2548">
        <v>57</v>
      </c>
      <c r="K2548">
        <v>585.49260000000004</v>
      </c>
      <c r="L2548">
        <f>Tabla_STOCKENALMACEN[[#This Row],[CANT_STOCK]]*Tabla_STOCKENALMACEN[[#This Row],[COSTO_UNIT]]</f>
        <v>401.94</v>
      </c>
      <c r="M2548">
        <f>IFERROR(Tabla_STOCKENALMACEN[[#This Row],[CANT_STOCK]]/Tabla_STOCKENALMACEN[[#This Row],[VENTA_PROM12MESES_UN]],0)</f>
        <v>1.1052631578947369</v>
      </c>
      <c r="N2548">
        <f>IFERROR(12/Tabla_STOCKENALMACEN[[#This Row],[MESES DE INVENTARIO]],0)</f>
        <v>10.857142857142856</v>
      </c>
      <c r="O2548" s="3">
        <f>Tabla_STOCKENALMACEN[[#This Row],[STOCK_VALORIZADO]]/SUM(Tabla_STOCKENALMACEN[STOCK_VALORIZADO])</f>
        <v>1.5131385869812026E-5</v>
      </c>
      <c r="P2548" s="1" t="str">
        <f>VLOOKUP(Tabla_STOCKENALMACEN[[#This Row],[ID_PRODUCTO]],'ABC VENTAS'!$B$2:$F$564,5,FALSE)</f>
        <v>C</v>
      </c>
      <c r="Q2548" s="1" t="str">
        <f>VLOOKUP(Tabla_STOCKENALMACEN[[#This Row],[ID_PRODUCTO]],'ABC STOCK'!$B$3:$F$565,5,FALSE)</f>
        <v>C</v>
      </c>
      <c r="R254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49" spans="1:18" x14ac:dyDescent="0.25">
      <c r="A2549">
        <v>1</v>
      </c>
      <c r="B2549">
        <v>1425</v>
      </c>
      <c r="C2549">
        <v>9</v>
      </c>
      <c r="D2549">
        <v>4</v>
      </c>
      <c r="E2549">
        <v>201911</v>
      </c>
      <c r="F2549">
        <v>97</v>
      </c>
      <c r="G2549">
        <v>2.4</v>
      </c>
      <c r="H2549">
        <v>232.8</v>
      </c>
      <c r="I2549">
        <v>348.52800000000002</v>
      </c>
      <c r="J2549">
        <v>137</v>
      </c>
      <c r="K2549">
        <v>565.53599999999994</v>
      </c>
      <c r="L2549">
        <f>Tabla_STOCKENALMACEN[[#This Row],[CANT_STOCK]]*Tabla_STOCKENALMACEN[[#This Row],[COSTO_UNIT]]</f>
        <v>232.79999999999998</v>
      </c>
      <c r="M2549">
        <f>IFERROR(Tabla_STOCKENALMACEN[[#This Row],[CANT_STOCK]]/Tabla_STOCKENALMACEN[[#This Row],[VENTA_PROM12MESES_UN]],0)</f>
        <v>0.70802919708029199</v>
      </c>
      <c r="N2549">
        <f>IFERROR(12/Tabla_STOCKENALMACEN[[#This Row],[MESES DE INVENTARIO]],0)</f>
        <v>16.948453608247423</v>
      </c>
      <c r="O2549" s="3">
        <f>Tabla_STOCKENALMACEN[[#This Row],[STOCK_VALORIZADO]]/SUM(Tabla_STOCKENALMACEN[STOCK_VALORIZADO])</f>
        <v>8.7639613636170559E-6</v>
      </c>
      <c r="P2549" s="1" t="str">
        <f>VLOOKUP(Tabla_STOCKENALMACEN[[#This Row],[ID_PRODUCTO]],'ABC VENTAS'!$B$2:$F$564,5,FALSE)</f>
        <v>C</v>
      </c>
      <c r="Q2549" s="1" t="str">
        <f>VLOOKUP(Tabla_STOCKENALMACEN[[#This Row],[ID_PRODUCTO]],'ABC STOCK'!$B$3:$F$565,5,FALSE)</f>
        <v>C</v>
      </c>
      <c r="R254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50" spans="1:18" x14ac:dyDescent="0.25">
      <c r="A2550">
        <v>3</v>
      </c>
      <c r="B2550">
        <v>1425</v>
      </c>
      <c r="C2550">
        <v>9</v>
      </c>
      <c r="D2550">
        <v>4</v>
      </c>
      <c r="E2550">
        <v>202002</v>
      </c>
      <c r="F2550">
        <v>846</v>
      </c>
      <c r="G2550">
        <v>2.2799999999999998</v>
      </c>
      <c r="H2550">
        <v>1928.88</v>
      </c>
      <c r="I2550">
        <v>229.07844</v>
      </c>
      <c r="J2550">
        <v>93.9</v>
      </c>
      <c r="K2550">
        <v>318.99707999999998</v>
      </c>
      <c r="L2550">
        <f>Tabla_STOCKENALMACEN[[#This Row],[CANT_STOCK]]*Tabla_STOCKENALMACEN[[#This Row],[COSTO_UNIT]]</f>
        <v>1928.8799999999999</v>
      </c>
      <c r="M2550">
        <f>IFERROR(Tabla_STOCKENALMACEN[[#This Row],[CANT_STOCK]]/Tabla_STOCKENALMACEN[[#This Row],[VENTA_PROM12MESES_UN]],0)</f>
        <v>9.0095846645367406</v>
      </c>
      <c r="N2550">
        <f>IFERROR(12/Tabla_STOCKENALMACEN[[#This Row],[MESES DE INVENTARIO]],0)</f>
        <v>1.3319148936170213</v>
      </c>
      <c r="O2550" s="3">
        <f>Tabla_STOCKENALMACEN[[#This Row],[STOCK_VALORIZADO]]/SUM(Tabla_STOCKENALMACEN[STOCK_VALORIZADO])</f>
        <v>7.261438915401059E-5</v>
      </c>
      <c r="P2550" s="1" t="str">
        <f>VLOOKUP(Tabla_STOCKENALMACEN[[#This Row],[ID_PRODUCTO]],'ABC VENTAS'!$B$2:$F$564,5,FALSE)</f>
        <v>C</v>
      </c>
      <c r="Q2550" s="1" t="str">
        <f>VLOOKUP(Tabla_STOCKENALMACEN[[#This Row],[ID_PRODUCTO]],'ABC STOCK'!$B$3:$F$565,5,FALSE)</f>
        <v>C</v>
      </c>
      <c r="R255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551" spans="1:18" x14ac:dyDescent="0.25">
      <c r="A2551">
        <v>3</v>
      </c>
      <c r="B2551">
        <v>1425</v>
      </c>
      <c r="C2551">
        <v>9</v>
      </c>
      <c r="D2551">
        <v>4</v>
      </c>
      <c r="E2551">
        <v>202001</v>
      </c>
      <c r="F2551">
        <v>1066</v>
      </c>
      <c r="G2551">
        <v>1.29</v>
      </c>
      <c r="H2551">
        <v>1375.14</v>
      </c>
      <c r="I2551">
        <v>167.184</v>
      </c>
      <c r="J2551">
        <v>135</v>
      </c>
      <c r="K2551">
        <v>247.29300000000001</v>
      </c>
      <c r="L2551">
        <f>Tabla_STOCKENALMACEN[[#This Row],[CANT_STOCK]]*Tabla_STOCKENALMACEN[[#This Row],[COSTO_UNIT]]</f>
        <v>1375.14</v>
      </c>
      <c r="M2551">
        <f>IFERROR(Tabla_STOCKENALMACEN[[#This Row],[CANT_STOCK]]/Tabla_STOCKENALMACEN[[#This Row],[VENTA_PROM12MESES_UN]],0)</f>
        <v>7.8962962962962964</v>
      </c>
      <c r="N2551">
        <f>IFERROR(12/Tabla_STOCKENALMACEN[[#This Row],[MESES DE INVENTARIO]],0)</f>
        <v>1.5196998123827392</v>
      </c>
      <c r="O2551" s="3">
        <f>Tabla_STOCKENALMACEN[[#This Row],[STOCK_VALORIZADO]]/SUM(Tabla_STOCKENALMACEN[STOCK_VALORIZADO])</f>
        <v>5.1768358374417351E-5</v>
      </c>
      <c r="P2551" s="1" t="str">
        <f>VLOOKUP(Tabla_STOCKENALMACEN[[#This Row],[ID_PRODUCTO]],'ABC VENTAS'!$B$2:$F$564,5,FALSE)</f>
        <v>C</v>
      </c>
      <c r="Q2551" s="1" t="str">
        <f>VLOOKUP(Tabla_STOCKENALMACEN[[#This Row],[ID_PRODUCTO]],'ABC STOCK'!$B$3:$F$565,5,FALSE)</f>
        <v>C</v>
      </c>
      <c r="R255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552" spans="1:18" x14ac:dyDescent="0.25">
      <c r="A2552">
        <v>3</v>
      </c>
      <c r="B2552">
        <v>1426</v>
      </c>
      <c r="C2552">
        <v>9</v>
      </c>
      <c r="D2552">
        <v>4</v>
      </c>
      <c r="E2552">
        <v>202001</v>
      </c>
      <c r="F2552">
        <v>419</v>
      </c>
      <c r="G2552">
        <v>7.85</v>
      </c>
      <c r="H2552">
        <v>3289.15</v>
      </c>
      <c r="I2552">
        <v>455.34710000000001</v>
      </c>
      <c r="J2552">
        <v>59.8</v>
      </c>
      <c r="K2552">
        <v>877.83410000000003</v>
      </c>
      <c r="L2552">
        <f>Tabla_STOCKENALMACEN[[#This Row],[CANT_STOCK]]*Tabla_STOCKENALMACEN[[#This Row],[COSTO_UNIT]]</f>
        <v>3289.1499999999996</v>
      </c>
      <c r="M2552">
        <f>IFERROR(Tabla_STOCKENALMACEN[[#This Row],[CANT_STOCK]]/Tabla_STOCKENALMACEN[[#This Row],[VENTA_PROM12MESES_UN]],0)</f>
        <v>7.0066889632107028</v>
      </c>
      <c r="N2552">
        <f>IFERROR(12/Tabla_STOCKENALMACEN[[#This Row],[MESES DE INVENTARIO]],0)</f>
        <v>1.7126491646778041</v>
      </c>
      <c r="O2552" s="3">
        <f>Tabla_STOCKENALMACEN[[#This Row],[STOCK_VALORIZADO]]/SUM(Tabla_STOCKENALMACEN[STOCK_VALORIZADO])</f>
        <v>1.238229532609151E-4</v>
      </c>
      <c r="P2552" s="1" t="str">
        <f>VLOOKUP(Tabla_STOCKENALMACEN[[#This Row],[ID_PRODUCTO]],'ABC VENTAS'!$B$2:$F$564,5,FALSE)</f>
        <v>C</v>
      </c>
      <c r="Q2552" s="1" t="str">
        <f>VLOOKUP(Tabla_STOCKENALMACEN[[#This Row],[ID_PRODUCTO]],'ABC STOCK'!$B$3:$F$565,5,FALSE)</f>
        <v>C</v>
      </c>
      <c r="R255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553" spans="1:18" x14ac:dyDescent="0.25">
      <c r="A2553">
        <v>3</v>
      </c>
      <c r="B2553">
        <v>1426</v>
      </c>
      <c r="C2553">
        <v>9</v>
      </c>
      <c r="D2553">
        <v>4</v>
      </c>
      <c r="E2553">
        <v>202001</v>
      </c>
      <c r="F2553">
        <v>570</v>
      </c>
      <c r="G2553">
        <v>4.92</v>
      </c>
      <c r="H2553">
        <v>2804.4</v>
      </c>
      <c r="I2553">
        <v>434.22444000000002</v>
      </c>
      <c r="J2553">
        <v>94.9</v>
      </c>
      <c r="K2553">
        <v>700.36199999999997</v>
      </c>
      <c r="L2553">
        <f>Tabla_STOCKENALMACEN[[#This Row],[CANT_STOCK]]*Tabla_STOCKENALMACEN[[#This Row],[COSTO_UNIT]]</f>
        <v>2804.4</v>
      </c>
      <c r="M2553">
        <f>IFERROR(Tabla_STOCKENALMACEN[[#This Row],[CANT_STOCK]]/Tabla_STOCKENALMACEN[[#This Row],[VENTA_PROM12MESES_UN]],0)</f>
        <v>6.0063224446786085</v>
      </c>
      <c r="N2553">
        <f>IFERROR(12/Tabla_STOCKENALMACEN[[#This Row],[MESES DE INVENTARIO]],0)</f>
        <v>1.9978947368421054</v>
      </c>
      <c r="O2553" s="3">
        <f>Tabla_STOCKENALMACEN[[#This Row],[STOCK_VALORIZADO]]/SUM(Tabla_STOCKENALMACEN[STOCK_VALORIZADO])</f>
        <v>1.0557411189058279E-4</v>
      </c>
      <c r="P2553" s="1" t="str">
        <f>VLOOKUP(Tabla_STOCKENALMACEN[[#This Row],[ID_PRODUCTO]],'ABC VENTAS'!$B$2:$F$564,5,FALSE)</f>
        <v>C</v>
      </c>
      <c r="Q2553" s="1" t="str">
        <f>VLOOKUP(Tabla_STOCKENALMACEN[[#This Row],[ID_PRODUCTO]],'ABC STOCK'!$B$3:$F$565,5,FALSE)</f>
        <v>C</v>
      </c>
      <c r="R255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554" spans="1:18" x14ac:dyDescent="0.25">
      <c r="A2554">
        <v>1</v>
      </c>
      <c r="B2554">
        <v>1426</v>
      </c>
      <c r="C2554">
        <v>9</v>
      </c>
      <c r="D2554">
        <v>4</v>
      </c>
      <c r="E2554">
        <v>201911</v>
      </c>
      <c r="F2554">
        <v>510</v>
      </c>
      <c r="G2554">
        <v>5.22</v>
      </c>
      <c r="H2554">
        <v>2662.2</v>
      </c>
      <c r="I2554">
        <v>252.90899999999999</v>
      </c>
      <c r="J2554">
        <v>51</v>
      </c>
      <c r="K2554">
        <v>489.84480000000002</v>
      </c>
      <c r="L2554">
        <f>Tabla_STOCKENALMACEN[[#This Row],[CANT_STOCK]]*Tabla_STOCKENALMACEN[[#This Row],[COSTO_UNIT]]</f>
        <v>2662.2</v>
      </c>
      <c r="M2554">
        <f>IFERROR(Tabla_STOCKENALMACEN[[#This Row],[CANT_STOCK]]/Tabla_STOCKENALMACEN[[#This Row],[VENTA_PROM12MESES_UN]],0)</f>
        <v>10</v>
      </c>
      <c r="N2554">
        <f>IFERROR(12/Tabla_STOCKENALMACEN[[#This Row],[MESES DE INVENTARIO]],0)</f>
        <v>1.2</v>
      </c>
      <c r="O2554" s="3">
        <f>Tabla_STOCKENALMACEN[[#This Row],[STOCK_VALORIZADO]]/SUM(Tabla_STOCKENALMACEN[STOCK_VALORIZADO])</f>
        <v>1.0022086744940431E-4</v>
      </c>
      <c r="P2554" s="1" t="str">
        <f>VLOOKUP(Tabla_STOCKENALMACEN[[#This Row],[ID_PRODUCTO]],'ABC VENTAS'!$B$2:$F$564,5,FALSE)</f>
        <v>C</v>
      </c>
      <c r="Q2554" s="1" t="str">
        <f>VLOOKUP(Tabla_STOCKENALMACEN[[#This Row],[ID_PRODUCTO]],'ABC STOCK'!$B$3:$F$565,5,FALSE)</f>
        <v>C</v>
      </c>
      <c r="R255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555" spans="1:18" x14ac:dyDescent="0.25">
      <c r="A2555">
        <v>2</v>
      </c>
      <c r="B2555">
        <v>1426</v>
      </c>
      <c r="C2555">
        <v>9</v>
      </c>
      <c r="D2555">
        <v>4</v>
      </c>
      <c r="E2555">
        <v>201908</v>
      </c>
      <c r="F2555">
        <v>288</v>
      </c>
      <c r="G2555">
        <v>2.78</v>
      </c>
      <c r="H2555">
        <v>800.64</v>
      </c>
      <c r="I2555">
        <v>237.02835999999999</v>
      </c>
      <c r="J2555">
        <v>95.8</v>
      </c>
      <c r="K2555">
        <v>324.91528</v>
      </c>
      <c r="L2555">
        <f>Tabla_STOCKENALMACEN[[#This Row],[CANT_STOCK]]*Tabla_STOCKENALMACEN[[#This Row],[COSTO_UNIT]]</f>
        <v>800.64</v>
      </c>
      <c r="M2555">
        <f>IFERROR(Tabla_STOCKENALMACEN[[#This Row],[CANT_STOCK]]/Tabla_STOCKENALMACEN[[#This Row],[VENTA_PROM12MESES_UN]],0)</f>
        <v>3.0062630480167014</v>
      </c>
      <c r="N2555">
        <f>IFERROR(12/Tabla_STOCKENALMACEN[[#This Row],[MESES DE INVENTARIO]],0)</f>
        <v>3.9916666666666667</v>
      </c>
      <c r="O2555" s="3">
        <f>Tabla_STOCKENALMACEN[[#This Row],[STOCK_VALORIZADO]]/SUM(Tabla_STOCKENALMACEN[STOCK_VALORIZADO])</f>
        <v>3.0140799081470616E-5</v>
      </c>
      <c r="P2555" s="1" t="str">
        <f>VLOOKUP(Tabla_STOCKENALMACEN[[#This Row],[ID_PRODUCTO]],'ABC VENTAS'!$B$2:$F$564,5,FALSE)</f>
        <v>C</v>
      </c>
      <c r="Q2555" s="1" t="str">
        <f>VLOOKUP(Tabla_STOCKENALMACEN[[#This Row],[ID_PRODUCTO]],'ABC STOCK'!$B$3:$F$565,5,FALSE)</f>
        <v>C</v>
      </c>
      <c r="R255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556" spans="1:18" x14ac:dyDescent="0.25">
      <c r="A2556">
        <v>1</v>
      </c>
      <c r="B2556">
        <v>1426</v>
      </c>
      <c r="C2556">
        <v>9</v>
      </c>
      <c r="D2556">
        <v>4</v>
      </c>
      <c r="E2556">
        <v>202001</v>
      </c>
      <c r="F2556">
        <v>198</v>
      </c>
      <c r="G2556">
        <v>2.2000000000000002</v>
      </c>
      <c r="H2556">
        <v>435.6</v>
      </c>
      <c r="I2556">
        <v>211.26599999999999</v>
      </c>
      <c r="J2556">
        <v>97</v>
      </c>
      <c r="K2556">
        <v>275.286</v>
      </c>
      <c r="L2556">
        <f>Tabla_STOCKENALMACEN[[#This Row],[CANT_STOCK]]*Tabla_STOCKENALMACEN[[#This Row],[COSTO_UNIT]]</f>
        <v>435.6</v>
      </c>
      <c r="M2556">
        <f>IFERROR(Tabla_STOCKENALMACEN[[#This Row],[CANT_STOCK]]/Tabla_STOCKENALMACEN[[#This Row],[VENTA_PROM12MESES_UN]],0)</f>
        <v>2.0412371134020617</v>
      </c>
      <c r="N2556">
        <f>IFERROR(12/Tabla_STOCKENALMACEN[[#This Row],[MESES DE INVENTARIO]],0)</f>
        <v>5.8787878787878789</v>
      </c>
      <c r="O2556" s="3">
        <f>Tabla_STOCKENALMACEN[[#This Row],[STOCK_VALORIZADO]]/SUM(Tabla_STOCKENALMACEN[STOCK_VALORIZADO])</f>
        <v>1.6398546262850473E-5</v>
      </c>
      <c r="P2556" s="1" t="str">
        <f>VLOOKUP(Tabla_STOCKENALMACEN[[#This Row],[ID_PRODUCTO]],'ABC VENTAS'!$B$2:$F$564,5,FALSE)</f>
        <v>C</v>
      </c>
      <c r="Q2556" s="1" t="str">
        <f>VLOOKUP(Tabla_STOCKENALMACEN[[#This Row],[ID_PRODUCTO]],'ABC STOCK'!$B$3:$F$565,5,FALSE)</f>
        <v>C</v>
      </c>
      <c r="R255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57" spans="1:18" x14ac:dyDescent="0.25">
      <c r="A2557">
        <v>3</v>
      </c>
      <c r="B2557">
        <v>1426</v>
      </c>
      <c r="C2557">
        <v>9</v>
      </c>
      <c r="D2557">
        <v>4</v>
      </c>
      <c r="E2557">
        <v>202003</v>
      </c>
      <c r="F2557">
        <v>293</v>
      </c>
      <c r="G2557">
        <v>1.46</v>
      </c>
      <c r="H2557">
        <v>427.78</v>
      </c>
      <c r="I2557">
        <v>175.95920000000001</v>
      </c>
      <c r="J2557">
        <v>131</v>
      </c>
      <c r="K2557">
        <v>248.63800000000001</v>
      </c>
      <c r="L2557">
        <f>Tabla_STOCKENALMACEN[[#This Row],[CANT_STOCK]]*Tabla_STOCKENALMACEN[[#This Row],[COSTO_UNIT]]</f>
        <v>427.78</v>
      </c>
      <c r="M2557">
        <f>IFERROR(Tabla_STOCKENALMACEN[[#This Row],[CANT_STOCK]]/Tabla_STOCKENALMACEN[[#This Row],[VENTA_PROM12MESES_UN]],0)</f>
        <v>2.2366412213740459</v>
      </c>
      <c r="N2557">
        <f>IFERROR(12/Tabla_STOCKENALMACEN[[#This Row],[MESES DE INVENTARIO]],0)</f>
        <v>5.3651877133105801</v>
      </c>
      <c r="O2557" s="3">
        <f>Tabla_STOCKENALMACEN[[#This Row],[STOCK_VALORIZADO]]/SUM(Tabla_STOCKENALMACEN[STOCK_VALORIZADO])</f>
        <v>1.61041554644678E-5</v>
      </c>
      <c r="P2557" s="1" t="str">
        <f>VLOOKUP(Tabla_STOCKENALMACEN[[#This Row],[ID_PRODUCTO]],'ABC VENTAS'!$B$2:$F$564,5,FALSE)</f>
        <v>C</v>
      </c>
      <c r="Q2557" s="1" t="str">
        <f>VLOOKUP(Tabla_STOCKENALMACEN[[#This Row],[ID_PRODUCTO]],'ABC STOCK'!$B$3:$F$565,5,FALSE)</f>
        <v>C</v>
      </c>
      <c r="R255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58" spans="1:18" x14ac:dyDescent="0.25">
      <c r="A2558">
        <v>1</v>
      </c>
      <c r="B2558">
        <v>1427</v>
      </c>
      <c r="C2558">
        <v>9</v>
      </c>
      <c r="D2558">
        <v>4</v>
      </c>
      <c r="E2558">
        <v>201909</v>
      </c>
      <c r="F2558">
        <v>0</v>
      </c>
      <c r="G2558">
        <v>6.91</v>
      </c>
      <c r="H2558">
        <v>0</v>
      </c>
      <c r="I2558">
        <v>866.51400000000001</v>
      </c>
      <c r="J2558">
        <v>132</v>
      </c>
      <c r="K2558">
        <v>1559.7252000000001</v>
      </c>
      <c r="L2558">
        <f>Tabla_STOCKENALMACEN[[#This Row],[CANT_STOCK]]*Tabla_STOCKENALMACEN[[#This Row],[COSTO_UNIT]]</f>
        <v>0</v>
      </c>
      <c r="M2558">
        <f>IFERROR(Tabla_STOCKENALMACEN[[#This Row],[CANT_STOCK]]/Tabla_STOCKENALMACEN[[#This Row],[VENTA_PROM12MESES_UN]],0)</f>
        <v>0</v>
      </c>
      <c r="N2558">
        <f>IFERROR(12/Tabla_STOCKENALMACEN[[#This Row],[MESES DE INVENTARIO]],0)</f>
        <v>0</v>
      </c>
      <c r="O2558" s="3">
        <f>Tabla_STOCKENALMACEN[[#This Row],[STOCK_VALORIZADO]]/SUM(Tabla_STOCKENALMACEN[STOCK_VALORIZADO])</f>
        <v>0</v>
      </c>
      <c r="P2558" s="1" t="str">
        <f>VLOOKUP(Tabla_STOCKENALMACEN[[#This Row],[ID_PRODUCTO]],'ABC VENTAS'!$B$2:$F$564,5,FALSE)</f>
        <v>C</v>
      </c>
      <c r="Q2558" s="1" t="str">
        <f>VLOOKUP(Tabla_STOCKENALMACEN[[#This Row],[ID_PRODUCTO]],'ABC STOCK'!$B$3:$F$565,5,FALSE)</f>
        <v>C</v>
      </c>
      <c r="R25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59" spans="1:18" x14ac:dyDescent="0.25">
      <c r="A2559">
        <v>1</v>
      </c>
      <c r="B2559">
        <v>1427</v>
      </c>
      <c r="C2559">
        <v>9</v>
      </c>
      <c r="D2559">
        <v>4</v>
      </c>
      <c r="E2559">
        <v>201911</v>
      </c>
      <c r="F2559">
        <v>28</v>
      </c>
      <c r="G2559">
        <v>4.2</v>
      </c>
      <c r="H2559">
        <v>117.6</v>
      </c>
      <c r="I2559">
        <v>238.14</v>
      </c>
      <c r="J2559">
        <v>70</v>
      </c>
      <c r="K2559">
        <v>490.98</v>
      </c>
      <c r="L2559">
        <f>Tabla_STOCKENALMACEN[[#This Row],[CANT_STOCK]]*Tabla_STOCKENALMACEN[[#This Row],[COSTO_UNIT]]</f>
        <v>117.60000000000001</v>
      </c>
      <c r="M2559">
        <f>IFERROR(Tabla_STOCKENALMACEN[[#This Row],[CANT_STOCK]]/Tabla_STOCKENALMACEN[[#This Row],[VENTA_PROM12MESES_UN]],0)</f>
        <v>0.4</v>
      </c>
      <c r="N2559">
        <f>IFERROR(12/Tabla_STOCKENALMACEN[[#This Row],[MESES DE INVENTARIO]],0)</f>
        <v>30</v>
      </c>
      <c r="O2559" s="3">
        <f>Tabla_STOCKENALMACEN[[#This Row],[STOCK_VALORIZADO]]/SUM(Tabla_STOCKENALMACEN[STOCK_VALORIZADO])</f>
        <v>4.4271557403838742E-6</v>
      </c>
      <c r="P2559" s="1" t="str">
        <f>VLOOKUP(Tabla_STOCKENALMACEN[[#This Row],[ID_PRODUCTO]],'ABC VENTAS'!$B$2:$F$564,5,FALSE)</f>
        <v>C</v>
      </c>
      <c r="Q2559" s="1" t="str">
        <f>VLOOKUP(Tabla_STOCKENALMACEN[[#This Row],[ID_PRODUCTO]],'ABC STOCK'!$B$3:$F$565,5,FALSE)</f>
        <v>C</v>
      </c>
      <c r="R255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60" spans="1:18" x14ac:dyDescent="0.25">
      <c r="A2560">
        <v>2</v>
      </c>
      <c r="B2560">
        <v>1427</v>
      </c>
      <c r="C2560">
        <v>9</v>
      </c>
      <c r="D2560">
        <v>4</v>
      </c>
      <c r="E2560">
        <v>202001</v>
      </c>
      <c r="F2560">
        <v>62</v>
      </c>
      <c r="G2560">
        <v>1.93</v>
      </c>
      <c r="H2560">
        <v>119.66</v>
      </c>
      <c r="I2560">
        <v>263.96609999999998</v>
      </c>
      <c r="J2560">
        <v>141</v>
      </c>
      <c r="K2560">
        <v>454.45710000000003</v>
      </c>
      <c r="L2560">
        <f>Tabla_STOCKENALMACEN[[#This Row],[CANT_STOCK]]*Tabla_STOCKENALMACEN[[#This Row],[COSTO_UNIT]]</f>
        <v>119.66</v>
      </c>
      <c r="M2560">
        <f>IFERROR(Tabla_STOCKENALMACEN[[#This Row],[CANT_STOCK]]/Tabla_STOCKENALMACEN[[#This Row],[VENTA_PROM12MESES_UN]],0)</f>
        <v>0.43971631205673761</v>
      </c>
      <c r="N2560">
        <f>IFERROR(12/Tabla_STOCKENALMACEN[[#This Row],[MESES DE INVENTARIO]],0)</f>
        <v>27.29032258064516</v>
      </c>
      <c r="O2560" s="3">
        <f>Tabla_STOCKENALMACEN[[#This Row],[STOCK_VALORIZADO]]/SUM(Tabla_STOCKENALMACEN[STOCK_VALORIZADO])</f>
        <v>4.5047062576048836E-6</v>
      </c>
      <c r="P2560" s="1" t="str">
        <f>VLOOKUP(Tabla_STOCKENALMACEN[[#This Row],[ID_PRODUCTO]],'ABC VENTAS'!$B$2:$F$564,5,FALSE)</f>
        <v>C</v>
      </c>
      <c r="Q2560" s="1" t="str">
        <f>VLOOKUP(Tabla_STOCKENALMACEN[[#This Row],[ID_PRODUCTO]],'ABC STOCK'!$B$3:$F$565,5,FALSE)</f>
        <v>C</v>
      </c>
      <c r="R256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61" spans="1:18" x14ac:dyDescent="0.25">
      <c r="A2561">
        <v>1</v>
      </c>
      <c r="B2561">
        <v>1427</v>
      </c>
      <c r="C2561">
        <v>9</v>
      </c>
      <c r="D2561">
        <v>4</v>
      </c>
      <c r="E2561">
        <v>202001</v>
      </c>
      <c r="F2561">
        <v>42</v>
      </c>
      <c r="G2561">
        <v>6</v>
      </c>
      <c r="H2561">
        <v>252</v>
      </c>
      <c r="I2561">
        <v>235.41</v>
      </c>
      <c r="J2561">
        <v>41.3</v>
      </c>
      <c r="K2561">
        <v>421.26</v>
      </c>
      <c r="L2561">
        <f>Tabla_STOCKENALMACEN[[#This Row],[CANT_STOCK]]*Tabla_STOCKENALMACEN[[#This Row],[COSTO_UNIT]]</f>
        <v>252</v>
      </c>
      <c r="M2561">
        <f>IFERROR(Tabla_STOCKENALMACEN[[#This Row],[CANT_STOCK]]/Tabla_STOCKENALMACEN[[#This Row],[VENTA_PROM12MESES_UN]],0)</f>
        <v>1.0169491525423731</v>
      </c>
      <c r="N2561">
        <f>IFERROR(12/Tabla_STOCKENALMACEN[[#This Row],[MESES DE INVENTARIO]],0)</f>
        <v>11.799999999999997</v>
      </c>
      <c r="O2561" s="3">
        <f>Tabla_STOCKENALMACEN[[#This Row],[STOCK_VALORIZADO]]/SUM(Tabla_STOCKENALMACEN[STOCK_VALORIZADO])</f>
        <v>9.4867623008225871E-6</v>
      </c>
      <c r="P2561" s="1" t="str">
        <f>VLOOKUP(Tabla_STOCKENALMACEN[[#This Row],[ID_PRODUCTO]],'ABC VENTAS'!$B$2:$F$564,5,FALSE)</f>
        <v>C</v>
      </c>
      <c r="Q2561" s="1" t="str">
        <f>VLOOKUP(Tabla_STOCKENALMACEN[[#This Row],[ID_PRODUCTO]],'ABC STOCK'!$B$3:$F$565,5,FALSE)</f>
        <v>C</v>
      </c>
      <c r="R256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62" spans="1:18" x14ac:dyDescent="0.25">
      <c r="A2562">
        <v>3</v>
      </c>
      <c r="B2562">
        <v>1427</v>
      </c>
      <c r="C2562">
        <v>9</v>
      </c>
      <c r="D2562">
        <v>4</v>
      </c>
      <c r="E2562">
        <v>201910</v>
      </c>
      <c r="F2562">
        <v>256</v>
      </c>
      <c r="G2562">
        <v>4.0599999999999996</v>
      </c>
      <c r="H2562">
        <v>1039.3599999999999</v>
      </c>
      <c r="I2562">
        <v>210.47040000000001</v>
      </c>
      <c r="J2562">
        <v>64</v>
      </c>
      <c r="K2562">
        <v>400.15359999999998</v>
      </c>
      <c r="L2562">
        <f>Tabla_STOCKENALMACEN[[#This Row],[CANT_STOCK]]*Tabla_STOCKENALMACEN[[#This Row],[COSTO_UNIT]]</f>
        <v>1039.3599999999999</v>
      </c>
      <c r="M2562">
        <f>IFERROR(Tabla_STOCKENALMACEN[[#This Row],[CANT_STOCK]]/Tabla_STOCKENALMACEN[[#This Row],[VENTA_PROM12MESES_UN]],0)</f>
        <v>4</v>
      </c>
      <c r="N2562">
        <f>IFERROR(12/Tabla_STOCKENALMACEN[[#This Row],[MESES DE INVENTARIO]],0)</f>
        <v>3</v>
      </c>
      <c r="O2562" s="3">
        <f>Tabla_STOCKENALMACEN[[#This Row],[STOCK_VALORIZADO]]/SUM(Tabla_STOCKENALMACEN[STOCK_VALORIZADO])</f>
        <v>3.9127624067392706E-5</v>
      </c>
      <c r="P2562" s="1" t="str">
        <f>VLOOKUP(Tabla_STOCKENALMACEN[[#This Row],[ID_PRODUCTO]],'ABC VENTAS'!$B$2:$F$564,5,FALSE)</f>
        <v>C</v>
      </c>
      <c r="Q2562" s="1" t="str">
        <f>VLOOKUP(Tabla_STOCKENALMACEN[[#This Row],[ID_PRODUCTO]],'ABC STOCK'!$B$3:$F$565,5,FALSE)</f>
        <v>C</v>
      </c>
      <c r="R256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563" spans="1:18" x14ac:dyDescent="0.25">
      <c r="A2563">
        <v>1</v>
      </c>
      <c r="B2563">
        <v>1427</v>
      </c>
      <c r="C2563">
        <v>9</v>
      </c>
      <c r="D2563">
        <v>4</v>
      </c>
      <c r="E2563">
        <v>202003</v>
      </c>
      <c r="F2563">
        <v>582</v>
      </c>
      <c r="G2563">
        <v>3.85</v>
      </c>
      <c r="H2563">
        <v>2240.6999999999998</v>
      </c>
      <c r="I2563">
        <v>132.94820000000001</v>
      </c>
      <c r="J2563">
        <v>38.799999999999997</v>
      </c>
      <c r="K2563">
        <v>237.51419999999999</v>
      </c>
      <c r="L2563">
        <f>Tabla_STOCKENALMACEN[[#This Row],[CANT_STOCK]]*Tabla_STOCKENALMACEN[[#This Row],[COSTO_UNIT]]</f>
        <v>2240.7000000000003</v>
      </c>
      <c r="M2563">
        <f>IFERROR(Tabla_STOCKENALMACEN[[#This Row],[CANT_STOCK]]/Tabla_STOCKENALMACEN[[#This Row],[VENTA_PROM12MESES_UN]],0)</f>
        <v>15.000000000000002</v>
      </c>
      <c r="N2563">
        <f>IFERROR(12/Tabla_STOCKENALMACEN[[#This Row],[MESES DE INVENTARIO]],0)</f>
        <v>0.79999999999999993</v>
      </c>
      <c r="O2563" s="3">
        <f>Tabla_STOCKENALMACEN[[#This Row],[STOCK_VALORIZADO]]/SUM(Tabla_STOCKENALMACEN[STOCK_VALORIZADO])</f>
        <v>8.4353128124814181E-5</v>
      </c>
      <c r="P2563" s="1" t="str">
        <f>VLOOKUP(Tabla_STOCKENALMACEN[[#This Row],[ID_PRODUCTO]],'ABC VENTAS'!$B$2:$F$564,5,FALSE)</f>
        <v>C</v>
      </c>
      <c r="Q2563" s="1" t="str">
        <f>VLOOKUP(Tabla_STOCKENALMACEN[[#This Row],[ID_PRODUCTO]],'ABC STOCK'!$B$3:$F$565,5,FALSE)</f>
        <v>C</v>
      </c>
      <c r="R256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564" spans="1:18" x14ac:dyDescent="0.25">
      <c r="A2564">
        <v>3</v>
      </c>
      <c r="B2564">
        <v>1428</v>
      </c>
      <c r="C2564">
        <v>9</v>
      </c>
      <c r="D2564">
        <v>4</v>
      </c>
      <c r="E2564">
        <v>201906</v>
      </c>
      <c r="F2564">
        <v>399</v>
      </c>
      <c r="G2564">
        <v>6.66</v>
      </c>
      <c r="H2564">
        <v>2657.34</v>
      </c>
      <c r="I2564">
        <v>805.26059999999995</v>
      </c>
      <c r="J2564">
        <v>113</v>
      </c>
      <c r="K2564">
        <v>1061.1378</v>
      </c>
      <c r="L2564">
        <f>Tabla_STOCKENALMACEN[[#This Row],[CANT_STOCK]]*Tabla_STOCKENALMACEN[[#This Row],[COSTO_UNIT]]</f>
        <v>2657.34</v>
      </c>
      <c r="M2564">
        <f>IFERROR(Tabla_STOCKENALMACEN[[#This Row],[CANT_STOCK]]/Tabla_STOCKENALMACEN[[#This Row],[VENTA_PROM12MESES_UN]],0)</f>
        <v>3.5309734513274336</v>
      </c>
      <c r="N2564">
        <f>IFERROR(12/Tabla_STOCKENALMACEN[[#This Row],[MESES DE INVENTARIO]],0)</f>
        <v>3.3984962406015038</v>
      </c>
      <c r="O2564" s="3">
        <f>Tabla_STOCKENALMACEN[[#This Row],[STOCK_VALORIZADO]]/SUM(Tabla_STOCKENALMACEN[STOCK_VALORIZADO])</f>
        <v>1.0003790846217418E-4</v>
      </c>
      <c r="P2564" s="1" t="str">
        <f>VLOOKUP(Tabla_STOCKENALMACEN[[#This Row],[ID_PRODUCTO]],'ABC VENTAS'!$B$2:$F$564,5,FALSE)</f>
        <v>C</v>
      </c>
      <c r="Q2564" s="1" t="str">
        <f>VLOOKUP(Tabla_STOCKENALMACEN[[#This Row],[ID_PRODUCTO]],'ABC STOCK'!$B$3:$F$565,5,FALSE)</f>
        <v>C</v>
      </c>
      <c r="R256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565" spans="1:18" x14ac:dyDescent="0.25">
      <c r="A2565">
        <v>2</v>
      </c>
      <c r="B2565">
        <v>1428</v>
      </c>
      <c r="C2565">
        <v>9</v>
      </c>
      <c r="D2565">
        <v>4</v>
      </c>
      <c r="E2565">
        <v>201910</v>
      </c>
      <c r="F2565">
        <v>224</v>
      </c>
      <c r="G2565">
        <v>3.67</v>
      </c>
      <c r="H2565">
        <v>822.08</v>
      </c>
      <c r="I2565">
        <v>532.15</v>
      </c>
      <c r="J2565">
        <v>145</v>
      </c>
      <c r="K2565">
        <v>904.65499999999997</v>
      </c>
      <c r="L2565">
        <f>Tabla_STOCKENALMACEN[[#This Row],[CANT_STOCK]]*Tabla_STOCKENALMACEN[[#This Row],[COSTO_UNIT]]</f>
        <v>822.07999999999993</v>
      </c>
      <c r="M2565">
        <f>IFERROR(Tabla_STOCKENALMACEN[[#This Row],[CANT_STOCK]]/Tabla_STOCKENALMACEN[[#This Row],[VENTA_PROM12MESES_UN]],0)</f>
        <v>1.5448275862068965</v>
      </c>
      <c r="N2565">
        <f>IFERROR(12/Tabla_STOCKENALMACEN[[#This Row],[MESES DE INVENTARIO]],0)</f>
        <v>7.7678571428571432</v>
      </c>
      <c r="O2565" s="3">
        <f>Tabla_STOCKENALMACEN[[#This Row],[STOCK_VALORIZADO]]/SUM(Tabla_STOCKENALMACEN[STOCK_VALORIZADO])</f>
        <v>3.0947926794683458E-5</v>
      </c>
      <c r="P2565" s="1" t="str">
        <f>VLOOKUP(Tabla_STOCKENALMACEN[[#This Row],[ID_PRODUCTO]],'ABC VENTAS'!$B$2:$F$564,5,FALSE)</f>
        <v>C</v>
      </c>
      <c r="Q2565" s="1" t="str">
        <f>VLOOKUP(Tabla_STOCKENALMACEN[[#This Row],[ID_PRODUCTO]],'ABC STOCK'!$B$3:$F$565,5,FALSE)</f>
        <v>C</v>
      </c>
      <c r="R256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66" spans="1:18" x14ac:dyDescent="0.25">
      <c r="A2566">
        <v>2</v>
      </c>
      <c r="B2566">
        <v>1428</v>
      </c>
      <c r="C2566">
        <v>9</v>
      </c>
      <c r="D2566">
        <v>4</v>
      </c>
      <c r="E2566">
        <v>201903</v>
      </c>
      <c r="F2566">
        <v>297</v>
      </c>
      <c r="G2566">
        <v>4.03</v>
      </c>
      <c r="H2566">
        <v>1196.9100000000001</v>
      </c>
      <c r="I2566">
        <v>610.86739999999998</v>
      </c>
      <c r="J2566">
        <v>143</v>
      </c>
      <c r="K2566">
        <v>887.48659999999995</v>
      </c>
      <c r="L2566">
        <f>Tabla_STOCKENALMACEN[[#This Row],[CANT_STOCK]]*Tabla_STOCKENALMACEN[[#This Row],[COSTO_UNIT]]</f>
        <v>1196.9100000000001</v>
      </c>
      <c r="M2566">
        <f>IFERROR(Tabla_STOCKENALMACEN[[#This Row],[CANT_STOCK]]/Tabla_STOCKENALMACEN[[#This Row],[VENTA_PROM12MESES_UN]],0)</f>
        <v>2.0769230769230771</v>
      </c>
      <c r="N2566">
        <f>IFERROR(12/Tabla_STOCKENALMACEN[[#This Row],[MESES DE INVENTARIO]],0)</f>
        <v>5.7777777777777777</v>
      </c>
      <c r="O2566" s="3">
        <f>Tabla_STOCKENALMACEN[[#This Row],[STOCK_VALORIZADO]]/SUM(Tabla_STOCKENALMACEN[STOCK_VALORIZADO])</f>
        <v>4.5058732799514138E-5</v>
      </c>
      <c r="P2566" s="1" t="str">
        <f>VLOOKUP(Tabla_STOCKENALMACEN[[#This Row],[ID_PRODUCTO]],'ABC VENTAS'!$B$2:$F$564,5,FALSE)</f>
        <v>C</v>
      </c>
      <c r="Q2566" s="1" t="str">
        <f>VLOOKUP(Tabla_STOCKENALMACEN[[#This Row],[ID_PRODUCTO]],'ABC STOCK'!$B$3:$F$565,5,FALSE)</f>
        <v>C</v>
      </c>
      <c r="R256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67" spans="1:18" x14ac:dyDescent="0.25">
      <c r="A2567">
        <v>2</v>
      </c>
      <c r="B2567">
        <v>1428</v>
      </c>
      <c r="C2567">
        <v>9</v>
      </c>
      <c r="D2567">
        <v>4</v>
      </c>
      <c r="E2567">
        <v>202002</v>
      </c>
      <c r="F2567">
        <v>927</v>
      </c>
      <c r="G2567">
        <v>6.12</v>
      </c>
      <c r="H2567">
        <v>5673.24</v>
      </c>
      <c r="I2567">
        <v>286.84440000000001</v>
      </c>
      <c r="J2567">
        <v>54.5</v>
      </c>
      <c r="K2567">
        <v>500.31</v>
      </c>
      <c r="L2567">
        <f>Tabla_STOCKENALMACEN[[#This Row],[CANT_STOCK]]*Tabla_STOCKENALMACEN[[#This Row],[COSTO_UNIT]]</f>
        <v>5673.24</v>
      </c>
      <c r="M2567">
        <f>IFERROR(Tabla_STOCKENALMACEN[[#This Row],[CANT_STOCK]]/Tabla_STOCKENALMACEN[[#This Row],[VENTA_PROM12MESES_UN]],0)</f>
        <v>17.009174311926607</v>
      </c>
      <c r="N2567">
        <f>IFERROR(12/Tabla_STOCKENALMACEN[[#This Row],[MESES DE INVENTARIO]],0)</f>
        <v>0.70550161812297729</v>
      </c>
      <c r="O2567" s="3">
        <f>Tabla_STOCKENALMACEN[[#This Row],[STOCK_VALORIZADO]]/SUM(Tabla_STOCKENALMACEN[STOCK_VALORIZADO])</f>
        <v>2.1357412442666161E-4</v>
      </c>
      <c r="P2567" s="1" t="str">
        <f>VLOOKUP(Tabla_STOCKENALMACEN[[#This Row],[ID_PRODUCTO]],'ABC VENTAS'!$B$2:$F$564,5,FALSE)</f>
        <v>C</v>
      </c>
      <c r="Q2567" s="1" t="str">
        <f>VLOOKUP(Tabla_STOCKENALMACEN[[#This Row],[ID_PRODUCTO]],'ABC STOCK'!$B$3:$F$565,5,FALSE)</f>
        <v>C</v>
      </c>
      <c r="R256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568" spans="1:18" x14ac:dyDescent="0.25">
      <c r="A2568">
        <v>2</v>
      </c>
      <c r="B2568">
        <v>1428</v>
      </c>
      <c r="C2568">
        <v>9</v>
      </c>
      <c r="D2568">
        <v>4</v>
      </c>
      <c r="E2568">
        <v>201906</v>
      </c>
      <c r="F2568">
        <v>1109</v>
      </c>
      <c r="G2568">
        <v>4.99</v>
      </c>
      <c r="H2568">
        <v>5533.91</v>
      </c>
      <c r="I2568">
        <v>297.39402000000001</v>
      </c>
      <c r="J2568">
        <v>69.3</v>
      </c>
      <c r="K2568">
        <v>418.42646999999999</v>
      </c>
      <c r="L2568">
        <f>Tabla_STOCKENALMACEN[[#This Row],[CANT_STOCK]]*Tabla_STOCKENALMACEN[[#This Row],[COSTO_UNIT]]</f>
        <v>5533.91</v>
      </c>
      <c r="M2568">
        <f>IFERROR(Tabla_STOCKENALMACEN[[#This Row],[CANT_STOCK]]/Tabla_STOCKENALMACEN[[#This Row],[VENTA_PROM12MESES_UN]],0)</f>
        <v>16.002886002886004</v>
      </c>
      <c r="N2568">
        <f>IFERROR(12/Tabla_STOCKENALMACEN[[#This Row],[MESES DE INVENTARIO]],0)</f>
        <v>0.74986474301172223</v>
      </c>
      <c r="O2568" s="3">
        <f>Tabla_STOCKENALMACEN[[#This Row],[STOCK_VALORIZADO]]/SUM(Tabla_STOCKENALMACEN[STOCK_VALORIZADO])</f>
        <v>2.0832892366724252E-4</v>
      </c>
      <c r="P2568" s="1" t="str">
        <f>VLOOKUP(Tabla_STOCKENALMACEN[[#This Row],[ID_PRODUCTO]],'ABC VENTAS'!$B$2:$F$564,5,FALSE)</f>
        <v>C</v>
      </c>
      <c r="Q2568" s="1" t="str">
        <f>VLOOKUP(Tabla_STOCKENALMACEN[[#This Row],[ID_PRODUCTO]],'ABC STOCK'!$B$3:$F$565,5,FALSE)</f>
        <v>C</v>
      </c>
      <c r="R256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569" spans="1:18" x14ac:dyDescent="0.25">
      <c r="A2569">
        <v>3</v>
      </c>
      <c r="B2569">
        <v>1428</v>
      </c>
      <c r="C2569">
        <v>9</v>
      </c>
      <c r="D2569">
        <v>4</v>
      </c>
      <c r="E2569">
        <v>202001</v>
      </c>
      <c r="F2569">
        <v>141</v>
      </c>
      <c r="G2569">
        <v>2.46</v>
      </c>
      <c r="H2569">
        <v>346.86</v>
      </c>
      <c r="I2569">
        <v>181.62180000000001</v>
      </c>
      <c r="J2569">
        <v>69</v>
      </c>
      <c r="K2569">
        <v>232.5438</v>
      </c>
      <c r="L2569">
        <f>Tabla_STOCKENALMACEN[[#This Row],[CANT_STOCK]]*Tabla_STOCKENALMACEN[[#This Row],[COSTO_UNIT]]</f>
        <v>346.86</v>
      </c>
      <c r="M2569">
        <f>IFERROR(Tabla_STOCKENALMACEN[[#This Row],[CANT_STOCK]]/Tabla_STOCKENALMACEN[[#This Row],[VENTA_PROM12MESES_UN]],0)</f>
        <v>2.0434782608695654</v>
      </c>
      <c r="N2569">
        <f>IFERROR(12/Tabla_STOCKENALMACEN[[#This Row],[MESES DE INVENTARIO]],0)</f>
        <v>5.872340425531914</v>
      </c>
      <c r="O2569" s="3">
        <f>Tabla_STOCKENALMACEN[[#This Row],[STOCK_VALORIZADO]]/SUM(Tabla_STOCKENALMACEN[STOCK_VALORIZADO])</f>
        <v>1.305785068120366E-5</v>
      </c>
      <c r="P2569" s="1" t="str">
        <f>VLOOKUP(Tabla_STOCKENALMACEN[[#This Row],[ID_PRODUCTO]],'ABC VENTAS'!$B$2:$F$564,5,FALSE)</f>
        <v>C</v>
      </c>
      <c r="Q2569" s="1" t="str">
        <f>VLOOKUP(Tabla_STOCKENALMACEN[[#This Row],[ID_PRODUCTO]],'ABC STOCK'!$B$3:$F$565,5,FALSE)</f>
        <v>C</v>
      </c>
      <c r="R256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70" spans="1:18" x14ac:dyDescent="0.25">
      <c r="A2570">
        <v>2</v>
      </c>
      <c r="B2570">
        <v>1429</v>
      </c>
      <c r="C2570">
        <v>9</v>
      </c>
      <c r="D2570">
        <v>4</v>
      </c>
      <c r="E2570">
        <v>202001</v>
      </c>
      <c r="F2570">
        <v>485</v>
      </c>
      <c r="G2570">
        <v>79</v>
      </c>
      <c r="H2570">
        <v>38315</v>
      </c>
      <c r="I2570">
        <v>55344.24</v>
      </c>
      <c r="J2570">
        <v>834</v>
      </c>
      <c r="K2570">
        <v>117935.94</v>
      </c>
      <c r="L2570">
        <f>Tabla_STOCKENALMACEN[[#This Row],[CANT_STOCK]]*Tabla_STOCKENALMACEN[[#This Row],[COSTO_UNIT]]</f>
        <v>38315</v>
      </c>
      <c r="M2570">
        <f>IFERROR(Tabla_STOCKENALMACEN[[#This Row],[CANT_STOCK]]/Tabla_STOCKENALMACEN[[#This Row],[VENTA_PROM12MESES_UN]],0)</f>
        <v>0.58153477218225424</v>
      </c>
      <c r="N2570">
        <f>IFERROR(12/Tabla_STOCKENALMACEN[[#This Row],[MESES DE INVENTARIO]],0)</f>
        <v>20.63505154639175</v>
      </c>
      <c r="O2570" s="3">
        <f>Tabla_STOCKENALMACEN[[#This Row],[STOCK_VALORIZADO]]/SUM(Tabla_STOCKENALMACEN[STOCK_VALORIZADO])</f>
        <v>1.4424019744286405E-3</v>
      </c>
      <c r="P2570" s="1" t="str">
        <f>VLOOKUP(Tabla_STOCKENALMACEN[[#This Row],[ID_PRODUCTO]],'ABC VENTAS'!$B$2:$F$564,5,FALSE)</f>
        <v>A</v>
      </c>
      <c r="Q2570" s="1" t="str">
        <f>VLOOKUP(Tabla_STOCKENALMACEN[[#This Row],[ID_PRODUCTO]],'ABC STOCK'!$B$3:$F$565,5,FALSE)</f>
        <v>A</v>
      </c>
      <c r="R257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71" spans="1:18" x14ac:dyDescent="0.25">
      <c r="A2571">
        <v>2</v>
      </c>
      <c r="B2571">
        <v>1429</v>
      </c>
      <c r="C2571">
        <v>9</v>
      </c>
      <c r="D2571">
        <v>4</v>
      </c>
      <c r="E2571">
        <v>201903</v>
      </c>
      <c r="F2571">
        <v>89</v>
      </c>
      <c r="G2571">
        <v>66</v>
      </c>
      <c r="H2571">
        <v>5874</v>
      </c>
      <c r="I2571">
        <v>55614.9</v>
      </c>
      <c r="J2571">
        <v>887</v>
      </c>
      <c r="K2571">
        <v>91910.94</v>
      </c>
      <c r="L2571">
        <f>Tabla_STOCKENALMACEN[[#This Row],[CANT_STOCK]]*Tabla_STOCKENALMACEN[[#This Row],[COSTO_UNIT]]</f>
        <v>5874</v>
      </c>
      <c r="M2571">
        <f>IFERROR(Tabla_STOCKENALMACEN[[#This Row],[CANT_STOCK]]/Tabla_STOCKENALMACEN[[#This Row],[VENTA_PROM12MESES_UN]],0)</f>
        <v>0.10033821871476889</v>
      </c>
      <c r="N2571">
        <f>IFERROR(12/Tabla_STOCKENALMACEN[[#This Row],[MESES DE INVENTARIO]],0)</f>
        <v>119.59550561797752</v>
      </c>
      <c r="O2571" s="3">
        <f>Tabla_STOCKENALMACEN[[#This Row],[STOCK_VALORIZADO]]/SUM(Tabla_STOCKENALMACEN[STOCK_VALORIZADO])</f>
        <v>2.2113191172631696E-4</v>
      </c>
      <c r="P2571" s="1" t="str">
        <f>VLOOKUP(Tabla_STOCKENALMACEN[[#This Row],[ID_PRODUCTO]],'ABC VENTAS'!$B$2:$F$564,5,FALSE)</f>
        <v>A</v>
      </c>
      <c r="Q2571" s="1" t="str">
        <f>VLOOKUP(Tabla_STOCKENALMACEN[[#This Row],[ID_PRODUCTO]],'ABC STOCK'!$B$3:$F$565,5,FALSE)</f>
        <v>A</v>
      </c>
      <c r="R257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72" spans="1:18" x14ac:dyDescent="0.25">
      <c r="A2572">
        <v>1</v>
      </c>
      <c r="B2572">
        <v>1429</v>
      </c>
      <c r="C2572">
        <v>9</v>
      </c>
      <c r="D2572">
        <v>4</v>
      </c>
      <c r="E2572">
        <v>202003</v>
      </c>
      <c r="F2572">
        <v>1398</v>
      </c>
      <c r="G2572">
        <v>60</v>
      </c>
      <c r="H2572">
        <v>83880</v>
      </c>
      <c r="I2572">
        <v>44073</v>
      </c>
      <c r="J2572">
        <v>885</v>
      </c>
      <c r="K2572">
        <v>82836</v>
      </c>
      <c r="L2572">
        <f>Tabla_STOCKENALMACEN[[#This Row],[CANT_STOCK]]*Tabla_STOCKENALMACEN[[#This Row],[COSTO_UNIT]]</f>
        <v>83880</v>
      </c>
      <c r="M2572">
        <f>IFERROR(Tabla_STOCKENALMACEN[[#This Row],[CANT_STOCK]]/Tabla_STOCKENALMACEN[[#This Row],[VENTA_PROM12MESES_UN]],0)</f>
        <v>1.5796610169491525</v>
      </c>
      <c r="N2572">
        <f>IFERROR(12/Tabla_STOCKENALMACEN[[#This Row],[MESES DE INVENTARIO]],0)</f>
        <v>7.5965665236051505</v>
      </c>
      <c r="O2572" s="3">
        <f>Tabla_STOCKENALMACEN[[#This Row],[STOCK_VALORIZADO]]/SUM(Tabla_STOCKENALMACEN[STOCK_VALORIZADO])</f>
        <v>3.1577365944166608E-3</v>
      </c>
      <c r="P2572" s="1" t="str">
        <f>VLOOKUP(Tabla_STOCKENALMACEN[[#This Row],[ID_PRODUCTO]],'ABC VENTAS'!$B$2:$F$564,5,FALSE)</f>
        <v>A</v>
      </c>
      <c r="Q2572" s="1" t="str">
        <f>VLOOKUP(Tabla_STOCKENALMACEN[[#This Row],[ID_PRODUCTO]],'ABC STOCK'!$B$3:$F$565,5,FALSE)</f>
        <v>A</v>
      </c>
      <c r="R257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73" spans="1:18" x14ac:dyDescent="0.25">
      <c r="A2573">
        <v>2</v>
      </c>
      <c r="B2573">
        <v>1429</v>
      </c>
      <c r="C2573">
        <v>9</v>
      </c>
      <c r="D2573">
        <v>4</v>
      </c>
      <c r="E2573">
        <v>202002</v>
      </c>
      <c r="F2573">
        <v>60</v>
      </c>
      <c r="G2573">
        <v>58</v>
      </c>
      <c r="H2573">
        <v>3480</v>
      </c>
      <c r="I2573">
        <v>44083.48</v>
      </c>
      <c r="J2573">
        <v>854</v>
      </c>
      <c r="K2573">
        <v>65877.56</v>
      </c>
      <c r="L2573">
        <f>Tabla_STOCKENALMACEN[[#This Row],[CANT_STOCK]]*Tabla_STOCKENALMACEN[[#This Row],[COSTO_UNIT]]</f>
        <v>3480</v>
      </c>
      <c r="M2573">
        <f>IFERROR(Tabla_STOCKENALMACEN[[#This Row],[CANT_STOCK]]/Tabla_STOCKENALMACEN[[#This Row],[VENTA_PROM12MESES_UN]],0)</f>
        <v>7.0257611241217793E-2</v>
      </c>
      <c r="N2573">
        <f>IFERROR(12/Tabla_STOCKENALMACEN[[#This Row],[MESES DE INVENTARIO]],0)</f>
        <v>170.8</v>
      </c>
      <c r="O2573" s="3">
        <f>Tabla_STOCKENALMACEN[[#This Row],[STOCK_VALORIZADO]]/SUM(Tabla_STOCKENALMACEN[STOCK_VALORIZADO])</f>
        <v>1.310076698685024E-4</v>
      </c>
      <c r="P2573" s="1" t="str">
        <f>VLOOKUP(Tabla_STOCKENALMACEN[[#This Row],[ID_PRODUCTO]],'ABC VENTAS'!$B$2:$F$564,5,FALSE)</f>
        <v>A</v>
      </c>
      <c r="Q2573" s="1" t="str">
        <f>VLOOKUP(Tabla_STOCKENALMACEN[[#This Row],[ID_PRODUCTO]],'ABC STOCK'!$B$3:$F$565,5,FALSE)</f>
        <v>A</v>
      </c>
      <c r="R257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74" spans="1:18" x14ac:dyDescent="0.25">
      <c r="A2574">
        <v>1</v>
      </c>
      <c r="B2574">
        <v>1429</v>
      </c>
      <c r="C2574">
        <v>9</v>
      </c>
      <c r="D2574">
        <v>4</v>
      </c>
      <c r="E2574">
        <v>201905</v>
      </c>
      <c r="F2574">
        <v>498</v>
      </c>
      <c r="G2574">
        <v>56</v>
      </c>
      <c r="H2574">
        <v>27888</v>
      </c>
      <c r="I2574">
        <v>18342.240000000002</v>
      </c>
      <c r="J2574">
        <v>309</v>
      </c>
      <c r="K2574">
        <v>26821.200000000001</v>
      </c>
      <c r="L2574">
        <f>Tabla_STOCKENALMACEN[[#This Row],[CANT_STOCK]]*Tabla_STOCKENALMACEN[[#This Row],[COSTO_UNIT]]</f>
        <v>27888</v>
      </c>
      <c r="M2574">
        <f>IFERROR(Tabla_STOCKENALMACEN[[#This Row],[CANT_STOCK]]/Tabla_STOCKENALMACEN[[#This Row],[VENTA_PROM12MESES_UN]],0)</f>
        <v>1.6116504854368932</v>
      </c>
      <c r="N2574">
        <f>IFERROR(12/Tabla_STOCKENALMACEN[[#This Row],[MESES DE INVENTARIO]],0)</f>
        <v>7.4457831325301207</v>
      </c>
      <c r="O2574" s="3">
        <f>Tabla_STOCKENALMACEN[[#This Row],[STOCK_VALORIZADO]]/SUM(Tabla_STOCKENALMACEN[STOCK_VALORIZADO])</f>
        <v>1.0498683612910329E-3</v>
      </c>
      <c r="P2574" s="1" t="str">
        <f>VLOOKUP(Tabla_STOCKENALMACEN[[#This Row],[ID_PRODUCTO]],'ABC VENTAS'!$B$2:$F$564,5,FALSE)</f>
        <v>A</v>
      </c>
      <c r="Q2574" s="1" t="str">
        <f>VLOOKUP(Tabla_STOCKENALMACEN[[#This Row],[ID_PRODUCTO]],'ABC STOCK'!$B$3:$F$565,5,FALSE)</f>
        <v>A</v>
      </c>
      <c r="R257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75" spans="1:18" x14ac:dyDescent="0.25">
      <c r="A2575">
        <v>1</v>
      </c>
      <c r="B2575">
        <v>1429</v>
      </c>
      <c r="C2575">
        <v>9</v>
      </c>
      <c r="D2575">
        <v>4</v>
      </c>
      <c r="E2575">
        <v>202002</v>
      </c>
      <c r="F2575">
        <v>497</v>
      </c>
      <c r="G2575">
        <v>60</v>
      </c>
      <c r="H2575">
        <v>29820</v>
      </c>
      <c r="I2575">
        <v>20415.599999999999</v>
      </c>
      <c r="J2575">
        <v>321</v>
      </c>
      <c r="K2575">
        <v>26578.799999999999</v>
      </c>
      <c r="L2575">
        <f>Tabla_STOCKENALMACEN[[#This Row],[CANT_STOCK]]*Tabla_STOCKENALMACEN[[#This Row],[COSTO_UNIT]]</f>
        <v>29820</v>
      </c>
      <c r="M2575">
        <f>IFERROR(Tabla_STOCKENALMACEN[[#This Row],[CANT_STOCK]]/Tabla_STOCKENALMACEN[[#This Row],[VENTA_PROM12MESES_UN]],0)</f>
        <v>1.5482866043613708</v>
      </c>
      <c r="N2575">
        <f>IFERROR(12/Tabla_STOCKENALMACEN[[#This Row],[MESES DE INVENTARIO]],0)</f>
        <v>7.7505030181086516</v>
      </c>
      <c r="O2575" s="3">
        <f>Tabla_STOCKENALMACEN[[#This Row],[STOCK_VALORIZADO]]/SUM(Tabla_STOCKENALMACEN[STOCK_VALORIZADO])</f>
        <v>1.1226002055973394E-3</v>
      </c>
      <c r="P2575" s="1" t="str">
        <f>VLOOKUP(Tabla_STOCKENALMACEN[[#This Row],[ID_PRODUCTO]],'ABC VENTAS'!$B$2:$F$564,5,FALSE)</f>
        <v>A</v>
      </c>
      <c r="Q2575" s="1" t="str">
        <f>VLOOKUP(Tabla_STOCKENALMACEN[[#This Row],[ID_PRODUCTO]],'ABC STOCK'!$B$3:$F$565,5,FALSE)</f>
        <v>A</v>
      </c>
      <c r="R257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76" spans="1:18" x14ac:dyDescent="0.25">
      <c r="A2576">
        <v>2</v>
      </c>
      <c r="B2576">
        <v>1430</v>
      </c>
      <c r="C2576">
        <v>9</v>
      </c>
      <c r="D2576">
        <v>4</v>
      </c>
      <c r="E2576">
        <v>201911</v>
      </c>
      <c r="F2576">
        <v>951</v>
      </c>
      <c r="G2576">
        <v>67</v>
      </c>
      <c r="H2576">
        <v>63717</v>
      </c>
      <c r="I2576">
        <v>64074.78</v>
      </c>
      <c r="J2576">
        <v>966</v>
      </c>
      <c r="K2576">
        <v>117794.04</v>
      </c>
      <c r="L2576">
        <f>Tabla_STOCKENALMACEN[[#This Row],[CANT_STOCK]]*Tabla_STOCKENALMACEN[[#This Row],[COSTO_UNIT]]</f>
        <v>63717</v>
      </c>
      <c r="M2576">
        <f>IFERROR(Tabla_STOCKENALMACEN[[#This Row],[CANT_STOCK]]/Tabla_STOCKENALMACEN[[#This Row],[VENTA_PROM12MESES_UN]],0)</f>
        <v>0.98447204968944102</v>
      </c>
      <c r="N2576">
        <f>IFERROR(12/Tabla_STOCKENALMACEN[[#This Row],[MESES DE INVENTARIO]],0)</f>
        <v>12.189274447949526</v>
      </c>
      <c r="O2576" s="3">
        <f>Tabla_STOCKENALMACEN[[#This Row],[STOCK_VALORIZADO]]/SUM(Tabla_STOCKENALMACEN[STOCK_VALORIZADO])</f>
        <v>2.3986826727044157E-3</v>
      </c>
      <c r="P2576" s="1" t="str">
        <f>VLOOKUP(Tabla_STOCKENALMACEN[[#This Row],[ID_PRODUCTO]],'ABC VENTAS'!$B$2:$F$564,5,FALSE)</f>
        <v>A</v>
      </c>
      <c r="Q2576" s="1" t="str">
        <f>VLOOKUP(Tabla_STOCKENALMACEN[[#This Row],[ID_PRODUCTO]],'ABC STOCK'!$B$3:$F$565,5,FALSE)</f>
        <v>B</v>
      </c>
      <c r="R257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77" spans="1:18" x14ac:dyDescent="0.25">
      <c r="A2577">
        <v>2</v>
      </c>
      <c r="B2577">
        <v>1430</v>
      </c>
      <c r="C2577">
        <v>9</v>
      </c>
      <c r="D2577">
        <v>4</v>
      </c>
      <c r="E2577">
        <v>202002</v>
      </c>
      <c r="F2577">
        <v>149</v>
      </c>
      <c r="G2577">
        <v>63</v>
      </c>
      <c r="H2577">
        <v>9387</v>
      </c>
      <c r="I2577">
        <v>46357.919999999998</v>
      </c>
      <c r="J2577">
        <v>876</v>
      </c>
      <c r="K2577">
        <v>103753.44</v>
      </c>
      <c r="L2577">
        <f>Tabla_STOCKENALMACEN[[#This Row],[CANT_STOCK]]*Tabla_STOCKENALMACEN[[#This Row],[COSTO_UNIT]]</f>
        <v>9387</v>
      </c>
      <c r="M2577">
        <f>IFERROR(Tabla_STOCKENALMACEN[[#This Row],[CANT_STOCK]]/Tabla_STOCKENALMACEN[[#This Row],[VENTA_PROM12MESES_UN]],0)</f>
        <v>0.17009132420091325</v>
      </c>
      <c r="N2577">
        <f>IFERROR(12/Tabla_STOCKENALMACEN[[#This Row],[MESES DE INVENTARIO]],0)</f>
        <v>70.550335570469798</v>
      </c>
      <c r="O2577" s="3">
        <f>Tabla_STOCKENALMACEN[[#This Row],[STOCK_VALORIZADO]]/SUM(Tabla_STOCKENALMACEN[STOCK_VALORIZADO])</f>
        <v>3.5338189570564133E-4</v>
      </c>
      <c r="P2577" s="1" t="str">
        <f>VLOOKUP(Tabla_STOCKENALMACEN[[#This Row],[ID_PRODUCTO]],'ABC VENTAS'!$B$2:$F$564,5,FALSE)</f>
        <v>A</v>
      </c>
      <c r="Q2577" s="1" t="str">
        <f>VLOOKUP(Tabla_STOCKENALMACEN[[#This Row],[ID_PRODUCTO]],'ABC STOCK'!$B$3:$F$565,5,FALSE)</f>
        <v>B</v>
      </c>
      <c r="R257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78" spans="1:18" x14ac:dyDescent="0.25">
      <c r="A2578">
        <v>1</v>
      </c>
      <c r="B2578">
        <v>1430</v>
      </c>
      <c r="C2578">
        <v>9</v>
      </c>
      <c r="D2578">
        <v>4</v>
      </c>
      <c r="E2578">
        <v>202001</v>
      </c>
      <c r="F2578">
        <v>8</v>
      </c>
      <c r="G2578">
        <v>74</v>
      </c>
      <c r="H2578">
        <v>592</v>
      </c>
      <c r="I2578">
        <v>69124.14</v>
      </c>
      <c r="J2578">
        <v>963</v>
      </c>
      <c r="K2578">
        <v>99766.8</v>
      </c>
      <c r="L2578">
        <f>Tabla_STOCKENALMACEN[[#This Row],[CANT_STOCK]]*Tabla_STOCKENALMACEN[[#This Row],[COSTO_UNIT]]</f>
        <v>592</v>
      </c>
      <c r="M2578">
        <f>IFERROR(Tabla_STOCKENALMACEN[[#This Row],[CANT_STOCK]]/Tabla_STOCKENALMACEN[[#This Row],[VENTA_PROM12MESES_UN]],0)</f>
        <v>8.3073727933541015E-3</v>
      </c>
      <c r="N2578">
        <f>IFERROR(12/Tabla_STOCKENALMACEN[[#This Row],[MESES DE INVENTARIO]],0)</f>
        <v>1444.5</v>
      </c>
      <c r="O2578" s="3">
        <f>Tabla_STOCKENALMACEN[[#This Row],[STOCK_VALORIZADO]]/SUM(Tabla_STOCKENALMACEN[STOCK_VALORIZADO])</f>
        <v>2.2286362230503855E-5</v>
      </c>
      <c r="P2578" s="1" t="str">
        <f>VLOOKUP(Tabla_STOCKENALMACEN[[#This Row],[ID_PRODUCTO]],'ABC VENTAS'!$B$2:$F$564,5,FALSE)</f>
        <v>A</v>
      </c>
      <c r="Q2578" s="1" t="str">
        <f>VLOOKUP(Tabla_STOCKENALMACEN[[#This Row],[ID_PRODUCTO]],'ABC STOCK'!$B$3:$F$565,5,FALSE)</f>
        <v>B</v>
      </c>
      <c r="R257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79" spans="1:18" x14ac:dyDescent="0.25">
      <c r="A2579">
        <v>1</v>
      </c>
      <c r="B2579">
        <v>1430</v>
      </c>
      <c r="C2579">
        <v>9</v>
      </c>
      <c r="D2579">
        <v>4</v>
      </c>
      <c r="E2579">
        <v>201911</v>
      </c>
      <c r="F2579">
        <v>848</v>
      </c>
      <c r="G2579">
        <v>70</v>
      </c>
      <c r="H2579">
        <v>59360</v>
      </c>
      <c r="I2579">
        <v>38759</v>
      </c>
      <c r="J2579">
        <v>565</v>
      </c>
      <c r="K2579">
        <v>58534</v>
      </c>
      <c r="L2579">
        <f>Tabla_STOCKENALMACEN[[#This Row],[CANT_STOCK]]*Tabla_STOCKENALMACEN[[#This Row],[COSTO_UNIT]]</f>
        <v>59360</v>
      </c>
      <c r="M2579">
        <f>IFERROR(Tabla_STOCKENALMACEN[[#This Row],[CANT_STOCK]]/Tabla_STOCKENALMACEN[[#This Row],[VENTA_PROM12MESES_UN]],0)</f>
        <v>1.5008849557522124</v>
      </c>
      <c r="N2579">
        <f>IFERROR(12/Tabla_STOCKENALMACEN[[#This Row],[MESES DE INVENTARIO]],0)</f>
        <v>7.9952830188679247</v>
      </c>
      <c r="O2579" s="3">
        <f>Tabla_STOCKENALMACEN[[#This Row],[STOCK_VALORIZADO]]/SUM(Tabla_STOCKENALMACEN[STOCK_VALORIZADO])</f>
        <v>2.234659564193765E-3</v>
      </c>
      <c r="P2579" s="1" t="str">
        <f>VLOOKUP(Tabla_STOCKENALMACEN[[#This Row],[ID_PRODUCTO]],'ABC VENTAS'!$B$2:$F$564,5,FALSE)</f>
        <v>A</v>
      </c>
      <c r="Q2579" s="1" t="str">
        <f>VLOOKUP(Tabla_STOCKENALMACEN[[#This Row],[ID_PRODUCTO]],'ABC STOCK'!$B$3:$F$565,5,FALSE)</f>
        <v>B</v>
      </c>
      <c r="R257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80" spans="1:18" x14ac:dyDescent="0.25">
      <c r="A2580">
        <v>2</v>
      </c>
      <c r="B2580">
        <v>1430</v>
      </c>
      <c r="C2580">
        <v>9</v>
      </c>
      <c r="D2580">
        <v>4</v>
      </c>
      <c r="E2580">
        <v>201905</v>
      </c>
      <c r="F2580">
        <v>636</v>
      </c>
      <c r="G2580">
        <v>60</v>
      </c>
      <c r="H2580">
        <v>38160</v>
      </c>
      <c r="I2580">
        <v>17925.599999999999</v>
      </c>
      <c r="J2580">
        <v>308</v>
      </c>
      <c r="K2580">
        <v>29752.799999999999</v>
      </c>
      <c r="L2580">
        <f>Tabla_STOCKENALMACEN[[#This Row],[CANT_STOCK]]*Tabla_STOCKENALMACEN[[#This Row],[COSTO_UNIT]]</f>
        <v>38160</v>
      </c>
      <c r="M2580">
        <f>IFERROR(Tabla_STOCKENALMACEN[[#This Row],[CANT_STOCK]]/Tabla_STOCKENALMACEN[[#This Row],[VENTA_PROM12MESES_UN]],0)</f>
        <v>2.0649350649350651</v>
      </c>
      <c r="N2580">
        <f>IFERROR(12/Tabla_STOCKENALMACEN[[#This Row],[MESES DE INVENTARIO]],0)</f>
        <v>5.8113207547169807</v>
      </c>
      <c r="O2580" s="3">
        <f>Tabla_STOCKENALMACEN[[#This Row],[STOCK_VALORIZADO]]/SUM(Tabla_STOCKENALMACEN[STOCK_VALORIZADO])</f>
        <v>1.4365668626959917E-3</v>
      </c>
      <c r="P2580" s="1" t="str">
        <f>VLOOKUP(Tabla_STOCKENALMACEN[[#This Row],[ID_PRODUCTO]],'ABC VENTAS'!$B$2:$F$564,5,FALSE)</f>
        <v>A</v>
      </c>
      <c r="Q2580" s="1" t="str">
        <f>VLOOKUP(Tabla_STOCKENALMACEN[[#This Row],[ID_PRODUCTO]],'ABC STOCK'!$B$3:$F$565,5,FALSE)</f>
        <v>B</v>
      </c>
      <c r="R258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81" spans="1:18" x14ac:dyDescent="0.25">
      <c r="A2581">
        <v>3</v>
      </c>
      <c r="B2581">
        <v>1430</v>
      </c>
      <c r="C2581">
        <v>9</v>
      </c>
      <c r="D2581">
        <v>4</v>
      </c>
      <c r="E2581">
        <v>202001</v>
      </c>
      <c r="F2581">
        <v>111</v>
      </c>
      <c r="G2581">
        <v>36</v>
      </c>
      <c r="H2581">
        <v>3996</v>
      </c>
      <c r="I2581">
        <v>16632</v>
      </c>
      <c r="J2581">
        <v>525</v>
      </c>
      <c r="K2581">
        <v>27972</v>
      </c>
      <c r="L2581">
        <f>Tabla_STOCKENALMACEN[[#This Row],[CANT_STOCK]]*Tabla_STOCKENALMACEN[[#This Row],[COSTO_UNIT]]</f>
        <v>3996</v>
      </c>
      <c r="M2581">
        <f>IFERROR(Tabla_STOCKENALMACEN[[#This Row],[CANT_STOCK]]/Tabla_STOCKENALMACEN[[#This Row],[VENTA_PROM12MESES_UN]],0)</f>
        <v>0.21142857142857144</v>
      </c>
      <c r="N2581">
        <f>IFERROR(12/Tabla_STOCKENALMACEN[[#This Row],[MESES DE INVENTARIO]],0)</f>
        <v>56.756756756756751</v>
      </c>
      <c r="O2581" s="3">
        <f>Tabla_STOCKENALMACEN[[#This Row],[STOCK_VALORIZADO]]/SUM(Tabla_STOCKENALMACEN[STOCK_VALORIZADO])</f>
        <v>1.5043294505590101E-4</v>
      </c>
      <c r="P2581" s="1" t="str">
        <f>VLOOKUP(Tabla_STOCKENALMACEN[[#This Row],[ID_PRODUCTO]],'ABC VENTAS'!$B$2:$F$564,5,FALSE)</f>
        <v>A</v>
      </c>
      <c r="Q2581" s="1" t="str">
        <f>VLOOKUP(Tabla_STOCKENALMACEN[[#This Row],[ID_PRODUCTO]],'ABC STOCK'!$B$3:$F$565,5,FALSE)</f>
        <v>B</v>
      </c>
      <c r="R258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82" spans="1:18" x14ac:dyDescent="0.25">
      <c r="A2582">
        <v>1</v>
      </c>
      <c r="B2582">
        <v>1431</v>
      </c>
      <c r="C2582">
        <v>9</v>
      </c>
      <c r="D2582">
        <v>4</v>
      </c>
      <c r="E2582">
        <v>201905</v>
      </c>
      <c r="F2582">
        <v>1</v>
      </c>
      <c r="G2582">
        <v>5.65</v>
      </c>
      <c r="H2582">
        <v>5.65</v>
      </c>
      <c r="I2582">
        <v>0</v>
      </c>
      <c r="J2582">
        <v>0</v>
      </c>
      <c r="K2582">
        <v>0</v>
      </c>
      <c r="L2582">
        <f>Tabla_STOCKENALMACEN[[#This Row],[CANT_STOCK]]*Tabla_STOCKENALMACEN[[#This Row],[COSTO_UNIT]]</f>
        <v>5.65</v>
      </c>
      <c r="M2582">
        <f>IFERROR(Tabla_STOCKENALMACEN[[#This Row],[CANT_STOCK]]/Tabla_STOCKENALMACEN[[#This Row],[VENTA_PROM12MESES_UN]],0)</f>
        <v>0</v>
      </c>
      <c r="N2582">
        <f>IFERROR(12/Tabla_STOCKENALMACEN[[#This Row],[MESES DE INVENTARIO]],0)</f>
        <v>0</v>
      </c>
      <c r="O2582" s="3">
        <f>Tabla_STOCKENALMACEN[[#This Row],[STOCK_VALORIZADO]]/SUM(Tabla_STOCKENALMACEN[STOCK_VALORIZADO])</f>
        <v>2.1269923412558578E-7</v>
      </c>
      <c r="P2582" s="1" t="str">
        <f>VLOOKUP(Tabla_STOCKENALMACEN[[#This Row],[ID_PRODUCTO]],'ABC VENTAS'!$B$2:$F$564,5,FALSE)</f>
        <v>C</v>
      </c>
      <c r="Q2582" s="1" t="str">
        <f>VLOOKUP(Tabla_STOCKENALMACEN[[#This Row],[ID_PRODUCTO]],'ABC STOCK'!$B$3:$F$565,5,FALSE)</f>
        <v>C</v>
      </c>
      <c r="R2582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583" spans="1:18" x14ac:dyDescent="0.25">
      <c r="A2583">
        <v>1</v>
      </c>
      <c r="B2583">
        <v>1431</v>
      </c>
      <c r="C2583">
        <v>9</v>
      </c>
      <c r="D2583">
        <v>4</v>
      </c>
      <c r="E2583">
        <v>202003</v>
      </c>
      <c r="F2583">
        <v>53</v>
      </c>
      <c r="G2583">
        <v>7.14</v>
      </c>
      <c r="H2583">
        <v>378.42</v>
      </c>
      <c r="I2583">
        <v>346.83264000000003</v>
      </c>
      <c r="J2583">
        <v>52.8</v>
      </c>
      <c r="K2583">
        <v>712.51487999999995</v>
      </c>
      <c r="L2583">
        <f>Tabla_STOCKENALMACEN[[#This Row],[CANT_STOCK]]*Tabla_STOCKENALMACEN[[#This Row],[COSTO_UNIT]]</f>
        <v>378.41999999999996</v>
      </c>
      <c r="M2583">
        <f>IFERROR(Tabla_STOCKENALMACEN[[#This Row],[CANT_STOCK]]/Tabla_STOCKENALMACEN[[#This Row],[VENTA_PROM12MESES_UN]],0)</f>
        <v>1.0037878787878789</v>
      </c>
      <c r="N2583">
        <f>IFERROR(12/Tabla_STOCKENALMACEN[[#This Row],[MESES DE INVENTARIO]],0)</f>
        <v>11.954716981132075</v>
      </c>
      <c r="O2583" s="3">
        <f>Tabla_STOCKENALMACEN[[#This Row],[STOCK_VALORIZADO]]/SUM(Tabla_STOCKENALMACEN[STOCK_VALORIZADO])</f>
        <v>1.4245954721735249E-5</v>
      </c>
      <c r="P2583" s="1" t="str">
        <f>VLOOKUP(Tabla_STOCKENALMACEN[[#This Row],[ID_PRODUCTO]],'ABC VENTAS'!$B$2:$F$564,5,FALSE)</f>
        <v>C</v>
      </c>
      <c r="Q2583" s="1" t="str">
        <f>VLOOKUP(Tabla_STOCKENALMACEN[[#This Row],[ID_PRODUCTO]],'ABC STOCK'!$B$3:$F$565,5,FALSE)</f>
        <v>C</v>
      </c>
      <c r="R258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84" spans="1:18" x14ac:dyDescent="0.25">
      <c r="A2584">
        <v>3</v>
      </c>
      <c r="B2584">
        <v>1431</v>
      </c>
      <c r="C2584">
        <v>9</v>
      </c>
      <c r="D2584">
        <v>4</v>
      </c>
      <c r="E2584">
        <v>202003</v>
      </c>
      <c r="F2584">
        <v>166</v>
      </c>
      <c r="G2584">
        <v>3.65</v>
      </c>
      <c r="H2584">
        <v>605.9</v>
      </c>
      <c r="I2584">
        <v>481.8</v>
      </c>
      <c r="J2584">
        <v>150</v>
      </c>
      <c r="K2584">
        <v>673.42499999999995</v>
      </c>
      <c r="L2584">
        <f>Tabla_STOCKENALMACEN[[#This Row],[CANT_STOCK]]*Tabla_STOCKENALMACEN[[#This Row],[COSTO_UNIT]]</f>
        <v>605.9</v>
      </c>
      <c r="M2584">
        <f>IFERROR(Tabla_STOCKENALMACEN[[#This Row],[CANT_STOCK]]/Tabla_STOCKENALMACEN[[#This Row],[VENTA_PROM12MESES_UN]],0)</f>
        <v>1.1066666666666667</v>
      </c>
      <c r="N2584">
        <f>IFERROR(12/Tabla_STOCKENALMACEN[[#This Row],[MESES DE INVENTARIO]],0)</f>
        <v>10.843373493975903</v>
      </c>
      <c r="O2584" s="3">
        <f>Tabla_STOCKENALMACEN[[#This Row],[STOCK_VALORIZADO]]/SUM(Tabla_STOCKENALMACEN[STOCK_VALORIZADO])</f>
        <v>2.280963999233494E-5</v>
      </c>
      <c r="P2584" s="1" t="str">
        <f>VLOOKUP(Tabla_STOCKENALMACEN[[#This Row],[ID_PRODUCTO]],'ABC VENTAS'!$B$2:$F$564,5,FALSE)</f>
        <v>C</v>
      </c>
      <c r="Q2584" s="1" t="str">
        <f>VLOOKUP(Tabla_STOCKENALMACEN[[#This Row],[ID_PRODUCTO]],'ABC STOCK'!$B$3:$F$565,5,FALSE)</f>
        <v>C</v>
      </c>
      <c r="R258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85" spans="1:18" x14ac:dyDescent="0.25">
      <c r="A2585">
        <v>3</v>
      </c>
      <c r="B2585">
        <v>1431</v>
      </c>
      <c r="C2585">
        <v>9</v>
      </c>
      <c r="D2585">
        <v>4</v>
      </c>
      <c r="E2585">
        <v>202003</v>
      </c>
      <c r="F2585">
        <v>377</v>
      </c>
      <c r="G2585">
        <v>5.74</v>
      </c>
      <c r="H2585">
        <v>2163.98</v>
      </c>
      <c r="I2585">
        <v>371.71091999999999</v>
      </c>
      <c r="J2585">
        <v>75.3</v>
      </c>
      <c r="K2585">
        <v>570.53304000000003</v>
      </c>
      <c r="L2585">
        <f>Tabla_STOCKENALMACEN[[#This Row],[CANT_STOCK]]*Tabla_STOCKENALMACEN[[#This Row],[COSTO_UNIT]]</f>
        <v>2163.98</v>
      </c>
      <c r="M2585">
        <f>IFERROR(Tabla_STOCKENALMACEN[[#This Row],[CANT_STOCK]]/Tabla_STOCKENALMACEN[[#This Row],[VENTA_PROM12MESES_UN]],0)</f>
        <v>5.0066401062416999</v>
      </c>
      <c r="N2585">
        <f>IFERROR(12/Tabla_STOCKENALMACEN[[#This Row],[MESES DE INVENTARIO]],0)</f>
        <v>2.396816976127321</v>
      </c>
      <c r="O2585" s="3">
        <f>Tabla_STOCKENALMACEN[[#This Row],[STOCK_VALORIZADO]]/SUM(Tabla_STOCKENALMACEN[STOCK_VALORIZADO])</f>
        <v>8.1464936046563737E-5</v>
      </c>
      <c r="P2585" s="1" t="str">
        <f>VLOOKUP(Tabla_STOCKENALMACEN[[#This Row],[ID_PRODUCTO]],'ABC VENTAS'!$B$2:$F$564,5,FALSE)</f>
        <v>C</v>
      </c>
      <c r="Q2585" s="1" t="str">
        <f>VLOOKUP(Tabla_STOCKENALMACEN[[#This Row],[ID_PRODUCTO]],'ABC STOCK'!$B$3:$F$565,5,FALSE)</f>
        <v>C</v>
      </c>
      <c r="R258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586" spans="1:18" x14ac:dyDescent="0.25">
      <c r="A2586">
        <v>3</v>
      </c>
      <c r="B2586">
        <v>1431</v>
      </c>
      <c r="C2586">
        <v>9</v>
      </c>
      <c r="D2586">
        <v>4</v>
      </c>
      <c r="E2586">
        <v>202002</v>
      </c>
      <c r="F2586">
        <v>358</v>
      </c>
      <c r="G2586">
        <v>6.83</v>
      </c>
      <c r="H2586">
        <v>2445.14</v>
      </c>
      <c r="I2586">
        <v>373.44391000000002</v>
      </c>
      <c r="J2586">
        <v>51.1</v>
      </c>
      <c r="K2586">
        <v>474.65768000000003</v>
      </c>
      <c r="L2586">
        <f>Tabla_STOCKENALMACEN[[#This Row],[CANT_STOCK]]*Tabla_STOCKENALMACEN[[#This Row],[COSTO_UNIT]]</f>
        <v>2445.14</v>
      </c>
      <c r="M2586">
        <f>IFERROR(Tabla_STOCKENALMACEN[[#This Row],[CANT_STOCK]]/Tabla_STOCKENALMACEN[[#This Row],[VENTA_PROM12MESES_UN]],0)</f>
        <v>7.0058708414872797</v>
      </c>
      <c r="N2586">
        <f>IFERROR(12/Tabla_STOCKENALMACEN[[#This Row],[MESES DE INVENTARIO]],0)</f>
        <v>1.7128491620111732</v>
      </c>
      <c r="O2586" s="3">
        <f>Tabla_STOCKENALMACEN[[#This Row],[STOCK_VALORIZADO]]/SUM(Tabla_STOCKENALMACEN[STOCK_VALORIZADO])</f>
        <v>9.2049452270767209E-5</v>
      </c>
      <c r="P2586" s="1" t="str">
        <f>VLOOKUP(Tabla_STOCKENALMACEN[[#This Row],[ID_PRODUCTO]],'ABC VENTAS'!$B$2:$F$564,5,FALSE)</f>
        <v>C</v>
      </c>
      <c r="Q2586" s="1" t="str">
        <f>VLOOKUP(Tabla_STOCKENALMACEN[[#This Row],[ID_PRODUCTO]],'ABC STOCK'!$B$3:$F$565,5,FALSE)</f>
        <v>C</v>
      </c>
      <c r="R258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587" spans="1:18" x14ac:dyDescent="0.25">
      <c r="A2587">
        <v>1</v>
      </c>
      <c r="B2587">
        <v>1431</v>
      </c>
      <c r="C2587">
        <v>9</v>
      </c>
      <c r="D2587">
        <v>4</v>
      </c>
      <c r="E2587">
        <v>201903</v>
      </c>
      <c r="F2587">
        <v>560</v>
      </c>
      <c r="G2587">
        <v>7.75</v>
      </c>
      <c r="H2587">
        <v>4340</v>
      </c>
      <c r="I2587">
        <v>341</v>
      </c>
      <c r="J2587">
        <v>40</v>
      </c>
      <c r="K2587">
        <v>437.1</v>
      </c>
      <c r="L2587">
        <f>Tabla_STOCKENALMACEN[[#This Row],[CANT_STOCK]]*Tabla_STOCKENALMACEN[[#This Row],[COSTO_UNIT]]</f>
        <v>4340</v>
      </c>
      <c r="M2587">
        <f>IFERROR(Tabla_STOCKENALMACEN[[#This Row],[CANT_STOCK]]/Tabla_STOCKENALMACEN[[#This Row],[VENTA_PROM12MESES_UN]],0)</f>
        <v>14</v>
      </c>
      <c r="N2587">
        <f>IFERROR(12/Tabla_STOCKENALMACEN[[#This Row],[MESES DE INVENTARIO]],0)</f>
        <v>0.8571428571428571</v>
      </c>
      <c r="O2587" s="3">
        <f>Tabla_STOCKENALMACEN[[#This Row],[STOCK_VALORIZADO]]/SUM(Tabla_STOCKENALMACEN[STOCK_VALORIZADO])</f>
        <v>1.6338312851416677E-4</v>
      </c>
      <c r="P2587" s="1" t="str">
        <f>VLOOKUP(Tabla_STOCKENALMACEN[[#This Row],[ID_PRODUCTO]],'ABC VENTAS'!$B$2:$F$564,5,FALSE)</f>
        <v>C</v>
      </c>
      <c r="Q2587" s="1" t="str">
        <f>VLOOKUP(Tabla_STOCKENALMACEN[[#This Row],[ID_PRODUCTO]],'ABC STOCK'!$B$3:$F$565,5,FALSE)</f>
        <v>C</v>
      </c>
      <c r="R258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588" spans="1:18" x14ac:dyDescent="0.25">
      <c r="A2588">
        <v>2</v>
      </c>
      <c r="B2588">
        <v>1432</v>
      </c>
      <c r="C2588">
        <v>9</v>
      </c>
      <c r="D2588">
        <v>4</v>
      </c>
      <c r="E2588">
        <v>201910</v>
      </c>
      <c r="F2588">
        <v>938</v>
      </c>
      <c r="G2588">
        <v>7.85</v>
      </c>
      <c r="H2588">
        <v>7363.3</v>
      </c>
      <c r="I2588">
        <v>588.5616</v>
      </c>
      <c r="J2588">
        <v>78.099999999999994</v>
      </c>
      <c r="K2588">
        <v>907.36580000000004</v>
      </c>
      <c r="L2588">
        <f>Tabla_STOCKENALMACEN[[#This Row],[CANT_STOCK]]*Tabla_STOCKENALMACEN[[#This Row],[COSTO_UNIT]]</f>
        <v>7363.2999999999993</v>
      </c>
      <c r="M2588">
        <f>IFERROR(Tabla_STOCKENALMACEN[[#This Row],[CANT_STOCK]]/Tabla_STOCKENALMACEN[[#This Row],[VENTA_PROM12MESES_UN]],0)</f>
        <v>12.010243277848913</v>
      </c>
      <c r="N2588">
        <f>IFERROR(12/Tabla_STOCKENALMACEN[[#This Row],[MESES DE INVENTARIO]],0)</f>
        <v>0.99914712153518115</v>
      </c>
      <c r="O2588" s="3">
        <f>Tabla_STOCKENALMACEN[[#This Row],[STOCK_VALORIZADO]]/SUM(Tabla_STOCKENALMACEN[STOCK_VALORIZADO])</f>
        <v>2.7719792400653548E-4</v>
      </c>
      <c r="P2588" s="1" t="str">
        <f>VLOOKUP(Tabla_STOCKENALMACEN[[#This Row],[ID_PRODUCTO]],'ABC VENTAS'!$B$2:$F$564,5,FALSE)</f>
        <v>C</v>
      </c>
      <c r="Q2588" s="1" t="str">
        <f>VLOOKUP(Tabla_STOCKENALMACEN[[#This Row],[ID_PRODUCTO]],'ABC STOCK'!$B$3:$F$565,5,FALSE)</f>
        <v>C</v>
      </c>
      <c r="R258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589" spans="1:18" x14ac:dyDescent="0.25">
      <c r="A2589">
        <v>3</v>
      </c>
      <c r="B2589">
        <v>1432</v>
      </c>
      <c r="C2589">
        <v>9</v>
      </c>
      <c r="D2589">
        <v>4</v>
      </c>
      <c r="E2589">
        <v>202003</v>
      </c>
      <c r="F2589">
        <v>562</v>
      </c>
      <c r="G2589">
        <v>7.62</v>
      </c>
      <c r="H2589">
        <v>4282.4399999999996</v>
      </c>
      <c r="I2589">
        <v>275.00580000000002</v>
      </c>
      <c r="J2589">
        <v>40.1</v>
      </c>
      <c r="K2589">
        <v>568.34532000000002</v>
      </c>
      <c r="L2589">
        <f>Tabla_STOCKENALMACEN[[#This Row],[CANT_STOCK]]*Tabla_STOCKENALMACEN[[#This Row],[COSTO_UNIT]]</f>
        <v>4282.4400000000005</v>
      </c>
      <c r="M2589">
        <f>IFERROR(Tabla_STOCKENALMACEN[[#This Row],[CANT_STOCK]]/Tabla_STOCKENALMACEN[[#This Row],[VENTA_PROM12MESES_UN]],0)</f>
        <v>14.014962593516209</v>
      </c>
      <c r="N2589">
        <f>IFERROR(12/Tabla_STOCKENALMACEN[[#This Row],[MESES DE INVENTARIO]],0)</f>
        <v>0.85622775800711748</v>
      </c>
      <c r="O2589" s="3">
        <f>Tabla_STOCKENALMACEN[[#This Row],[STOCK_VALORIZADO]]/SUM(Tabla_STOCKENALMACEN[STOCK_VALORIZADO])</f>
        <v>1.6121623153783605E-4</v>
      </c>
      <c r="P2589" s="1" t="str">
        <f>VLOOKUP(Tabla_STOCKENALMACEN[[#This Row],[ID_PRODUCTO]],'ABC VENTAS'!$B$2:$F$564,5,FALSE)</f>
        <v>C</v>
      </c>
      <c r="Q2589" s="1" t="str">
        <f>VLOOKUP(Tabla_STOCKENALMACEN[[#This Row],[ID_PRODUCTO]],'ABC STOCK'!$B$3:$F$565,5,FALSE)</f>
        <v>C</v>
      </c>
      <c r="R258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590" spans="1:18" x14ac:dyDescent="0.25">
      <c r="A2590">
        <v>2</v>
      </c>
      <c r="B2590">
        <v>1432</v>
      </c>
      <c r="C2590">
        <v>9</v>
      </c>
      <c r="D2590">
        <v>4</v>
      </c>
      <c r="E2590">
        <v>201907</v>
      </c>
      <c r="F2590">
        <v>27</v>
      </c>
      <c r="G2590">
        <v>5.81</v>
      </c>
      <c r="H2590">
        <v>156.87</v>
      </c>
      <c r="I2590">
        <v>279.6934</v>
      </c>
      <c r="J2590">
        <v>58</v>
      </c>
      <c r="K2590">
        <v>407.74579999999997</v>
      </c>
      <c r="L2590">
        <f>Tabla_STOCKENALMACEN[[#This Row],[CANT_STOCK]]*Tabla_STOCKENALMACEN[[#This Row],[COSTO_UNIT]]</f>
        <v>156.86999999999998</v>
      </c>
      <c r="M2590">
        <f>IFERROR(Tabla_STOCKENALMACEN[[#This Row],[CANT_STOCK]]/Tabla_STOCKENALMACEN[[#This Row],[VENTA_PROM12MESES_UN]],0)</f>
        <v>0.46551724137931033</v>
      </c>
      <c r="N2590">
        <f>IFERROR(12/Tabla_STOCKENALMACEN[[#This Row],[MESES DE INVENTARIO]],0)</f>
        <v>25.777777777777779</v>
      </c>
      <c r="O2590" s="3">
        <f>Tabla_STOCKENALMACEN[[#This Row],[STOCK_VALORIZADO]]/SUM(Tabla_STOCKENALMACEN[STOCK_VALORIZADO])</f>
        <v>5.9055095322620592E-6</v>
      </c>
      <c r="P2590" s="1" t="str">
        <f>VLOOKUP(Tabla_STOCKENALMACEN[[#This Row],[ID_PRODUCTO]],'ABC VENTAS'!$B$2:$F$564,5,FALSE)</f>
        <v>C</v>
      </c>
      <c r="Q2590" s="1" t="str">
        <f>VLOOKUP(Tabla_STOCKENALMACEN[[#This Row],[ID_PRODUCTO]],'ABC STOCK'!$B$3:$F$565,5,FALSE)</f>
        <v>C</v>
      </c>
      <c r="R259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91" spans="1:18" x14ac:dyDescent="0.25">
      <c r="A2591">
        <v>3</v>
      </c>
      <c r="B2591">
        <v>1432</v>
      </c>
      <c r="C2591">
        <v>9</v>
      </c>
      <c r="D2591">
        <v>4</v>
      </c>
      <c r="E2591">
        <v>201910</v>
      </c>
      <c r="F2591">
        <v>59</v>
      </c>
      <c r="G2591">
        <v>1.22</v>
      </c>
      <c r="H2591">
        <v>71.98</v>
      </c>
      <c r="I2591">
        <v>147.93719999999999</v>
      </c>
      <c r="J2591">
        <v>141</v>
      </c>
      <c r="K2591">
        <v>306.19560000000001</v>
      </c>
      <c r="L2591">
        <f>Tabla_STOCKENALMACEN[[#This Row],[CANT_STOCK]]*Tabla_STOCKENALMACEN[[#This Row],[COSTO_UNIT]]</f>
        <v>71.98</v>
      </c>
      <c r="M2591">
        <f>IFERROR(Tabla_STOCKENALMACEN[[#This Row],[CANT_STOCK]]/Tabla_STOCKENALMACEN[[#This Row],[VENTA_PROM12MESES_UN]],0)</f>
        <v>0.41843971631205673</v>
      </c>
      <c r="N2591">
        <f>IFERROR(12/Tabla_STOCKENALMACEN[[#This Row],[MESES DE INVENTARIO]],0)</f>
        <v>28.677966101694917</v>
      </c>
      <c r="O2591" s="3">
        <f>Tabla_STOCKENALMACEN[[#This Row],[STOCK_VALORIZADO]]/SUM(Tabla_STOCKENALMACEN[STOCK_VALORIZADO])</f>
        <v>2.7097505968778169E-6</v>
      </c>
      <c r="P2591" s="1" t="str">
        <f>VLOOKUP(Tabla_STOCKENALMACEN[[#This Row],[ID_PRODUCTO]],'ABC VENTAS'!$B$2:$F$564,5,FALSE)</f>
        <v>C</v>
      </c>
      <c r="Q2591" s="1" t="str">
        <f>VLOOKUP(Tabla_STOCKENALMACEN[[#This Row],[ID_PRODUCTO]],'ABC STOCK'!$B$3:$F$565,5,FALSE)</f>
        <v>C</v>
      </c>
      <c r="R259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92" spans="1:18" x14ac:dyDescent="0.25">
      <c r="A2592">
        <v>2</v>
      </c>
      <c r="B2592">
        <v>1432</v>
      </c>
      <c r="C2592">
        <v>9</v>
      </c>
      <c r="D2592">
        <v>4</v>
      </c>
      <c r="E2592">
        <v>202003</v>
      </c>
      <c r="F2592">
        <v>89</v>
      </c>
      <c r="G2592">
        <v>4.29</v>
      </c>
      <c r="H2592">
        <v>381.81</v>
      </c>
      <c r="I2592">
        <v>152.72399999999999</v>
      </c>
      <c r="J2592">
        <v>44.5</v>
      </c>
      <c r="K2592">
        <v>292.08465000000001</v>
      </c>
      <c r="L2592">
        <f>Tabla_STOCKENALMACEN[[#This Row],[CANT_STOCK]]*Tabla_STOCKENALMACEN[[#This Row],[COSTO_UNIT]]</f>
        <v>381.81</v>
      </c>
      <c r="M2592">
        <f>IFERROR(Tabla_STOCKENALMACEN[[#This Row],[CANT_STOCK]]/Tabla_STOCKENALMACEN[[#This Row],[VENTA_PROM12MESES_UN]],0)</f>
        <v>2</v>
      </c>
      <c r="N2592">
        <f>IFERROR(12/Tabla_STOCKENALMACEN[[#This Row],[MESES DE INVENTARIO]],0)</f>
        <v>6</v>
      </c>
      <c r="O2592" s="3">
        <f>Tabla_STOCKENALMACEN[[#This Row],[STOCK_VALORIZADO]]/SUM(Tabla_STOCKENALMACEN[STOCK_VALORIZADO])</f>
        <v>1.4373574262210602E-5</v>
      </c>
      <c r="P2592" s="1" t="str">
        <f>VLOOKUP(Tabla_STOCKENALMACEN[[#This Row],[ID_PRODUCTO]],'ABC VENTAS'!$B$2:$F$564,5,FALSE)</f>
        <v>C</v>
      </c>
      <c r="Q2592" s="1" t="str">
        <f>VLOOKUP(Tabla_STOCKENALMACEN[[#This Row],[ID_PRODUCTO]],'ABC STOCK'!$B$3:$F$565,5,FALSE)</f>
        <v>C</v>
      </c>
      <c r="R259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93" spans="1:18" x14ac:dyDescent="0.25">
      <c r="A2593">
        <v>2</v>
      </c>
      <c r="B2593">
        <v>1432</v>
      </c>
      <c r="C2593">
        <v>9</v>
      </c>
      <c r="D2593">
        <v>4</v>
      </c>
      <c r="E2593">
        <v>201909</v>
      </c>
      <c r="F2593">
        <v>410</v>
      </c>
      <c r="G2593">
        <v>1.36</v>
      </c>
      <c r="H2593">
        <v>557.6</v>
      </c>
      <c r="I2593">
        <v>81.681600000000003</v>
      </c>
      <c r="J2593">
        <v>66</v>
      </c>
      <c r="K2593">
        <v>139.12799999999999</v>
      </c>
      <c r="L2593">
        <f>Tabla_STOCKENALMACEN[[#This Row],[CANT_STOCK]]*Tabla_STOCKENALMACEN[[#This Row],[COSTO_UNIT]]</f>
        <v>557.6</v>
      </c>
      <c r="M2593">
        <f>IFERROR(Tabla_STOCKENALMACEN[[#This Row],[CANT_STOCK]]/Tabla_STOCKENALMACEN[[#This Row],[VENTA_PROM12MESES_UN]],0)</f>
        <v>6.2121212121212119</v>
      </c>
      <c r="N2593">
        <f>IFERROR(12/Tabla_STOCKENALMACEN[[#This Row],[MESES DE INVENTARIO]],0)</f>
        <v>1.9317073170731709</v>
      </c>
      <c r="O2593" s="3">
        <f>Tabla_STOCKENALMACEN[[#This Row],[STOCK_VALORIZADO]]/SUM(Tabla_STOCKENALMACEN[STOCK_VALORIZADO])</f>
        <v>2.0991343884677281E-5</v>
      </c>
      <c r="P2593" s="1" t="str">
        <f>VLOOKUP(Tabla_STOCKENALMACEN[[#This Row],[ID_PRODUCTO]],'ABC VENTAS'!$B$2:$F$564,5,FALSE)</f>
        <v>C</v>
      </c>
      <c r="Q2593" s="1" t="str">
        <f>VLOOKUP(Tabla_STOCKENALMACEN[[#This Row],[ID_PRODUCTO]],'ABC STOCK'!$B$3:$F$565,5,FALSE)</f>
        <v>C</v>
      </c>
      <c r="R259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594" spans="1:18" x14ac:dyDescent="0.25">
      <c r="A2594">
        <v>1</v>
      </c>
      <c r="B2594">
        <v>1433</v>
      </c>
      <c r="C2594">
        <v>9</v>
      </c>
      <c r="D2594">
        <v>4</v>
      </c>
      <c r="E2594">
        <v>202002</v>
      </c>
      <c r="F2594">
        <v>72</v>
      </c>
      <c r="G2594">
        <v>7.86</v>
      </c>
      <c r="H2594">
        <v>565.91999999999996</v>
      </c>
      <c r="I2594">
        <v>1296.9000000000001</v>
      </c>
      <c r="J2594">
        <v>150</v>
      </c>
      <c r="K2594">
        <v>1827.45</v>
      </c>
      <c r="L2594">
        <f>Tabla_STOCKENALMACEN[[#This Row],[CANT_STOCK]]*Tabla_STOCKENALMACEN[[#This Row],[COSTO_UNIT]]</f>
        <v>565.92000000000007</v>
      </c>
      <c r="M2594">
        <f>IFERROR(Tabla_STOCKENALMACEN[[#This Row],[CANT_STOCK]]/Tabla_STOCKENALMACEN[[#This Row],[VENTA_PROM12MESES_UN]],0)</f>
        <v>0.48</v>
      </c>
      <c r="N2594">
        <f>IFERROR(12/Tabla_STOCKENALMACEN[[#This Row],[MESES DE INVENTARIO]],0)</f>
        <v>25</v>
      </c>
      <c r="O2594" s="3">
        <f>Tabla_STOCKENALMACEN[[#This Row],[STOCK_VALORIZADO]]/SUM(Tabla_STOCKENALMACEN[STOCK_VALORIZADO])</f>
        <v>2.130455762413301E-5</v>
      </c>
      <c r="P2594" s="1" t="str">
        <f>VLOOKUP(Tabla_STOCKENALMACEN[[#This Row],[ID_PRODUCTO]],'ABC VENTAS'!$B$2:$F$564,5,FALSE)</f>
        <v>C</v>
      </c>
      <c r="Q2594" s="1" t="str">
        <f>VLOOKUP(Tabla_STOCKENALMACEN[[#This Row],[ID_PRODUCTO]],'ABC STOCK'!$B$3:$F$565,5,FALSE)</f>
        <v>C</v>
      </c>
      <c r="R259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95" spans="1:18" x14ac:dyDescent="0.25">
      <c r="A2595">
        <v>1</v>
      </c>
      <c r="B2595">
        <v>1433</v>
      </c>
      <c r="C2595">
        <v>9</v>
      </c>
      <c r="D2595">
        <v>4</v>
      </c>
      <c r="E2595">
        <v>201908</v>
      </c>
      <c r="F2595">
        <v>1583</v>
      </c>
      <c r="G2595">
        <v>6.54</v>
      </c>
      <c r="H2595">
        <v>10352.82</v>
      </c>
      <c r="I2595">
        <v>511.45416</v>
      </c>
      <c r="J2595">
        <v>93.1</v>
      </c>
      <c r="K2595">
        <v>1144.6831199999999</v>
      </c>
      <c r="L2595">
        <f>Tabla_STOCKENALMACEN[[#This Row],[CANT_STOCK]]*Tabla_STOCKENALMACEN[[#This Row],[COSTO_UNIT]]</f>
        <v>10352.82</v>
      </c>
      <c r="M2595">
        <f>IFERROR(Tabla_STOCKENALMACEN[[#This Row],[CANT_STOCK]]/Tabla_STOCKENALMACEN[[#This Row],[VENTA_PROM12MESES_UN]],0)</f>
        <v>17.003222341568208</v>
      </c>
      <c r="N2595">
        <f>IFERROR(12/Tabla_STOCKENALMACEN[[#This Row],[MESES DE INVENTARIO]],0)</f>
        <v>0.70574857864813645</v>
      </c>
      <c r="O2595" s="3">
        <f>Tabla_STOCKENALMACEN[[#This Row],[STOCK_VALORIZADO]]/SUM(Tabla_STOCKENALMACEN[STOCK_VALORIZADO])</f>
        <v>3.897410416000083E-4</v>
      </c>
      <c r="P2595" s="1" t="str">
        <f>VLOOKUP(Tabla_STOCKENALMACEN[[#This Row],[ID_PRODUCTO]],'ABC VENTAS'!$B$2:$F$564,5,FALSE)</f>
        <v>C</v>
      </c>
      <c r="Q2595" s="1" t="str">
        <f>VLOOKUP(Tabla_STOCKENALMACEN[[#This Row],[ID_PRODUCTO]],'ABC STOCK'!$B$3:$F$565,5,FALSE)</f>
        <v>C</v>
      </c>
      <c r="R259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596" spans="1:18" x14ac:dyDescent="0.25">
      <c r="A2596">
        <v>2</v>
      </c>
      <c r="B2596">
        <v>1433</v>
      </c>
      <c r="C2596">
        <v>9</v>
      </c>
      <c r="D2596">
        <v>4</v>
      </c>
      <c r="E2596">
        <v>201912</v>
      </c>
      <c r="F2596">
        <v>220</v>
      </c>
      <c r="G2596">
        <v>7.32</v>
      </c>
      <c r="H2596">
        <v>1610.4</v>
      </c>
      <c r="I2596">
        <v>354.28800000000001</v>
      </c>
      <c r="J2596">
        <v>55</v>
      </c>
      <c r="K2596">
        <v>628.05600000000004</v>
      </c>
      <c r="L2596">
        <f>Tabla_STOCKENALMACEN[[#This Row],[CANT_STOCK]]*Tabla_STOCKENALMACEN[[#This Row],[COSTO_UNIT]]</f>
        <v>1610.4</v>
      </c>
      <c r="M2596">
        <f>IFERROR(Tabla_STOCKENALMACEN[[#This Row],[CANT_STOCK]]/Tabla_STOCKENALMACEN[[#This Row],[VENTA_PROM12MESES_UN]],0)</f>
        <v>4</v>
      </c>
      <c r="N2596">
        <f>IFERROR(12/Tabla_STOCKENALMACEN[[#This Row],[MESES DE INVENTARIO]],0)</f>
        <v>3</v>
      </c>
      <c r="O2596" s="3">
        <f>Tabla_STOCKENALMACEN[[#This Row],[STOCK_VALORIZADO]]/SUM(Tabla_STOCKENALMACEN[STOCK_VALORIZADO])</f>
        <v>6.0624928608113867E-5</v>
      </c>
      <c r="P2596" s="1" t="str">
        <f>VLOOKUP(Tabla_STOCKENALMACEN[[#This Row],[ID_PRODUCTO]],'ABC VENTAS'!$B$2:$F$564,5,FALSE)</f>
        <v>C</v>
      </c>
      <c r="Q2596" s="1" t="str">
        <f>VLOOKUP(Tabla_STOCKENALMACEN[[#This Row],[ID_PRODUCTO]],'ABC STOCK'!$B$3:$F$565,5,FALSE)</f>
        <v>C</v>
      </c>
      <c r="R259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597" spans="1:18" x14ac:dyDescent="0.25">
      <c r="A2597">
        <v>2</v>
      </c>
      <c r="B2597">
        <v>1433</v>
      </c>
      <c r="C2597">
        <v>9</v>
      </c>
      <c r="D2597">
        <v>4</v>
      </c>
      <c r="E2597">
        <v>201911</v>
      </c>
      <c r="F2597">
        <v>140</v>
      </c>
      <c r="G2597">
        <v>2.5099999999999998</v>
      </c>
      <c r="H2597">
        <v>351.4</v>
      </c>
      <c r="I2597">
        <v>269.62419999999997</v>
      </c>
      <c r="J2597">
        <v>131</v>
      </c>
      <c r="K2597">
        <v>470.19830000000002</v>
      </c>
      <c r="L2597">
        <f>Tabla_STOCKENALMACEN[[#This Row],[CANT_STOCK]]*Tabla_STOCKENALMACEN[[#This Row],[COSTO_UNIT]]</f>
        <v>351.4</v>
      </c>
      <c r="M2597">
        <f>IFERROR(Tabla_STOCKENALMACEN[[#This Row],[CANT_STOCK]]/Tabla_STOCKENALMACEN[[#This Row],[VENTA_PROM12MESES_UN]],0)</f>
        <v>1.0687022900763359</v>
      </c>
      <c r="N2597">
        <f>IFERROR(12/Tabla_STOCKENALMACEN[[#This Row],[MESES DE INVENTARIO]],0)</f>
        <v>11.228571428571428</v>
      </c>
      <c r="O2597" s="3">
        <f>Tabla_STOCKENALMACEN[[#This Row],[STOCK_VALORIZADO]]/SUM(Tabla_STOCKENALMACEN[STOCK_VALORIZADO])</f>
        <v>1.322876298614705E-5</v>
      </c>
      <c r="P2597" s="1" t="str">
        <f>VLOOKUP(Tabla_STOCKENALMACEN[[#This Row],[ID_PRODUCTO]],'ABC VENTAS'!$B$2:$F$564,5,FALSE)</f>
        <v>C</v>
      </c>
      <c r="Q2597" s="1" t="str">
        <f>VLOOKUP(Tabla_STOCKENALMACEN[[#This Row],[ID_PRODUCTO]],'ABC STOCK'!$B$3:$F$565,5,FALSE)</f>
        <v>C</v>
      </c>
      <c r="R259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98" spans="1:18" x14ac:dyDescent="0.25">
      <c r="A2598">
        <v>1</v>
      </c>
      <c r="B2598">
        <v>1433</v>
      </c>
      <c r="C2598">
        <v>9</v>
      </c>
      <c r="D2598">
        <v>4</v>
      </c>
      <c r="E2598">
        <v>201906</v>
      </c>
      <c r="F2598">
        <v>32</v>
      </c>
      <c r="G2598">
        <v>6.72</v>
      </c>
      <c r="H2598">
        <v>215.04</v>
      </c>
      <c r="I2598">
        <v>198.11232000000001</v>
      </c>
      <c r="J2598">
        <v>31.7</v>
      </c>
      <c r="K2598">
        <v>300.36383999999998</v>
      </c>
      <c r="L2598">
        <f>Tabla_STOCKENALMACEN[[#This Row],[CANT_STOCK]]*Tabla_STOCKENALMACEN[[#This Row],[COSTO_UNIT]]</f>
        <v>215.04</v>
      </c>
      <c r="M2598">
        <f>IFERROR(Tabla_STOCKENALMACEN[[#This Row],[CANT_STOCK]]/Tabla_STOCKENALMACEN[[#This Row],[VENTA_PROM12MESES_UN]],0)</f>
        <v>1.0094637223974763</v>
      </c>
      <c r="N2598">
        <f>IFERROR(12/Tabla_STOCKENALMACEN[[#This Row],[MESES DE INVENTARIO]],0)</f>
        <v>11.887500000000001</v>
      </c>
      <c r="O2598" s="3">
        <f>Tabla_STOCKENALMACEN[[#This Row],[STOCK_VALORIZADO]]/SUM(Tabla_STOCKENALMACEN[STOCK_VALORIZADO])</f>
        <v>8.0953704967019397E-6</v>
      </c>
      <c r="P2598" s="1" t="str">
        <f>VLOOKUP(Tabla_STOCKENALMACEN[[#This Row],[ID_PRODUCTO]],'ABC VENTAS'!$B$2:$F$564,5,FALSE)</f>
        <v>C</v>
      </c>
      <c r="Q2598" s="1" t="str">
        <f>VLOOKUP(Tabla_STOCKENALMACEN[[#This Row],[ID_PRODUCTO]],'ABC STOCK'!$B$3:$F$565,5,FALSE)</f>
        <v>C</v>
      </c>
      <c r="R259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599" spans="1:18" x14ac:dyDescent="0.25">
      <c r="A2599">
        <v>1</v>
      </c>
      <c r="B2599">
        <v>1433</v>
      </c>
      <c r="C2599">
        <v>9</v>
      </c>
      <c r="D2599">
        <v>4</v>
      </c>
      <c r="E2599">
        <v>202001</v>
      </c>
      <c r="F2599">
        <v>162</v>
      </c>
      <c r="G2599">
        <v>2.02</v>
      </c>
      <c r="H2599">
        <v>327.24</v>
      </c>
      <c r="I2599">
        <v>171.16470000000001</v>
      </c>
      <c r="J2599">
        <v>80.7</v>
      </c>
      <c r="K2599">
        <v>236.37029999999999</v>
      </c>
      <c r="L2599">
        <f>Tabla_STOCKENALMACEN[[#This Row],[CANT_STOCK]]*Tabla_STOCKENALMACEN[[#This Row],[COSTO_UNIT]]</f>
        <v>327.24</v>
      </c>
      <c r="M2599">
        <f>IFERROR(Tabla_STOCKENALMACEN[[#This Row],[CANT_STOCK]]/Tabla_STOCKENALMACEN[[#This Row],[VENTA_PROM12MESES_UN]],0)</f>
        <v>2.007434944237918</v>
      </c>
      <c r="N2599">
        <f>IFERROR(12/Tabla_STOCKENALMACEN[[#This Row],[MESES DE INVENTARIO]],0)</f>
        <v>5.9777777777777787</v>
      </c>
      <c r="O2599" s="3">
        <f>Tabla_STOCKENALMACEN[[#This Row],[STOCK_VALORIZADO]]/SUM(Tabla_STOCKENALMACEN[STOCK_VALORIZADO])</f>
        <v>1.2319238473496758E-5</v>
      </c>
      <c r="P2599" s="1" t="str">
        <f>VLOOKUP(Tabla_STOCKENALMACEN[[#This Row],[ID_PRODUCTO]],'ABC VENTAS'!$B$2:$F$564,5,FALSE)</f>
        <v>C</v>
      </c>
      <c r="Q2599" s="1" t="str">
        <f>VLOOKUP(Tabla_STOCKENALMACEN[[#This Row],[ID_PRODUCTO]],'ABC STOCK'!$B$3:$F$565,5,FALSE)</f>
        <v>C</v>
      </c>
      <c r="R259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00" spans="1:18" x14ac:dyDescent="0.25">
      <c r="A2600">
        <v>1</v>
      </c>
      <c r="B2600">
        <v>1434</v>
      </c>
      <c r="C2600">
        <v>9</v>
      </c>
      <c r="D2600">
        <v>4</v>
      </c>
      <c r="E2600">
        <v>201905</v>
      </c>
      <c r="F2600">
        <v>142</v>
      </c>
      <c r="G2600">
        <v>6.15</v>
      </c>
      <c r="H2600">
        <v>873.3</v>
      </c>
      <c r="I2600">
        <v>726.62249999999995</v>
      </c>
      <c r="J2600">
        <v>139</v>
      </c>
      <c r="K2600">
        <v>1222.4355</v>
      </c>
      <c r="L2600">
        <f>Tabla_STOCKENALMACEN[[#This Row],[CANT_STOCK]]*Tabla_STOCKENALMACEN[[#This Row],[COSTO_UNIT]]</f>
        <v>873.30000000000007</v>
      </c>
      <c r="M2600">
        <f>IFERROR(Tabla_STOCKENALMACEN[[#This Row],[CANT_STOCK]]/Tabla_STOCKENALMACEN[[#This Row],[VENTA_PROM12MESES_UN]],0)</f>
        <v>1.0215827338129497</v>
      </c>
      <c r="N2600">
        <f>IFERROR(12/Tabla_STOCKENALMACEN[[#This Row],[MESES DE INVENTARIO]],0)</f>
        <v>11.746478873239436</v>
      </c>
      <c r="O2600" s="3">
        <f>Tabla_STOCKENALMACEN[[#This Row],[STOCK_VALORIZADO]]/SUM(Tabla_STOCKENALMACEN[STOCK_VALORIZADO])</f>
        <v>3.2876148878207798E-5</v>
      </c>
      <c r="P2600" s="1" t="str">
        <f>VLOOKUP(Tabla_STOCKENALMACEN[[#This Row],[ID_PRODUCTO]],'ABC VENTAS'!$B$2:$F$564,5,FALSE)</f>
        <v>C</v>
      </c>
      <c r="Q2600" s="1" t="str">
        <f>VLOOKUP(Tabla_STOCKENALMACEN[[#This Row],[ID_PRODUCTO]],'ABC STOCK'!$B$3:$F$565,5,FALSE)</f>
        <v>C</v>
      </c>
      <c r="R26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01" spans="1:18" x14ac:dyDescent="0.25">
      <c r="A2601">
        <v>2</v>
      </c>
      <c r="B2601">
        <v>1434</v>
      </c>
      <c r="C2601">
        <v>9</v>
      </c>
      <c r="D2601">
        <v>4</v>
      </c>
      <c r="E2601">
        <v>202003</v>
      </c>
      <c r="F2601">
        <v>371</v>
      </c>
      <c r="G2601">
        <v>4.54</v>
      </c>
      <c r="H2601">
        <v>1684.34</v>
      </c>
      <c r="I2601">
        <v>445.62824000000001</v>
      </c>
      <c r="J2601">
        <v>92.6</v>
      </c>
      <c r="K2601">
        <v>786.15548000000001</v>
      </c>
      <c r="L2601">
        <f>Tabla_STOCKENALMACEN[[#This Row],[CANT_STOCK]]*Tabla_STOCKENALMACEN[[#This Row],[COSTO_UNIT]]</f>
        <v>1684.34</v>
      </c>
      <c r="M2601">
        <f>IFERROR(Tabla_STOCKENALMACEN[[#This Row],[CANT_STOCK]]/Tabla_STOCKENALMACEN[[#This Row],[VENTA_PROM12MESES_UN]],0)</f>
        <v>4.0064794816414686</v>
      </c>
      <c r="N2601">
        <f>IFERROR(12/Tabla_STOCKENALMACEN[[#This Row],[MESES DE INVENTARIO]],0)</f>
        <v>2.9951482479784368</v>
      </c>
      <c r="O2601" s="3">
        <f>Tabla_STOCKENALMACEN[[#This Row],[STOCK_VALORIZADO]]/SUM(Tabla_STOCKENALMACEN[STOCK_VALORIZADO])</f>
        <v>6.3408465133998077E-5</v>
      </c>
      <c r="P2601" s="1" t="str">
        <f>VLOOKUP(Tabla_STOCKENALMACEN[[#This Row],[ID_PRODUCTO]],'ABC VENTAS'!$B$2:$F$564,5,FALSE)</f>
        <v>C</v>
      </c>
      <c r="Q2601" s="1" t="str">
        <f>VLOOKUP(Tabla_STOCKENALMACEN[[#This Row],[ID_PRODUCTO]],'ABC STOCK'!$B$3:$F$565,5,FALSE)</f>
        <v>C</v>
      </c>
      <c r="R260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02" spans="1:18" x14ac:dyDescent="0.25">
      <c r="A2602">
        <v>2</v>
      </c>
      <c r="B2602">
        <v>1434</v>
      </c>
      <c r="C2602">
        <v>9</v>
      </c>
      <c r="D2602">
        <v>4</v>
      </c>
      <c r="E2602">
        <v>201906</v>
      </c>
      <c r="F2602">
        <v>84</v>
      </c>
      <c r="G2602">
        <v>7.39</v>
      </c>
      <c r="H2602">
        <v>620.76</v>
      </c>
      <c r="I2602">
        <v>332.91950000000003</v>
      </c>
      <c r="J2602">
        <v>53</v>
      </c>
      <c r="K2602">
        <v>603.17179999999996</v>
      </c>
      <c r="L2602">
        <f>Tabla_STOCKENALMACEN[[#This Row],[CANT_STOCK]]*Tabla_STOCKENALMACEN[[#This Row],[COSTO_UNIT]]</f>
        <v>620.76</v>
      </c>
      <c r="M2602">
        <f>IFERROR(Tabla_STOCKENALMACEN[[#This Row],[CANT_STOCK]]/Tabla_STOCKENALMACEN[[#This Row],[VENTA_PROM12MESES_UN]],0)</f>
        <v>1.5849056603773586</v>
      </c>
      <c r="N2602">
        <f>IFERROR(12/Tabla_STOCKENALMACEN[[#This Row],[MESES DE INVENTARIO]],0)</f>
        <v>7.5714285714285712</v>
      </c>
      <c r="O2602" s="3">
        <f>Tabla_STOCKENALMACEN[[#This Row],[STOCK_VALORIZADO]]/SUM(Tabla_STOCKENALMACEN[STOCK_VALORIZADO])</f>
        <v>2.3369057801026304E-5</v>
      </c>
      <c r="P2602" s="1" t="str">
        <f>VLOOKUP(Tabla_STOCKENALMACEN[[#This Row],[ID_PRODUCTO]],'ABC VENTAS'!$B$2:$F$564,5,FALSE)</f>
        <v>C</v>
      </c>
      <c r="Q2602" s="1" t="str">
        <f>VLOOKUP(Tabla_STOCKENALMACEN[[#This Row],[ID_PRODUCTO]],'ABC STOCK'!$B$3:$F$565,5,FALSE)</f>
        <v>C</v>
      </c>
      <c r="R260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03" spans="1:18" x14ac:dyDescent="0.25">
      <c r="A2603">
        <v>1</v>
      </c>
      <c r="B2603">
        <v>1434</v>
      </c>
      <c r="C2603">
        <v>9</v>
      </c>
      <c r="D2603">
        <v>4</v>
      </c>
      <c r="E2603">
        <v>201912</v>
      </c>
      <c r="F2603">
        <v>196</v>
      </c>
      <c r="G2603">
        <v>2.8</v>
      </c>
      <c r="H2603">
        <v>548.79999999999995</v>
      </c>
      <c r="I2603">
        <v>366.91199999999998</v>
      </c>
      <c r="J2603">
        <v>126</v>
      </c>
      <c r="K2603">
        <v>543.31200000000001</v>
      </c>
      <c r="L2603">
        <f>Tabla_STOCKENALMACEN[[#This Row],[CANT_STOCK]]*Tabla_STOCKENALMACEN[[#This Row],[COSTO_UNIT]]</f>
        <v>548.79999999999995</v>
      </c>
      <c r="M2603">
        <f>IFERROR(Tabla_STOCKENALMACEN[[#This Row],[CANT_STOCK]]/Tabla_STOCKENALMACEN[[#This Row],[VENTA_PROM12MESES_UN]],0)</f>
        <v>1.5555555555555556</v>
      </c>
      <c r="N2603">
        <f>IFERROR(12/Tabla_STOCKENALMACEN[[#This Row],[MESES DE INVENTARIO]],0)</f>
        <v>7.7142857142857144</v>
      </c>
      <c r="O2603" s="3">
        <f>Tabla_STOCKENALMACEN[[#This Row],[STOCK_VALORIZADO]]/SUM(Tabla_STOCKENALMACEN[STOCK_VALORIZADO])</f>
        <v>2.0660060121791408E-5</v>
      </c>
      <c r="P2603" s="1" t="str">
        <f>VLOOKUP(Tabla_STOCKENALMACEN[[#This Row],[ID_PRODUCTO]],'ABC VENTAS'!$B$2:$F$564,5,FALSE)</f>
        <v>C</v>
      </c>
      <c r="Q2603" s="1" t="str">
        <f>VLOOKUP(Tabla_STOCKENALMACEN[[#This Row],[ID_PRODUCTO]],'ABC STOCK'!$B$3:$F$565,5,FALSE)</f>
        <v>C</v>
      </c>
      <c r="R26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04" spans="1:18" x14ac:dyDescent="0.25">
      <c r="A2604">
        <v>2</v>
      </c>
      <c r="B2604">
        <v>1434</v>
      </c>
      <c r="C2604">
        <v>9</v>
      </c>
      <c r="D2604">
        <v>4</v>
      </c>
      <c r="E2604">
        <v>202003</v>
      </c>
      <c r="F2604">
        <v>447</v>
      </c>
      <c r="G2604">
        <v>6.54</v>
      </c>
      <c r="H2604">
        <v>2923.38</v>
      </c>
      <c r="I2604">
        <v>149.62212</v>
      </c>
      <c r="J2604">
        <v>27.9</v>
      </c>
      <c r="K2604">
        <v>341.21141999999998</v>
      </c>
      <c r="L2604">
        <f>Tabla_STOCKENALMACEN[[#This Row],[CANT_STOCK]]*Tabla_STOCKENALMACEN[[#This Row],[COSTO_UNIT]]</f>
        <v>2923.38</v>
      </c>
      <c r="M2604">
        <f>IFERROR(Tabla_STOCKENALMACEN[[#This Row],[CANT_STOCK]]/Tabla_STOCKENALMACEN[[#This Row],[VENTA_PROM12MESES_UN]],0)</f>
        <v>16.021505376344088</v>
      </c>
      <c r="N2604">
        <f>IFERROR(12/Tabla_STOCKENALMACEN[[#This Row],[MESES DE INVENTARIO]],0)</f>
        <v>0.74899328859060399</v>
      </c>
      <c r="O2604" s="3">
        <f>Tabla_STOCKENALMACEN[[#This Row],[STOCK_VALORIZADO]]/SUM(Tabla_STOCKENALMACEN[STOCK_VALORIZADO])</f>
        <v>1.1005321894832831E-4</v>
      </c>
      <c r="P2604" s="1" t="str">
        <f>VLOOKUP(Tabla_STOCKENALMACEN[[#This Row],[ID_PRODUCTO]],'ABC VENTAS'!$B$2:$F$564,5,FALSE)</f>
        <v>C</v>
      </c>
      <c r="Q2604" s="1" t="str">
        <f>VLOOKUP(Tabla_STOCKENALMACEN[[#This Row],[ID_PRODUCTO]],'ABC STOCK'!$B$3:$F$565,5,FALSE)</f>
        <v>C</v>
      </c>
      <c r="R260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605" spans="1:18" x14ac:dyDescent="0.25">
      <c r="A2605">
        <v>3</v>
      </c>
      <c r="B2605">
        <v>1434</v>
      </c>
      <c r="C2605">
        <v>9</v>
      </c>
      <c r="D2605">
        <v>4</v>
      </c>
      <c r="E2605">
        <v>202002</v>
      </c>
      <c r="F2605">
        <v>1478</v>
      </c>
      <c r="G2605">
        <v>1.27</v>
      </c>
      <c r="H2605">
        <v>1877.06</v>
      </c>
      <c r="I2605">
        <v>161.6456</v>
      </c>
      <c r="J2605">
        <v>148</v>
      </c>
      <c r="K2605">
        <v>248.10720000000001</v>
      </c>
      <c r="L2605">
        <f>Tabla_STOCKENALMACEN[[#This Row],[CANT_STOCK]]*Tabla_STOCKENALMACEN[[#This Row],[COSTO_UNIT]]</f>
        <v>1877.06</v>
      </c>
      <c r="M2605">
        <f>IFERROR(Tabla_STOCKENALMACEN[[#This Row],[CANT_STOCK]]/Tabla_STOCKENALMACEN[[#This Row],[VENTA_PROM12MESES_UN]],0)</f>
        <v>9.986486486486486</v>
      </c>
      <c r="N2605">
        <f>IFERROR(12/Tabla_STOCKENALMACEN[[#This Row],[MESES DE INVENTARIO]],0)</f>
        <v>1.2016238159675237</v>
      </c>
      <c r="O2605" s="3">
        <f>Tabla_STOCKENALMACEN[[#This Row],[STOCK_VALORIZADO]]/SUM(Tabla_STOCKENALMACEN[STOCK_VALORIZADO])</f>
        <v>7.0663579541198584E-5</v>
      </c>
      <c r="P2605" s="1" t="str">
        <f>VLOOKUP(Tabla_STOCKENALMACEN[[#This Row],[ID_PRODUCTO]],'ABC VENTAS'!$B$2:$F$564,5,FALSE)</f>
        <v>C</v>
      </c>
      <c r="Q2605" s="1" t="str">
        <f>VLOOKUP(Tabla_STOCKENALMACEN[[#This Row],[ID_PRODUCTO]],'ABC STOCK'!$B$3:$F$565,5,FALSE)</f>
        <v>C</v>
      </c>
      <c r="R260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606" spans="1:18" x14ac:dyDescent="0.25">
      <c r="A2606">
        <v>2</v>
      </c>
      <c r="B2606">
        <v>1435</v>
      </c>
      <c r="C2606">
        <v>9</v>
      </c>
      <c r="D2606">
        <v>4</v>
      </c>
      <c r="E2606">
        <v>202001</v>
      </c>
      <c r="F2606">
        <v>19</v>
      </c>
      <c r="G2606">
        <v>7.14</v>
      </c>
      <c r="H2606">
        <v>135.66</v>
      </c>
      <c r="I2606">
        <v>863.226</v>
      </c>
      <c r="J2606">
        <v>130</v>
      </c>
      <c r="K2606">
        <v>1624.35</v>
      </c>
      <c r="L2606">
        <f>Tabla_STOCKENALMACEN[[#This Row],[CANT_STOCK]]*Tabla_STOCKENALMACEN[[#This Row],[COSTO_UNIT]]</f>
        <v>135.66</v>
      </c>
      <c r="M2606">
        <f>IFERROR(Tabla_STOCKENALMACEN[[#This Row],[CANT_STOCK]]/Tabla_STOCKENALMACEN[[#This Row],[VENTA_PROM12MESES_UN]],0)</f>
        <v>0.14615384615384616</v>
      </c>
      <c r="N2606">
        <f>IFERROR(12/Tabla_STOCKENALMACEN[[#This Row],[MESES DE INVENTARIO]],0)</f>
        <v>82.105263157894726</v>
      </c>
      <c r="O2606" s="3">
        <f>Tabla_STOCKENALMACEN[[#This Row],[STOCK_VALORIZADO]]/SUM(Tabla_STOCKENALMACEN[STOCK_VALORIZADO])</f>
        <v>5.107040371942826E-6</v>
      </c>
      <c r="P2606" s="1" t="str">
        <f>VLOOKUP(Tabla_STOCKENALMACEN[[#This Row],[ID_PRODUCTO]],'ABC VENTAS'!$B$2:$F$564,5,FALSE)</f>
        <v>C</v>
      </c>
      <c r="Q2606" s="1" t="str">
        <f>VLOOKUP(Tabla_STOCKENALMACEN[[#This Row],[ID_PRODUCTO]],'ABC STOCK'!$B$3:$F$565,5,FALSE)</f>
        <v>C</v>
      </c>
      <c r="R260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07" spans="1:18" x14ac:dyDescent="0.25">
      <c r="A2607">
        <v>3</v>
      </c>
      <c r="B2607">
        <v>1435</v>
      </c>
      <c r="C2607">
        <v>9</v>
      </c>
      <c r="D2607">
        <v>4</v>
      </c>
      <c r="E2607">
        <v>201901</v>
      </c>
      <c r="F2607">
        <v>243</v>
      </c>
      <c r="G2607">
        <v>4.42</v>
      </c>
      <c r="H2607">
        <v>1074.06</v>
      </c>
      <c r="I2607">
        <v>382.13551999999999</v>
      </c>
      <c r="J2607">
        <v>80.8</v>
      </c>
      <c r="K2607">
        <v>485.70496000000003</v>
      </c>
      <c r="L2607">
        <f>Tabla_STOCKENALMACEN[[#This Row],[CANT_STOCK]]*Tabla_STOCKENALMACEN[[#This Row],[COSTO_UNIT]]</f>
        <v>1074.06</v>
      </c>
      <c r="M2607">
        <f>IFERROR(Tabla_STOCKENALMACEN[[#This Row],[CANT_STOCK]]/Tabla_STOCKENALMACEN[[#This Row],[VENTA_PROM12MESES_UN]],0)</f>
        <v>3.0074257425742577</v>
      </c>
      <c r="N2607">
        <f>IFERROR(12/Tabla_STOCKENALMACEN[[#This Row],[MESES DE INVENTARIO]],0)</f>
        <v>3.9901234567901231</v>
      </c>
      <c r="O2607" s="3">
        <f>Tabla_STOCKENALMACEN[[#This Row],[STOCK_VALORIZADO]]/SUM(Tabla_STOCKENALMACEN[STOCK_VALORIZADO])</f>
        <v>4.043393617786312E-5</v>
      </c>
      <c r="P2607" s="1" t="str">
        <f>VLOOKUP(Tabla_STOCKENALMACEN[[#This Row],[ID_PRODUCTO]],'ABC VENTAS'!$B$2:$F$564,5,FALSE)</f>
        <v>C</v>
      </c>
      <c r="Q2607" s="1" t="str">
        <f>VLOOKUP(Tabla_STOCKENALMACEN[[#This Row],[ID_PRODUCTO]],'ABC STOCK'!$B$3:$F$565,5,FALSE)</f>
        <v>C</v>
      </c>
      <c r="R260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08" spans="1:18" x14ac:dyDescent="0.25">
      <c r="A2608">
        <v>3</v>
      </c>
      <c r="B2608">
        <v>1435</v>
      </c>
      <c r="C2608">
        <v>9</v>
      </c>
      <c r="D2608">
        <v>4</v>
      </c>
      <c r="E2608">
        <v>202003</v>
      </c>
      <c r="F2608">
        <v>146</v>
      </c>
      <c r="G2608">
        <v>2.86</v>
      </c>
      <c r="H2608">
        <v>417.56</v>
      </c>
      <c r="I2608">
        <v>312.45499999999998</v>
      </c>
      <c r="J2608">
        <v>115</v>
      </c>
      <c r="K2608">
        <v>470.327</v>
      </c>
      <c r="L2608">
        <f>Tabla_STOCKENALMACEN[[#This Row],[CANT_STOCK]]*Tabla_STOCKENALMACEN[[#This Row],[COSTO_UNIT]]</f>
        <v>417.56</v>
      </c>
      <c r="M2608">
        <f>IFERROR(Tabla_STOCKENALMACEN[[#This Row],[CANT_STOCK]]/Tabla_STOCKENALMACEN[[#This Row],[VENTA_PROM12MESES_UN]],0)</f>
        <v>1.2695652173913043</v>
      </c>
      <c r="N2608">
        <f>IFERROR(12/Tabla_STOCKENALMACEN[[#This Row],[MESES DE INVENTARIO]],0)</f>
        <v>9.4520547945205475</v>
      </c>
      <c r="O2608" s="3">
        <f>Tabla_STOCKENALMACEN[[#This Row],[STOCK_VALORIZADO]]/SUM(Tabla_STOCKENALMACEN[STOCK_VALORIZADO])</f>
        <v>1.5719414548934442E-5</v>
      </c>
      <c r="P2608" s="1" t="str">
        <f>VLOOKUP(Tabla_STOCKENALMACEN[[#This Row],[ID_PRODUCTO]],'ABC VENTAS'!$B$2:$F$564,5,FALSE)</f>
        <v>C</v>
      </c>
      <c r="Q2608" s="1" t="str">
        <f>VLOOKUP(Tabla_STOCKENALMACEN[[#This Row],[ID_PRODUCTO]],'ABC STOCK'!$B$3:$F$565,5,FALSE)</f>
        <v>C</v>
      </c>
      <c r="R260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09" spans="1:18" x14ac:dyDescent="0.25">
      <c r="A2609">
        <v>1</v>
      </c>
      <c r="B2609">
        <v>1435</v>
      </c>
      <c r="C2609">
        <v>9</v>
      </c>
      <c r="D2609">
        <v>4</v>
      </c>
      <c r="E2609">
        <v>201911</v>
      </c>
      <c r="F2609">
        <v>153</v>
      </c>
      <c r="G2609">
        <v>3.57</v>
      </c>
      <c r="H2609">
        <v>546.21</v>
      </c>
      <c r="I2609">
        <v>300.02280000000002</v>
      </c>
      <c r="J2609">
        <v>76.400000000000006</v>
      </c>
      <c r="K2609">
        <v>452.76168000000001</v>
      </c>
      <c r="L2609">
        <f>Tabla_STOCKENALMACEN[[#This Row],[CANT_STOCK]]*Tabla_STOCKENALMACEN[[#This Row],[COSTO_UNIT]]</f>
        <v>546.20999999999992</v>
      </c>
      <c r="M2609">
        <f>IFERROR(Tabla_STOCKENALMACEN[[#This Row],[CANT_STOCK]]/Tabla_STOCKENALMACEN[[#This Row],[VENTA_PROM12MESES_UN]],0)</f>
        <v>2.0026178010471201</v>
      </c>
      <c r="N2609">
        <f>IFERROR(12/Tabla_STOCKENALMACEN[[#This Row],[MESES DE INVENTARIO]],0)</f>
        <v>5.992156862745099</v>
      </c>
      <c r="O2609" s="3">
        <f>Tabla_STOCKENALMACEN[[#This Row],[STOCK_VALORIZADO]]/SUM(Tabla_STOCKENALMACEN[STOCK_VALORIZADO])</f>
        <v>2.0562557287032955E-5</v>
      </c>
      <c r="P2609" s="1" t="str">
        <f>VLOOKUP(Tabla_STOCKENALMACEN[[#This Row],[ID_PRODUCTO]],'ABC VENTAS'!$B$2:$F$564,5,FALSE)</f>
        <v>C</v>
      </c>
      <c r="Q2609" s="1" t="str">
        <f>VLOOKUP(Tabla_STOCKENALMACEN[[#This Row],[ID_PRODUCTO]],'ABC STOCK'!$B$3:$F$565,5,FALSE)</f>
        <v>C</v>
      </c>
      <c r="R260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10" spans="1:18" x14ac:dyDescent="0.25">
      <c r="A2610">
        <v>2</v>
      </c>
      <c r="B2610">
        <v>1435</v>
      </c>
      <c r="C2610">
        <v>9</v>
      </c>
      <c r="D2610">
        <v>4</v>
      </c>
      <c r="E2610">
        <v>202003</v>
      </c>
      <c r="F2610">
        <v>251</v>
      </c>
      <c r="G2610">
        <v>3.68</v>
      </c>
      <c r="H2610">
        <v>923.68</v>
      </c>
      <c r="I2610">
        <v>223.81392</v>
      </c>
      <c r="J2610">
        <v>62.7</v>
      </c>
      <c r="K2610">
        <v>290.72735999999998</v>
      </c>
      <c r="L2610">
        <f>Tabla_STOCKENALMACEN[[#This Row],[CANT_STOCK]]*Tabla_STOCKENALMACEN[[#This Row],[COSTO_UNIT]]</f>
        <v>923.68000000000006</v>
      </c>
      <c r="M2610">
        <f>IFERROR(Tabla_STOCKENALMACEN[[#This Row],[CANT_STOCK]]/Tabla_STOCKENALMACEN[[#This Row],[VENTA_PROM12MESES_UN]],0)</f>
        <v>4.003189792663477</v>
      </c>
      <c r="N2610">
        <f>IFERROR(12/Tabla_STOCKENALMACEN[[#This Row],[MESES DE INVENTARIO]],0)</f>
        <v>2.9976095617529879</v>
      </c>
      <c r="O2610" s="3">
        <f>Tabla_STOCKENALMACEN[[#This Row],[STOCK_VALORIZADO]]/SUM(Tabla_STOCKENALMACEN[STOCK_VALORIZADO])</f>
        <v>3.4772748420729394E-5</v>
      </c>
      <c r="P2610" s="1" t="str">
        <f>VLOOKUP(Tabla_STOCKENALMACEN[[#This Row],[ID_PRODUCTO]],'ABC VENTAS'!$B$2:$F$564,5,FALSE)</f>
        <v>C</v>
      </c>
      <c r="Q2610" s="1" t="str">
        <f>VLOOKUP(Tabla_STOCKENALMACEN[[#This Row],[ID_PRODUCTO]],'ABC STOCK'!$B$3:$F$565,5,FALSE)</f>
        <v>C</v>
      </c>
      <c r="R261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11" spans="1:18" x14ac:dyDescent="0.25">
      <c r="A2611">
        <v>1</v>
      </c>
      <c r="B2611">
        <v>1435</v>
      </c>
      <c r="C2611">
        <v>9</v>
      </c>
      <c r="D2611">
        <v>4</v>
      </c>
      <c r="E2611">
        <v>201910</v>
      </c>
      <c r="F2611">
        <v>240</v>
      </c>
      <c r="G2611">
        <v>6.2</v>
      </c>
      <c r="H2611">
        <v>1488</v>
      </c>
      <c r="I2611">
        <v>166.84200000000001</v>
      </c>
      <c r="J2611">
        <v>29.9</v>
      </c>
      <c r="K2611">
        <v>229.87119999999999</v>
      </c>
      <c r="L2611">
        <f>Tabla_STOCKENALMACEN[[#This Row],[CANT_STOCK]]*Tabla_STOCKENALMACEN[[#This Row],[COSTO_UNIT]]</f>
        <v>1488</v>
      </c>
      <c r="M2611">
        <f>IFERROR(Tabla_STOCKENALMACEN[[#This Row],[CANT_STOCK]]/Tabla_STOCKENALMACEN[[#This Row],[VENTA_PROM12MESES_UN]],0)</f>
        <v>8.0267558528428093</v>
      </c>
      <c r="N2611">
        <f>IFERROR(12/Tabla_STOCKENALMACEN[[#This Row],[MESES DE INVENTARIO]],0)</f>
        <v>1.4950000000000001</v>
      </c>
      <c r="O2611" s="3">
        <f>Tabla_STOCKENALMACEN[[#This Row],[STOCK_VALORIZADO]]/SUM(Tabla_STOCKENALMACEN[STOCK_VALORIZADO])</f>
        <v>5.6017072633428605E-5</v>
      </c>
      <c r="P2611" s="1" t="str">
        <f>VLOOKUP(Tabla_STOCKENALMACEN[[#This Row],[ID_PRODUCTO]],'ABC VENTAS'!$B$2:$F$564,5,FALSE)</f>
        <v>C</v>
      </c>
      <c r="Q2611" s="1" t="str">
        <f>VLOOKUP(Tabla_STOCKENALMACEN[[#This Row],[ID_PRODUCTO]],'ABC STOCK'!$B$3:$F$565,5,FALSE)</f>
        <v>C</v>
      </c>
      <c r="R261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612" spans="1:18" x14ac:dyDescent="0.25">
      <c r="A2612">
        <v>2</v>
      </c>
      <c r="B2612">
        <v>1436</v>
      </c>
      <c r="C2612">
        <v>9</v>
      </c>
      <c r="D2612">
        <v>4</v>
      </c>
      <c r="E2612">
        <v>202003</v>
      </c>
      <c r="F2612">
        <v>280</v>
      </c>
      <c r="G2612">
        <v>5.92</v>
      </c>
      <c r="H2612">
        <v>1657.6</v>
      </c>
      <c r="I2612">
        <v>661.85599999999999</v>
      </c>
      <c r="J2612">
        <v>130</v>
      </c>
      <c r="K2612">
        <v>954.30399999999997</v>
      </c>
      <c r="L2612">
        <f>Tabla_STOCKENALMACEN[[#This Row],[CANT_STOCK]]*Tabla_STOCKENALMACEN[[#This Row],[COSTO_UNIT]]</f>
        <v>1657.6</v>
      </c>
      <c r="M2612">
        <f>IFERROR(Tabla_STOCKENALMACEN[[#This Row],[CANT_STOCK]]/Tabla_STOCKENALMACEN[[#This Row],[VENTA_PROM12MESES_UN]],0)</f>
        <v>2.1538461538461537</v>
      </c>
      <c r="N2612">
        <f>IFERROR(12/Tabla_STOCKENALMACEN[[#This Row],[MESES DE INVENTARIO]],0)</f>
        <v>5.5714285714285721</v>
      </c>
      <c r="O2612" s="3">
        <f>Tabla_STOCKENALMACEN[[#This Row],[STOCK_VALORIZADO]]/SUM(Tabla_STOCKENALMACEN[STOCK_VALORIZADO])</f>
        <v>6.2401814245410789E-5</v>
      </c>
      <c r="P2612" s="1" t="str">
        <f>VLOOKUP(Tabla_STOCKENALMACEN[[#This Row],[ID_PRODUCTO]],'ABC VENTAS'!$B$2:$F$564,5,FALSE)</f>
        <v>C</v>
      </c>
      <c r="Q2612" s="1" t="str">
        <f>VLOOKUP(Tabla_STOCKENALMACEN[[#This Row],[ID_PRODUCTO]],'ABC STOCK'!$B$3:$F$565,5,FALSE)</f>
        <v>C</v>
      </c>
      <c r="R261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13" spans="1:18" x14ac:dyDescent="0.25">
      <c r="A2613">
        <v>3</v>
      </c>
      <c r="B2613">
        <v>1436</v>
      </c>
      <c r="C2613">
        <v>9</v>
      </c>
      <c r="D2613">
        <v>4</v>
      </c>
      <c r="E2613">
        <v>202001</v>
      </c>
      <c r="F2613">
        <v>364</v>
      </c>
      <c r="G2613">
        <v>2.4500000000000002</v>
      </c>
      <c r="H2613">
        <v>891.8</v>
      </c>
      <c r="I2613">
        <v>293.21600000000001</v>
      </c>
      <c r="J2613">
        <v>136</v>
      </c>
      <c r="K2613">
        <v>593.096</v>
      </c>
      <c r="L2613">
        <f>Tabla_STOCKENALMACEN[[#This Row],[CANT_STOCK]]*Tabla_STOCKENALMACEN[[#This Row],[COSTO_UNIT]]</f>
        <v>891.80000000000007</v>
      </c>
      <c r="M2613">
        <f>IFERROR(Tabla_STOCKENALMACEN[[#This Row],[CANT_STOCK]]/Tabla_STOCKENALMACEN[[#This Row],[VENTA_PROM12MESES_UN]],0)</f>
        <v>2.6764705882352939</v>
      </c>
      <c r="N2613">
        <f>IFERROR(12/Tabla_STOCKENALMACEN[[#This Row],[MESES DE INVENTARIO]],0)</f>
        <v>4.4835164835164836</v>
      </c>
      <c r="O2613" s="3">
        <f>Tabla_STOCKENALMACEN[[#This Row],[STOCK_VALORIZADO]]/SUM(Tabla_STOCKENALMACEN[STOCK_VALORIZADO])</f>
        <v>3.3572597697911045E-5</v>
      </c>
      <c r="P2613" s="1" t="str">
        <f>VLOOKUP(Tabla_STOCKENALMACEN[[#This Row],[ID_PRODUCTO]],'ABC VENTAS'!$B$2:$F$564,5,FALSE)</f>
        <v>C</v>
      </c>
      <c r="Q2613" s="1" t="str">
        <f>VLOOKUP(Tabla_STOCKENALMACEN[[#This Row],[ID_PRODUCTO]],'ABC STOCK'!$B$3:$F$565,5,FALSE)</f>
        <v>C</v>
      </c>
      <c r="R261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14" spans="1:18" x14ac:dyDescent="0.25">
      <c r="A2614">
        <v>2</v>
      </c>
      <c r="B2614">
        <v>1436</v>
      </c>
      <c r="C2614">
        <v>9</v>
      </c>
      <c r="D2614">
        <v>4</v>
      </c>
      <c r="E2614">
        <v>202002</v>
      </c>
      <c r="F2614">
        <v>359</v>
      </c>
      <c r="G2614">
        <v>6.48</v>
      </c>
      <c r="H2614">
        <v>2326.3200000000002</v>
      </c>
      <c r="I2614">
        <v>301.91615999999999</v>
      </c>
      <c r="J2614">
        <v>51.2</v>
      </c>
      <c r="K2614">
        <v>451.21535999999998</v>
      </c>
      <c r="L2614">
        <f>Tabla_STOCKENALMACEN[[#This Row],[CANT_STOCK]]*Tabla_STOCKENALMACEN[[#This Row],[COSTO_UNIT]]</f>
        <v>2326.3200000000002</v>
      </c>
      <c r="M2614">
        <f>IFERROR(Tabla_STOCKENALMACEN[[#This Row],[CANT_STOCK]]/Tabla_STOCKENALMACEN[[#This Row],[VENTA_PROM12MESES_UN]],0)</f>
        <v>7.01171875</v>
      </c>
      <c r="N2614">
        <f>IFERROR(12/Tabla_STOCKENALMACEN[[#This Row],[MESES DE INVENTARIO]],0)</f>
        <v>1.7114206128133704</v>
      </c>
      <c r="O2614" s="3">
        <f>Tabla_STOCKENALMACEN[[#This Row],[STOCK_VALORIZADO]]/SUM(Tabla_STOCKENALMACEN[STOCK_VALORIZADO])</f>
        <v>8.7576368554165081E-5</v>
      </c>
      <c r="P2614" s="1" t="str">
        <f>VLOOKUP(Tabla_STOCKENALMACEN[[#This Row],[ID_PRODUCTO]],'ABC VENTAS'!$B$2:$F$564,5,FALSE)</f>
        <v>C</v>
      </c>
      <c r="Q2614" s="1" t="str">
        <f>VLOOKUP(Tabla_STOCKENALMACEN[[#This Row],[ID_PRODUCTO]],'ABC STOCK'!$B$3:$F$565,5,FALSE)</f>
        <v>C</v>
      </c>
      <c r="R261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615" spans="1:18" x14ac:dyDescent="0.25">
      <c r="A2615">
        <v>3</v>
      </c>
      <c r="B2615">
        <v>1436</v>
      </c>
      <c r="C2615">
        <v>9</v>
      </c>
      <c r="D2615">
        <v>4</v>
      </c>
      <c r="E2615">
        <v>202003</v>
      </c>
      <c r="F2615">
        <v>169</v>
      </c>
      <c r="G2615">
        <v>4.9400000000000004</v>
      </c>
      <c r="H2615">
        <v>834.86</v>
      </c>
      <c r="I2615">
        <v>220.45244</v>
      </c>
      <c r="J2615">
        <v>42.1</v>
      </c>
      <c r="K2615">
        <v>326.51918000000001</v>
      </c>
      <c r="L2615">
        <f>Tabla_STOCKENALMACEN[[#This Row],[CANT_STOCK]]*Tabla_STOCKENALMACEN[[#This Row],[COSTO_UNIT]]</f>
        <v>834.86</v>
      </c>
      <c r="M2615">
        <f>IFERROR(Tabla_STOCKENALMACEN[[#This Row],[CANT_STOCK]]/Tabla_STOCKENALMACEN[[#This Row],[VENTA_PROM12MESES_UN]],0)</f>
        <v>4.0142517814726837</v>
      </c>
      <c r="N2615">
        <f>IFERROR(12/Tabla_STOCKENALMACEN[[#This Row],[MESES DE INVENTARIO]],0)</f>
        <v>2.9893491124260358</v>
      </c>
      <c r="O2615" s="3">
        <f>Tabla_STOCKENALMACEN[[#This Row],[STOCK_VALORIZADO]]/SUM(Tabla_STOCKENALMACEN[STOCK_VALORIZADO])</f>
        <v>3.1429041168510888E-5</v>
      </c>
      <c r="P2615" s="1" t="str">
        <f>VLOOKUP(Tabla_STOCKENALMACEN[[#This Row],[ID_PRODUCTO]],'ABC VENTAS'!$B$2:$F$564,5,FALSE)</f>
        <v>C</v>
      </c>
      <c r="Q2615" s="1" t="str">
        <f>VLOOKUP(Tabla_STOCKENALMACEN[[#This Row],[ID_PRODUCTO]],'ABC STOCK'!$B$3:$F$565,5,FALSE)</f>
        <v>C</v>
      </c>
      <c r="R261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16" spans="1:18" x14ac:dyDescent="0.25">
      <c r="A2616">
        <v>1</v>
      </c>
      <c r="B2616">
        <v>1436</v>
      </c>
      <c r="C2616">
        <v>9</v>
      </c>
      <c r="D2616">
        <v>4</v>
      </c>
      <c r="E2616">
        <v>201908</v>
      </c>
      <c r="F2616">
        <v>757</v>
      </c>
      <c r="G2616">
        <v>4.53</v>
      </c>
      <c r="H2616">
        <v>3429.21</v>
      </c>
      <c r="I2616">
        <v>193.52160000000001</v>
      </c>
      <c r="J2616">
        <v>44.5</v>
      </c>
      <c r="K2616">
        <v>298.3458</v>
      </c>
      <c r="L2616">
        <f>Tabla_STOCKENALMACEN[[#This Row],[CANT_STOCK]]*Tabla_STOCKENALMACEN[[#This Row],[COSTO_UNIT]]</f>
        <v>3429.21</v>
      </c>
      <c r="M2616">
        <f>IFERROR(Tabla_STOCKENALMACEN[[#This Row],[CANT_STOCK]]/Tabla_STOCKENALMACEN[[#This Row],[VENTA_PROM12MESES_UN]],0)</f>
        <v>17.011235955056179</v>
      </c>
      <c r="N2616">
        <f>IFERROR(12/Tabla_STOCKENALMACEN[[#This Row],[MESES DE INVENTARIO]],0)</f>
        <v>0.70541611624834877</v>
      </c>
      <c r="O2616" s="3">
        <f>Tabla_STOCKENALMACEN[[#This Row],[STOCK_VALORIZADO]]/SUM(Tabla_STOCKENALMACEN[STOCK_VALORIZADO])</f>
        <v>1.2909563551430088E-4</v>
      </c>
      <c r="P2616" s="1" t="str">
        <f>VLOOKUP(Tabla_STOCKENALMACEN[[#This Row],[ID_PRODUCTO]],'ABC VENTAS'!$B$2:$F$564,5,FALSE)</f>
        <v>C</v>
      </c>
      <c r="Q2616" s="1" t="str">
        <f>VLOOKUP(Tabla_STOCKENALMACEN[[#This Row],[ID_PRODUCTO]],'ABC STOCK'!$B$3:$F$565,5,FALSE)</f>
        <v>C</v>
      </c>
      <c r="R261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617" spans="1:18" x14ac:dyDescent="0.25">
      <c r="A2617">
        <v>3</v>
      </c>
      <c r="B2617">
        <v>1436</v>
      </c>
      <c r="C2617">
        <v>9</v>
      </c>
      <c r="D2617">
        <v>4</v>
      </c>
      <c r="E2617">
        <v>202001</v>
      </c>
      <c r="F2617">
        <v>26</v>
      </c>
      <c r="G2617">
        <v>1.55</v>
      </c>
      <c r="H2617">
        <v>40.299999999999997</v>
      </c>
      <c r="I2617">
        <v>102.765</v>
      </c>
      <c r="J2617">
        <v>65</v>
      </c>
      <c r="K2617">
        <v>162.20750000000001</v>
      </c>
      <c r="L2617">
        <f>Tabla_STOCKENALMACEN[[#This Row],[CANT_STOCK]]*Tabla_STOCKENALMACEN[[#This Row],[COSTO_UNIT]]</f>
        <v>40.300000000000004</v>
      </c>
      <c r="M2617">
        <f>IFERROR(Tabla_STOCKENALMACEN[[#This Row],[CANT_STOCK]]/Tabla_STOCKENALMACEN[[#This Row],[VENTA_PROM12MESES_UN]],0)</f>
        <v>0.4</v>
      </c>
      <c r="N2617">
        <f>IFERROR(12/Tabla_STOCKENALMACEN[[#This Row],[MESES DE INVENTARIO]],0)</f>
        <v>30</v>
      </c>
      <c r="O2617" s="3">
        <f>Tabla_STOCKENALMACEN[[#This Row],[STOCK_VALORIZADO]]/SUM(Tabla_STOCKENALMACEN[STOCK_VALORIZADO])</f>
        <v>1.5171290504886916E-6</v>
      </c>
      <c r="P2617" s="1" t="str">
        <f>VLOOKUP(Tabla_STOCKENALMACEN[[#This Row],[ID_PRODUCTO]],'ABC VENTAS'!$B$2:$F$564,5,FALSE)</f>
        <v>C</v>
      </c>
      <c r="Q2617" s="1" t="str">
        <f>VLOOKUP(Tabla_STOCKENALMACEN[[#This Row],[ID_PRODUCTO]],'ABC STOCK'!$B$3:$F$565,5,FALSE)</f>
        <v>C</v>
      </c>
      <c r="R261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18" spans="1:18" x14ac:dyDescent="0.25">
      <c r="A2618">
        <v>1</v>
      </c>
      <c r="B2618">
        <v>1437</v>
      </c>
      <c r="C2618">
        <v>9</v>
      </c>
      <c r="D2618">
        <v>4</v>
      </c>
      <c r="E2618">
        <v>201905</v>
      </c>
      <c r="F2618">
        <v>42</v>
      </c>
      <c r="G2618">
        <v>6.9</v>
      </c>
      <c r="H2618">
        <v>289.8</v>
      </c>
      <c r="I2618">
        <v>788.25599999999997</v>
      </c>
      <c r="J2618">
        <v>136</v>
      </c>
      <c r="K2618">
        <v>1454.52</v>
      </c>
      <c r="L2618">
        <f>Tabla_STOCKENALMACEN[[#This Row],[CANT_STOCK]]*Tabla_STOCKENALMACEN[[#This Row],[COSTO_UNIT]]</f>
        <v>289.8</v>
      </c>
      <c r="M2618">
        <f>IFERROR(Tabla_STOCKENALMACEN[[#This Row],[CANT_STOCK]]/Tabla_STOCKENALMACEN[[#This Row],[VENTA_PROM12MESES_UN]],0)</f>
        <v>0.30882352941176472</v>
      </c>
      <c r="N2618">
        <f>IFERROR(12/Tabla_STOCKENALMACEN[[#This Row],[MESES DE INVENTARIO]],0)</f>
        <v>38.857142857142854</v>
      </c>
      <c r="O2618" s="3">
        <f>Tabla_STOCKENALMACEN[[#This Row],[STOCK_VALORIZADO]]/SUM(Tabla_STOCKENALMACEN[STOCK_VALORIZADO])</f>
        <v>1.0909776645945975E-5</v>
      </c>
      <c r="P2618" s="1" t="str">
        <f>VLOOKUP(Tabla_STOCKENALMACEN[[#This Row],[ID_PRODUCTO]],'ABC VENTAS'!$B$2:$F$564,5,FALSE)</f>
        <v>C</v>
      </c>
      <c r="Q2618" s="1" t="str">
        <f>VLOOKUP(Tabla_STOCKENALMACEN[[#This Row],[ID_PRODUCTO]],'ABC STOCK'!$B$3:$F$565,5,FALSE)</f>
        <v>C</v>
      </c>
      <c r="R261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19" spans="1:18" x14ac:dyDescent="0.25">
      <c r="A2619">
        <v>2</v>
      </c>
      <c r="B2619">
        <v>1437</v>
      </c>
      <c r="C2619">
        <v>9</v>
      </c>
      <c r="D2619">
        <v>4</v>
      </c>
      <c r="E2619">
        <v>202001</v>
      </c>
      <c r="F2619">
        <v>38</v>
      </c>
      <c r="G2619">
        <v>7.52</v>
      </c>
      <c r="H2619">
        <v>285.76</v>
      </c>
      <c r="I2619">
        <v>491.50720000000001</v>
      </c>
      <c r="J2619">
        <v>76</v>
      </c>
      <c r="K2619">
        <v>971.58399999999995</v>
      </c>
      <c r="L2619">
        <f>Tabla_STOCKENALMACEN[[#This Row],[CANT_STOCK]]*Tabla_STOCKENALMACEN[[#This Row],[COSTO_UNIT]]</f>
        <v>285.76</v>
      </c>
      <c r="M2619">
        <f>IFERROR(Tabla_STOCKENALMACEN[[#This Row],[CANT_STOCK]]/Tabla_STOCKENALMACEN[[#This Row],[VENTA_PROM12MESES_UN]],0)</f>
        <v>0.5</v>
      </c>
      <c r="N2619">
        <f>IFERROR(12/Tabla_STOCKENALMACEN[[#This Row],[MESES DE INVENTARIO]],0)</f>
        <v>24</v>
      </c>
      <c r="O2619" s="3">
        <f>Tabla_STOCKENALMACEN[[#This Row],[STOCK_VALORIZADO]]/SUM(Tabla_STOCKENALMACEN[STOCK_VALORIZADO])</f>
        <v>1.0757687282075644E-5</v>
      </c>
      <c r="P2619" s="1" t="str">
        <f>VLOOKUP(Tabla_STOCKENALMACEN[[#This Row],[ID_PRODUCTO]],'ABC VENTAS'!$B$2:$F$564,5,FALSE)</f>
        <v>C</v>
      </c>
      <c r="Q2619" s="1" t="str">
        <f>VLOOKUP(Tabla_STOCKENALMACEN[[#This Row],[ID_PRODUCTO]],'ABC STOCK'!$B$3:$F$565,5,FALSE)</f>
        <v>C</v>
      </c>
      <c r="R261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20" spans="1:18" x14ac:dyDescent="0.25">
      <c r="A2620">
        <v>3</v>
      </c>
      <c r="B2620">
        <v>1437</v>
      </c>
      <c r="C2620">
        <v>9</v>
      </c>
      <c r="D2620">
        <v>4</v>
      </c>
      <c r="E2620">
        <v>202003</v>
      </c>
      <c r="F2620">
        <v>695</v>
      </c>
      <c r="G2620">
        <v>7.13</v>
      </c>
      <c r="H2620">
        <v>4955.3500000000004</v>
      </c>
      <c r="I2620">
        <v>476.89717999999999</v>
      </c>
      <c r="J2620">
        <v>63.1</v>
      </c>
      <c r="K2620">
        <v>548.88166000000001</v>
      </c>
      <c r="L2620">
        <f>Tabla_STOCKENALMACEN[[#This Row],[CANT_STOCK]]*Tabla_STOCKENALMACEN[[#This Row],[COSTO_UNIT]]</f>
        <v>4955.3500000000004</v>
      </c>
      <c r="M2620">
        <f>IFERROR(Tabla_STOCKENALMACEN[[#This Row],[CANT_STOCK]]/Tabla_STOCKENALMACEN[[#This Row],[VENTA_PROM12MESES_UN]],0)</f>
        <v>11.014263074484944</v>
      </c>
      <c r="N2620">
        <f>IFERROR(12/Tabla_STOCKENALMACEN[[#This Row],[MESES DE INVENTARIO]],0)</f>
        <v>1.0894964028776979</v>
      </c>
      <c r="O2620" s="3">
        <f>Tabla_STOCKENALMACEN[[#This Row],[STOCK_VALORIZADO]]/SUM(Tabla_STOCKENALMACEN[STOCK_VALORIZADO])</f>
        <v>1.8654852209278256E-4</v>
      </c>
      <c r="P2620" s="1" t="str">
        <f>VLOOKUP(Tabla_STOCKENALMACEN[[#This Row],[ID_PRODUCTO]],'ABC VENTAS'!$B$2:$F$564,5,FALSE)</f>
        <v>C</v>
      </c>
      <c r="Q2620" s="1" t="str">
        <f>VLOOKUP(Tabla_STOCKENALMACEN[[#This Row],[ID_PRODUCTO]],'ABC STOCK'!$B$3:$F$565,5,FALSE)</f>
        <v>C</v>
      </c>
      <c r="R262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621" spans="1:18" x14ac:dyDescent="0.25">
      <c r="A2621">
        <v>2</v>
      </c>
      <c r="B2621">
        <v>1437</v>
      </c>
      <c r="C2621">
        <v>9</v>
      </c>
      <c r="D2621">
        <v>4</v>
      </c>
      <c r="E2621">
        <v>201908</v>
      </c>
      <c r="F2621">
        <v>323</v>
      </c>
      <c r="G2621">
        <v>2.02</v>
      </c>
      <c r="H2621">
        <v>652.46</v>
      </c>
      <c r="I2621">
        <v>222.6242</v>
      </c>
      <c r="J2621">
        <v>107</v>
      </c>
      <c r="K2621">
        <v>389.05200000000002</v>
      </c>
      <c r="L2621">
        <f>Tabla_STOCKENALMACEN[[#This Row],[CANT_STOCK]]*Tabla_STOCKENALMACEN[[#This Row],[COSTO_UNIT]]</f>
        <v>652.46</v>
      </c>
      <c r="M2621">
        <f>IFERROR(Tabla_STOCKENALMACEN[[#This Row],[CANT_STOCK]]/Tabla_STOCKENALMACEN[[#This Row],[VENTA_PROM12MESES_UN]],0)</f>
        <v>3.0186915887850465</v>
      </c>
      <c r="N2621">
        <f>IFERROR(12/Tabla_STOCKENALMACEN[[#This Row],[MESES DE INVENTARIO]],0)</f>
        <v>3.975232198142415</v>
      </c>
      <c r="O2621" s="3">
        <f>Tabla_STOCKENALMACEN[[#This Row],[STOCK_VALORIZADO]]/SUM(Tabla_STOCKENALMACEN[STOCK_VALORIZADO])</f>
        <v>2.4562432265058352E-5</v>
      </c>
      <c r="P2621" s="1" t="str">
        <f>VLOOKUP(Tabla_STOCKENALMACEN[[#This Row],[ID_PRODUCTO]],'ABC VENTAS'!$B$2:$F$564,5,FALSE)</f>
        <v>C</v>
      </c>
      <c r="Q2621" s="1" t="str">
        <f>VLOOKUP(Tabla_STOCKENALMACEN[[#This Row],[ID_PRODUCTO]],'ABC STOCK'!$B$3:$F$565,5,FALSE)</f>
        <v>C</v>
      </c>
      <c r="R262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22" spans="1:18" x14ac:dyDescent="0.25">
      <c r="A2622">
        <v>1</v>
      </c>
      <c r="B2622">
        <v>1437</v>
      </c>
      <c r="C2622">
        <v>9</v>
      </c>
      <c r="D2622">
        <v>4</v>
      </c>
      <c r="E2622">
        <v>201908</v>
      </c>
      <c r="F2622">
        <v>614</v>
      </c>
      <c r="G2622">
        <v>6.84</v>
      </c>
      <c r="H2622">
        <v>4199.76</v>
      </c>
      <c r="I2622">
        <v>254.23596000000001</v>
      </c>
      <c r="J2622">
        <v>34.1</v>
      </c>
      <c r="K2622">
        <v>363.86063999999999</v>
      </c>
      <c r="L2622">
        <f>Tabla_STOCKENALMACEN[[#This Row],[CANT_STOCK]]*Tabla_STOCKENALMACEN[[#This Row],[COSTO_UNIT]]</f>
        <v>4199.76</v>
      </c>
      <c r="M2622">
        <f>IFERROR(Tabla_STOCKENALMACEN[[#This Row],[CANT_STOCK]]/Tabla_STOCKENALMACEN[[#This Row],[VENTA_PROM12MESES_UN]],0)</f>
        <v>18.005865102639294</v>
      </c>
      <c r="N2622">
        <f>IFERROR(12/Tabla_STOCKENALMACEN[[#This Row],[MESES DE INVENTARIO]],0)</f>
        <v>0.66644951140065156</v>
      </c>
      <c r="O2622" s="3">
        <f>Tabla_STOCKENALMACEN[[#This Row],[STOCK_VALORIZADO]]/SUM(Tabla_STOCKENALMACEN[STOCK_VALORIZADO])</f>
        <v>1.5810367000199471E-4</v>
      </c>
      <c r="P2622" s="1" t="str">
        <f>VLOOKUP(Tabla_STOCKENALMACEN[[#This Row],[ID_PRODUCTO]],'ABC VENTAS'!$B$2:$F$564,5,FALSE)</f>
        <v>C</v>
      </c>
      <c r="Q2622" s="1" t="str">
        <f>VLOOKUP(Tabla_STOCKENALMACEN[[#This Row],[ID_PRODUCTO]],'ABC STOCK'!$B$3:$F$565,5,FALSE)</f>
        <v>C</v>
      </c>
      <c r="R262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623" spans="1:18" x14ac:dyDescent="0.25">
      <c r="A2623">
        <v>1</v>
      </c>
      <c r="B2623">
        <v>1437</v>
      </c>
      <c r="C2623">
        <v>9</v>
      </c>
      <c r="D2623">
        <v>4</v>
      </c>
      <c r="E2623">
        <v>201904</v>
      </c>
      <c r="F2623">
        <v>238</v>
      </c>
      <c r="G2623">
        <v>4.2</v>
      </c>
      <c r="H2623">
        <v>999.6</v>
      </c>
      <c r="I2623">
        <v>211.9152</v>
      </c>
      <c r="J2623">
        <v>47.6</v>
      </c>
      <c r="K2623">
        <v>277.8888</v>
      </c>
      <c r="L2623">
        <f>Tabla_STOCKENALMACEN[[#This Row],[CANT_STOCK]]*Tabla_STOCKENALMACEN[[#This Row],[COSTO_UNIT]]</f>
        <v>999.6</v>
      </c>
      <c r="M2623">
        <f>IFERROR(Tabla_STOCKENALMACEN[[#This Row],[CANT_STOCK]]/Tabla_STOCKENALMACEN[[#This Row],[VENTA_PROM12MESES_UN]],0)</f>
        <v>5</v>
      </c>
      <c r="N2623">
        <f>IFERROR(12/Tabla_STOCKENALMACEN[[#This Row],[MESES DE INVENTARIO]],0)</f>
        <v>2.4</v>
      </c>
      <c r="O2623" s="3">
        <f>Tabla_STOCKENALMACEN[[#This Row],[STOCK_VALORIZADO]]/SUM(Tabla_STOCKENALMACEN[STOCK_VALORIZADO])</f>
        <v>3.7630823793262925E-5</v>
      </c>
      <c r="P2623" s="1" t="str">
        <f>VLOOKUP(Tabla_STOCKENALMACEN[[#This Row],[ID_PRODUCTO]],'ABC VENTAS'!$B$2:$F$564,5,FALSE)</f>
        <v>C</v>
      </c>
      <c r="Q2623" s="1" t="str">
        <f>VLOOKUP(Tabla_STOCKENALMACEN[[#This Row],[ID_PRODUCTO]],'ABC STOCK'!$B$3:$F$565,5,FALSE)</f>
        <v>C</v>
      </c>
      <c r="R262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24" spans="1:18" x14ac:dyDescent="0.25">
      <c r="A2624">
        <v>3</v>
      </c>
      <c r="B2624">
        <v>1438</v>
      </c>
      <c r="C2624">
        <v>9</v>
      </c>
      <c r="D2624">
        <v>4</v>
      </c>
      <c r="E2624">
        <v>202002</v>
      </c>
      <c r="F2624">
        <v>442</v>
      </c>
      <c r="G2624">
        <v>6.04</v>
      </c>
      <c r="H2624">
        <v>2669.68</v>
      </c>
      <c r="I2624">
        <v>586.66520000000003</v>
      </c>
      <c r="J2624">
        <v>88.3</v>
      </c>
      <c r="K2624">
        <v>799.99800000000005</v>
      </c>
      <c r="L2624">
        <f>Tabla_STOCKENALMACEN[[#This Row],[CANT_STOCK]]*Tabla_STOCKENALMACEN[[#This Row],[COSTO_UNIT]]</f>
        <v>2669.68</v>
      </c>
      <c r="M2624">
        <f>IFERROR(Tabla_STOCKENALMACEN[[#This Row],[CANT_STOCK]]/Tabla_STOCKENALMACEN[[#This Row],[VENTA_PROM12MESES_UN]],0)</f>
        <v>5.0056625141562856</v>
      </c>
      <c r="N2624">
        <f>IFERROR(12/Tabla_STOCKENALMACEN[[#This Row],[MESES DE INVENTARIO]],0)</f>
        <v>2.3972850678733031</v>
      </c>
      <c r="O2624" s="3">
        <f>Tabla_STOCKENALMACEN[[#This Row],[STOCK_VALORIZADO]]/SUM(Tabla_STOCKENALMACEN[STOCK_VALORIZADO])</f>
        <v>1.005024586478573E-4</v>
      </c>
      <c r="P2624" s="1" t="str">
        <f>VLOOKUP(Tabla_STOCKENALMACEN[[#This Row],[ID_PRODUCTO]],'ABC VENTAS'!$B$2:$F$564,5,FALSE)</f>
        <v>C</v>
      </c>
      <c r="Q2624" s="1" t="str">
        <f>VLOOKUP(Tabla_STOCKENALMACEN[[#This Row],[ID_PRODUCTO]],'ABC STOCK'!$B$3:$F$565,5,FALSE)</f>
        <v>C</v>
      </c>
      <c r="R262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25" spans="1:18" x14ac:dyDescent="0.25">
      <c r="A2625">
        <v>1</v>
      </c>
      <c r="B2625">
        <v>1438</v>
      </c>
      <c r="C2625">
        <v>9</v>
      </c>
      <c r="D2625">
        <v>4</v>
      </c>
      <c r="E2625">
        <v>201905</v>
      </c>
      <c r="F2625">
        <v>102</v>
      </c>
      <c r="G2625">
        <v>2.5099999999999998</v>
      </c>
      <c r="H2625">
        <v>256.02</v>
      </c>
      <c r="I2625">
        <v>243.01820000000001</v>
      </c>
      <c r="J2625">
        <v>94</v>
      </c>
      <c r="K2625">
        <v>438.84840000000003</v>
      </c>
      <c r="L2625">
        <f>Tabla_STOCKENALMACEN[[#This Row],[CANT_STOCK]]*Tabla_STOCKENALMACEN[[#This Row],[COSTO_UNIT]]</f>
        <v>256.02</v>
      </c>
      <c r="M2625">
        <f>IFERROR(Tabla_STOCKENALMACEN[[#This Row],[CANT_STOCK]]/Tabla_STOCKENALMACEN[[#This Row],[VENTA_PROM12MESES_UN]],0)</f>
        <v>1.0851063829787233</v>
      </c>
      <c r="N2625">
        <f>IFERROR(12/Tabla_STOCKENALMACEN[[#This Row],[MESES DE INVENTARIO]],0)</f>
        <v>11.058823529411766</v>
      </c>
      <c r="O2625" s="3">
        <f>Tabla_STOCKENALMACEN[[#This Row],[STOCK_VALORIZADO]]/SUM(Tabla_STOCKENALMACEN[STOCK_VALORIZADO])</f>
        <v>9.6380987470499943E-6</v>
      </c>
      <c r="P2625" s="1" t="str">
        <f>VLOOKUP(Tabla_STOCKENALMACEN[[#This Row],[ID_PRODUCTO]],'ABC VENTAS'!$B$2:$F$564,5,FALSE)</f>
        <v>C</v>
      </c>
      <c r="Q2625" s="1" t="str">
        <f>VLOOKUP(Tabla_STOCKENALMACEN[[#This Row],[ID_PRODUCTO]],'ABC STOCK'!$B$3:$F$565,5,FALSE)</f>
        <v>C</v>
      </c>
      <c r="R262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26" spans="1:18" x14ac:dyDescent="0.25">
      <c r="A2626">
        <v>2</v>
      </c>
      <c r="B2626">
        <v>1438</v>
      </c>
      <c r="C2626">
        <v>9</v>
      </c>
      <c r="D2626">
        <v>4</v>
      </c>
      <c r="E2626">
        <v>202001</v>
      </c>
      <c r="F2626">
        <v>248</v>
      </c>
      <c r="G2626">
        <v>7.07</v>
      </c>
      <c r="H2626">
        <v>1753.36</v>
      </c>
      <c r="I2626">
        <v>230.1285</v>
      </c>
      <c r="J2626">
        <v>31</v>
      </c>
      <c r="K2626">
        <v>363.82220000000001</v>
      </c>
      <c r="L2626">
        <f>Tabla_STOCKENALMACEN[[#This Row],[CANT_STOCK]]*Tabla_STOCKENALMACEN[[#This Row],[COSTO_UNIT]]</f>
        <v>1753.3600000000001</v>
      </c>
      <c r="M2626">
        <f>IFERROR(Tabla_STOCKENALMACEN[[#This Row],[CANT_STOCK]]/Tabla_STOCKENALMACEN[[#This Row],[VENTA_PROM12MESES_UN]],0)</f>
        <v>8</v>
      </c>
      <c r="N2626">
        <f>IFERROR(12/Tabla_STOCKENALMACEN[[#This Row],[MESES DE INVENTARIO]],0)</f>
        <v>1.5</v>
      </c>
      <c r="O2626" s="3">
        <f>Tabla_STOCKENALMACEN[[#This Row],[STOCK_VALORIZADO]]/SUM(Tabla_STOCKENALMACEN[STOCK_VALORIZADO])</f>
        <v>6.6006783919723383E-5</v>
      </c>
      <c r="P2626" s="1" t="str">
        <f>VLOOKUP(Tabla_STOCKENALMACEN[[#This Row],[ID_PRODUCTO]],'ABC VENTAS'!$B$2:$F$564,5,FALSE)</f>
        <v>C</v>
      </c>
      <c r="Q2626" s="1" t="str">
        <f>VLOOKUP(Tabla_STOCKENALMACEN[[#This Row],[ID_PRODUCTO]],'ABC STOCK'!$B$3:$F$565,5,FALSE)</f>
        <v>C</v>
      </c>
      <c r="R262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627" spans="1:18" x14ac:dyDescent="0.25">
      <c r="A2627">
        <v>1</v>
      </c>
      <c r="B2627">
        <v>1438</v>
      </c>
      <c r="C2627">
        <v>9</v>
      </c>
      <c r="D2627">
        <v>4</v>
      </c>
      <c r="E2627">
        <v>201907</v>
      </c>
      <c r="F2627">
        <v>451</v>
      </c>
      <c r="G2627">
        <v>4.1100000000000003</v>
      </c>
      <c r="H2627">
        <v>1853.61</v>
      </c>
      <c r="I2627">
        <v>256.34070000000003</v>
      </c>
      <c r="J2627">
        <v>63</v>
      </c>
      <c r="K2627">
        <v>341.7876</v>
      </c>
      <c r="L2627">
        <f>Tabla_STOCKENALMACEN[[#This Row],[CANT_STOCK]]*Tabla_STOCKENALMACEN[[#This Row],[COSTO_UNIT]]</f>
        <v>1853.6100000000001</v>
      </c>
      <c r="M2627">
        <f>IFERROR(Tabla_STOCKENALMACEN[[#This Row],[CANT_STOCK]]/Tabla_STOCKENALMACEN[[#This Row],[VENTA_PROM12MESES_UN]],0)</f>
        <v>7.1587301587301591</v>
      </c>
      <c r="N2627">
        <f>IFERROR(12/Tabla_STOCKENALMACEN[[#This Row],[MESES DE INVENTARIO]],0)</f>
        <v>1.6762749445676275</v>
      </c>
      <c r="O2627" s="3">
        <f>Tabla_STOCKENALMACEN[[#This Row],[STOCK_VALORIZADO]]/SUM(Tabla_STOCKENALMACEN[STOCK_VALORIZADO])</f>
        <v>6.9780783604872043E-5</v>
      </c>
      <c r="P2627" s="1" t="str">
        <f>VLOOKUP(Tabla_STOCKENALMACEN[[#This Row],[ID_PRODUCTO]],'ABC VENTAS'!$B$2:$F$564,5,FALSE)</f>
        <v>C</v>
      </c>
      <c r="Q2627" s="1" t="str">
        <f>VLOOKUP(Tabla_STOCKENALMACEN[[#This Row],[ID_PRODUCTO]],'ABC STOCK'!$B$3:$F$565,5,FALSE)</f>
        <v>C</v>
      </c>
      <c r="R262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628" spans="1:18" x14ac:dyDescent="0.25">
      <c r="A2628">
        <v>3</v>
      </c>
      <c r="B2628">
        <v>1438</v>
      </c>
      <c r="C2628">
        <v>9</v>
      </c>
      <c r="D2628">
        <v>4</v>
      </c>
      <c r="E2628">
        <v>201903</v>
      </c>
      <c r="F2628">
        <v>178</v>
      </c>
      <c r="G2628">
        <v>1.69</v>
      </c>
      <c r="H2628">
        <v>300.82</v>
      </c>
      <c r="I2628">
        <v>165.48480000000001</v>
      </c>
      <c r="J2628">
        <v>102</v>
      </c>
      <c r="K2628">
        <v>217.19880000000001</v>
      </c>
      <c r="L2628">
        <f>Tabla_STOCKENALMACEN[[#This Row],[CANT_STOCK]]*Tabla_STOCKENALMACEN[[#This Row],[COSTO_UNIT]]</f>
        <v>300.82</v>
      </c>
      <c r="M2628">
        <f>IFERROR(Tabla_STOCKENALMACEN[[#This Row],[CANT_STOCK]]/Tabla_STOCKENALMACEN[[#This Row],[VENTA_PROM12MESES_UN]],0)</f>
        <v>1.7450980392156863</v>
      </c>
      <c r="N2628">
        <f>IFERROR(12/Tabla_STOCKENALMACEN[[#This Row],[MESES DE INVENTARIO]],0)</f>
        <v>6.8764044943820224</v>
      </c>
      <c r="O2628" s="3">
        <f>Tabla_STOCKENALMACEN[[#This Row],[STOCK_VALORIZADO]]/SUM(Tabla_STOCKENALMACEN[STOCK_VALORIZADO])</f>
        <v>1.1324634267196231E-5</v>
      </c>
      <c r="P2628" s="1" t="str">
        <f>VLOOKUP(Tabla_STOCKENALMACEN[[#This Row],[ID_PRODUCTO]],'ABC VENTAS'!$B$2:$F$564,5,FALSE)</f>
        <v>C</v>
      </c>
      <c r="Q2628" s="1" t="str">
        <f>VLOOKUP(Tabla_STOCKENALMACEN[[#This Row],[ID_PRODUCTO]],'ABC STOCK'!$B$3:$F$565,5,FALSE)</f>
        <v>C</v>
      </c>
      <c r="R262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29" spans="1:18" x14ac:dyDescent="0.25">
      <c r="A2629">
        <v>3</v>
      </c>
      <c r="B2629">
        <v>1438</v>
      </c>
      <c r="C2629">
        <v>9</v>
      </c>
      <c r="D2629">
        <v>4</v>
      </c>
      <c r="E2629">
        <v>202002</v>
      </c>
      <c r="F2629">
        <v>568</v>
      </c>
      <c r="G2629">
        <v>2.04</v>
      </c>
      <c r="H2629">
        <v>1158.72</v>
      </c>
      <c r="I2629">
        <v>108.2016</v>
      </c>
      <c r="J2629">
        <v>52</v>
      </c>
      <c r="K2629">
        <v>159.12</v>
      </c>
      <c r="L2629">
        <f>Tabla_STOCKENALMACEN[[#This Row],[CANT_STOCK]]*Tabla_STOCKENALMACEN[[#This Row],[COSTO_UNIT]]</f>
        <v>1158.72</v>
      </c>
      <c r="M2629">
        <f>IFERROR(Tabla_STOCKENALMACEN[[#This Row],[CANT_STOCK]]/Tabla_STOCKENALMACEN[[#This Row],[VENTA_PROM12MESES_UN]],0)</f>
        <v>10.923076923076923</v>
      </c>
      <c r="N2629">
        <f>IFERROR(12/Tabla_STOCKENALMACEN[[#This Row],[MESES DE INVENTARIO]],0)</f>
        <v>1.0985915492957745</v>
      </c>
      <c r="O2629" s="3">
        <f>Tabla_STOCKENALMACEN[[#This Row],[STOCK_VALORIZADO]]/SUM(Tabla_STOCKENALMACEN[STOCK_VALORIZADO])</f>
        <v>4.3621036560353758E-5</v>
      </c>
      <c r="P2629" s="1" t="str">
        <f>VLOOKUP(Tabla_STOCKENALMACEN[[#This Row],[ID_PRODUCTO]],'ABC VENTAS'!$B$2:$F$564,5,FALSE)</f>
        <v>C</v>
      </c>
      <c r="Q2629" s="1" t="str">
        <f>VLOOKUP(Tabla_STOCKENALMACEN[[#This Row],[ID_PRODUCTO]],'ABC STOCK'!$B$3:$F$565,5,FALSE)</f>
        <v>C</v>
      </c>
      <c r="R262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630" spans="1:18" x14ac:dyDescent="0.25">
      <c r="A2630">
        <v>2</v>
      </c>
      <c r="B2630">
        <v>1439</v>
      </c>
      <c r="C2630">
        <v>9</v>
      </c>
      <c r="D2630">
        <v>4</v>
      </c>
      <c r="E2630">
        <v>202002</v>
      </c>
      <c r="F2630">
        <v>174</v>
      </c>
      <c r="G2630">
        <v>7.8</v>
      </c>
      <c r="H2630">
        <v>1357.2</v>
      </c>
      <c r="I2630">
        <v>596.23199999999997</v>
      </c>
      <c r="J2630">
        <v>91</v>
      </c>
      <c r="K2630">
        <v>1093.0920000000001</v>
      </c>
      <c r="L2630">
        <f>Tabla_STOCKENALMACEN[[#This Row],[CANT_STOCK]]*Tabla_STOCKENALMACEN[[#This Row],[COSTO_UNIT]]</f>
        <v>1357.2</v>
      </c>
      <c r="M2630">
        <f>IFERROR(Tabla_STOCKENALMACEN[[#This Row],[CANT_STOCK]]/Tabla_STOCKENALMACEN[[#This Row],[VENTA_PROM12MESES_UN]],0)</f>
        <v>1.9120879120879122</v>
      </c>
      <c r="N2630">
        <f>IFERROR(12/Tabla_STOCKENALMACEN[[#This Row],[MESES DE INVENTARIO]],0)</f>
        <v>6.2758620689655169</v>
      </c>
      <c r="O2630" s="3">
        <f>Tabla_STOCKENALMACEN[[#This Row],[STOCK_VALORIZADO]]/SUM(Tabla_STOCKENALMACEN[STOCK_VALORIZADO])</f>
        <v>5.1092991248715933E-5</v>
      </c>
      <c r="P2630" s="1" t="str">
        <f>VLOOKUP(Tabla_STOCKENALMACEN[[#This Row],[ID_PRODUCTO]],'ABC VENTAS'!$B$2:$F$564,5,FALSE)</f>
        <v>C</v>
      </c>
      <c r="Q2630" s="1" t="str">
        <f>VLOOKUP(Tabla_STOCKENALMACEN[[#This Row],[ID_PRODUCTO]],'ABC STOCK'!$B$3:$F$565,5,FALSE)</f>
        <v>C</v>
      </c>
      <c r="R263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31" spans="1:18" x14ac:dyDescent="0.25">
      <c r="A2631">
        <v>2</v>
      </c>
      <c r="B2631">
        <v>1439</v>
      </c>
      <c r="C2631">
        <v>9</v>
      </c>
      <c r="D2631">
        <v>4</v>
      </c>
      <c r="E2631">
        <v>202002</v>
      </c>
      <c r="F2631">
        <v>861</v>
      </c>
      <c r="G2631">
        <v>7.38</v>
      </c>
      <c r="H2631">
        <v>6354.18</v>
      </c>
      <c r="I2631">
        <v>455.06556</v>
      </c>
      <c r="J2631">
        <v>71.7</v>
      </c>
      <c r="K2631">
        <v>867.79944</v>
      </c>
      <c r="L2631">
        <f>Tabla_STOCKENALMACEN[[#This Row],[CANT_STOCK]]*Tabla_STOCKENALMACEN[[#This Row],[COSTO_UNIT]]</f>
        <v>6354.18</v>
      </c>
      <c r="M2631">
        <f>IFERROR(Tabla_STOCKENALMACEN[[#This Row],[CANT_STOCK]]/Tabla_STOCKENALMACEN[[#This Row],[VENTA_PROM12MESES_UN]],0)</f>
        <v>12.00836820083682</v>
      </c>
      <c r="N2631">
        <f>IFERROR(12/Tabla_STOCKENALMACEN[[#This Row],[MESES DE INVENTARIO]],0)</f>
        <v>0.99930313588850173</v>
      </c>
      <c r="O2631" s="3">
        <f>Tabla_STOCKENALMACEN[[#This Row],[STOCK_VALORIZADO]]/SUM(Tabla_STOCKENALMACEN[STOCK_VALORIZADO])</f>
        <v>2.3920871141524153E-4</v>
      </c>
      <c r="P2631" s="1" t="str">
        <f>VLOOKUP(Tabla_STOCKENALMACEN[[#This Row],[ID_PRODUCTO]],'ABC VENTAS'!$B$2:$F$564,5,FALSE)</f>
        <v>C</v>
      </c>
      <c r="Q2631" s="1" t="str">
        <f>VLOOKUP(Tabla_STOCKENALMACEN[[#This Row],[ID_PRODUCTO]],'ABC STOCK'!$B$3:$F$565,5,FALSE)</f>
        <v>C</v>
      </c>
      <c r="R263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632" spans="1:18" x14ac:dyDescent="0.25">
      <c r="A2632">
        <v>2</v>
      </c>
      <c r="B2632">
        <v>1439</v>
      </c>
      <c r="C2632">
        <v>9</v>
      </c>
      <c r="D2632">
        <v>4</v>
      </c>
      <c r="E2632">
        <v>202002</v>
      </c>
      <c r="F2632">
        <v>288</v>
      </c>
      <c r="G2632">
        <v>5.04</v>
      </c>
      <c r="H2632">
        <v>1451.52</v>
      </c>
      <c r="I2632">
        <v>297.5616</v>
      </c>
      <c r="J2632">
        <v>72</v>
      </c>
      <c r="K2632">
        <v>627.78240000000005</v>
      </c>
      <c r="L2632">
        <f>Tabla_STOCKENALMACEN[[#This Row],[CANT_STOCK]]*Tabla_STOCKENALMACEN[[#This Row],[COSTO_UNIT]]</f>
        <v>1451.52</v>
      </c>
      <c r="M2632">
        <f>IFERROR(Tabla_STOCKENALMACEN[[#This Row],[CANT_STOCK]]/Tabla_STOCKENALMACEN[[#This Row],[VENTA_PROM12MESES_UN]],0)</f>
        <v>4</v>
      </c>
      <c r="N2632">
        <f>IFERROR(12/Tabla_STOCKENALMACEN[[#This Row],[MESES DE INVENTARIO]],0)</f>
        <v>3</v>
      </c>
      <c r="O2632" s="3">
        <f>Tabla_STOCKENALMACEN[[#This Row],[STOCK_VALORIZADO]]/SUM(Tabla_STOCKENALMACEN[STOCK_VALORIZADO])</f>
        <v>5.4643750852738097E-5</v>
      </c>
      <c r="P2632" s="1" t="str">
        <f>VLOOKUP(Tabla_STOCKENALMACEN[[#This Row],[ID_PRODUCTO]],'ABC VENTAS'!$B$2:$F$564,5,FALSE)</f>
        <v>C</v>
      </c>
      <c r="Q2632" s="1" t="str">
        <f>VLOOKUP(Tabla_STOCKENALMACEN[[#This Row],[ID_PRODUCTO]],'ABC STOCK'!$B$3:$F$565,5,FALSE)</f>
        <v>C</v>
      </c>
      <c r="R263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33" spans="1:18" x14ac:dyDescent="0.25">
      <c r="A2633">
        <v>2</v>
      </c>
      <c r="B2633">
        <v>1439</v>
      </c>
      <c r="C2633">
        <v>9</v>
      </c>
      <c r="D2633">
        <v>4</v>
      </c>
      <c r="E2633">
        <v>201910</v>
      </c>
      <c r="F2633">
        <v>621</v>
      </c>
      <c r="G2633">
        <v>2.6</v>
      </c>
      <c r="H2633">
        <v>1614.6</v>
      </c>
      <c r="I2633">
        <v>328.27600000000001</v>
      </c>
      <c r="J2633">
        <v>118</v>
      </c>
      <c r="K2633">
        <v>368.16</v>
      </c>
      <c r="L2633">
        <f>Tabla_STOCKENALMACEN[[#This Row],[CANT_STOCK]]*Tabla_STOCKENALMACEN[[#This Row],[COSTO_UNIT]]</f>
        <v>1614.6000000000001</v>
      </c>
      <c r="M2633">
        <f>IFERROR(Tabla_STOCKENALMACEN[[#This Row],[CANT_STOCK]]/Tabla_STOCKENALMACEN[[#This Row],[VENTA_PROM12MESES_UN]],0)</f>
        <v>5.2627118644067794</v>
      </c>
      <c r="N2633">
        <f>IFERROR(12/Tabla_STOCKENALMACEN[[#This Row],[MESES DE INVENTARIO]],0)</f>
        <v>2.2801932367149758</v>
      </c>
      <c r="O2633" s="3">
        <f>Tabla_STOCKENALMACEN[[#This Row],[STOCK_VALORIZADO]]/SUM(Tabla_STOCKENALMACEN[STOCK_VALORIZADO])</f>
        <v>6.0783041313127578E-5</v>
      </c>
      <c r="P2633" s="1" t="str">
        <f>VLOOKUP(Tabla_STOCKENALMACEN[[#This Row],[ID_PRODUCTO]],'ABC VENTAS'!$B$2:$F$564,5,FALSE)</f>
        <v>C</v>
      </c>
      <c r="Q2633" s="1" t="str">
        <f>VLOOKUP(Tabla_STOCKENALMACEN[[#This Row],[ID_PRODUCTO]],'ABC STOCK'!$B$3:$F$565,5,FALSE)</f>
        <v>C</v>
      </c>
      <c r="R263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34" spans="1:18" x14ac:dyDescent="0.25">
      <c r="A2634">
        <v>1</v>
      </c>
      <c r="B2634">
        <v>1439</v>
      </c>
      <c r="C2634">
        <v>9</v>
      </c>
      <c r="D2634">
        <v>4</v>
      </c>
      <c r="E2634">
        <v>201912</v>
      </c>
      <c r="F2634">
        <v>103</v>
      </c>
      <c r="G2634">
        <v>3.02</v>
      </c>
      <c r="H2634">
        <v>311.06</v>
      </c>
      <c r="I2634">
        <v>211.6114</v>
      </c>
      <c r="J2634">
        <v>77</v>
      </c>
      <c r="K2634">
        <v>290.67500000000001</v>
      </c>
      <c r="L2634">
        <f>Tabla_STOCKENALMACEN[[#This Row],[CANT_STOCK]]*Tabla_STOCKENALMACEN[[#This Row],[COSTO_UNIT]]</f>
        <v>311.06</v>
      </c>
      <c r="M2634">
        <f>IFERROR(Tabla_STOCKENALMACEN[[#This Row],[CANT_STOCK]]/Tabla_STOCKENALMACEN[[#This Row],[VENTA_PROM12MESES_UN]],0)</f>
        <v>1.3376623376623376</v>
      </c>
      <c r="N2634">
        <f>IFERROR(12/Tabla_STOCKENALMACEN[[#This Row],[MESES DE INVENTARIO]],0)</f>
        <v>8.9708737864077683</v>
      </c>
      <c r="O2634" s="3">
        <f>Tabla_STOCKENALMACEN[[#This Row],[STOCK_VALORIZADO]]/SUM(Tabla_STOCKENALMACEN[STOCK_VALORIZADO])</f>
        <v>1.1710128100372515E-5</v>
      </c>
      <c r="P2634" s="1" t="str">
        <f>VLOOKUP(Tabla_STOCKENALMACEN[[#This Row],[ID_PRODUCTO]],'ABC VENTAS'!$B$2:$F$564,5,FALSE)</f>
        <v>C</v>
      </c>
      <c r="Q2634" s="1" t="str">
        <f>VLOOKUP(Tabla_STOCKENALMACEN[[#This Row],[ID_PRODUCTO]],'ABC STOCK'!$B$3:$F$565,5,FALSE)</f>
        <v>C</v>
      </c>
      <c r="R263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35" spans="1:18" x14ac:dyDescent="0.25">
      <c r="A2635">
        <v>2</v>
      </c>
      <c r="B2635">
        <v>1439</v>
      </c>
      <c r="C2635">
        <v>9</v>
      </c>
      <c r="D2635">
        <v>4</v>
      </c>
      <c r="E2635">
        <v>202003</v>
      </c>
      <c r="F2635">
        <v>12</v>
      </c>
      <c r="G2635">
        <v>1.17</v>
      </c>
      <c r="H2635">
        <v>14.04</v>
      </c>
      <c r="I2635">
        <v>155.02500000000001</v>
      </c>
      <c r="J2635">
        <v>125</v>
      </c>
      <c r="K2635">
        <v>179.88749999999999</v>
      </c>
      <c r="L2635">
        <f>Tabla_STOCKENALMACEN[[#This Row],[CANT_STOCK]]*Tabla_STOCKENALMACEN[[#This Row],[COSTO_UNIT]]</f>
        <v>14.04</v>
      </c>
      <c r="M2635">
        <f>IFERROR(Tabla_STOCKENALMACEN[[#This Row],[CANT_STOCK]]/Tabla_STOCKENALMACEN[[#This Row],[VENTA_PROM12MESES_UN]],0)</f>
        <v>9.6000000000000002E-2</v>
      </c>
      <c r="N2635">
        <f>IFERROR(12/Tabla_STOCKENALMACEN[[#This Row],[MESES DE INVENTARIO]],0)</f>
        <v>125</v>
      </c>
      <c r="O2635" s="3">
        <f>Tabla_STOCKENALMACEN[[#This Row],[STOCK_VALORIZADO]]/SUM(Tabla_STOCKENALMACEN[STOCK_VALORIZADO])</f>
        <v>5.2854818533154403E-7</v>
      </c>
      <c r="P2635" s="1" t="str">
        <f>VLOOKUP(Tabla_STOCKENALMACEN[[#This Row],[ID_PRODUCTO]],'ABC VENTAS'!$B$2:$F$564,5,FALSE)</f>
        <v>C</v>
      </c>
      <c r="Q2635" s="1" t="str">
        <f>VLOOKUP(Tabla_STOCKENALMACEN[[#This Row],[ID_PRODUCTO]],'ABC STOCK'!$B$3:$F$565,5,FALSE)</f>
        <v>C</v>
      </c>
      <c r="R263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36" spans="1:18" x14ac:dyDescent="0.25">
      <c r="A2636">
        <v>3</v>
      </c>
      <c r="B2636">
        <v>1440</v>
      </c>
      <c r="C2636">
        <v>9</v>
      </c>
      <c r="D2636">
        <v>4</v>
      </c>
      <c r="E2636">
        <v>202003</v>
      </c>
      <c r="F2636">
        <v>92</v>
      </c>
      <c r="G2636">
        <v>6.41</v>
      </c>
      <c r="H2636">
        <v>589.72</v>
      </c>
      <c r="I2636">
        <v>476.63477999999998</v>
      </c>
      <c r="J2636">
        <v>91.8</v>
      </c>
      <c r="K2636">
        <v>1118.0322000000001</v>
      </c>
      <c r="L2636">
        <f>Tabla_STOCKENALMACEN[[#This Row],[CANT_STOCK]]*Tabla_STOCKENALMACEN[[#This Row],[COSTO_UNIT]]</f>
        <v>589.72</v>
      </c>
      <c r="M2636">
        <f>IFERROR(Tabla_STOCKENALMACEN[[#This Row],[CANT_STOCK]]/Tabla_STOCKENALMACEN[[#This Row],[VENTA_PROM12MESES_UN]],0)</f>
        <v>1.0021786492374729</v>
      </c>
      <c r="N2636">
        <f>IFERROR(12/Tabla_STOCKENALMACEN[[#This Row],[MESES DE INVENTARIO]],0)</f>
        <v>11.973913043478259</v>
      </c>
      <c r="O2636" s="3">
        <f>Tabla_STOCKENALMACEN[[#This Row],[STOCK_VALORIZADO]]/SUM(Tabla_STOCKENALMACEN[STOCK_VALORIZADO])</f>
        <v>2.2200529619210698E-5</v>
      </c>
      <c r="P2636" s="1" t="str">
        <f>VLOOKUP(Tabla_STOCKENALMACEN[[#This Row],[ID_PRODUCTO]],'ABC VENTAS'!$B$2:$F$564,5,FALSE)</f>
        <v>C</v>
      </c>
      <c r="Q2636" s="1" t="str">
        <f>VLOOKUP(Tabla_STOCKENALMACEN[[#This Row],[ID_PRODUCTO]],'ABC STOCK'!$B$3:$F$565,5,FALSE)</f>
        <v>C</v>
      </c>
      <c r="R263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37" spans="1:18" x14ac:dyDescent="0.25">
      <c r="A2637">
        <v>1</v>
      </c>
      <c r="B2637">
        <v>1440</v>
      </c>
      <c r="C2637">
        <v>9</v>
      </c>
      <c r="D2637">
        <v>4</v>
      </c>
      <c r="E2637">
        <v>201903</v>
      </c>
      <c r="F2637">
        <v>316</v>
      </c>
      <c r="G2637">
        <v>7.67</v>
      </c>
      <c r="H2637">
        <v>2423.7199999999998</v>
      </c>
      <c r="I2637">
        <v>599.11136999999997</v>
      </c>
      <c r="J2637">
        <v>78.900000000000006</v>
      </c>
      <c r="K2637">
        <v>992.46731999999997</v>
      </c>
      <c r="L2637">
        <f>Tabla_STOCKENALMACEN[[#This Row],[CANT_STOCK]]*Tabla_STOCKENALMACEN[[#This Row],[COSTO_UNIT]]</f>
        <v>2423.7199999999998</v>
      </c>
      <c r="M2637">
        <f>IFERROR(Tabla_STOCKENALMACEN[[#This Row],[CANT_STOCK]]/Tabla_STOCKENALMACEN[[#This Row],[VENTA_PROM12MESES_UN]],0)</f>
        <v>4.005069708491761</v>
      </c>
      <c r="N2637">
        <f>IFERROR(12/Tabla_STOCKENALMACEN[[#This Row],[MESES DE INVENTARIO]],0)</f>
        <v>2.99620253164557</v>
      </c>
      <c r="O2637" s="3">
        <f>Tabla_STOCKENALMACEN[[#This Row],[STOCK_VALORIZADO]]/SUM(Tabla_STOCKENALMACEN[STOCK_VALORIZADO])</f>
        <v>9.1243077475197285E-5</v>
      </c>
      <c r="P2637" s="1" t="str">
        <f>VLOOKUP(Tabla_STOCKENALMACEN[[#This Row],[ID_PRODUCTO]],'ABC VENTAS'!$B$2:$F$564,5,FALSE)</f>
        <v>C</v>
      </c>
      <c r="Q2637" s="1" t="str">
        <f>VLOOKUP(Tabla_STOCKENALMACEN[[#This Row],[ID_PRODUCTO]],'ABC STOCK'!$B$3:$F$565,5,FALSE)</f>
        <v>C</v>
      </c>
      <c r="R263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38" spans="1:18" x14ac:dyDescent="0.25">
      <c r="A2638">
        <v>3</v>
      </c>
      <c r="B2638">
        <v>1440</v>
      </c>
      <c r="C2638">
        <v>9</v>
      </c>
      <c r="D2638">
        <v>4</v>
      </c>
      <c r="E2638">
        <v>202001</v>
      </c>
      <c r="F2638">
        <v>208</v>
      </c>
      <c r="G2638">
        <v>4.41</v>
      </c>
      <c r="H2638">
        <v>917.28</v>
      </c>
      <c r="I2638">
        <v>403.77960000000002</v>
      </c>
      <c r="J2638">
        <v>109</v>
      </c>
      <c r="K2638">
        <v>725.84190000000001</v>
      </c>
      <c r="L2638">
        <f>Tabla_STOCKENALMACEN[[#This Row],[CANT_STOCK]]*Tabla_STOCKENALMACEN[[#This Row],[COSTO_UNIT]]</f>
        <v>917.28</v>
      </c>
      <c r="M2638">
        <f>IFERROR(Tabla_STOCKENALMACEN[[#This Row],[CANT_STOCK]]/Tabla_STOCKENALMACEN[[#This Row],[VENTA_PROM12MESES_UN]],0)</f>
        <v>1.9082568807339451</v>
      </c>
      <c r="N2638">
        <f>IFERROR(12/Tabla_STOCKENALMACEN[[#This Row],[MESES DE INVENTARIO]],0)</f>
        <v>6.2884615384615383</v>
      </c>
      <c r="O2638" s="3">
        <f>Tabla_STOCKENALMACEN[[#This Row],[STOCK_VALORIZADO]]/SUM(Tabla_STOCKENALMACEN[STOCK_VALORIZADO])</f>
        <v>3.4531814774994217E-5</v>
      </c>
      <c r="P2638" s="1" t="str">
        <f>VLOOKUP(Tabla_STOCKENALMACEN[[#This Row],[ID_PRODUCTO]],'ABC VENTAS'!$B$2:$F$564,5,FALSE)</f>
        <v>C</v>
      </c>
      <c r="Q2638" s="1" t="str">
        <f>VLOOKUP(Tabla_STOCKENALMACEN[[#This Row],[ID_PRODUCTO]],'ABC STOCK'!$B$3:$F$565,5,FALSE)</f>
        <v>C</v>
      </c>
      <c r="R263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39" spans="1:18" x14ac:dyDescent="0.25">
      <c r="A2639">
        <v>1</v>
      </c>
      <c r="B2639">
        <v>1440</v>
      </c>
      <c r="C2639">
        <v>9</v>
      </c>
      <c r="D2639">
        <v>4</v>
      </c>
      <c r="E2639">
        <v>202001</v>
      </c>
      <c r="F2639">
        <v>313</v>
      </c>
      <c r="G2639">
        <v>3.56</v>
      </c>
      <c r="H2639">
        <v>1114.28</v>
      </c>
      <c r="I2639">
        <v>491.38679999999999</v>
      </c>
      <c r="J2639">
        <v>129</v>
      </c>
      <c r="K2639">
        <v>688.86</v>
      </c>
      <c r="L2639">
        <f>Tabla_STOCKENALMACEN[[#This Row],[CANT_STOCK]]*Tabla_STOCKENALMACEN[[#This Row],[COSTO_UNIT]]</f>
        <v>1114.28</v>
      </c>
      <c r="M2639">
        <f>IFERROR(Tabla_STOCKENALMACEN[[#This Row],[CANT_STOCK]]/Tabla_STOCKENALMACEN[[#This Row],[VENTA_PROM12MESES_UN]],0)</f>
        <v>2.4263565891472867</v>
      </c>
      <c r="N2639">
        <f>IFERROR(12/Tabla_STOCKENALMACEN[[#This Row],[MESES DE INVENTARIO]],0)</f>
        <v>4.9456869009584663</v>
      </c>
      <c r="O2639" s="3">
        <f>Tabla_STOCKENALMACEN[[#This Row],[STOCK_VALORIZADO]]/SUM(Tabla_STOCKENALMACEN[STOCK_VALORIZADO])</f>
        <v>4.1948053557780124E-5</v>
      </c>
      <c r="P2639" s="1" t="str">
        <f>VLOOKUP(Tabla_STOCKENALMACEN[[#This Row],[ID_PRODUCTO]],'ABC VENTAS'!$B$2:$F$564,5,FALSE)</f>
        <v>C</v>
      </c>
      <c r="Q2639" s="1" t="str">
        <f>VLOOKUP(Tabla_STOCKENALMACEN[[#This Row],[ID_PRODUCTO]],'ABC STOCK'!$B$3:$F$565,5,FALSE)</f>
        <v>C</v>
      </c>
      <c r="R263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40" spans="1:18" x14ac:dyDescent="0.25">
      <c r="A2640">
        <v>2</v>
      </c>
      <c r="B2640">
        <v>1440</v>
      </c>
      <c r="C2640">
        <v>9</v>
      </c>
      <c r="D2640">
        <v>4</v>
      </c>
      <c r="E2640">
        <v>201906</v>
      </c>
      <c r="F2640">
        <v>1178</v>
      </c>
      <c r="G2640">
        <v>1.51</v>
      </c>
      <c r="H2640">
        <v>1778.78</v>
      </c>
      <c r="I2640">
        <v>89.029600000000002</v>
      </c>
      <c r="J2640">
        <v>67</v>
      </c>
      <c r="K2640">
        <v>144.67310000000001</v>
      </c>
      <c r="L2640">
        <f>Tabla_STOCKENALMACEN[[#This Row],[CANT_STOCK]]*Tabla_STOCKENALMACEN[[#This Row],[COSTO_UNIT]]</f>
        <v>1778.78</v>
      </c>
      <c r="M2640">
        <f>IFERROR(Tabla_STOCKENALMACEN[[#This Row],[CANT_STOCK]]/Tabla_STOCKENALMACEN[[#This Row],[VENTA_PROM12MESES_UN]],0)</f>
        <v>17.582089552238806</v>
      </c>
      <c r="N2640">
        <f>IFERROR(12/Tabla_STOCKENALMACEN[[#This Row],[MESES DE INVENTARIO]],0)</f>
        <v>0.68251273344651953</v>
      </c>
      <c r="O2640" s="3">
        <f>Tabla_STOCKENALMACEN[[#This Row],[STOCK_VALORIZADO]]/SUM(Tabla_STOCKENALMACEN[STOCK_VALORIZADO])</f>
        <v>6.6963742243877772E-5</v>
      </c>
      <c r="P2640" s="1" t="str">
        <f>VLOOKUP(Tabla_STOCKENALMACEN[[#This Row],[ID_PRODUCTO]],'ABC VENTAS'!$B$2:$F$564,5,FALSE)</f>
        <v>C</v>
      </c>
      <c r="Q2640" s="1" t="str">
        <f>VLOOKUP(Tabla_STOCKENALMACEN[[#This Row],[ID_PRODUCTO]],'ABC STOCK'!$B$3:$F$565,5,FALSE)</f>
        <v>C</v>
      </c>
      <c r="R264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641" spans="1:18" x14ac:dyDescent="0.25">
      <c r="A2641">
        <v>2</v>
      </c>
      <c r="B2641">
        <v>1440</v>
      </c>
      <c r="C2641">
        <v>9</v>
      </c>
      <c r="D2641">
        <v>4</v>
      </c>
      <c r="E2641">
        <v>201907</v>
      </c>
      <c r="F2641">
        <v>261</v>
      </c>
      <c r="G2641">
        <v>47.5</v>
      </c>
      <c r="H2641">
        <v>12397.5</v>
      </c>
      <c r="I2641">
        <v>0</v>
      </c>
      <c r="J2641">
        <v>0</v>
      </c>
      <c r="K2641">
        <v>0</v>
      </c>
      <c r="L2641">
        <f>Tabla_STOCKENALMACEN[[#This Row],[CANT_STOCK]]*Tabla_STOCKENALMACEN[[#This Row],[COSTO_UNIT]]</f>
        <v>12397.5</v>
      </c>
      <c r="M2641">
        <f>IFERROR(Tabla_STOCKENALMACEN[[#This Row],[CANT_STOCK]]/Tabla_STOCKENALMACEN[[#This Row],[VENTA_PROM12MESES_UN]],0)</f>
        <v>0</v>
      </c>
      <c r="N2641">
        <f>IFERROR(12/Tabla_STOCKENALMACEN[[#This Row],[MESES DE INVENTARIO]],0)</f>
        <v>0</v>
      </c>
      <c r="O2641" s="3">
        <f>Tabla_STOCKENALMACEN[[#This Row],[STOCK_VALORIZADO]]/SUM(Tabla_STOCKENALMACEN[STOCK_VALORIZADO])</f>
        <v>4.6671482390653974E-4</v>
      </c>
      <c r="P2641" s="1" t="str">
        <f>VLOOKUP(Tabla_STOCKENALMACEN[[#This Row],[ID_PRODUCTO]],'ABC VENTAS'!$B$2:$F$564,5,FALSE)</f>
        <v>C</v>
      </c>
      <c r="Q2641" s="1" t="str">
        <f>VLOOKUP(Tabla_STOCKENALMACEN[[#This Row],[ID_PRODUCTO]],'ABC STOCK'!$B$3:$F$565,5,FALSE)</f>
        <v>C</v>
      </c>
      <c r="R2641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642" spans="1:18" x14ac:dyDescent="0.25">
      <c r="A2642">
        <v>2</v>
      </c>
      <c r="B2642">
        <v>1441</v>
      </c>
      <c r="C2642">
        <v>9</v>
      </c>
      <c r="D2642">
        <v>4</v>
      </c>
      <c r="E2642">
        <v>201904</v>
      </c>
      <c r="F2642">
        <v>619</v>
      </c>
      <c r="G2642">
        <v>2.74</v>
      </c>
      <c r="H2642">
        <v>1696.06</v>
      </c>
      <c r="I2642">
        <v>327.53960000000001</v>
      </c>
      <c r="J2642">
        <v>139</v>
      </c>
      <c r="K2642">
        <v>578.90719999999999</v>
      </c>
      <c r="L2642">
        <f>Tabla_STOCKENALMACEN[[#This Row],[CANT_STOCK]]*Tabla_STOCKENALMACEN[[#This Row],[COSTO_UNIT]]</f>
        <v>1696.0600000000002</v>
      </c>
      <c r="M2642">
        <f>IFERROR(Tabla_STOCKENALMACEN[[#This Row],[CANT_STOCK]]/Tabla_STOCKENALMACEN[[#This Row],[VENTA_PROM12MESES_UN]],0)</f>
        <v>4.4532374100719423</v>
      </c>
      <c r="N2642">
        <f>IFERROR(12/Tabla_STOCKENALMACEN[[#This Row],[MESES DE INVENTARIO]],0)</f>
        <v>2.6946688206785137</v>
      </c>
      <c r="O2642" s="3">
        <f>Tabla_STOCKENALMACEN[[#This Row],[STOCK_VALORIZADO]]/SUM(Tabla_STOCKENALMACEN[STOCK_VALORIZADO])</f>
        <v>6.3849674872750624E-5</v>
      </c>
      <c r="P2642" s="1" t="str">
        <f>VLOOKUP(Tabla_STOCKENALMACEN[[#This Row],[ID_PRODUCTO]],'ABC VENTAS'!$B$2:$F$564,5,FALSE)</f>
        <v>C</v>
      </c>
      <c r="Q2642" s="1" t="str">
        <f>VLOOKUP(Tabla_STOCKENALMACEN[[#This Row],[ID_PRODUCTO]],'ABC STOCK'!$B$3:$F$565,5,FALSE)</f>
        <v>C</v>
      </c>
      <c r="R264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43" spans="1:18" x14ac:dyDescent="0.25">
      <c r="A2643">
        <v>1</v>
      </c>
      <c r="B2643">
        <v>1441</v>
      </c>
      <c r="C2643">
        <v>9</v>
      </c>
      <c r="D2643">
        <v>4</v>
      </c>
      <c r="E2643">
        <v>201907</v>
      </c>
      <c r="F2643">
        <v>470</v>
      </c>
      <c r="G2643">
        <v>7.71</v>
      </c>
      <c r="H2643">
        <v>3623.7</v>
      </c>
      <c r="I2643">
        <v>209.95101</v>
      </c>
      <c r="J2643">
        <v>31.3</v>
      </c>
      <c r="K2643">
        <v>453.68723999999997</v>
      </c>
      <c r="L2643">
        <f>Tabla_STOCKENALMACEN[[#This Row],[CANT_STOCK]]*Tabla_STOCKENALMACEN[[#This Row],[COSTO_UNIT]]</f>
        <v>3623.7</v>
      </c>
      <c r="M2643">
        <f>IFERROR(Tabla_STOCKENALMACEN[[#This Row],[CANT_STOCK]]/Tabla_STOCKENALMACEN[[#This Row],[VENTA_PROM12MESES_UN]],0)</f>
        <v>15.015974440894569</v>
      </c>
      <c r="N2643">
        <f>IFERROR(12/Tabla_STOCKENALMACEN[[#This Row],[MESES DE INVENTARIO]],0)</f>
        <v>0.79914893617021276</v>
      </c>
      <c r="O2643" s="3">
        <f>Tabla_STOCKENALMACEN[[#This Row],[STOCK_VALORIZADO]]/SUM(Tabla_STOCKENALMACEN[STOCK_VALORIZADO])</f>
        <v>1.3641738313290003E-4</v>
      </c>
      <c r="P2643" s="1" t="str">
        <f>VLOOKUP(Tabla_STOCKENALMACEN[[#This Row],[ID_PRODUCTO]],'ABC VENTAS'!$B$2:$F$564,5,FALSE)</f>
        <v>C</v>
      </c>
      <c r="Q2643" s="1" t="str">
        <f>VLOOKUP(Tabla_STOCKENALMACEN[[#This Row],[ID_PRODUCTO]],'ABC STOCK'!$B$3:$F$565,5,FALSE)</f>
        <v>C</v>
      </c>
      <c r="R264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644" spans="1:18" x14ac:dyDescent="0.25">
      <c r="A2644">
        <v>3</v>
      </c>
      <c r="B2644">
        <v>1441</v>
      </c>
      <c r="C2644">
        <v>9</v>
      </c>
      <c r="D2644">
        <v>4</v>
      </c>
      <c r="E2644">
        <v>202003</v>
      </c>
      <c r="F2644">
        <v>632</v>
      </c>
      <c r="G2644">
        <v>1.78</v>
      </c>
      <c r="H2644">
        <v>1124.96</v>
      </c>
      <c r="I2644">
        <v>196.15600000000001</v>
      </c>
      <c r="J2644">
        <v>116</v>
      </c>
      <c r="K2644">
        <v>377.85840000000002</v>
      </c>
      <c r="L2644">
        <f>Tabla_STOCKENALMACEN[[#This Row],[CANT_STOCK]]*Tabla_STOCKENALMACEN[[#This Row],[COSTO_UNIT]]</f>
        <v>1124.96</v>
      </c>
      <c r="M2644">
        <f>IFERROR(Tabla_STOCKENALMACEN[[#This Row],[CANT_STOCK]]/Tabla_STOCKENALMACEN[[#This Row],[VENTA_PROM12MESES_UN]],0)</f>
        <v>5.4482758620689653</v>
      </c>
      <c r="N2644">
        <f>IFERROR(12/Tabla_STOCKENALMACEN[[#This Row],[MESES DE INVENTARIO]],0)</f>
        <v>2.2025316455696204</v>
      </c>
      <c r="O2644" s="3">
        <f>Tabla_STOCKENALMACEN[[#This Row],[STOCK_VALORIZADO]]/SUM(Tabla_STOCKENALMACEN[STOCK_VALORIZADO])</f>
        <v>4.2350111579100701E-5</v>
      </c>
      <c r="P2644" s="1" t="str">
        <f>VLOOKUP(Tabla_STOCKENALMACEN[[#This Row],[ID_PRODUCTO]],'ABC VENTAS'!$B$2:$F$564,5,FALSE)</f>
        <v>C</v>
      </c>
      <c r="Q2644" s="1" t="str">
        <f>VLOOKUP(Tabla_STOCKENALMACEN[[#This Row],[ID_PRODUCTO]],'ABC STOCK'!$B$3:$F$565,5,FALSE)</f>
        <v>C</v>
      </c>
      <c r="R264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45" spans="1:18" x14ac:dyDescent="0.25">
      <c r="A2645">
        <v>3</v>
      </c>
      <c r="B2645">
        <v>1441</v>
      </c>
      <c r="C2645">
        <v>9</v>
      </c>
      <c r="D2645">
        <v>4</v>
      </c>
      <c r="E2645">
        <v>201911</v>
      </c>
      <c r="F2645">
        <v>278</v>
      </c>
      <c r="G2645">
        <v>3.91</v>
      </c>
      <c r="H2645">
        <v>1086.98</v>
      </c>
      <c r="I2645">
        <v>257.5908</v>
      </c>
      <c r="J2645">
        <v>61</v>
      </c>
      <c r="K2645">
        <v>290.98219999999998</v>
      </c>
      <c r="L2645">
        <f>Tabla_STOCKENALMACEN[[#This Row],[CANT_STOCK]]*Tabla_STOCKENALMACEN[[#This Row],[COSTO_UNIT]]</f>
        <v>1086.98</v>
      </c>
      <c r="M2645">
        <f>IFERROR(Tabla_STOCKENALMACEN[[#This Row],[CANT_STOCK]]/Tabla_STOCKENALMACEN[[#This Row],[VENTA_PROM12MESES_UN]],0)</f>
        <v>4.557377049180328</v>
      </c>
      <c r="N2645">
        <f>IFERROR(12/Tabla_STOCKENALMACEN[[#This Row],[MESES DE INVENTARIO]],0)</f>
        <v>2.6330935251798562</v>
      </c>
      <c r="O2645" s="3">
        <f>Tabla_STOCKENALMACEN[[#This Row],[STOCK_VALORIZADO]]/SUM(Tabla_STOCKENALMACEN[STOCK_VALORIZADO])</f>
        <v>4.0920320975191014E-5</v>
      </c>
      <c r="P2645" s="1" t="str">
        <f>VLOOKUP(Tabla_STOCKENALMACEN[[#This Row],[ID_PRODUCTO]],'ABC VENTAS'!$B$2:$F$564,5,FALSE)</f>
        <v>C</v>
      </c>
      <c r="Q2645" s="1" t="str">
        <f>VLOOKUP(Tabla_STOCKENALMACEN[[#This Row],[ID_PRODUCTO]],'ABC STOCK'!$B$3:$F$565,5,FALSE)</f>
        <v>C</v>
      </c>
      <c r="R264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46" spans="1:18" x14ac:dyDescent="0.25">
      <c r="A2646">
        <v>3</v>
      </c>
      <c r="B2646">
        <v>1441</v>
      </c>
      <c r="C2646">
        <v>9</v>
      </c>
      <c r="D2646">
        <v>4</v>
      </c>
      <c r="E2646">
        <v>201905</v>
      </c>
      <c r="F2646">
        <v>273</v>
      </c>
      <c r="G2646">
        <v>6.61</v>
      </c>
      <c r="H2646">
        <v>1804.53</v>
      </c>
      <c r="I2646">
        <v>177.04223999999999</v>
      </c>
      <c r="J2646">
        <v>24.8</v>
      </c>
      <c r="K2646">
        <v>236.05632</v>
      </c>
      <c r="L2646">
        <f>Tabla_STOCKENALMACEN[[#This Row],[CANT_STOCK]]*Tabla_STOCKENALMACEN[[#This Row],[COSTO_UNIT]]</f>
        <v>1804.5300000000002</v>
      </c>
      <c r="M2646">
        <f>IFERROR(Tabla_STOCKENALMACEN[[#This Row],[CANT_STOCK]]/Tabla_STOCKENALMACEN[[#This Row],[VENTA_PROM12MESES_UN]],0)</f>
        <v>11.008064516129032</v>
      </c>
      <c r="N2646">
        <f>IFERROR(12/Tabla_STOCKENALMACEN[[#This Row],[MESES DE INVENTARIO]],0)</f>
        <v>1.0901098901098902</v>
      </c>
      <c r="O2646" s="3">
        <f>Tabla_STOCKENALMACEN[[#This Row],[STOCK_VALORIZADO]]/SUM(Tabla_STOCKENALMACEN[STOCK_VALORIZADO])</f>
        <v>6.7933123709140413E-5</v>
      </c>
      <c r="P2646" s="1" t="str">
        <f>VLOOKUP(Tabla_STOCKENALMACEN[[#This Row],[ID_PRODUCTO]],'ABC VENTAS'!$B$2:$F$564,5,FALSE)</f>
        <v>C</v>
      </c>
      <c r="Q2646" s="1" t="str">
        <f>VLOOKUP(Tabla_STOCKENALMACEN[[#This Row],[ID_PRODUCTO]],'ABC STOCK'!$B$3:$F$565,5,FALSE)</f>
        <v>C</v>
      </c>
      <c r="R264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647" spans="1:18" x14ac:dyDescent="0.25">
      <c r="A2647">
        <v>3</v>
      </c>
      <c r="B2647">
        <v>1441</v>
      </c>
      <c r="C2647">
        <v>9</v>
      </c>
      <c r="D2647">
        <v>4</v>
      </c>
      <c r="E2647">
        <v>201908</v>
      </c>
      <c r="F2647">
        <v>1140</v>
      </c>
      <c r="G2647">
        <v>1.26</v>
      </c>
      <c r="H2647">
        <v>1436.4</v>
      </c>
      <c r="I2647">
        <v>99.691199999999995</v>
      </c>
      <c r="J2647">
        <v>92</v>
      </c>
      <c r="K2647">
        <v>208.65600000000001</v>
      </c>
      <c r="L2647">
        <f>Tabla_STOCKENALMACEN[[#This Row],[CANT_STOCK]]*Tabla_STOCKENALMACEN[[#This Row],[COSTO_UNIT]]</f>
        <v>1436.4</v>
      </c>
      <c r="M2647">
        <f>IFERROR(Tabla_STOCKENALMACEN[[#This Row],[CANT_STOCK]]/Tabla_STOCKENALMACEN[[#This Row],[VENTA_PROM12MESES_UN]],0)</f>
        <v>12.391304347826088</v>
      </c>
      <c r="N2647">
        <f>IFERROR(12/Tabla_STOCKENALMACEN[[#This Row],[MESES DE INVENTARIO]],0)</f>
        <v>0.96842105263157885</v>
      </c>
      <c r="O2647" s="3">
        <f>Tabla_STOCKENALMACEN[[#This Row],[STOCK_VALORIZADO]]/SUM(Tabla_STOCKENALMACEN[STOCK_VALORIZADO])</f>
        <v>5.4074545114688744E-5</v>
      </c>
      <c r="P2647" s="1" t="str">
        <f>VLOOKUP(Tabla_STOCKENALMACEN[[#This Row],[ID_PRODUCTO]],'ABC VENTAS'!$B$2:$F$564,5,FALSE)</f>
        <v>C</v>
      </c>
      <c r="Q2647" s="1" t="str">
        <f>VLOOKUP(Tabla_STOCKENALMACEN[[#This Row],[ID_PRODUCTO]],'ABC STOCK'!$B$3:$F$565,5,FALSE)</f>
        <v>C</v>
      </c>
      <c r="R264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648" spans="1:18" x14ac:dyDescent="0.25">
      <c r="A2648">
        <v>1</v>
      </c>
      <c r="B2648">
        <v>1442</v>
      </c>
      <c r="C2648">
        <v>9</v>
      </c>
      <c r="D2648">
        <v>4</v>
      </c>
      <c r="E2648">
        <v>201907</v>
      </c>
      <c r="F2648">
        <v>795</v>
      </c>
      <c r="G2648">
        <v>7.91</v>
      </c>
      <c r="H2648">
        <v>6288.45</v>
      </c>
      <c r="I2648">
        <v>525.41384000000005</v>
      </c>
      <c r="J2648">
        <v>72.2</v>
      </c>
      <c r="K2648">
        <v>708.16647999999998</v>
      </c>
      <c r="L2648">
        <f>Tabla_STOCKENALMACEN[[#This Row],[CANT_STOCK]]*Tabla_STOCKENALMACEN[[#This Row],[COSTO_UNIT]]</f>
        <v>6288.45</v>
      </c>
      <c r="M2648">
        <f>IFERROR(Tabla_STOCKENALMACEN[[#This Row],[CANT_STOCK]]/Tabla_STOCKENALMACEN[[#This Row],[VENTA_PROM12MESES_UN]],0)</f>
        <v>11.011080332409971</v>
      </c>
      <c r="N2648">
        <f>IFERROR(12/Tabla_STOCKENALMACEN[[#This Row],[MESES DE INVENTARIO]],0)</f>
        <v>1.0898113207547171</v>
      </c>
      <c r="O2648" s="3">
        <f>Tabla_STOCKENALMACEN[[#This Row],[STOCK_VALORIZADO]]/SUM(Tabla_STOCKENALMACEN[STOCK_VALORIZADO])</f>
        <v>2.3673424758177697E-4</v>
      </c>
      <c r="P2648" s="1" t="str">
        <f>VLOOKUP(Tabla_STOCKENALMACEN[[#This Row],[ID_PRODUCTO]],'ABC VENTAS'!$B$2:$F$564,5,FALSE)</f>
        <v>C</v>
      </c>
      <c r="Q2648" s="1" t="str">
        <f>VLOOKUP(Tabla_STOCKENALMACEN[[#This Row],[ID_PRODUCTO]],'ABC STOCK'!$B$3:$F$565,5,FALSE)</f>
        <v>C</v>
      </c>
      <c r="R264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649" spans="1:18" x14ac:dyDescent="0.25">
      <c r="A2649">
        <v>3</v>
      </c>
      <c r="B2649">
        <v>1442</v>
      </c>
      <c r="C2649">
        <v>9</v>
      </c>
      <c r="D2649">
        <v>4</v>
      </c>
      <c r="E2649">
        <v>202002</v>
      </c>
      <c r="F2649">
        <v>1488</v>
      </c>
      <c r="G2649">
        <v>3.83</v>
      </c>
      <c r="H2649">
        <v>5699.04</v>
      </c>
      <c r="I2649">
        <v>334.8186</v>
      </c>
      <c r="J2649">
        <v>93</v>
      </c>
      <c r="K2649">
        <v>594.83730000000003</v>
      </c>
      <c r="L2649">
        <f>Tabla_STOCKENALMACEN[[#This Row],[CANT_STOCK]]*Tabla_STOCKENALMACEN[[#This Row],[COSTO_UNIT]]</f>
        <v>5699.04</v>
      </c>
      <c r="M2649">
        <f>IFERROR(Tabla_STOCKENALMACEN[[#This Row],[CANT_STOCK]]/Tabla_STOCKENALMACEN[[#This Row],[VENTA_PROM12MESES_UN]],0)</f>
        <v>16</v>
      </c>
      <c r="N2649">
        <f>IFERROR(12/Tabla_STOCKENALMACEN[[#This Row],[MESES DE INVENTARIO]],0)</f>
        <v>0.75</v>
      </c>
      <c r="O2649" s="3">
        <f>Tabla_STOCKENALMACEN[[#This Row],[STOCK_VALORIZADO]]/SUM(Tabla_STOCKENALMACEN[STOCK_VALORIZADO])</f>
        <v>2.1454538818603156E-4</v>
      </c>
      <c r="P2649" s="1" t="str">
        <f>VLOOKUP(Tabla_STOCKENALMACEN[[#This Row],[ID_PRODUCTO]],'ABC VENTAS'!$B$2:$F$564,5,FALSE)</f>
        <v>C</v>
      </c>
      <c r="Q2649" s="1" t="str">
        <f>VLOOKUP(Tabla_STOCKENALMACEN[[#This Row],[ID_PRODUCTO]],'ABC STOCK'!$B$3:$F$565,5,FALSE)</f>
        <v>C</v>
      </c>
      <c r="R264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650" spans="1:18" x14ac:dyDescent="0.25">
      <c r="A2650">
        <v>1</v>
      </c>
      <c r="B2650">
        <v>1442</v>
      </c>
      <c r="C2650">
        <v>9</v>
      </c>
      <c r="D2650">
        <v>4</v>
      </c>
      <c r="E2650">
        <v>201903</v>
      </c>
      <c r="F2650">
        <v>411</v>
      </c>
      <c r="G2650">
        <v>1.86</v>
      </c>
      <c r="H2650">
        <v>764.46</v>
      </c>
      <c r="I2650">
        <v>239.38200000000001</v>
      </c>
      <c r="J2650">
        <v>130</v>
      </c>
      <c r="K2650">
        <v>396.55200000000002</v>
      </c>
      <c r="L2650">
        <f>Tabla_STOCKENALMACEN[[#This Row],[CANT_STOCK]]*Tabla_STOCKENALMACEN[[#This Row],[COSTO_UNIT]]</f>
        <v>764.46</v>
      </c>
      <c r="M2650">
        <f>IFERROR(Tabla_STOCKENALMACEN[[#This Row],[CANT_STOCK]]/Tabla_STOCKENALMACEN[[#This Row],[VENTA_PROM12MESES_UN]],0)</f>
        <v>3.1615384615384614</v>
      </c>
      <c r="N2650">
        <f>IFERROR(12/Tabla_STOCKENALMACEN[[#This Row],[MESES DE INVENTARIO]],0)</f>
        <v>3.7956204379562046</v>
      </c>
      <c r="O2650" s="3">
        <f>Tabla_STOCKENALMACEN[[#This Row],[STOCK_VALORIZADO]]/SUM(Tabla_STOCKENALMACEN[STOCK_VALORIZADO])</f>
        <v>2.8778771065423948E-5</v>
      </c>
      <c r="P2650" s="1" t="str">
        <f>VLOOKUP(Tabla_STOCKENALMACEN[[#This Row],[ID_PRODUCTO]],'ABC VENTAS'!$B$2:$F$564,5,FALSE)</f>
        <v>C</v>
      </c>
      <c r="Q2650" s="1" t="str">
        <f>VLOOKUP(Tabla_STOCKENALMACEN[[#This Row],[ID_PRODUCTO]],'ABC STOCK'!$B$3:$F$565,5,FALSE)</f>
        <v>C</v>
      </c>
      <c r="R265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51" spans="1:18" x14ac:dyDescent="0.25">
      <c r="A2651">
        <v>2</v>
      </c>
      <c r="B2651">
        <v>1442</v>
      </c>
      <c r="C2651">
        <v>9</v>
      </c>
      <c r="D2651">
        <v>4</v>
      </c>
      <c r="E2651">
        <v>201905</v>
      </c>
      <c r="F2651">
        <v>483</v>
      </c>
      <c r="G2651">
        <v>1.96</v>
      </c>
      <c r="H2651">
        <v>946.68</v>
      </c>
      <c r="I2651">
        <v>187.24860000000001</v>
      </c>
      <c r="J2651">
        <v>96.5</v>
      </c>
      <c r="K2651">
        <v>351.80040000000002</v>
      </c>
      <c r="L2651">
        <f>Tabla_STOCKENALMACEN[[#This Row],[CANT_STOCK]]*Tabla_STOCKENALMACEN[[#This Row],[COSTO_UNIT]]</f>
        <v>946.68</v>
      </c>
      <c r="M2651">
        <f>IFERROR(Tabla_STOCKENALMACEN[[#This Row],[CANT_STOCK]]/Tabla_STOCKENALMACEN[[#This Row],[VENTA_PROM12MESES_UN]],0)</f>
        <v>5.0051813471502591</v>
      </c>
      <c r="N2651">
        <f>IFERROR(12/Tabla_STOCKENALMACEN[[#This Row],[MESES DE INVENTARIO]],0)</f>
        <v>2.3975155279503104</v>
      </c>
      <c r="O2651" s="3">
        <f>Tabla_STOCKENALMACEN[[#This Row],[STOCK_VALORIZADO]]/SUM(Tabla_STOCKENALMACEN[STOCK_VALORIZADO])</f>
        <v>3.5638603710090179E-5</v>
      </c>
      <c r="P2651" s="1" t="str">
        <f>VLOOKUP(Tabla_STOCKENALMACEN[[#This Row],[ID_PRODUCTO]],'ABC VENTAS'!$B$2:$F$564,5,FALSE)</f>
        <v>C</v>
      </c>
      <c r="Q2651" s="1" t="str">
        <f>VLOOKUP(Tabla_STOCKENALMACEN[[#This Row],[ID_PRODUCTO]],'ABC STOCK'!$B$3:$F$565,5,FALSE)</f>
        <v>C</v>
      </c>
      <c r="R265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52" spans="1:18" x14ac:dyDescent="0.25">
      <c r="A2652">
        <v>2</v>
      </c>
      <c r="B2652">
        <v>1442</v>
      </c>
      <c r="C2652">
        <v>9</v>
      </c>
      <c r="D2652">
        <v>4</v>
      </c>
      <c r="E2652">
        <v>202003</v>
      </c>
      <c r="F2652">
        <v>378</v>
      </c>
      <c r="G2652">
        <v>1.71</v>
      </c>
      <c r="H2652">
        <v>646.38</v>
      </c>
      <c r="I2652">
        <v>212.553</v>
      </c>
      <c r="J2652">
        <v>113</v>
      </c>
      <c r="K2652">
        <v>316.8972</v>
      </c>
      <c r="L2652">
        <f>Tabla_STOCKENALMACEN[[#This Row],[CANT_STOCK]]*Tabla_STOCKENALMACEN[[#This Row],[COSTO_UNIT]]</f>
        <v>646.38</v>
      </c>
      <c r="M2652">
        <f>IFERROR(Tabla_STOCKENALMACEN[[#This Row],[CANT_STOCK]]/Tabla_STOCKENALMACEN[[#This Row],[VENTA_PROM12MESES_UN]],0)</f>
        <v>3.3451327433628317</v>
      </c>
      <c r="N2652">
        <f>IFERROR(12/Tabla_STOCKENALMACEN[[#This Row],[MESES DE INVENTARIO]],0)</f>
        <v>3.5873015873015874</v>
      </c>
      <c r="O2652" s="3">
        <f>Tabla_STOCKENALMACEN[[#This Row],[STOCK_VALORIZADO]]/SUM(Tabla_STOCKENALMACEN[STOCK_VALORIZADO])</f>
        <v>2.4333545301609933E-5</v>
      </c>
      <c r="P2652" s="1" t="str">
        <f>VLOOKUP(Tabla_STOCKENALMACEN[[#This Row],[ID_PRODUCTO]],'ABC VENTAS'!$B$2:$F$564,5,FALSE)</f>
        <v>C</v>
      </c>
      <c r="Q2652" s="1" t="str">
        <f>VLOOKUP(Tabla_STOCKENALMACEN[[#This Row],[ID_PRODUCTO]],'ABC STOCK'!$B$3:$F$565,5,FALSE)</f>
        <v>C</v>
      </c>
      <c r="R265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53" spans="1:18" x14ac:dyDescent="0.25">
      <c r="A2653">
        <v>2</v>
      </c>
      <c r="B2653">
        <v>1442</v>
      </c>
      <c r="C2653">
        <v>9</v>
      </c>
      <c r="D2653">
        <v>4</v>
      </c>
      <c r="E2653">
        <v>202002</v>
      </c>
      <c r="F2653">
        <v>1104</v>
      </c>
      <c r="G2653">
        <v>3.01</v>
      </c>
      <c r="H2653">
        <v>3323.04</v>
      </c>
      <c r="I2653">
        <v>205.11644999999999</v>
      </c>
      <c r="J2653">
        <v>64.900000000000006</v>
      </c>
      <c r="K2653">
        <v>253.9537</v>
      </c>
      <c r="L2653">
        <f>Tabla_STOCKENALMACEN[[#This Row],[CANT_STOCK]]*Tabla_STOCKENALMACEN[[#This Row],[COSTO_UNIT]]</f>
        <v>3323.04</v>
      </c>
      <c r="M2653">
        <f>IFERROR(Tabla_STOCKENALMACEN[[#This Row],[CANT_STOCK]]/Tabla_STOCKENALMACEN[[#This Row],[VENTA_PROM12MESES_UN]],0)</f>
        <v>17.010785824345145</v>
      </c>
      <c r="N2653">
        <f>IFERROR(12/Tabla_STOCKENALMACEN[[#This Row],[MESES DE INVENTARIO]],0)</f>
        <v>0.70543478260869574</v>
      </c>
      <c r="O2653" s="3">
        <f>Tabla_STOCKENALMACEN[[#This Row],[STOCK_VALORIZADO]]/SUM(Tabla_STOCKENALMACEN[STOCK_VALORIZADO])</f>
        <v>1.2509877220684716E-4</v>
      </c>
      <c r="P2653" s="1" t="str">
        <f>VLOOKUP(Tabla_STOCKENALMACEN[[#This Row],[ID_PRODUCTO]],'ABC VENTAS'!$B$2:$F$564,5,FALSE)</f>
        <v>C</v>
      </c>
      <c r="Q2653" s="1" t="str">
        <f>VLOOKUP(Tabla_STOCKENALMACEN[[#This Row],[ID_PRODUCTO]],'ABC STOCK'!$B$3:$F$565,5,FALSE)</f>
        <v>C</v>
      </c>
      <c r="R265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654" spans="1:18" x14ac:dyDescent="0.25">
      <c r="A2654">
        <v>2</v>
      </c>
      <c r="B2654">
        <v>1443</v>
      </c>
      <c r="C2654">
        <v>9</v>
      </c>
      <c r="D2654">
        <v>4</v>
      </c>
      <c r="E2654">
        <v>202002</v>
      </c>
      <c r="F2654">
        <v>801</v>
      </c>
      <c r="G2654">
        <v>6.51</v>
      </c>
      <c r="H2654">
        <v>5214.51</v>
      </c>
      <c r="I2654">
        <v>473.928</v>
      </c>
      <c r="J2654">
        <v>72.8</v>
      </c>
      <c r="K2654">
        <v>654.02063999999996</v>
      </c>
      <c r="L2654">
        <f>Tabla_STOCKENALMACEN[[#This Row],[CANT_STOCK]]*Tabla_STOCKENALMACEN[[#This Row],[COSTO_UNIT]]</f>
        <v>5214.51</v>
      </c>
      <c r="M2654">
        <f>IFERROR(Tabla_STOCKENALMACEN[[#This Row],[CANT_STOCK]]/Tabla_STOCKENALMACEN[[#This Row],[VENTA_PROM12MESES_UN]],0)</f>
        <v>11.002747252747254</v>
      </c>
      <c r="N2654">
        <f>IFERROR(12/Tabla_STOCKENALMACEN[[#This Row],[MESES DE INVENTARIO]],0)</f>
        <v>1.0906367041198501</v>
      </c>
      <c r="O2654" s="3">
        <f>Tabla_STOCKENALMACEN[[#This Row],[STOCK_VALORIZADO]]/SUM(Tabla_STOCKENALMACEN[STOCK_VALORIZADO])</f>
        <v>1.9630482890977137E-4</v>
      </c>
      <c r="P2654" s="1" t="str">
        <f>VLOOKUP(Tabla_STOCKENALMACEN[[#This Row],[ID_PRODUCTO]],'ABC VENTAS'!$B$2:$F$564,5,FALSE)</f>
        <v>C</v>
      </c>
      <c r="Q2654" s="1" t="str">
        <f>VLOOKUP(Tabla_STOCKENALMACEN[[#This Row],[ID_PRODUCTO]],'ABC STOCK'!$B$3:$F$565,5,FALSE)</f>
        <v>C</v>
      </c>
      <c r="R265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655" spans="1:18" x14ac:dyDescent="0.25">
      <c r="A2655">
        <v>2</v>
      </c>
      <c r="B2655">
        <v>1443</v>
      </c>
      <c r="C2655">
        <v>9</v>
      </c>
      <c r="D2655">
        <v>4</v>
      </c>
      <c r="E2655">
        <v>202001</v>
      </c>
      <c r="F2655">
        <v>173</v>
      </c>
      <c r="G2655">
        <v>4.22</v>
      </c>
      <c r="H2655">
        <v>730.06</v>
      </c>
      <c r="I2655">
        <v>356.48872</v>
      </c>
      <c r="J2655">
        <v>86.2</v>
      </c>
      <c r="K2655">
        <v>651.13756000000001</v>
      </c>
      <c r="L2655">
        <f>Tabla_STOCKENALMACEN[[#This Row],[CANT_STOCK]]*Tabla_STOCKENALMACEN[[#This Row],[COSTO_UNIT]]</f>
        <v>730.06</v>
      </c>
      <c r="M2655">
        <f>IFERROR(Tabla_STOCKENALMACEN[[#This Row],[CANT_STOCK]]/Tabla_STOCKENALMACEN[[#This Row],[VENTA_PROM12MESES_UN]],0)</f>
        <v>2.0069605568445477</v>
      </c>
      <c r="N2655">
        <f>IFERROR(12/Tabla_STOCKENALMACEN[[#This Row],[MESES DE INVENTARIO]],0)</f>
        <v>5.9791907514450866</v>
      </c>
      <c r="O2655" s="3">
        <f>Tabla_STOCKENALMACEN[[#This Row],[STOCK_VALORIZADO]]/SUM(Tabla_STOCKENALMACEN[STOCK_VALORIZADO])</f>
        <v>2.748375271959737E-5</v>
      </c>
      <c r="P2655" s="1" t="str">
        <f>VLOOKUP(Tabla_STOCKENALMACEN[[#This Row],[ID_PRODUCTO]],'ABC VENTAS'!$B$2:$F$564,5,FALSE)</f>
        <v>C</v>
      </c>
      <c r="Q2655" s="1" t="str">
        <f>VLOOKUP(Tabla_STOCKENALMACEN[[#This Row],[ID_PRODUCTO]],'ABC STOCK'!$B$3:$F$565,5,FALSE)</f>
        <v>C</v>
      </c>
      <c r="R265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56" spans="1:18" x14ac:dyDescent="0.25">
      <c r="A2656">
        <v>2</v>
      </c>
      <c r="B2656">
        <v>1443</v>
      </c>
      <c r="C2656">
        <v>9</v>
      </c>
      <c r="D2656">
        <v>4</v>
      </c>
      <c r="E2656">
        <v>202003</v>
      </c>
      <c r="F2656">
        <v>131</v>
      </c>
      <c r="G2656">
        <v>3.76</v>
      </c>
      <c r="H2656">
        <v>492.56</v>
      </c>
      <c r="I2656">
        <v>204.54400000000001</v>
      </c>
      <c r="J2656">
        <v>68</v>
      </c>
      <c r="K2656">
        <v>386.07679999999999</v>
      </c>
      <c r="L2656">
        <f>Tabla_STOCKENALMACEN[[#This Row],[CANT_STOCK]]*Tabla_STOCKENALMACEN[[#This Row],[COSTO_UNIT]]</f>
        <v>492.55999999999995</v>
      </c>
      <c r="M2656">
        <f>IFERROR(Tabla_STOCKENALMACEN[[#This Row],[CANT_STOCK]]/Tabla_STOCKENALMACEN[[#This Row],[VENTA_PROM12MESES_UN]],0)</f>
        <v>1.9264705882352942</v>
      </c>
      <c r="N2656">
        <f>IFERROR(12/Tabla_STOCKENALMACEN[[#This Row],[MESES DE INVENTARIO]],0)</f>
        <v>6.229007633587786</v>
      </c>
      <c r="O2656" s="3">
        <f>Tabla_STOCKENALMACEN[[#This Row],[STOCK_VALORIZADO]]/SUM(Tabla_STOCKENALMACEN[STOCK_VALORIZADO])</f>
        <v>1.8542855709893541E-5</v>
      </c>
      <c r="P2656" s="1" t="str">
        <f>VLOOKUP(Tabla_STOCKENALMACEN[[#This Row],[ID_PRODUCTO]],'ABC VENTAS'!$B$2:$F$564,5,FALSE)</f>
        <v>C</v>
      </c>
      <c r="Q2656" s="1" t="str">
        <f>VLOOKUP(Tabla_STOCKENALMACEN[[#This Row],[ID_PRODUCTO]],'ABC STOCK'!$B$3:$F$565,5,FALSE)</f>
        <v>C</v>
      </c>
      <c r="R265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57" spans="1:18" x14ac:dyDescent="0.25">
      <c r="A2657">
        <v>1</v>
      </c>
      <c r="B2657">
        <v>1443</v>
      </c>
      <c r="C2657">
        <v>9</v>
      </c>
      <c r="D2657">
        <v>4</v>
      </c>
      <c r="E2657">
        <v>201908</v>
      </c>
      <c r="F2657">
        <v>285</v>
      </c>
      <c r="G2657">
        <v>3.98</v>
      </c>
      <c r="H2657">
        <v>1134.3</v>
      </c>
      <c r="I2657">
        <v>223.51679999999999</v>
      </c>
      <c r="J2657">
        <v>52</v>
      </c>
      <c r="K2657">
        <v>374.5976</v>
      </c>
      <c r="L2657">
        <f>Tabla_STOCKENALMACEN[[#This Row],[CANT_STOCK]]*Tabla_STOCKENALMACEN[[#This Row],[COSTO_UNIT]]</f>
        <v>1134.3</v>
      </c>
      <c r="M2657">
        <f>IFERROR(Tabla_STOCKENALMACEN[[#This Row],[CANT_STOCK]]/Tabla_STOCKENALMACEN[[#This Row],[VENTA_PROM12MESES_UN]],0)</f>
        <v>5.4807692307692308</v>
      </c>
      <c r="N2657">
        <f>IFERROR(12/Tabla_STOCKENALMACEN[[#This Row],[MESES DE INVENTARIO]],0)</f>
        <v>2.1894736842105265</v>
      </c>
      <c r="O2657" s="3">
        <f>Tabla_STOCKENALMACEN[[#This Row],[STOCK_VALORIZADO]]/SUM(Tabla_STOCKENALMACEN[STOCK_VALORIZADO])</f>
        <v>4.2701724118345475E-5</v>
      </c>
      <c r="P2657" s="1" t="str">
        <f>VLOOKUP(Tabla_STOCKENALMACEN[[#This Row],[ID_PRODUCTO]],'ABC VENTAS'!$B$2:$F$564,5,FALSE)</f>
        <v>C</v>
      </c>
      <c r="Q2657" s="1" t="str">
        <f>VLOOKUP(Tabla_STOCKENALMACEN[[#This Row],[ID_PRODUCTO]],'ABC STOCK'!$B$3:$F$565,5,FALSE)</f>
        <v>C</v>
      </c>
      <c r="R265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58" spans="1:18" x14ac:dyDescent="0.25">
      <c r="A2658">
        <v>3</v>
      </c>
      <c r="B2658">
        <v>1443</v>
      </c>
      <c r="C2658">
        <v>9</v>
      </c>
      <c r="D2658">
        <v>4</v>
      </c>
      <c r="E2658">
        <v>201903</v>
      </c>
      <c r="F2658">
        <v>435</v>
      </c>
      <c r="G2658">
        <v>1.86</v>
      </c>
      <c r="H2658">
        <v>809.1</v>
      </c>
      <c r="I2658">
        <v>235.69919999999999</v>
      </c>
      <c r="J2658">
        <v>132</v>
      </c>
      <c r="K2658">
        <v>365.82479999999998</v>
      </c>
      <c r="L2658">
        <f>Tabla_STOCKENALMACEN[[#This Row],[CANT_STOCK]]*Tabla_STOCKENALMACEN[[#This Row],[COSTO_UNIT]]</f>
        <v>809.1</v>
      </c>
      <c r="M2658">
        <f>IFERROR(Tabla_STOCKENALMACEN[[#This Row],[CANT_STOCK]]/Tabla_STOCKENALMACEN[[#This Row],[VENTA_PROM12MESES_UN]],0)</f>
        <v>3.2954545454545454</v>
      </c>
      <c r="N2658">
        <f>IFERROR(12/Tabla_STOCKENALMACEN[[#This Row],[MESES DE INVENTARIO]],0)</f>
        <v>3.6413793103448278</v>
      </c>
      <c r="O2658" s="3">
        <f>Tabla_STOCKENALMACEN[[#This Row],[STOCK_VALORIZADO]]/SUM(Tabla_STOCKENALMACEN[STOCK_VALORIZADO])</f>
        <v>3.0459283244426805E-5</v>
      </c>
      <c r="P2658" s="1" t="str">
        <f>VLOOKUP(Tabla_STOCKENALMACEN[[#This Row],[ID_PRODUCTO]],'ABC VENTAS'!$B$2:$F$564,5,FALSE)</f>
        <v>C</v>
      </c>
      <c r="Q2658" s="1" t="str">
        <f>VLOOKUP(Tabla_STOCKENALMACEN[[#This Row],[ID_PRODUCTO]],'ABC STOCK'!$B$3:$F$565,5,FALSE)</f>
        <v>C</v>
      </c>
      <c r="R265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59" spans="1:18" x14ac:dyDescent="0.25">
      <c r="A2659">
        <v>1</v>
      </c>
      <c r="B2659">
        <v>1443</v>
      </c>
      <c r="C2659">
        <v>9</v>
      </c>
      <c r="D2659">
        <v>4</v>
      </c>
      <c r="E2659">
        <v>201909</v>
      </c>
      <c r="F2659">
        <v>253</v>
      </c>
      <c r="G2659">
        <v>2.73</v>
      </c>
      <c r="H2659">
        <v>690.69</v>
      </c>
      <c r="I2659">
        <v>148.512</v>
      </c>
      <c r="J2659">
        <v>64</v>
      </c>
      <c r="K2659">
        <v>302.26560000000001</v>
      </c>
      <c r="L2659">
        <f>Tabla_STOCKENALMACEN[[#This Row],[CANT_STOCK]]*Tabla_STOCKENALMACEN[[#This Row],[COSTO_UNIT]]</f>
        <v>690.68999999999994</v>
      </c>
      <c r="M2659">
        <f>IFERROR(Tabla_STOCKENALMACEN[[#This Row],[CANT_STOCK]]/Tabla_STOCKENALMACEN[[#This Row],[VENTA_PROM12MESES_UN]],0)</f>
        <v>3.953125</v>
      </c>
      <c r="N2659">
        <f>IFERROR(12/Tabla_STOCKENALMACEN[[#This Row],[MESES DE INVENTARIO]],0)</f>
        <v>3.0355731225296441</v>
      </c>
      <c r="O2659" s="3">
        <f>Tabla_STOCKENALMACEN[[#This Row],[STOCK_VALORIZADO]]/SUM(Tabla_STOCKENALMACEN[STOCK_VALORIZADO])</f>
        <v>2.6001634339504569E-5</v>
      </c>
      <c r="P2659" s="1" t="str">
        <f>VLOOKUP(Tabla_STOCKENALMACEN[[#This Row],[ID_PRODUCTO]],'ABC VENTAS'!$B$2:$F$564,5,FALSE)</f>
        <v>C</v>
      </c>
      <c r="Q2659" s="1" t="str">
        <f>VLOOKUP(Tabla_STOCKENALMACEN[[#This Row],[ID_PRODUCTO]],'ABC STOCK'!$B$3:$F$565,5,FALSE)</f>
        <v>C</v>
      </c>
      <c r="R265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60" spans="1:18" x14ac:dyDescent="0.25">
      <c r="A2660">
        <v>1</v>
      </c>
      <c r="B2660">
        <v>1444</v>
      </c>
      <c r="C2660">
        <v>9</v>
      </c>
      <c r="D2660">
        <v>4</v>
      </c>
      <c r="E2660">
        <v>201905</v>
      </c>
      <c r="F2660">
        <v>269</v>
      </c>
      <c r="G2660">
        <v>5.26</v>
      </c>
      <c r="H2660">
        <v>1414.94</v>
      </c>
      <c r="I2660">
        <v>781.11</v>
      </c>
      <c r="J2660">
        <v>150</v>
      </c>
      <c r="K2660">
        <v>1262.4000000000001</v>
      </c>
      <c r="L2660">
        <f>Tabla_STOCKENALMACEN[[#This Row],[CANT_STOCK]]*Tabla_STOCKENALMACEN[[#This Row],[COSTO_UNIT]]</f>
        <v>1414.94</v>
      </c>
      <c r="M2660">
        <f>IFERROR(Tabla_STOCKENALMACEN[[#This Row],[CANT_STOCK]]/Tabla_STOCKENALMACEN[[#This Row],[VENTA_PROM12MESES_UN]],0)</f>
        <v>1.7933333333333332</v>
      </c>
      <c r="N2660">
        <f>IFERROR(12/Tabla_STOCKENALMACEN[[#This Row],[MESES DE INVENTARIO]],0)</f>
        <v>6.6914498141263943</v>
      </c>
      <c r="O2660" s="3">
        <f>Tabla_STOCKENALMACEN[[#This Row],[STOCK_VALORIZADO]]/SUM(Tabla_STOCKENALMACEN[STOCK_VALORIZADO])</f>
        <v>5.3266664483832983E-5</v>
      </c>
      <c r="P2660" s="1" t="str">
        <f>VLOOKUP(Tabla_STOCKENALMACEN[[#This Row],[ID_PRODUCTO]],'ABC VENTAS'!$B$2:$F$564,5,FALSE)</f>
        <v>C</v>
      </c>
      <c r="Q2660" s="1" t="str">
        <f>VLOOKUP(Tabla_STOCKENALMACEN[[#This Row],[ID_PRODUCTO]],'ABC STOCK'!$B$3:$F$565,5,FALSE)</f>
        <v>C</v>
      </c>
      <c r="R266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61" spans="1:18" x14ac:dyDescent="0.25">
      <c r="A2661">
        <v>1</v>
      </c>
      <c r="B2661">
        <v>1444</v>
      </c>
      <c r="C2661">
        <v>9</v>
      </c>
      <c r="D2661">
        <v>4</v>
      </c>
      <c r="E2661">
        <v>202003</v>
      </c>
      <c r="F2661">
        <v>359</v>
      </c>
      <c r="G2661">
        <v>6.86</v>
      </c>
      <c r="H2661">
        <v>2462.7399999999998</v>
      </c>
      <c r="I2661">
        <v>889.81060000000002</v>
      </c>
      <c r="J2661">
        <v>119</v>
      </c>
      <c r="K2661">
        <v>1126.5491999999999</v>
      </c>
      <c r="L2661">
        <f>Tabla_STOCKENALMACEN[[#This Row],[CANT_STOCK]]*Tabla_STOCKENALMACEN[[#This Row],[COSTO_UNIT]]</f>
        <v>2462.7400000000002</v>
      </c>
      <c r="M2661">
        <f>IFERROR(Tabla_STOCKENALMACEN[[#This Row],[CANT_STOCK]]/Tabla_STOCKENALMACEN[[#This Row],[VENTA_PROM12MESES_UN]],0)</f>
        <v>3.0168067226890756</v>
      </c>
      <c r="N2661">
        <f>IFERROR(12/Tabla_STOCKENALMACEN[[#This Row],[MESES DE INVENTARIO]],0)</f>
        <v>3.9777158774373258</v>
      </c>
      <c r="O2661" s="3">
        <f>Tabla_STOCKENALMACEN[[#This Row],[STOCK_VALORIZADO]]/SUM(Tabla_STOCKENALMACEN[STOCK_VALORIZADO])</f>
        <v>9.2712019796538963E-5</v>
      </c>
      <c r="P2661" s="1" t="str">
        <f>VLOOKUP(Tabla_STOCKENALMACEN[[#This Row],[ID_PRODUCTO]],'ABC VENTAS'!$B$2:$F$564,5,FALSE)</f>
        <v>C</v>
      </c>
      <c r="Q2661" s="1" t="str">
        <f>VLOOKUP(Tabla_STOCKENALMACEN[[#This Row],[ID_PRODUCTO]],'ABC STOCK'!$B$3:$F$565,5,FALSE)</f>
        <v>C</v>
      </c>
      <c r="R266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62" spans="1:18" x14ac:dyDescent="0.25">
      <c r="A2662">
        <v>1</v>
      </c>
      <c r="B2662">
        <v>1444</v>
      </c>
      <c r="C2662">
        <v>9</v>
      </c>
      <c r="D2662">
        <v>4</v>
      </c>
      <c r="E2662">
        <v>202002</v>
      </c>
      <c r="F2662">
        <v>802</v>
      </c>
      <c r="G2662">
        <v>6.67</v>
      </c>
      <c r="H2662">
        <v>5349.34</v>
      </c>
      <c r="I2662">
        <v>423.27820000000003</v>
      </c>
      <c r="J2662">
        <v>66.8</v>
      </c>
      <c r="K2662">
        <v>650.51175999999998</v>
      </c>
      <c r="L2662">
        <f>Tabla_STOCKENALMACEN[[#This Row],[CANT_STOCK]]*Tabla_STOCKENALMACEN[[#This Row],[COSTO_UNIT]]</f>
        <v>5349.34</v>
      </c>
      <c r="M2662">
        <f>IFERROR(Tabla_STOCKENALMACEN[[#This Row],[CANT_STOCK]]/Tabla_STOCKENALMACEN[[#This Row],[VENTA_PROM12MESES_UN]],0)</f>
        <v>12.005988023952096</v>
      </c>
      <c r="N2662">
        <f>IFERROR(12/Tabla_STOCKENALMACEN[[#This Row],[MESES DE INVENTARIO]],0)</f>
        <v>0.99950124688279307</v>
      </c>
      <c r="O2662" s="3">
        <f>Tabla_STOCKENALMACEN[[#This Row],[STOCK_VALORIZADO]]/SUM(Tabla_STOCKENALMACEN[STOCK_VALORIZADO])</f>
        <v>2.0138062319953291E-4</v>
      </c>
      <c r="P2662" s="1" t="str">
        <f>VLOOKUP(Tabla_STOCKENALMACEN[[#This Row],[ID_PRODUCTO]],'ABC VENTAS'!$B$2:$F$564,5,FALSE)</f>
        <v>C</v>
      </c>
      <c r="Q2662" s="1" t="str">
        <f>VLOOKUP(Tabla_STOCKENALMACEN[[#This Row],[ID_PRODUCTO]],'ABC STOCK'!$B$3:$F$565,5,FALSE)</f>
        <v>C</v>
      </c>
      <c r="R266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663" spans="1:18" x14ac:dyDescent="0.25">
      <c r="A2663">
        <v>1</v>
      </c>
      <c r="B2663">
        <v>1444</v>
      </c>
      <c r="C2663">
        <v>9</v>
      </c>
      <c r="D2663">
        <v>4</v>
      </c>
      <c r="E2663">
        <v>201906</v>
      </c>
      <c r="F2663">
        <v>930</v>
      </c>
      <c r="G2663">
        <v>4.08</v>
      </c>
      <c r="H2663">
        <v>3794.4</v>
      </c>
      <c r="I2663">
        <v>294.06599999999997</v>
      </c>
      <c r="J2663">
        <v>77.5</v>
      </c>
      <c r="K2663">
        <v>597.61800000000005</v>
      </c>
      <c r="L2663">
        <f>Tabla_STOCKENALMACEN[[#This Row],[CANT_STOCK]]*Tabla_STOCKENALMACEN[[#This Row],[COSTO_UNIT]]</f>
        <v>3794.4</v>
      </c>
      <c r="M2663">
        <f>IFERROR(Tabla_STOCKENALMACEN[[#This Row],[CANT_STOCK]]/Tabla_STOCKENALMACEN[[#This Row],[VENTA_PROM12MESES_UN]],0)</f>
        <v>12</v>
      </c>
      <c r="N2663">
        <f>IFERROR(12/Tabla_STOCKENALMACEN[[#This Row],[MESES DE INVENTARIO]],0)</f>
        <v>1</v>
      </c>
      <c r="O2663" s="3">
        <f>Tabla_STOCKENALMACEN[[#This Row],[STOCK_VALORIZADO]]/SUM(Tabla_STOCKENALMACEN[STOCK_VALORIZADO])</f>
        <v>1.4284353521524295E-4</v>
      </c>
      <c r="P2663" s="1" t="str">
        <f>VLOOKUP(Tabla_STOCKENALMACEN[[#This Row],[ID_PRODUCTO]],'ABC VENTAS'!$B$2:$F$564,5,FALSE)</f>
        <v>C</v>
      </c>
      <c r="Q2663" s="1" t="str">
        <f>VLOOKUP(Tabla_STOCKENALMACEN[[#This Row],[ID_PRODUCTO]],'ABC STOCK'!$B$3:$F$565,5,FALSE)</f>
        <v>C</v>
      </c>
      <c r="R266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664" spans="1:18" x14ac:dyDescent="0.25">
      <c r="A2664">
        <v>3</v>
      </c>
      <c r="B2664">
        <v>1444</v>
      </c>
      <c r="C2664">
        <v>9</v>
      </c>
      <c r="D2664">
        <v>4</v>
      </c>
      <c r="E2664">
        <v>202002</v>
      </c>
      <c r="F2664">
        <v>57</v>
      </c>
      <c r="G2664">
        <v>1.35</v>
      </c>
      <c r="H2664">
        <v>76.95</v>
      </c>
      <c r="I2664">
        <v>143.1</v>
      </c>
      <c r="J2664">
        <v>100</v>
      </c>
      <c r="K2664">
        <v>189</v>
      </c>
      <c r="L2664">
        <f>Tabla_STOCKENALMACEN[[#This Row],[CANT_STOCK]]*Tabla_STOCKENALMACEN[[#This Row],[COSTO_UNIT]]</f>
        <v>76.95</v>
      </c>
      <c r="M2664">
        <f>IFERROR(Tabla_STOCKENALMACEN[[#This Row],[CANT_STOCK]]/Tabla_STOCKENALMACEN[[#This Row],[VENTA_PROM12MESES_UN]],0)</f>
        <v>0.56999999999999995</v>
      </c>
      <c r="N2664">
        <f>IFERROR(12/Tabla_STOCKENALMACEN[[#This Row],[MESES DE INVENTARIO]],0)</f>
        <v>21.05263157894737</v>
      </c>
      <c r="O2664" s="3">
        <f>Tabla_STOCKENALMACEN[[#This Row],[STOCK_VALORIZADO]]/SUM(Tabla_STOCKENALMACEN[STOCK_VALORIZADO])</f>
        <v>2.89685063114404E-6</v>
      </c>
      <c r="P2664" s="1" t="str">
        <f>VLOOKUP(Tabla_STOCKENALMACEN[[#This Row],[ID_PRODUCTO]],'ABC VENTAS'!$B$2:$F$564,5,FALSE)</f>
        <v>C</v>
      </c>
      <c r="Q2664" s="1" t="str">
        <f>VLOOKUP(Tabla_STOCKENALMACEN[[#This Row],[ID_PRODUCTO]],'ABC STOCK'!$B$3:$F$565,5,FALSE)</f>
        <v>C</v>
      </c>
      <c r="R26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65" spans="1:18" x14ac:dyDescent="0.25">
      <c r="A2665">
        <v>3</v>
      </c>
      <c r="B2665">
        <v>1444</v>
      </c>
      <c r="C2665">
        <v>9</v>
      </c>
      <c r="D2665">
        <v>4</v>
      </c>
      <c r="E2665">
        <v>202001</v>
      </c>
      <c r="F2665">
        <v>489</v>
      </c>
      <c r="G2665">
        <v>35.700000000000003</v>
      </c>
      <c r="H2665">
        <v>17457.3</v>
      </c>
      <c r="I2665">
        <v>0</v>
      </c>
      <c r="J2665">
        <v>0</v>
      </c>
      <c r="K2665">
        <v>0</v>
      </c>
      <c r="L2665">
        <f>Tabla_STOCKENALMACEN[[#This Row],[CANT_STOCK]]*Tabla_STOCKENALMACEN[[#This Row],[COSTO_UNIT]]</f>
        <v>17457.300000000003</v>
      </c>
      <c r="M2665">
        <f>IFERROR(Tabla_STOCKENALMACEN[[#This Row],[CANT_STOCK]]/Tabla_STOCKENALMACEN[[#This Row],[VENTA_PROM12MESES_UN]],0)</f>
        <v>0</v>
      </c>
      <c r="N2665">
        <f>IFERROR(12/Tabla_STOCKENALMACEN[[#This Row],[MESES DE INVENTARIO]],0)</f>
        <v>0</v>
      </c>
      <c r="O2665" s="3">
        <f>Tabla_STOCKENALMACEN[[#This Row],[STOCK_VALORIZADO]]/SUM(Tabla_STOCKENALMACEN[STOCK_VALORIZADO])</f>
        <v>6.5719545838948475E-4</v>
      </c>
      <c r="P2665" s="1" t="str">
        <f>VLOOKUP(Tabla_STOCKENALMACEN[[#This Row],[ID_PRODUCTO]],'ABC VENTAS'!$B$2:$F$564,5,FALSE)</f>
        <v>C</v>
      </c>
      <c r="Q2665" s="1" t="str">
        <f>VLOOKUP(Tabla_STOCKENALMACEN[[#This Row],[ID_PRODUCTO]],'ABC STOCK'!$B$3:$F$565,5,FALSE)</f>
        <v>C</v>
      </c>
      <c r="R2665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666" spans="1:18" x14ac:dyDescent="0.25">
      <c r="A2666">
        <v>1</v>
      </c>
      <c r="B2666">
        <v>1445</v>
      </c>
      <c r="C2666">
        <v>9</v>
      </c>
      <c r="D2666">
        <v>4</v>
      </c>
      <c r="E2666">
        <v>201902</v>
      </c>
      <c r="F2666">
        <v>413</v>
      </c>
      <c r="G2666">
        <v>2.46</v>
      </c>
      <c r="H2666">
        <v>1015.98</v>
      </c>
      <c r="I2666">
        <v>331.31279999999998</v>
      </c>
      <c r="J2666">
        <v>148</v>
      </c>
      <c r="K2666">
        <v>549.76080000000002</v>
      </c>
      <c r="L2666">
        <f>Tabla_STOCKENALMACEN[[#This Row],[CANT_STOCK]]*Tabla_STOCKENALMACEN[[#This Row],[COSTO_UNIT]]</f>
        <v>1015.98</v>
      </c>
      <c r="M2666">
        <f>IFERROR(Tabla_STOCKENALMACEN[[#This Row],[CANT_STOCK]]/Tabla_STOCKENALMACEN[[#This Row],[VENTA_PROM12MESES_UN]],0)</f>
        <v>2.7905405405405403</v>
      </c>
      <c r="N2666">
        <f>IFERROR(12/Tabla_STOCKENALMACEN[[#This Row],[MESES DE INVENTARIO]],0)</f>
        <v>4.3002421307506058</v>
      </c>
      <c r="O2666" s="3">
        <f>Tabla_STOCKENALMACEN[[#This Row],[STOCK_VALORIZADO]]/SUM(Tabla_STOCKENALMACEN[STOCK_VALORIZADO])</f>
        <v>3.8247463342816394E-5</v>
      </c>
      <c r="P2666" s="1" t="str">
        <f>VLOOKUP(Tabla_STOCKENALMACEN[[#This Row],[ID_PRODUCTO]],'ABC VENTAS'!$B$2:$F$564,5,FALSE)</f>
        <v>C</v>
      </c>
      <c r="Q2666" s="1" t="str">
        <f>VLOOKUP(Tabla_STOCKENALMACEN[[#This Row],[ID_PRODUCTO]],'ABC STOCK'!$B$3:$F$565,5,FALSE)</f>
        <v>C</v>
      </c>
      <c r="R266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67" spans="1:18" x14ac:dyDescent="0.25">
      <c r="A2667">
        <v>2</v>
      </c>
      <c r="B2667">
        <v>1445</v>
      </c>
      <c r="C2667">
        <v>9</v>
      </c>
      <c r="D2667">
        <v>4</v>
      </c>
      <c r="E2667">
        <v>202002</v>
      </c>
      <c r="F2667">
        <v>424</v>
      </c>
      <c r="G2667">
        <v>5.36</v>
      </c>
      <c r="H2667">
        <v>2272.64</v>
      </c>
      <c r="I2667">
        <v>252.8312</v>
      </c>
      <c r="J2667">
        <v>53</v>
      </c>
      <c r="K2667">
        <v>522.70719999999994</v>
      </c>
      <c r="L2667">
        <f>Tabla_STOCKENALMACEN[[#This Row],[CANT_STOCK]]*Tabla_STOCKENALMACEN[[#This Row],[COSTO_UNIT]]</f>
        <v>2272.6400000000003</v>
      </c>
      <c r="M2667">
        <f>IFERROR(Tabla_STOCKENALMACEN[[#This Row],[CANT_STOCK]]/Tabla_STOCKENALMACEN[[#This Row],[VENTA_PROM12MESES_UN]],0)</f>
        <v>8</v>
      </c>
      <c r="N2667">
        <f>IFERROR(12/Tabla_STOCKENALMACEN[[#This Row],[MESES DE INVENTARIO]],0)</f>
        <v>1.5</v>
      </c>
      <c r="O2667" s="3">
        <f>Tabla_STOCKENALMACEN[[#This Row],[STOCK_VALORIZADO]]/SUM(Tabla_STOCKENALMACEN[STOCK_VALORIZADO])</f>
        <v>8.5555537600561293E-5</v>
      </c>
      <c r="P2667" s="1" t="str">
        <f>VLOOKUP(Tabla_STOCKENALMACEN[[#This Row],[ID_PRODUCTO]],'ABC VENTAS'!$B$2:$F$564,5,FALSE)</f>
        <v>C</v>
      </c>
      <c r="Q2667" s="1" t="str">
        <f>VLOOKUP(Tabla_STOCKENALMACEN[[#This Row],[ID_PRODUCTO]],'ABC STOCK'!$B$3:$F$565,5,FALSE)</f>
        <v>C</v>
      </c>
      <c r="R266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668" spans="1:18" x14ac:dyDescent="0.25">
      <c r="A2668">
        <v>3</v>
      </c>
      <c r="B2668">
        <v>1445</v>
      </c>
      <c r="C2668">
        <v>9</v>
      </c>
      <c r="D2668">
        <v>4</v>
      </c>
      <c r="E2668">
        <v>201907</v>
      </c>
      <c r="F2668">
        <v>771</v>
      </c>
      <c r="G2668">
        <v>5.19</v>
      </c>
      <c r="H2668">
        <v>4001.49</v>
      </c>
      <c r="I2668">
        <v>283.14564000000001</v>
      </c>
      <c r="J2668">
        <v>59.3</v>
      </c>
      <c r="K2668">
        <v>427.79613000000001</v>
      </c>
      <c r="L2668">
        <f>Tabla_STOCKENALMACEN[[#This Row],[CANT_STOCK]]*Tabla_STOCKENALMACEN[[#This Row],[COSTO_UNIT]]</f>
        <v>4001.4900000000002</v>
      </c>
      <c r="M2668">
        <f>IFERROR(Tabla_STOCKENALMACEN[[#This Row],[CANT_STOCK]]/Tabla_STOCKENALMACEN[[#This Row],[VENTA_PROM12MESES_UN]],0)</f>
        <v>13.001686340640809</v>
      </c>
      <c r="N2668">
        <f>IFERROR(12/Tabla_STOCKENALMACEN[[#This Row],[MESES DE INVENTARIO]],0)</f>
        <v>0.92295719844357982</v>
      </c>
      <c r="O2668" s="3">
        <f>Tabla_STOCKENALMACEN[[#This Row],[STOCK_VALORIZADO]]/SUM(Tabla_STOCKENALMACEN[STOCK_VALORIZADO])</f>
        <v>1.5063962094888323E-4</v>
      </c>
      <c r="P2668" s="1" t="str">
        <f>VLOOKUP(Tabla_STOCKENALMACEN[[#This Row],[ID_PRODUCTO]],'ABC VENTAS'!$B$2:$F$564,5,FALSE)</f>
        <v>C</v>
      </c>
      <c r="Q2668" s="1" t="str">
        <f>VLOOKUP(Tabla_STOCKENALMACEN[[#This Row],[ID_PRODUCTO]],'ABC STOCK'!$B$3:$F$565,5,FALSE)</f>
        <v>C</v>
      </c>
      <c r="R266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669" spans="1:18" x14ac:dyDescent="0.25">
      <c r="A2669">
        <v>1</v>
      </c>
      <c r="B2669">
        <v>1445</v>
      </c>
      <c r="C2669">
        <v>9</v>
      </c>
      <c r="D2669">
        <v>4</v>
      </c>
      <c r="E2669">
        <v>202002</v>
      </c>
      <c r="F2669">
        <v>302</v>
      </c>
      <c r="G2669">
        <v>3.23</v>
      </c>
      <c r="H2669">
        <v>975.46</v>
      </c>
      <c r="I2669">
        <v>179.84639999999999</v>
      </c>
      <c r="J2669">
        <v>64</v>
      </c>
      <c r="K2669">
        <v>299.74400000000003</v>
      </c>
      <c r="L2669">
        <f>Tabla_STOCKENALMACEN[[#This Row],[CANT_STOCK]]*Tabla_STOCKENALMACEN[[#This Row],[COSTO_UNIT]]</f>
        <v>975.46</v>
      </c>
      <c r="M2669">
        <f>IFERROR(Tabla_STOCKENALMACEN[[#This Row],[CANT_STOCK]]/Tabla_STOCKENALMACEN[[#This Row],[VENTA_PROM12MESES_UN]],0)</f>
        <v>4.71875</v>
      </c>
      <c r="N2669">
        <f>IFERROR(12/Tabla_STOCKENALMACEN[[#This Row],[MESES DE INVENTARIO]],0)</f>
        <v>2.5430463576158941</v>
      </c>
      <c r="O2669" s="3">
        <f>Tabla_STOCKENALMACEN[[#This Row],[STOCK_VALORIZADO]]/SUM(Tabla_STOCKENALMACEN[STOCK_VALORIZADO])</f>
        <v>3.6722052198255557E-5</v>
      </c>
      <c r="P2669" s="1" t="str">
        <f>VLOOKUP(Tabla_STOCKENALMACEN[[#This Row],[ID_PRODUCTO]],'ABC VENTAS'!$B$2:$F$564,5,FALSE)</f>
        <v>C</v>
      </c>
      <c r="Q2669" s="1" t="str">
        <f>VLOOKUP(Tabla_STOCKENALMACEN[[#This Row],[ID_PRODUCTO]],'ABC STOCK'!$B$3:$F$565,5,FALSE)</f>
        <v>C</v>
      </c>
      <c r="R266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70" spans="1:18" x14ac:dyDescent="0.25">
      <c r="A2670">
        <v>3</v>
      </c>
      <c r="B2670">
        <v>1445</v>
      </c>
      <c r="C2670">
        <v>9</v>
      </c>
      <c r="D2670">
        <v>4</v>
      </c>
      <c r="E2670">
        <v>201909</v>
      </c>
      <c r="F2670">
        <v>37</v>
      </c>
      <c r="G2670">
        <v>4.6100000000000003</v>
      </c>
      <c r="H2670">
        <v>170.57</v>
      </c>
      <c r="I2670">
        <v>152.6832</v>
      </c>
      <c r="J2670">
        <v>36.799999999999997</v>
      </c>
      <c r="K2670">
        <v>295.18752000000001</v>
      </c>
      <c r="L2670">
        <f>Tabla_STOCKENALMACEN[[#This Row],[CANT_STOCK]]*Tabla_STOCKENALMACEN[[#This Row],[COSTO_UNIT]]</f>
        <v>170.57000000000002</v>
      </c>
      <c r="M2670">
        <f>IFERROR(Tabla_STOCKENALMACEN[[#This Row],[CANT_STOCK]]/Tabla_STOCKENALMACEN[[#This Row],[VENTA_PROM12MESES_UN]],0)</f>
        <v>1.0054347826086958</v>
      </c>
      <c r="N2670">
        <f>IFERROR(12/Tabla_STOCKENALMACEN[[#This Row],[MESES DE INVENTARIO]],0)</f>
        <v>11.935135135135134</v>
      </c>
      <c r="O2670" s="3">
        <f>Tabla_STOCKENALMACEN[[#This Row],[STOCK_VALORIZADO]]/SUM(Tabla_STOCKENALMACEN[STOCK_VALORIZADO])</f>
        <v>6.4212581176639242E-6</v>
      </c>
      <c r="P2670" s="1" t="str">
        <f>VLOOKUP(Tabla_STOCKENALMACEN[[#This Row],[ID_PRODUCTO]],'ABC VENTAS'!$B$2:$F$564,5,FALSE)</f>
        <v>C</v>
      </c>
      <c r="Q2670" s="1" t="str">
        <f>VLOOKUP(Tabla_STOCKENALMACEN[[#This Row],[ID_PRODUCTO]],'ABC STOCK'!$B$3:$F$565,5,FALSE)</f>
        <v>C</v>
      </c>
      <c r="R267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71" spans="1:18" x14ac:dyDescent="0.25">
      <c r="A2671">
        <v>2</v>
      </c>
      <c r="B2671">
        <v>1445</v>
      </c>
      <c r="C2671">
        <v>9</v>
      </c>
      <c r="D2671">
        <v>4</v>
      </c>
      <c r="E2671">
        <v>201910</v>
      </c>
      <c r="F2671">
        <v>1173</v>
      </c>
      <c r="G2671">
        <v>1.99</v>
      </c>
      <c r="H2671">
        <v>2334.27</v>
      </c>
      <c r="I2671">
        <v>157.95823999999999</v>
      </c>
      <c r="J2671">
        <v>90.2</v>
      </c>
      <c r="K2671">
        <v>269.24700000000001</v>
      </c>
      <c r="L2671">
        <f>Tabla_STOCKENALMACEN[[#This Row],[CANT_STOCK]]*Tabla_STOCKENALMACEN[[#This Row],[COSTO_UNIT]]</f>
        <v>2334.27</v>
      </c>
      <c r="M2671">
        <f>IFERROR(Tabla_STOCKENALMACEN[[#This Row],[CANT_STOCK]]/Tabla_STOCKENALMACEN[[#This Row],[VENTA_PROM12MESES_UN]],0)</f>
        <v>13.004434589800443</v>
      </c>
      <c r="N2671">
        <f>IFERROR(12/Tabla_STOCKENALMACEN[[#This Row],[MESES DE INVENTARIO]],0)</f>
        <v>0.92276214833759596</v>
      </c>
      <c r="O2671" s="3">
        <f>Tabla_STOCKENALMACEN[[#This Row],[STOCK_VALORIZADO]]/SUM(Tabla_STOCKENALMACEN[STOCK_VALORIZADO])</f>
        <v>8.7875653317226742E-5</v>
      </c>
      <c r="P2671" s="1" t="str">
        <f>VLOOKUP(Tabla_STOCKENALMACEN[[#This Row],[ID_PRODUCTO]],'ABC VENTAS'!$B$2:$F$564,5,FALSE)</f>
        <v>C</v>
      </c>
      <c r="Q2671" s="1" t="str">
        <f>VLOOKUP(Tabla_STOCKENALMACEN[[#This Row],[ID_PRODUCTO]],'ABC STOCK'!$B$3:$F$565,5,FALSE)</f>
        <v>C</v>
      </c>
      <c r="R267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672" spans="1:18" x14ac:dyDescent="0.25">
      <c r="A2672">
        <v>3</v>
      </c>
      <c r="B2672">
        <v>1446</v>
      </c>
      <c r="C2672">
        <v>9</v>
      </c>
      <c r="D2672">
        <v>4</v>
      </c>
      <c r="E2672">
        <v>202003</v>
      </c>
      <c r="F2672">
        <v>562</v>
      </c>
      <c r="G2672">
        <v>72</v>
      </c>
      <c r="H2672">
        <v>40464</v>
      </c>
      <c r="I2672">
        <v>45554.400000000001</v>
      </c>
      <c r="J2672">
        <v>666</v>
      </c>
      <c r="K2672">
        <v>80559.360000000001</v>
      </c>
      <c r="L2672">
        <f>Tabla_STOCKENALMACEN[[#This Row],[CANT_STOCK]]*Tabla_STOCKENALMACEN[[#This Row],[COSTO_UNIT]]</f>
        <v>40464</v>
      </c>
      <c r="M2672">
        <f>IFERROR(Tabla_STOCKENALMACEN[[#This Row],[CANT_STOCK]]/Tabla_STOCKENALMACEN[[#This Row],[VENTA_PROM12MESES_UN]],0)</f>
        <v>0.84384384384384381</v>
      </c>
      <c r="N2672">
        <f>IFERROR(12/Tabla_STOCKENALMACEN[[#This Row],[MESES DE INVENTARIO]],0)</f>
        <v>14.220640569395018</v>
      </c>
      <c r="O2672" s="3">
        <f>Tabla_STOCKENALMACEN[[#This Row],[STOCK_VALORIZADO]]/SUM(Tabla_STOCKENALMACEN[STOCK_VALORIZADO])</f>
        <v>1.5233029751606554E-3</v>
      </c>
      <c r="P2672" s="1" t="str">
        <f>VLOOKUP(Tabla_STOCKENALMACEN[[#This Row],[ID_PRODUCTO]],'ABC VENTAS'!$B$2:$F$564,5,FALSE)</f>
        <v>B</v>
      </c>
      <c r="Q2672" s="1" t="str">
        <f>VLOOKUP(Tabla_STOCKENALMACEN[[#This Row],[ID_PRODUCTO]],'ABC STOCK'!$B$3:$F$565,5,FALSE)</f>
        <v>A</v>
      </c>
      <c r="R267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73" spans="1:18" x14ac:dyDescent="0.25">
      <c r="A2673">
        <v>1</v>
      </c>
      <c r="B2673">
        <v>1446</v>
      </c>
      <c r="C2673">
        <v>9</v>
      </c>
      <c r="D2673">
        <v>4</v>
      </c>
      <c r="E2673">
        <v>201902</v>
      </c>
      <c r="F2673">
        <v>1234</v>
      </c>
      <c r="G2673">
        <v>80</v>
      </c>
      <c r="H2673">
        <v>98720</v>
      </c>
      <c r="I2673">
        <v>47422.400000000001</v>
      </c>
      <c r="J2673">
        <v>554</v>
      </c>
      <c r="K2673">
        <v>54070.400000000001</v>
      </c>
      <c r="L2673">
        <f>Tabla_STOCKENALMACEN[[#This Row],[CANT_STOCK]]*Tabla_STOCKENALMACEN[[#This Row],[COSTO_UNIT]]</f>
        <v>98720</v>
      </c>
      <c r="M2673">
        <f>IFERROR(Tabla_STOCKENALMACEN[[#This Row],[CANT_STOCK]]/Tabla_STOCKENALMACEN[[#This Row],[VENTA_PROM12MESES_UN]],0)</f>
        <v>2.2274368231046933</v>
      </c>
      <c r="N2673">
        <f>IFERROR(12/Tabla_STOCKENALMACEN[[#This Row],[MESES DE INVENTARIO]],0)</f>
        <v>5.3873581847649916</v>
      </c>
      <c r="O2673" s="3">
        <f>Tabla_STOCKENALMACEN[[#This Row],[STOCK_VALORIZADO]]/SUM(Tabla_STOCKENALMACEN[STOCK_VALORIZADO])</f>
        <v>3.716401485465102E-3</v>
      </c>
      <c r="P2673" s="1" t="str">
        <f>VLOOKUP(Tabla_STOCKENALMACEN[[#This Row],[ID_PRODUCTO]],'ABC VENTAS'!$B$2:$F$564,5,FALSE)</f>
        <v>B</v>
      </c>
      <c r="Q2673" s="1" t="str">
        <f>VLOOKUP(Tabla_STOCKENALMACEN[[#This Row],[ID_PRODUCTO]],'ABC STOCK'!$B$3:$F$565,5,FALSE)</f>
        <v>A</v>
      </c>
      <c r="R267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74" spans="1:18" x14ac:dyDescent="0.25">
      <c r="A2674">
        <v>3</v>
      </c>
      <c r="B2674">
        <v>1446</v>
      </c>
      <c r="C2674">
        <v>9</v>
      </c>
      <c r="D2674">
        <v>4</v>
      </c>
      <c r="E2674">
        <v>201904</v>
      </c>
      <c r="F2674">
        <v>718</v>
      </c>
      <c r="G2674">
        <v>58</v>
      </c>
      <c r="H2674">
        <v>41644</v>
      </c>
      <c r="I2674">
        <v>25480.560000000001</v>
      </c>
      <c r="J2674">
        <v>523</v>
      </c>
      <c r="K2674">
        <v>50657.78</v>
      </c>
      <c r="L2674">
        <f>Tabla_STOCKENALMACEN[[#This Row],[CANT_STOCK]]*Tabla_STOCKENALMACEN[[#This Row],[COSTO_UNIT]]</f>
        <v>41644</v>
      </c>
      <c r="M2674">
        <f>IFERROR(Tabla_STOCKENALMACEN[[#This Row],[CANT_STOCK]]/Tabla_STOCKENALMACEN[[#This Row],[VENTA_PROM12MESES_UN]],0)</f>
        <v>1.372848948374761</v>
      </c>
      <c r="N2674">
        <f>IFERROR(12/Tabla_STOCKENALMACEN[[#This Row],[MESES DE INVENTARIO]],0)</f>
        <v>8.7409470752089131</v>
      </c>
      <c r="O2674" s="3">
        <f>Tabla_STOCKENALMACEN[[#This Row],[STOCK_VALORIZADO]]/SUM(Tabla_STOCKENALMACEN[STOCK_VALORIZADO])</f>
        <v>1.5677251160930786E-3</v>
      </c>
      <c r="P2674" s="1" t="str">
        <f>VLOOKUP(Tabla_STOCKENALMACEN[[#This Row],[ID_PRODUCTO]],'ABC VENTAS'!$B$2:$F$564,5,FALSE)</f>
        <v>B</v>
      </c>
      <c r="Q2674" s="1" t="str">
        <f>VLOOKUP(Tabla_STOCKENALMACEN[[#This Row],[ID_PRODUCTO]],'ABC STOCK'!$B$3:$F$565,5,FALSE)</f>
        <v>A</v>
      </c>
      <c r="R267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75" spans="1:18" x14ac:dyDescent="0.25">
      <c r="A2675">
        <v>3</v>
      </c>
      <c r="B2675">
        <v>1446</v>
      </c>
      <c r="C2675">
        <v>9</v>
      </c>
      <c r="D2675">
        <v>4</v>
      </c>
      <c r="E2675">
        <v>202003</v>
      </c>
      <c r="F2675">
        <v>1504</v>
      </c>
      <c r="G2675">
        <v>65</v>
      </c>
      <c r="H2675">
        <v>97760</v>
      </c>
      <c r="I2675">
        <v>36036</v>
      </c>
      <c r="J2675">
        <v>616</v>
      </c>
      <c r="K2675">
        <v>49649.599999999999</v>
      </c>
      <c r="L2675">
        <f>Tabla_STOCKENALMACEN[[#This Row],[CANT_STOCK]]*Tabla_STOCKENALMACEN[[#This Row],[COSTO_UNIT]]</f>
        <v>97760</v>
      </c>
      <c r="M2675">
        <f>IFERROR(Tabla_STOCKENALMACEN[[#This Row],[CANT_STOCK]]/Tabla_STOCKENALMACEN[[#This Row],[VENTA_PROM12MESES_UN]],0)</f>
        <v>2.4415584415584415</v>
      </c>
      <c r="N2675">
        <f>IFERROR(12/Tabla_STOCKENALMACEN[[#This Row],[MESES DE INVENTARIO]],0)</f>
        <v>4.9148936170212769</v>
      </c>
      <c r="O2675" s="3">
        <f>Tabla_STOCKENALMACEN[[#This Row],[STOCK_VALORIZADO]]/SUM(Tabla_STOCKENALMACEN[STOCK_VALORIZADO])</f>
        <v>3.6802614386048254E-3</v>
      </c>
      <c r="P2675" s="1" t="str">
        <f>VLOOKUP(Tabla_STOCKENALMACEN[[#This Row],[ID_PRODUCTO]],'ABC VENTAS'!$B$2:$F$564,5,FALSE)</f>
        <v>B</v>
      </c>
      <c r="Q2675" s="1" t="str">
        <f>VLOOKUP(Tabla_STOCKENALMACEN[[#This Row],[ID_PRODUCTO]],'ABC STOCK'!$B$3:$F$565,5,FALSE)</f>
        <v>A</v>
      </c>
      <c r="R267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76" spans="1:18" x14ac:dyDescent="0.25">
      <c r="A2676">
        <v>1</v>
      </c>
      <c r="B2676">
        <v>1446</v>
      </c>
      <c r="C2676">
        <v>9</v>
      </c>
      <c r="D2676">
        <v>4</v>
      </c>
      <c r="E2676">
        <v>202002</v>
      </c>
      <c r="F2676">
        <v>856</v>
      </c>
      <c r="G2676">
        <v>40</v>
      </c>
      <c r="H2676">
        <v>34240</v>
      </c>
      <c r="I2676">
        <v>24276</v>
      </c>
      <c r="J2676">
        <v>578</v>
      </c>
      <c r="K2676">
        <v>35604.800000000003</v>
      </c>
      <c r="L2676">
        <f>Tabla_STOCKENALMACEN[[#This Row],[CANT_STOCK]]*Tabla_STOCKENALMACEN[[#This Row],[COSTO_UNIT]]</f>
        <v>34240</v>
      </c>
      <c r="M2676">
        <f>IFERROR(Tabla_STOCKENALMACEN[[#This Row],[CANT_STOCK]]/Tabla_STOCKENALMACEN[[#This Row],[VENTA_PROM12MESES_UN]],0)</f>
        <v>1.4809688581314879</v>
      </c>
      <c r="N2676">
        <f>IFERROR(12/Tabla_STOCKENALMACEN[[#This Row],[MESES DE INVENTARIO]],0)</f>
        <v>8.1028037383177569</v>
      </c>
      <c r="O2676" s="3">
        <f>Tabla_STOCKENALMACEN[[#This Row],[STOCK_VALORIZADO]]/SUM(Tabla_STOCKENALMACEN[STOCK_VALORIZADO])</f>
        <v>1.2889950046831959E-3</v>
      </c>
      <c r="P2676" s="1" t="str">
        <f>VLOOKUP(Tabla_STOCKENALMACEN[[#This Row],[ID_PRODUCTO]],'ABC VENTAS'!$B$2:$F$564,5,FALSE)</f>
        <v>B</v>
      </c>
      <c r="Q2676" s="1" t="str">
        <f>VLOOKUP(Tabla_STOCKENALMACEN[[#This Row],[ID_PRODUCTO]],'ABC STOCK'!$B$3:$F$565,5,FALSE)</f>
        <v>A</v>
      </c>
      <c r="R267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77" spans="1:18" x14ac:dyDescent="0.25">
      <c r="A2677">
        <v>1</v>
      </c>
      <c r="B2677">
        <v>1446</v>
      </c>
      <c r="C2677">
        <v>9</v>
      </c>
      <c r="D2677">
        <v>4</v>
      </c>
      <c r="E2677">
        <v>202002</v>
      </c>
      <c r="F2677">
        <v>1163</v>
      </c>
      <c r="G2677">
        <v>38</v>
      </c>
      <c r="H2677">
        <v>44194</v>
      </c>
      <c r="I2677">
        <v>10432.9</v>
      </c>
      <c r="J2677">
        <v>323</v>
      </c>
      <c r="K2677">
        <v>20620.32</v>
      </c>
      <c r="L2677">
        <f>Tabla_STOCKENALMACEN[[#This Row],[CANT_STOCK]]*Tabla_STOCKENALMACEN[[#This Row],[COSTO_UNIT]]</f>
        <v>44194</v>
      </c>
      <c r="M2677">
        <f>IFERROR(Tabla_STOCKENALMACEN[[#This Row],[CANT_STOCK]]/Tabla_STOCKENALMACEN[[#This Row],[VENTA_PROM12MESES_UN]],0)</f>
        <v>3.6006191950464395</v>
      </c>
      <c r="N2677">
        <f>IFERROR(12/Tabla_STOCKENALMACEN[[#This Row],[MESES DE INVENTARIO]],0)</f>
        <v>3.3327601031814273</v>
      </c>
      <c r="O2677" s="3">
        <f>Tabla_STOCKENALMACEN[[#This Row],[STOCK_VALORIZADO]]/SUM(Tabla_STOCKENALMACEN[STOCK_VALORIZADO])</f>
        <v>1.663722115565688E-3</v>
      </c>
      <c r="P2677" s="1" t="str">
        <f>VLOOKUP(Tabla_STOCKENALMACEN[[#This Row],[ID_PRODUCTO]],'ABC VENTAS'!$B$2:$F$564,5,FALSE)</f>
        <v>B</v>
      </c>
      <c r="Q2677" s="1" t="str">
        <f>VLOOKUP(Tabla_STOCKENALMACEN[[#This Row],[ID_PRODUCTO]],'ABC STOCK'!$B$3:$F$565,5,FALSE)</f>
        <v>A</v>
      </c>
      <c r="R267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78" spans="1:18" x14ac:dyDescent="0.25">
      <c r="A2678">
        <v>1</v>
      </c>
      <c r="B2678">
        <v>1447</v>
      </c>
      <c r="C2678">
        <v>9</v>
      </c>
      <c r="D2678">
        <v>4</v>
      </c>
      <c r="E2678">
        <v>201903</v>
      </c>
      <c r="F2678">
        <v>76</v>
      </c>
      <c r="G2678">
        <v>4.26</v>
      </c>
      <c r="H2678">
        <v>323.76</v>
      </c>
      <c r="I2678">
        <v>561.29759999999999</v>
      </c>
      <c r="J2678">
        <v>122</v>
      </c>
      <c r="K2678">
        <v>893.91840000000002</v>
      </c>
      <c r="L2678">
        <f>Tabla_STOCKENALMACEN[[#This Row],[CANT_STOCK]]*Tabla_STOCKENALMACEN[[#This Row],[COSTO_UNIT]]</f>
        <v>323.76</v>
      </c>
      <c r="M2678">
        <f>IFERROR(Tabla_STOCKENALMACEN[[#This Row],[CANT_STOCK]]/Tabla_STOCKENALMACEN[[#This Row],[VENTA_PROM12MESES_UN]],0)</f>
        <v>0.62295081967213117</v>
      </c>
      <c r="N2678">
        <f>IFERROR(12/Tabla_STOCKENALMACEN[[#This Row],[MESES DE INVENTARIO]],0)</f>
        <v>19.263157894736842</v>
      </c>
      <c r="O2678" s="3">
        <f>Tabla_STOCKENALMACEN[[#This Row],[STOCK_VALORIZADO]]/SUM(Tabla_STOCKENALMACEN[STOCK_VALORIZADO])</f>
        <v>1.2188230803628257E-5</v>
      </c>
      <c r="P2678" s="1" t="str">
        <f>VLOOKUP(Tabla_STOCKENALMACEN[[#This Row],[ID_PRODUCTO]],'ABC VENTAS'!$B$2:$F$564,5,FALSE)</f>
        <v>C</v>
      </c>
      <c r="Q2678" s="1" t="str">
        <f>VLOOKUP(Tabla_STOCKENALMACEN[[#This Row],[ID_PRODUCTO]],'ABC STOCK'!$B$3:$F$565,5,FALSE)</f>
        <v>C</v>
      </c>
      <c r="R267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79" spans="1:18" x14ac:dyDescent="0.25">
      <c r="A2679">
        <v>1</v>
      </c>
      <c r="B2679">
        <v>1447</v>
      </c>
      <c r="C2679">
        <v>9</v>
      </c>
      <c r="D2679">
        <v>4</v>
      </c>
      <c r="E2679">
        <v>201909</v>
      </c>
      <c r="F2679">
        <v>266</v>
      </c>
      <c r="G2679">
        <v>7.17</v>
      </c>
      <c r="H2679">
        <v>1907.22</v>
      </c>
      <c r="I2679">
        <v>414.2826</v>
      </c>
      <c r="J2679">
        <v>54</v>
      </c>
      <c r="K2679">
        <v>596.25720000000001</v>
      </c>
      <c r="L2679">
        <f>Tabla_STOCKENALMACEN[[#This Row],[CANT_STOCK]]*Tabla_STOCKENALMACEN[[#This Row],[COSTO_UNIT]]</f>
        <v>1907.22</v>
      </c>
      <c r="M2679">
        <f>IFERROR(Tabla_STOCKENALMACEN[[#This Row],[CANT_STOCK]]/Tabla_STOCKENALMACEN[[#This Row],[VENTA_PROM12MESES_UN]],0)</f>
        <v>4.9259259259259256</v>
      </c>
      <c r="N2679">
        <f>IFERROR(12/Tabla_STOCKENALMACEN[[#This Row],[MESES DE INVENTARIO]],0)</f>
        <v>2.4360902255639099</v>
      </c>
      <c r="O2679" s="3">
        <f>Tabla_STOCKENALMACEN[[#This Row],[STOCK_VALORIZADO]]/SUM(Tabla_STOCKENALMACEN[STOCK_VALORIZADO])</f>
        <v>7.1798979346725616E-5</v>
      </c>
      <c r="P2679" s="1" t="str">
        <f>VLOOKUP(Tabla_STOCKENALMACEN[[#This Row],[ID_PRODUCTO]],'ABC VENTAS'!$B$2:$F$564,5,FALSE)</f>
        <v>C</v>
      </c>
      <c r="Q2679" s="1" t="str">
        <f>VLOOKUP(Tabla_STOCKENALMACEN[[#This Row],[ID_PRODUCTO]],'ABC STOCK'!$B$3:$F$565,5,FALSE)</f>
        <v>C</v>
      </c>
      <c r="R267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80" spans="1:18" x14ac:dyDescent="0.25">
      <c r="A2680">
        <v>1</v>
      </c>
      <c r="B2680">
        <v>1447</v>
      </c>
      <c r="C2680">
        <v>9</v>
      </c>
      <c r="D2680">
        <v>4</v>
      </c>
      <c r="E2680">
        <v>201910</v>
      </c>
      <c r="F2680">
        <v>55</v>
      </c>
      <c r="G2680">
        <v>2.1</v>
      </c>
      <c r="H2680">
        <v>115.5</v>
      </c>
      <c r="I2680">
        <v>264.60000000000002</v>
      </c>
      <c r="J2680">
        <v>120</v>
      </c>
      <c r="K2680">
        <v>372.96</v>
      </c>
      <c r="L2680">
        <f>Tabla_STOCKENALMACEN[[#This Row],[CANT_STOCK]]*Tabla_STOCKENALMACEN[[#This Row],[COSTO_UNIT]]</f>
        <v>115.5</v>
      </c>
      <c r="M2680">
        <f>IFERROR(Tabla_STOCKENALMACEN[[#This Row],[CANT_STOCK]]/Tabla_STOCKENALMACEN[[#This Row],[VENTA_PROM12MESES_UN]],0)</f>
        <v>0.45833333333333331</v>
      </c>
      <c r="N2680">
        <f>IFERROR(12/Tabla_STOCKENALMACEN[[#This Row],[MESES DE INVENTARIO]],0)</f>
        <v>26.181818181818183</v>
      </c>
      <c r="O2680" s="3">
        <f>Tabla_STOCKENALMACEN[[#This Row],[STOCK_VALORIZADO]]/SUM(Tabla_STOCKENALMACEN[STOCK_VALORIZADO])</f>
        <v>4.3480993878770191E-6</v>
      </c>
      <c r="P2680" s="1" t="str">
        <f>VLOOKUP(Tabla_STOCKENALMACEN[[#This Row],[ID_PRODUCTO]],'ABC VENTAS'!$B$2:$F$564,5,FALSE)</f>
        <v>C</v>
      </c>
      <c r="Q2680" s="1" t="str">
        <f>VLOOKUP(Tabla_STOCKENALMACEN[[#This Row],[ID_PRODUCTO]],'ABC STOCK'!$B$3:$F$565,5,FALSE)</f>
        <v>C</v>
      </c>
      <c r="R268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81" spans="1:18" x14ac:dyDescent="0.25">
      <c r="A2681">
        <v>1</v>
      </c>
      <c r="B2681">
        <v>1447</v>
      </c>
      <c r="C2681">
        <v>9</v>
      </c>
      <c r="D2681">
        <v>4</v>
      </c>
      <c r="E2681">
        <v>201901</v>
      </c>
      <c r="F2681">
        <v>364</v>
      </c>
      <c r="G2681">
        <v>4.84</v>
      </c>
      <c r="H2681">
        <v>1761.76</v>
      </c>
      <c r="I2681">
        <v>219.73599999999999</v>
      </c>
      <c r="J2681">
        <v>45.4</v>
      </c>
      <c r="K2681">
        <v>333.99871999999999</v>
      </c>
      <c r="L2681">
        <f>Tabla_STOCKENALMACEN[[#This Row],[CANT_STOCK]]*Tabla_STOCKENALMACEN[[#This Row],[COSTO_UNIT]]</f>
        <v>1761.76</v>
      </c>
      <c r="M2681">
        <f>IFERROR(Tabla_STOCKENALMACEN[[#This Row],[CANT_STOCK]]/Tabla_STOCKENALMACEN[[#This Row],[VENTA_PROM12MESES_UN]],0)</f>
        <v>8.0176211453744504</v>
      </c>
      <c r="N2681">
        <f>IFERROR(12/Tabla_STOCKENALMACEN[[#This Row],[MESES DE INVENTARIO]],0)</f>
        <v>1.4967032967032965</v>
      </c>
      <c r="O2681" s="3">
        <f>Tabla_STOCKENALMACEN[[#This Row],[STOCK_VALORIZADO]]/SUM(Tabla_STOCKENALMACEN[STOCK_VALORIZADO])</f>
        <v>6.6323009329750793E-5</v>
      </c>
      <c r="P2681" s="1" t="str">
        <f>VLOOKUP(Tabla_STOCKENALMACEN[[#This Row],[ID_PRODUCTO]],'ABC VENTAS'!$B$2:$F$564,5,FALSE)</f>
        <v>C</v>
      </c>
      <c r="Q2681" s="1" t="str">
        <f>VLOOKUP(Tabla_STOCKENALMACEN[[#This Row],[ID_PRODUCTO]],'ABC STOCK'!$B$3:$F$565,5,FALSE)</f>
        <v>C</v>
      </c>
      <c r="R268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682" spans="1:18" x14ac:dyDescent="0.25">
      <c r="A2682">
        <v>2</v>
      </c>
      <c r="B2682">
        <v>1447</v>
      </c>
      <c r="C2682">
        <v>9</v>
      </c>
      <c r="D2682">
        <v>4</v>
      </c>
      <c r="E2682">
        <v>202001</v>
      </c>
      <c r="F2682">
        <v>487</v>
      </c>
      <c r="G2682">
        <v>1.84</v>
      </c>
      <c r="H2682">
        <v>896.08</v>
      </c>
      <c r="I2682">
        <v>188.17679999999999</v>
      </c>
      <c r="J2682">
        <v>97.4</v>
      </c>
      <c r="K2682">
        <v>304.66719999999998</v>
      </c>
      <c r="L2682">
        <f>Tabla_STOCKENALMACEN[[#This Row],[CANT_STOCK]]*Tabla_STOCKENALMACEN[[#This Row],[COSTO_UNIT]]</f>
        <v>896.08</v>
      </c>
      <c r="M2682">
        <f>IFERROR(Tabla_STOCKENALMACEN[[#This Row],[CANT_STOCK]]/Tabla_STOCKENALMACEN[[#This Row],[VENTA_PROM12MESES_UN]],0)</f>
        <v>5</v>
      </c>
      <c r="N2682">
        <f>IFERROR(12/Tabla_STOCKENALMACEN[[#This Row],[MESES DE INVENTARIO]],0)</f>
        <v>2.4</v>
      </c>
      <c r="O2682" s="3">
        <f>Tabla_STOCKENALMACEN[[#This Row],[STOCK_VALORIZADO]]/SUM(Tabla_STOCKENALMACEN[STOCK_VALORIZADO])</f>
        <v>3.3733722073496445E-5</v>
      </c>
      <c r="P2682" s="1" t="str">
        <f>VLOOKUP(Tabla_STOCKENALMACEN[[#This Row],[ID_PRODUCTO]],'ABC VENTAS'!$B$2:$F$564,5,FALSE)</f>
        <v>C</v>
      </c>
      <c r="Q2682" s="1" t="str">
        <f>VLOOKUP(Tabla_STOCKENALMACEN[[#This Row],[ID_PRODUCTO]],'ABC STOCK'!$B$3:$F$565,5,FALSE)</f>
        <v>C</v>
      </c>
      <c r="R268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83" spans="1:18" x14ac:dyDescent="0.25">
      <c r="A2683">
        <v>3</v>
      </c>
      <c r="B2683">
        <v>1447</v>
      </c>
      <c r="C2683">
        <v>9</v>
      </c>
      <c r="D2683">
        <v>4</v>
      </c>
      <c r="E2683">
        <v>202003</v>
      </c>
      <c r="F2683">
        <v>40</v>
      </c>
      <c r="G2683">
        <v>2.02</v>
      </c>
      <c r="H2683">
        <v>80.8</v>
      </c>
      <c r="I2683">
        <v>197.25299999999999</v>
      </c>
      <c r="J2683">
        <v>105</v>
      </c>
      <c r="K2683">
        <v>288.45600000000002</v>
      </c>
      <c r="L2683">
        <f>Tabla_STOCKENALMACEN[[#This Row],[CANT_STOCK]]*Tabla_STOCKENALMACEN[[#This Row],[COSTO_UNIT]]</f>
        <v>80.8</v>
      </c>
      <c r="M2683">
        <f>IFERROR(Tabla_STOCKENALMACEN[[#This Row],[CANT_STOCK]]/Tabla_STOCKENALMACEN[[#This Row],[VENTA_PROM12MESES_UN]],0)</f>
        <v>0.38095238095238093</v>
      </c>
      <c r="N2683">
        <f>IFERROR(12/Tabla_STOCKENALMACEN[[#This Row],[MESES DE INVENTARIO]],0)</f>
        <v>31.5</v>
      </c>
      <c r="O2683" s="3">
        <f>Tabla_STOCKENALMACEN[[#This Row],[STOCK_VALORIZADO]]/SUM(Tabla_STOCKENALMACEN[STOCK_VALORIZADO])</f>
        <v>3.0417872774066069E-6</v>
      </c>
      <c r="P2683" s="1" t="str">
        <f>VLOOKUP(Tabla_STOCKENALMACEN[[#This Row],[ID_PRODUCTO]],'ABC VENTAS'!$B$2:$F$564,5,FALSE)</f>
        <v>C</v>
      </c>
      <c r="Q2683" s="1" t="str">
        <f>VLOOKUP(Tabla_STOCKENALMACEN[[#This Row],[ID_PRODUCTO]],'ABC STOCK'!$B$3:$F$565,5,FALSE)</f>
        <v>C</v>
      </c>
      <c r="R268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84" spans="1:18" x14ac:dyDescent="0.25">
      <c r="A2684">
        <v>2</v>
      </c>
      <c r="B2684">
        <v>1448</v>
      </c>
      <c r="C2684">
        <v>9</v>
      </c>
      <c r="D2684">
        <v>4</v>
      </c>
      <c r="E2684">
        <v>201904</v>
      </c>
      <c r="F2684">
        <v>54</v>
      </c>
      <c r="G2684">
        <v>5.64</v>
      </c>
      <c r="H2684">
        <v>304.56</v>
      </c>
      <c r="I2684">
        <v>727.33439999999996</v>
      </c>
      <c r="J2684">
        <v>124</v>
      </c>
      <c r="K2684">
        <v>1258.848</v>
      </c>
      <c r="L2684">
        <f>Tabla_STOCKENALMACEN[[#This Row],[CANT_STOCK]]*Tabla_STOCKENALMACEN[[#This Row],[COSTO_UNIT]]</f>
        <v>304.56</v>
      </c>
      <c r="M2684">
        <f>IFERROR(Tabla_STOCKENALMACEN[[#This Row],[CANT_STOCK]]/Tabla_STOCKENALMACEN[[#This Row],[VENTA_PROM12MESES_UN]],0)</f>
        <v>0.43548387096774194</v>
      </c>
      <c r="N2684">
        <f>IFERROR(12/Tabla_STOCKENALMACEN[[#This Row],[MESES DE INVENTARIO]],0)</f>
        <v>27.555555555555557</v>
      </c>
      <c r="O2684" s="3">
        <f>Tabla_STOCKENALMACEN[[#This Row],[STOCK_VALORIZADO]]/SUM(Tabla_STOCKENALMACEN[STOCK_VALORIZADO])</f>
        <v>1.1465429866422725E-5</v>
      </c>
      <c r="P2684" s="1" t="str">
        <f>VLOOKUP(Tabla_STOCKENALMACEN[[#This Row],[ID_PRODUCTO]],'ABC VENTAS'!$B$2:$F$564,5,FALSE)</f>
        <v>C</v>
      </c>
      <c r="Q2684" s="1" t="str">
        <f>VLOOKUP(Tabla_STOCKENALMACEN[[#This Row],[ID_PRODUCTO]],'ABC STOCK'!$B$3:$F$565,5,FALSE)</f>
        <v>C</v>
      </c>
      <c r="R268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85" spans="1:18" x14ac:dyDescent="0.25">
      <c r="A2685">
        <v>1</v>
      </c>
      <c r="B2685">
        <v>1448</v>
      </c>
      <c r="C2685">
        <v>9</v>
      </c>
      <c r="D2685">
        <v>4</v>
      </c>
      <c r="E2685">
        <v>202001</v>
      </c>
      <c r="F2685">
        <v>67</v>
      </c>
      <c r="G2685">
        <v>7.58</v>
      </c>
      <c r="H2685">
        <v>507.86</v>
      </c>
      <c r="I2685">
        <v>566.68079999999998</v>
      </c>
      <c r="J2685">
        <v>84</v>
      </c>
      <c r="K2685">
        <v>1018.752</v>
      </c>
      <c r="L2685">
        <f>Tabla_STOCKENALMACEN[[#This Row],[CANT_STOCK]]*Tabla_STOCKENALMACEN[[#This Row],[COSTO_UNIT]]</f>
        <v>507.86</v>
      </c>
      <c r="M2685">
        <f>IFERROR(Tabla_STOCKENALMACEN[[#This Row],[CANT_STOCK]]/Tabla_STOCKENALMACEN[[#This Row],[VENTA_PROM12MESES_UN]],0)</f>
        <v>0.79761904761904767</v>
      </c>
      <c r="N2685">
        <f>IFERROR(12/Tabla_STOCKENALMACEN[[#This Row],[MESES DE INVENTARIO]],0)</f>
        <v>15.044776119402984</v>
      </c>
      <c r="O2685" s="3">
        <f>Tabla_STOCKENALMACEN[[#This Row],[STOCK_VALORIZADO]]/SUM(Tabla_STOCKENALMACEN[STOCK_VALORIZADO])</f>
        <v>1.9118837706729202E-5</v>
      </c>
      <c r="P2685" s="1" t="str">
        <f>VLOOKUP(Tabla_STOCKENALMACEN[[#This Row],[ID_PRODUCTO]],'ABC VENTAS'!$B$2:$F$564,5,FALSE)</f>
        <v>C</v>
      </c>
      <c r="Q2685" s="1" t="str">
        <f>VLOOKUP(Tabla_STOCKENALMACEN[[#This Row],[ID_PRODUCTO]],'ABC STOCK'!$B$3:$F$565,5,FALSE)</f>
        <v>C</v>
      </c>
      <c r="R268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86" spans="1:18" x14ac:dyDescent="0.25">
      <c r="A2686">
        <v>2</v>
      </c>
      <c r="B2686">
        <v>1448</v>
      </c>
      <c r="C2686">
        <v>9</v>
      </c>
      <c r="D2686">
        <v>4</v>
      </c>
      <c r="E2686">
        <v>202003</v>
      </c>
      <c r="F2686">
        <v>439</v>
      </c>
      <c r="G2686">
        <v>4.3899999999999997</v>
      </c>
      <c r="H2686">
        <v>1927.21</v>
      </c>
      <c r="I2686">
        <v>632.86239999999998</v>
      </c>
      <c r="J2686">
        <v>136</v>
      </c>
      <c r="K2686">
        <v>758.24080000000004</v>
      </c>
      <c r="L2686">
        <f>Tabla_STOCKENALMACEN[[#This Row],[CANT_STOCK]]*Tabla_STOCKENALMACEN[[#This Row],[COSTO_UNIT]]</f>
        <v>1927.2099999999998</v>
      </c>
      <c r="M2686">
        <f>IFERROR(Tabla_STOCKENALMACEN[[#This Row],[CANT_STOCK]]/Tabla_STOCKENALMACEN[[#This Row],[VENTA_PROM12MESES_UN]],0)</f>
        <v>3.2279411764705883</v>
      </c>
      <c r="N2686">
        <f>IFERROR(12/Tabla_STOCKENALMACEN[[#This Row],[MESES DE INVENTARIO]],0)</f>
        <v>3.7175398633257402</v>
      </c>
      <c r="O2686" s="3">
        <f>Tabla_STOCKENALMACEN[[#This Row],[STOCK_VALORIZADO]]/SUM(Tabla_STOCKENALMACEN[STOCK_VALORIZADO])</f>
        <v>7.2551520530826562E-5</v>
      </c>
      <c r="P2686" s="1" t="str">
        <f>VLOOKUP(Tabla_STOCKENALMACEN[[#This Row],[ID_PRODUCTO]],'ABC VENTAS'!$B$2:$F$564,5,FALSE)</f>
        <v>C</v>
      </c>
      <c r="Q2686" s="1" t="str">
        <f>VLOOKUP(Tabla_STOCKENALMACEN[[#This Row],[ID_PRODUCTO]],'ABC STOCK'!$B$3:$F$565,5,FALSE)</f>
        <v>C</v>
      </c>
      <c r="R268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87" spans="1:18" x14ac:dyDescent="0.25">
      <c r="A2687">
        <v>2</v>
      </c>
      <c r="B2687">
        <v>1448</v>
      </c>
      <c r="C2687">
        <v>9</v>
      </c>
      <c r="D2687">
        <v>4</v>
      </c>
      <c r="E2687">
        <v>201912</v>
      </c>
      <c r="F2687">
        <v>616</v>
      </c>
      <c r="G2687">
        <v>6.32</v>
      </c>
      <c r="H2687">
        <v>3893.12</v>
      </c>
      <c r="I2687">
        <v>556.16</v>
      </c>
      <c r="J2687">
        <v>88</v>
      </c>
      <c r="K2687">
        <v>756.37760000000003</v>
      </c>
      <c r="L2687">
        <f>Tabla_STOCKENALMACEN[[#This Row],[CANT_STOCK]]*Tabla_STOCKENALMACEN[[#This Row],[COSTO_UNIT]]</f>
        <v>3893.1200000000003</v>
      </c>
      <c r="M2687">
        <f>IFERROR(Tabla_STOCKENALMACEN[[#This Row],[CANT_STOCK]]/Tabla_STOCKENALMACEN[[#This Row],[VENTA_PROM12MESES_UN]],0)</f>
        <v>7</v>
      </c>
      <c r="N2687">
        <f>IFERROR(12/Tabla_STOCKENALMACEN[[#This Row],[MESES DE INVENTARIO]],0)</f>
        <v>1.7142857142857142</v>
      </c>
      <c r="O2687" s="3">
        <f>Tabla_STOCKENALMACEN[[#This Row],[STOCK_VALORIZADO]]/SUM(Tabla_STOCKENALMACEN[STOCK_VALORIZADO])</f>
        <v>1.4655993670070806E-4</v>
      </c>
      <c r="P2687" s="1" t="str">
        <f>VLOOKUP(Tabla_STOCKENALMACEN[[#This Row],[ID_PRODUCTO]],'ABC VENTAS'!$B$2:$F$564,5,FALSE)</f>
        <v>C</v>
      </c>
      <c r="Q2687" s="1" t="str">
        <f>VLOOKUP(Tabla_STOCKENALMACEN[[#This Row],[ID_PRODUCTO]],'ABC STOCK'!$B$3:$F$565,5,FALSE)</f>
        <v>C</v>
      </c>
      <c r="R268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688" spans="1:18" x14ac:dyDescent="0.25">
      <c r="A2688">
        <v>1</v>
      </c>
      <c r="B2688">
        <v>1448</v>
      </c>
      <c r="C2688">
        <v>9</v>
      </c>
      <c r="D2688">
        <v>4</v>
      </c>
      <c r="E2688">
        <v>201908</v>
      </c>
      <c r="F2688">
        <v>1149</v>
      </c>
      <c r="G2688">
        <v>1.8</v>
      </c>
      <c r="H2688">
        <v>2068.1999999999998</v>
      </c>
      <c r="I2688">
        <v>142.416</v>
      </c>
      <c r="J2688">
        <v>86</v>
      </c>
      <c r="K2688">
        <v>291.024</v>
      </c>
      <c r="L2688">
        <f>Tabla_STOCKENALMACEN[[#This Row],[CANT_STOCK]]*Tabla_STOCKENALMACEN[[#This Row],[COSTO_UNIT]]</f>
        <v>2068.2000000000003</v>
      </c>
      <c r="M2688">
        <f>IFERROR(Tabla_STOCKENALMACEN[[#This Row],[CANT_STOCK]]/Tabla_STOCKENALMACEN[[#This Row],[VENTA_PROM12MESES_UN]],0)</f>
        <v>13.36046511627907</v>
      </c>
      <c r="N2688">
        <f>IFERROR(12/Tabla_STOCKENALMACEN[[#This Row],[MESES DE INVENTARIO]],0)</f>
        <v>0.89817232375979117</v>
      </c>
      <c r="O2688" s="3">
        <f>Tabla_STOCKENALMACEN[[#This Row],[STOCK_VALORIZADO]]/SUM(Tabla_STOCKENALMACEN[STOCK_VALORIZADO])</f>
        <v>7.7859213454608238E-5</v>
      </c>
      <c r="P2688" s="1" t="str">
        <f>VLOOKUP(Tabla_STOCKENALMACEN[[#This Row],[ID_PRODUCTO]],'ABC VENTAS'!$B$2:$F$564,5,FALSE)</f>
        <v>C</v>
      </c>
      <c r="Q2688" s="1" t="str">
        <f>VLOOKUP(Tabla_STOCKENALMACEN[[#This Row],[ID_PRODUCTO]],'ABC STOCK'!$B$3:$F$565,5,FALSE)</f>
        <v>C</v>
      </c>
      <c r="R268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689" spans="1:18" x14ac:dyDescent="0.25">
      <c r="A2689">
        <v>3</v>
      </c>
      <c r="B2689">
        <v>1448</v>
      </c>
      <c r="C2689">
        <v>9</v>
      </c>
      <c r="D2689">
        <v>4</v>
      </c>
      <c r="E2689">
        <v>202002</v>
      </c>
      <c r="F2689">
        <v>545</v>
      </c>
      <c r="G2689">
        <v>1.72</v>
      </c>
      <c r="H2689">
        <v>937.4</v>
      </c>
      <c r="I2689">
        <v>79.945599999999999</v>
      </c>
      <c r="J2689">
        <v>56</v>
      </c>
      <c r="K2689">
        <v>178.19200000000001</v>
      </c>
      <c r="L2689">
        <f>Tabla_STOCKENALMACEN[[#This Row],[CANT_STOCK]]*Tabla_STOCKENALMACEN[[#This Row],[COSTO_UNIT]]</f>
        <v>937.4</v>
      </c>
      <c r="M2689">
        <f>IFERROR(Tabla_STOCKENALMACEN[[#This Row],[CANT_STOCK]]/Tabla_STOCKENALMACEN[[#This Row],[VENTA_PROM12MESES_UN]],0)</f>
        <v>9.7321428571428577</v>
      </c>
      <c r="N2689">
        <f>IFERROR(12/Tabla_STOCKENALMACEN[[#This Row],[MESES DE INVENTARIO]],0)</f>
        <v>1.2330275229357797</v>
      </c>
      <c r="O2689" s="3">
        <f>Tabla_STOCKENALMACEN[[#This Row],[STOCK_VALORIZADO]]/SUM(Tabla_STOCKENALMACEN[STOCK_VALORIZADO])</f>
        <v>3.5289249923774175E-5</v>
      </c>
      <c r="P2689" s="1" t="str">
        <f>VLOOKUP(Tabla_STOCKENALMACEN[[#This Row],[ID_PRODUCTO]],'ABC VENTAS'!$B$2:$F$564,5,FALSE)</f>
        <v>C</v>
      </c>
      <c r="Q2689" s="1" t="str">
        <f>VLOOKUP(Tabla_STOCKENALMACEN[[#This Row],[ID_PRODUCTO]],'ABC STOCK'!$B$3:$F$565,5,FALSE)</f>
        <v>C</v>
      </c>
      <c r="R268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690" spans="1:18" x14ac:dyDescent="0.25">
      <c r="A2690">
        <v>2</v>
      </c>
      <c r="B2690">
        <v>1449</v>
      </c>
      <c r="C2690">
        <v>9</v>
      </c>
      <c r="D2690">
        <v>4</v>
      </c>
      <c r="E2690">
        <v>201907</v>
      </c>
      <c r="F2690">
        <v>135</v>
      </c>
      <c r="G2690">
        <v>6.35</v>
      </c>
      <c r="H2690">
        <v>857.25</v>
      </c>
      <c r="I2690">
        <v>929.95749999999998</v>
      </c>
      <c r="J2690">
        <v>145</v>
      </c>
      <c r="K2690">
        <v>1279.8425</v>
      </c>
      <c r="L2690">
        <f>Tabla_STOCKENALMACEN[[#This Row],[CANT_STOCK]]*Tabla_STOCKENALMACEN[[#This Row],[COSTO_UNIT]]</f>
        <v>857.25</v>
      </c>
      <c r="M2690">
        <f>IFERROR(Tabla_STOCKENALMACEN[[#This Row],[CANT_STOCK]]/Tabla_STOCKENALMACEN[[#This Row],[VENTA_PROM12MESES_UN]],0)</f>
        <v>0.93103448275862066</v>
      </c>
      <c r="N2690">
        <f>IFERROR(12/Tabla_STOCKENALMACEN[[#This Row],[MESES DE INVENTARIO]],0)</f>
        <v>12.888888888888889</v>
      </c>
      <c r="O2690" s="3">
        <f>Tabla_STOCKENALMACEN[[#This Row],[STOCK_VALORIZADO]]/SUM(Tabla_STOCKENALMACEN[STOCK_VALORIZADO])</f>
        <v>3.2271932469762547E-5</v>
      </c>
      <c r="P2690" s="1" t="str">
        <f>VLOOKUP(Tabla_STOCKENALMACEN[[#This Row],[ID_PRODUCTO]],'ABC VENTAS'!$B$2:$F$564,5,FALSE)</f>
        <v>C</v>
      </c>
      <c r="Q2690" s="1" t="str">
        <f>VLOOKUP(Tabla_STOCKENALMACEN[[#This Row],[ID_PRODUCTO]],'ABC STOCK'!$B$3:$F$565,5,FALSE)</f>
        <v>C</v>
      </c>
      <c r="R269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91" spans="1:18" x14ac:dyDescent="0.25">
      <c r="A2691">
        <v>2</v>
      </c>
      <c r="B2691">
        <v>1449</v>
      </c>
      <c r="C2691">
        <v>9</v>
      </c>
      <c r="D2691">
        <v>4</v>
      </c>
      <c r="E2691">
        <v>201903</v>
      </c>
      <c r="F2691">
        <v>1142</v>
      </c>
      <c r="G2691">
        <v>7.75</v>
      </c>
      <c r="H2691">
        <v>8850.5</v>
      </c>
      <c r="I2691">
        <v>447.12849999999997</v>
      </c>
      <c r="J2691">
        <v>63.4</v>
      </c>
      <c r="K2691">
        <v>766.50599999999997</v>
      </c>
      <c r="L2691">
        <f>Tabla_STOCKENALMACEN[[#This Row],[CANT_STOCK]]*Tabla_STOCKENALMACEN[[#This Row],[COSTO_UNIT]]</f>
        <v>8850.5</v>
      </c>
      <c r="M2691">
        <f>IFERROR(Tabla_STOCKENALMACEN[[#This Row],[CANT_STOCK]]/Tabla_STOCKENALMACEN[[#This Row],[VENTA_PROM12MESES_UN]],0)</f>
        <v>18.012618296529968</v>
      </c>
      <c r="N2691">
        <f>IFERROR(12/Tabla_STOCKENALMACEN[[#This Row],[MESES DE INVENTARIO]],0)</f>
        <v>0.66619964973730295</v>
      </c>
      <c r="O2691" s="3">
        <f>Tabla_STOCKENALMACEN[[#This Row],[STOCK_VALORIZADO]]/SUM(Tabla_STOCKENALMACEN[STOCK_VALORIZADO])</f>
        <v>3.3318487993424725E-4</v>
      </c>
      <c r="P2691" s="1" t="str">
        <f>VLOOKUP(Tabla_STOCKENALMACEN[[#This Row],[ID_PRODUCTO]],'ABC VENTAS'!$B$2:$F$564,5,FALSE)</f>
        <v>C</v>
      </c>
      <c r="Q2691" s="1" t="str">
        <f>VLOOKUP(Tabla_STOCKENALMACEN[[#This Row],[ID_PRODUCTO]],'ABC STOCK'!$B$3:$F$565,5,FALSE)</f>
        <v>C</v>
      </c>
      <c r="R269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692" spans="1:18" x14ac:dyDescent="0.25">
      <c r="A2692">
        <v>2</v>
      </c>
      <c r="B2692">
        <v>1449</v>
      </c>
      <c r="C2692">
        <v>9</v>
      </c>
      <c r="D2692">
        <v>4</v>
      </c>
      <c r="E2692">
        <v>201905</v>
      </c>
      <c r="F2692">
        <v>886</v>
      </c>
      <c r="G2692">
        <v>5.18</v>
      </c>
      <c r="H2692">
        <v>4589.4799999999996</v>
      </c>
      <c r="I2692">
        <v>321.00977999999998</v>
      </c>
      <c r="J2692">
        <v>68.099999999999994</v>
      </c>
      <c r="K2692">
        <v>652.60230000000001</v>
      </c>
      <c r="L2692">
        <f>Tabla_STOCKENALMACEN[[#This Row],[CANT_STOCK]]*Tabla_STOCKENALMACEN[[#This Row],[COSTO_UNIT]]</f>
        <v>4589.4799999999996</v>
      </c>
      <c r="M2692">
        <f>IFERROR(Tabla_STOCKENALMACEN[[#This Row],[CANT_STOCK]]/Tabla_STOCKENALMACEN[[#This Row],[VENTA_PROM12MESES_UN]],0)</f>
        <v>13.01027900146843</v>
      </c>
      <c r="N2692">
        <f>IFERROR(12/Tabla_STOCKENALMACEN[[#This Row],[MESES DE INVENTARIO]],0)</f>
        <v>0.92234762979683971</v>
      </c>
      <c r="O2692" s="3">
        <f>Tabla_STOCKENALMACEN[[#This Row],[STOCK_VALORIZADO]]/SUM(Tabla_STOCKENALMACEN[STOCK_VALORIZADO])</f>
        <v>1.7277502319198112E-4</v>
      </c>
      <c r="P2692" s="1" t="str">
        <f>VLOOKUP(Tabla_STOCKENALMACEN[[#This Row],[ID_PRODUCTO]],'ABC VENTAS'!$B$2:$F$564,5,FALSE)</f>
        <v>C</v>
      </c>
      <c r="Q2692" s="1" t="str">
        <f>VLOOKUP(Tabla_STOCKENALMACEN[[#This Row],[ID_PRODUCTO]],'ABC STOCK'!$B$3:$F$565,5,FALSE)</f>
        <v>C</v>
      </c>
      <c r="R269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693" spans="1:18" x14ac:dyDescent="0.25">
      <c r="A2693">
        <v>3</v>
      </c>
      <c r="B2693">
        <v>1449</v>
      </c>
      <c r="C2693">
        <v>9</v>
      </c>
      <c r="D2693">
        <v>4</v>
      </c>
      <c r="E2693">
        <v>201912</v>
      </c>
      <c r="F2693">
        <v>813</v>
      </c>
      <c r="G2693">
        <v>2.36</v>
      </c>
      <c r="H2693">
        <v>1918.68</v>
      </c>
      <c r="I2693">
        <v>229.34479999999999</v>
      </c>
      <c r="J2693">
        <v>113</v>
      </c>
      <c r="K2693">
        <v>496.02480000000003</v>
      </c>
      <c r="L2693">
        <f>Tabla_STOCKENALMACEN[[#This Row],[CANT_STOCK]]*Tabla_STOCKENALMACEN[[#This Row],[COSTO_UNIT]]</f>
        <v>1918.6799999999998</v>
      </c>
      <c r="M2693">
        <f>IFERROR(Tabla_STOCKENALMACEN[[#This Row],[CANT_STOCK]]/Tabla_STOCKENALMACEN[[#This Row],[VENTA_PROM12MESES_UN]],0)</f>
        <v>7.1946902654867255</v>
      </c>
      <c r="N2693">
        <f>IFERROR(12/Tabla_STOCKENALMACEN[[#This Row],[MESES DE INVENTARIO]],0)</f>
        <v>1.6678966789667897</v>
      </c>
      <c r="O2693" s="3">
        <f>Tabla_STOCKENALMACEN[[#This Row],[STOCK_VALORIZADO]]/SUM(Tabla_STOCKENALMACEN[STOCK_VALORIZADO])</f>
        <v>7.2230401156120154E-5</v>
      </c>
      <c r="P2693" s="1" t="str">
        <f>VLOOKUP(Tabla_STOCKENALMACEN[[#This Row],[ID_PRODUCTO]],'ABC VENTAS'!$B$2:$F$564,5,FALSE)</f>
        <v>C</v>
      </c>
      <c r="Q2693" s="1" t="str">
        <f>VLOOKUP(Tabla_STOCKENALMACEN[[#This Row],[ID_PRODUCTO]],'ABC STOCK'!$B$3:$F$565,5,FALSE)</f>
        <v>C</v>
      </c>
      <c r="R269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694" spans="1:18" x14ac:dyDescent="0.25">
      <c r="A2694">
        <v>2</v>
      </c>
      <c r="B2694">
        <v>1449</v>
      </c>
      <c r="C2694">
        <v>9</v>
      </c>
      <c r="D2694">
        <v>4</v>
      </c>
      <c r="E2694">
        <v>201908</v>
      </c>
      <c r="F2694">
        <v>178</v>
      </c>
      <c r="G2694">
        <v>4.5199999999999996</v>
      </c>
      <c r="H2694">
        <v>804.56</v>
      </c>
      <c r="I2694">
        <v>246.17728</v>
      </c>
      <c r="J2694">
        <v>59.2</v>
      </c>
      <c r="K2694">
        <v>478.97536000000002</v>
      </c>
      <c r="L2694">
        <f>Tabla_STOCKENALMACEN[[#This Row],[CANT_STOCK]]*Tabla_STOCKENALMACEN[[#This Row],[COSTO_UNIT]]</f>
        <v>804.56</v>
      </c>
      <c r="M2694">
        <f>IFERROR(Tabla_STOCKENALMACEN[[#This Row],[CANT_STOCK]]/Tabla_STOCKENALMACEN[[#This Row],[VENTA_PROM12MESES_UN]],0)</f>
        <v>3.0067567567567566</v>
      </c>
      <c r="N2694">
        <f>IFERROR(12/Tabla_STOCKENALMACEN[[#This Row],[MESES DE INVENTARIO]],0)</f>
        <v>3.9910112359550562</v>
      </c>
      <c r="O2694" s="3">
        <f>Tabla_STOCKENALMACEN[[#This Row],[STOCK_VALORIZADO]]/SUM(Tabla_STOCKENALMACEN[STOCK_VALORIZADO])</f>
        <v>3.0288370939483413E-5</v>
      </c>
      <c r="P2694" s="1" t="str">
        <f>VLOOKUP(Tabla_STOCKENALMACEN[[#This Row],[ID_PRODUCTO]],'ABC VENTAS'!$B$2:$F$564,5,FALSE)</f>
        <v>C</v>
      </c>
      <c r="Q2694" s="1" t="str">
        <f>VLOOKUP(Tabla_STOCKENALMACEN[[#This Row],[ID_PRODUCTO]],'ABC STOCK'!$B$3:$F$565,5,FALSE)</f>
        <v>C</v>
      </c>
      <c r="R269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695" spans="1:18" x14ac:dyDescent="0.25">
      <c r="A2695">
        <v>2</v>
      </c>
      <c r="B2695">
        <v>1449</v>
      </c>
      <c r="C2695">
        <v>9</v>
      </c>
      <c r="D2695">
        <v>4</v>
      </c>
      <c r="E2695">
        <v>202003</v>
      </c>
      <c r="F2695">
        <v>340</v>
      </c>
      <c r="G2695">
        <v>4.03</v>
      </c>
      <c r="H2695">
        <v>1370.2</v>
      </c>
      <c r="I2695">
        <v>199.36410000000001</v>
      </c>
      <c r="J2695">
        <v>48.5</v>
      </c>
      <c r="K2695">
        <v>265.81880000000001</v>
      </c>
      <c r="L2695">
        <f>Tabla_STOCKENALMACEN[[#This Row],[CANT_STOCK]]*Tabla_STOCKENALMACEN[[#This Row],[COSTO_UNIT]]</f>
        <v>1370.2</v>
      </c>
      <c r="M2695">
        <f>IFERROR(Tabla_STOCKENALMACEN[[#This Row],[CANT_STOCK]]/Tabla_STOCKENALMACEN[[#This Row],[VENTA_PROM12MESES_UN]],0)</f>
        <v>7.0103092783505154</v>
      </c>
      <c r="N2695">
        <f>IFERROR(12/Tabla_STOCKENALMACEN[[#This Row],[MESES DE INVENTARIO]],0)</f>
        <v>1.7117647058823529</v>
      </c>
      <c r="O2695" s="3">
        <f>Tabla_STOCKENALMACEN[[#This Row],[STOCK_VALORIZADO]]/SUM(Tabla_STOCKENALMACEN[STOCK_VALORIZADO])</f>
        <v>5.1582387716615508E-5</v>
      </c>
      <c r="P2695" s="1" t="str">
        <f>VLOOKUP(Tabla_STOCKENALMACEN[[#This Row],[ID_PRODUCTO]],'ABC VENTAS'!$B$2:$F$564,5,FALSE)</f>
        <v>C</v>
      </c>
      <c r="Q2695" s="1" t="str">
        <f>VLOOKUP(Tabla_STOCKENALMACEN[[#This Row],[ID_PRODUCTO]],'ABC STOCK'!$B$3:$F$565,5,FALSE)</f>
        <v>C</v>
      </c>
      <c r="R269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696" spans="1:18" x14ac:dyDescent="0.25">
      <c r="A2696">
        <v>1</v>
      </c>
      <c r="B2696">
        <v>1450</v>
      </c>
      <c r="C2696">
        <v>9</v>
      </c>
      <c r="D2696">
        <v>4</v>
      </c>
      <c r="E2696">
        <v>201904</v>
      </c>
      <c r="F2696">
        <v>568</v>
      </c>
      <c r="G2696">
        <v>94</v>
      </c>
      <c r="H2696">
        <v>53392</v>
      </c>
      <c r="I2696">
        <v>62867.199999999997</v>
      </c>
      <c r="J2696">
        <v>704</v>
      </c>
      <c r="K2696">
        <v>125734.39999999999</v>
      </c>
      <c r="L2696">
        <f>Tabla_STOCKENALMACEN[[#This Row],[CANT_STOCK]]*Tabla_STOCKENALMACEN[[#This Row],[COSTO_UNIT]]</f>
        <v>53392</v>
      </c>
      <c r="M2696">
        <f>IFERROR(Tabla_STOCKENALMACEN[[#This Row],[CANT_STOCK]]/Tabla_STOCKENALMACEN[[#This Row],[VENTA_PROM12MESES_UN]],0)</f>
        <v>0.80681818181818177</v>
      </c>
      <c r="N2696">
        <f>IFERROR(12/Tabla_STOCKENALMACEN[[#This Row],[MESES DE INVENTARIO]],0)</f>
        <v>14.87323943661972</v>
      </c>
      <c r="O2696" s="3">
        <f>Tabla_STOCKENALMACEN[[#This Row],[STOCK_VALORIZADO]]/SUM(Tabla_STOCKENALMACEN[STOCK_VALORIZADO])</f>
        <v>2.0099889395457124E-3</v>
      </c>
      <c r="P2696" s="1" t="str">
        <f>VLOOKUP(Tabla_STOCKENALMACEN[[#This Row],[ID_PRODUCTO]],'ABC VENTAS'!$B$2:$F$564,5,FALSE)</f>
        <v>A</v>
      </c>
      <c r="Q2696" s="1" t="str">
        <f>VLOOKUP(Tabla_STOCKENALMACEN[[#This Row],[ID_PRODUCTO]],'ABC STOCK'!$B$3:$F$565,5,FALSE)</f>
        <v>B</v>
      </c>
      <c r="R269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97" spans="1:18" x14ac:dyDescent="0.25">
      <c r="A2697">
        <v>1</v>
      </c>
      <c r="B2697">
        <v>1450</v>
      </c>
      <c r="C2697">
        <v>9</v>
      </c>
      <c r="D2697">
        <v>4</v>
      </c>
      <c r="E2697">
        <v>201911</v>
      </c>
      <c r="F2697">
        <v>391</v>
      </c>
      <c r="G2697">
        <v>72</v>
      </c>
      <c r="H2697">
        <v>28152</v>
      </c>
      <c r="I2697">
        <v>65998.8</v>
      </c>
      <c r="J2697">
        <v>945</v>
      </c>
      <c r="K2697">
        <v>110224.8</v>
      </c>
      <c r="L2697">
        <f>Tabla_STOCKENALMACEN[[#This Row],[CANT_STOCK]]*Tabla_STOCKENALMACEN[[#This Row],[COSTO_UNIT]]</f>
        <v>28152</v>
      </c>
      <c r="M2697">
        <f>IFERROR(Tabla_STOCKENALMACEN[[#This Row],[CANT_STOCK]]/Tabla_STOCKENALMACEN[[#This Row],[VENTA_PROM12MESES_UN]],0)</f>
        <v>0.41375661375661377</v>
      </c>
      <c r="N2697">
        <f>IFERROR(12/Tabla_STOCKENALMACEN[[#This Row],[MESES DE INVENTARIO]],0)</f>
        <v>29.002557544757032</v>
      </c>
      <c r="O2697" s="3">
        <f>Tabla_STOCKENALMACEN[[#This Row],[STOCK_VALORIZADO]]/SUM(Tabla_STOCKENALMACEN[STOCK_VALORIZADO])</f>
        <v>1.0598068741776089E-3</v>
      </c>
      <c r="P2697" s="1" t="str">
        <f>VLOOKUP(Tabla_STOCKENALMACEN[[#This Row],[ID_PRODUCTO]],'ABC VENTAS'!$B$2:$F$564,5,FALSE)</f>
        <v>A</v>
      </c>
      <c r="Q2697" s="1" t="str">
        <f>VLOOKUP(Tabla_STOCKENALMACEN[[#This Row],[ID_PRODUCTO]],'ABC STOCK'!$B$3:$F$565,5,FALSE)</f>
        <v>B</v>
      </c>
      <c r="R269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98" spans="1:18" x14ac:dyDescent="0.25">
      <c r="A2698">
        <v>3</v>
      </c>
      <c r="B2698">
        <v>1450</v>
      </c>
      <c r="C2698">
        <v>9</v>
      </c>
      <c r="D2698">
        <v>4</v>
      </c>
      <c r="E2698">
        <v>201910</v>
      </c>
      <c r="F2698">
        <v>0</v>
      </c>
      <c r="G2698">
        <v>58</v>
      </c>
      <c r="H2698">
        <v>0</v>
      </c>
      <c r="I2698">
        <v>47551.3</v>
      </c>
      <c r="J2698">
        <v>863</v>
      </c>
      <c r="K2698">
        <v>77083.16</v>
      </c>
      <c r="L2698">
        <f>Tabla_STOCKENALMACEN[[#This Row],[CANT_STOCK]]*Tabla_STOCKENALMACEN[[#This Row],[COSTO_UNIT]]</f>
        <v>0</v>
      </c>
      <c r="M2698">
        <f>IFERROR(Tabla_STOCKENALMACEN[[#This Row],[CANT_STOCK]]/Tabla_STOCKENALMACEN[[#This Row],[VENTA_PROM12MESES_UN]],0)</f>
        <v>0</v>
      </c>
      <c r="N2698">
        <f>IFERROR(12/Tabla_STOCKENALMACEN[[#This Row],[MESES DE INVENTARIO]],0)</f>
        <v>0</v>
      </c>
      <c r="O2698" s="3">
        <f>Tabla_STOCKENALMACEN[[#This Row],[STOCK_VALORIZADO]]/SUM(Tabla_STOCKENALMACEN[STOCK_VALORIZADO])</f>
        <v>0</v>
      </c>
      <c r="P2698" s="1" t="str">
        <f>VLOOKUP(Tabla_STOCKENALMACEN[[#This Row],[ID_PRODUCTO]],'ABC VENTAS'!$B$2:$F$564,5,FALSE)</f>
        <v>A</v>
      </c>
      <c r="Q2698" s="1" t="str">
        <f>VLOOKUP(Tabla_STOCKENALMACEN[[#This Row],[ID_PRODUCTO]],'ABC STOCK'!$B$3:$F$565,5,FALSE)</f>
        <v>B</v>
      </c>
      <c r="R269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699" spans="1:18" x14ac:dyDescent="0.25">
      <c r="A2699">
        <v>1</v>
      </c>
      <c r="B2699">
        <v>1450</v>
      </c>
      <c r="C2699">
        <v>9</v>
      </c>
      <c r="D2699">
        <v>4</v>
      </c>
      <c r="E2699">
        <v>201912</v>
      </c>
      <c r="F2699">
        <v>135</v>
      </c>
      <c r="G2699">
        <v>47</v>
      </c>
      <c r="H2699">
        <v>6345</v>
      </c>
      <c r="I2699">
        <v>40247.980000000003</v>
      </c>
      <c r="J2699">
        <v>911</v>
      </c>
      <c r="K2699">
        <v>62940.99</v>
      </c>
      <c r="L2699">
        <f>Tabla_STOCKENALMACEN[[#This Row],[CANT_STOCK]]*Tabla_STOCKENALMACEN[[#This Row],[COSTO_UNIT]]</f>
        <v>6345</v>
      </c>
      <c r="M2699">
        <f>IFERROR(Tabla_STOCKENALMACEN[[#This Row],[CANT_STOCK]]/Tabla_STOCKENALMACEN[[#This Row],[VENTA_PROM12MESES_UN]],0)</f>
        <v>0.14818880351262348</v>
      </c>
      <c r="N2699">
        <f>IFERROR(12/Tabla_STOCKENALMACEN[[#This Row],[MESES DE INVENTARIO]],0)</f>
        <v>80.977777777777789</v>
      </c>
      <c r="O2699" s="3">
        <f>Tabla_STOCKENALMACEN[[#This Row],[STOCK_VALORIZADO]]/SUM(Tabla_STOCKENALMACEN[STOCK_VALORIZADO])</f>
        <v>2.3886312221714013E-4</v>
      </c>
      <c r="P2699" s="1" t="str">
        <f>VLOOKUP(Tabla_STOCKENALMACEN[[#This Row],[ID_PRODUCTO]],'ABC VENTAS'!$B$2:$F$564,5,FALSE)</f>
        <v>A</v>
      </c>
      <c r="Q2699" s="1" t="str">
        <f>VLOOKUP(Tabla_STOCKENALMACEN[[#This Row],[ID_PRODUCTO]],'ABC STOCK'!$B$3:$F$565,5,FALSE)</f>
        <v>B</v>
      </c>
      <c r="R269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00" spans="1:18" x14ac:dyDescent="0.25">
      <c r="A2700">
        <v>1</v>
      </c>
      <c r="B2700">
        <v>1450</v>
      </c>
      <c r="C2700">
        <v>9</v>
      </c>
      <c r="D2700">
        <v>4</v>
      </c>
      <c r="E2700">
        <v>202001</v>
      </c>
      <c r="F2700">
        <v>149</v>
      </c>
      <c r="G2700">
        <v>31</v>
      </c>
      <c r="H2700">
        <v>4619</v>
      </c>
      <c r="I2700">
        <v>11904</v>
      </c>
      <c r="J2700">
        <v>400</v>
      </c>
      <c r="K2700">
        <v>21080</v>
      </c>
      <c r="L2700">
        <f>Tabla_STOCKENALMACEN[[#This Row],[CANT_STOCK]]*Tabla_STOCKENALMACEN[[#This Row],[COSTO_UNIT]]</f>
        <v>4619</v>
      </c>
      <c r="M2700">
        <f>IFERROR(Tabla_STOCKENALMACEN[[#This Row],[CANT_STOCK]]/Tabla_STOCKENALMACEN[[#This Row],[VENTA_PROM12MESES_UN]],0)</f>
        <v>0.3725</v>
      </c>
      <c r="N2700">
        <f>IFERROR(12/Tabla_STOCKENALMACEN[[#This Row],[MESES DE INVENTARIO]],0)</f>
        <v>32.214765100671144</v>
      </c>
      <c r="O2700" s="3">
        <f>Tabla_STOCKENALMACEN[[#This Row],[STOCK_VALORIZADO]]/SUM(Tabla_STOCKENALMACEN[STOCK_VALORIZADO])</f>
        <v>1.7388632963293463E-4</v>
      </c>
      <c r="P2700" s="1" t="str">
        <f>VLOOKUP(Tabla_STOCKENALMACEN[[#This Row],[ID_PRODUCTO]],'ABC VENTAS'!$B$2:$F$564,5,FALSE)</f>
        <v>A</v>
      </c>
      <c r="Q2700" s="1" t="str">
        <f>VLOOKUP(Tabla_STOCKENALMACEN[[#This Row],[ID_PRODUCTO]],'ABC STOCK'!$B$3:$F$565,5,FALSE)</f>
        <v>B</v>
      </c>
      <c r="R27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01" spans="1:18" x14ac:dyDescent="0.25">
      <c r="A2701">
        <v>1</v>
      </c>
      <c r="B2701">
        <v>1450</v>
      </c>
      <c r="C2701">
        <v>9</v>
      </c>
      <c r="D2701">
        <v>4</v>
      </c>
      <c r="E2701">
        <v>201909</v>
      </c>
      <c r="F2701">
        <v>1400</v>
      </c>
      <c r="G2701">
        <v>31</v>
      </c>
      <c r="H2701">
        <v>43400</v>
      </c>
      <c r="I2701">
        <v>13958.06</v>
      </c>
      <c r="J2701">
        <v>479</v>
      </c>
      <c r="K2701">
        <v>18264.27</v>
      </c>
      <c r="L2701">
        <f>Tabla_STOCKENALMACEN[[#This Row],[CANT_STOCK]]*Tabla_STOCKENALMACEN[[#This Row],[COSTO_UNIT]]</f>
        <v>43400</v>
      </c>
      <c r="M2701">
        <f>IFERROR(Tabla_STOCKENALMACEN[[#This Row],[CANT_STOCK]]/Tabla_STOCKENALMACEN[[#This Row],[VENTA_PROM12MESES_UN]],0)</f>
        <v>2.9227557411273488</v>
      </c>
      <c r="N2701">
        <f>IFERROR(12/Tabla_STOCKENALMACEN[[#This Row],[MESES DE INVENTARIO]],0)</f>
        <v>4.1057142857142859</v>
      </c>
      <c r="O2701" s="3">
        <f>Tabla_STOCKENALMACEN[[#This Row],[STOCK_VALORIZADO]]/SUM(Tabla_STOCKENALMACEN[STOCK_VALORIZADO])</f>
        <v>1.6338312851416677E-3</v>
      </c>
      <c r="P2701" s="1" t="str">
        <f>VLOOKUP(Tabla_STOCKENALMACEN[[#This Row],[ID_PRODUCTO]],'ABC VENTAS'!$B$2:$F$564,5,FALSE)</f>
        <v>A</v>
      </c>
      <c r="Q2701" s="1" t="str">
        <f>VLOOKUP(Tabla_STOCKENALMACEN[[#This Row],[ID_PRODUCTO]],'ABC STOCK'!$B$3:$F$565,5,FALSE)</f>
        <v>B</v>
      </c>
      <c r="R270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02" spans="1:18" x14ac:dyDescent="0.25">
      <c r="A2702">
        <v>3</v>
      </c>
      <c r="B2702">
        <v>1451</v>
      </c>
      <c r="C2702">
        <v>9</v>
      </c>
      <c r="D2702">
        <v>4</v>
      </c>
      <c r="E2702">
        <v>201901</v>
      </c>
      <c r="F2702">
        <v>774</v>
      </c>
      <c r="G2702">
        <v>53</v>
      </c>
      <c r="H2702">
        <v>41022</v>
      </c>
      <c r="I2702">
        <v>53636</v>
      </c>
      <c r="J2702">
        <v>920</v>
      </c>
      <c r="K2702">
        <v>81429.2</v>
      </c>
      <c r="L2702">
        <f>Tabla_STOCKENALMACEN[[#This Row],[CANT_STOCK]]*Tabla_STOCKENALMACEN[[#This Row],[COSTO_UNIT]]</f>
        <v>41022</v>
      </c>
      <c r="M2702">
        <f>IFERROR(Tabla_STOCKENALMACEN[[#This Row],[CANT_STOCK]]/Tabla_STOCKENALMACEN[[#This Row],[VENTA_PROM12MESES_UN]],0)</f>
        <v>0.84130434782608698</v>
      </c>
      <c r="N2702">
        <f>IFERROR(12/Tabla_STOCKENALMACEN[[#This Row],[MESES DE INVENTARIO]],0)</f>
        <v>14.263565891472867</v>
      </c>
      <c r="O2702" s="3">
        <f>Tabla_STOCKENALMACEN[[#This Row],[STOCK_VALORIZADO]]/SUM(Tabla_STOCKENALMACEN[STOCK_VALORIZADO])</f>
        <v>1.544309377398191E-3</v>
      </c>
      <c r="P2702" s="1" t="str">
        <f>VLOOKUP(Tabla_STOCKENALMACEN[[#This Row],[ID_PRODUCTO]],'ABC VENTAS'!$B$2:$F$564,5,FALSE)</f>
        <v>A</v>
      </c>
      <c r="Q2702" s="1" t="str">
        <f>VLOOKUP(Tabla_STOCKENALMACEN[[#This Row],[ID_PRODUCTO]],'ABC STOCK'!$B$3:$F$565,5,FALSE)</f>
        <v>A</v>
      </c>
      <c r="R270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03" spans="1:18" x14ac:dyDescent="0.25">
      <c r="A2703">
        <v>2</v>
      </c>
      <c r="B2703">
        <v>1451</v>
      </c>
      <c r="C2703">
        <v>9</v>
      </c>
      <c r="D2703">
        <v>4</v>
      </c>
      <c r="E2703">
        <v>202001</v>
      </c>
      <c r="F2703">
        <v>1503</v>
      </c>
      <c r="G2703">
        <v>59</v>
      </c>
      <c r="H2703">
        <v>88677</v>
      </c>
      <c r="I2703">
        <v>56490.14</v>
      </c>
      <c r="J2703">
        <v>977</v>
      </c>
      <c r="K2703">
        <v>75512.33</v>
      </c>
      <c r="L2703">
        <f>Tabla_STOCKENALMACEN[[#This Row],[CANT_STOCK]]*Tabla_STOCKENALMACEN[[#This Row],[COSTO_UNIT]]</f>
        <v>88677</v>
      </c>
      <c r="M2703">
        <f>IFERROR(Tabla_STOCKENALMACEN[[#This Row],[CANT_STOCK]]/Tabla_STOCKENALMACEN[[#This Row],[VENTA_PROM12MESES_UN]],0)</f>
        <v>1.5383828045035823</v>
      </c>
      <c r="N2703">
        <f>IFERROR(12/Tabla_STOCKENALMACEN[[#This Row],[MESES DE INVENTARIO]],0)</f>
        <v>7.8003992015968064</v>
      </c>
      <c r="O2703" s="3">
        <f>Tabla_STOCKENALMACEN[[#This Row],[STOCK_VALORIZADO]]/SUM(Tabla_STOCKENALMACEN[STOCK_VALORIZADO])</f>
        <v>3.3383238910716052E-3</v>
      </c>
      <c r="P2703" s="1" t="str">
        <f>VLOOKUP(Tabla_STOCKENALMACEN[[#This Row],[ID_PRODUCTO]],'ABC VENTAS'!$B$2:$F$564,5,FALSE)</f>
        <v>A</v>
      </c>
      <c r="Q2703" s="1" t="str">
        <f>VLOOKUP(Tabla_STOCKENALMACEN[[#This Row],[ID_PRODUCTO]],'ABC STOCK'!$B$3:$F$565,5,FALSE)</f>
        <v>A</v>
      </c>
      <c r="R27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04" spans="1:18" x14ac:dyDescent="0.25">
      <c r="A2704">
        <v>2</v>
      </c>
      <c r="B2704">
        <v>1451</v>
      </c>
      <c r="C2704">
        <v>9</v>
      </c>
      <c r="D2704">
        <v>4</v>
      </c>
      <c r="E2704">
        <v>201908</v>
      </c>
      <c r="F2704">
        <v>567</v>
      </c>
      <c r="G2704">
        <v>67</v>
      </c>
      <c r="H2704">
        <v>37989</v>
      </c>
      <c r="I2704">
        <v>47570</v>
      </c>
      <c r="J2704">
        <v>710</v>
      </c>
      <c r="K2704">
        <v>59938.2</v>
      </c>
      <c r="L2704">
        <f>Tabla_STOCKENALMACEN[[#This Row],[CANT_STOCK]]*Tabla_STOCKENALMACEN[[#This Row],[COSTO_UNIT]]</f>
        <v>37989</v>
      </c>
      <c r="M2704">
        <f>IFERROR(Tabla_STOCKENALMACEN[[#This Row],[CANT_STOCK]]/Tabla_STOCKENALMACEN[[#This Row],[VENTA_PROM12MESES_UN]],0)</f>
        <v>0.79859154929577469</v>
      </c>
      <c r="N2704">
        <f>IFERROR(12/Tabla_STOCKENALMACEN[[#This Row],[MESES DE INVENTARIO]],0)</f>
        <v>15.026455026455025</v>
      </c>
      <c r="O2704" s="3">
        <f>Tabla_STOCKENALMACEN[[#This Row],[STOCK_VALORIZADO]]/SUM(Tabla_STOCKENALMACEN[STOCK_VALORIZADO])</f>
        <v>1.430129416849005E-3</v>
      </c>
      <c r="P2704" s="1" t="str">
        <f>VLOOKUP(Tabla_STOCKENALMACEN[[#This Row],[ID_PRODUCTO]],'ABC VENTAS'!$B$2:$F$564,5,FALSE)</f>
        <v>A</v>
      </c>
      <c r="Q2704" s="1" t="str">
        <f>VLOOKUP(Tabla_STOCKENALMACEN[[#This Row],[ID_PRODUCTO]],'ABC STOCK'!$B$3:$F$565,5,FALSE)</f>
        <v>A</v>
      </c>
      <c r="R270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05" spans="1:18" x14ac:dyDescent="0.25">
      <c r="A2705">
        <v>1</v>
      </c>
      <c r="B2705">
        <v>1451</v>
      </c>
      <c r="C2705">
        <v>9</v>
      </c>
      <c r="D2705">
        <v>4</v>
      </c>
      <c r="E2705">
        <v>201901</v>
      </c>
      <c r="F2705">
        <v>170</v>
      </c>
      <c r="G2705">
        <v>39</v>
      </c>
      <c r="H2705">
        <v>6630</v>
      </c>
      <c r="I2705">
        <v>35246.639999999999</v>
      </c>
      <c r="J2705">
        <v>869</v>
      </c>
      <c r="K2705">
        <v>58970.34</v>
      </c>
      <c r="L2705">
        <f>Tabla_STOCKENALMACEN[[#This Row],[CANT_STOCK]]*Tabla_STOCKENALMACEN[[#This Row],[COSTO_UNIT]]</f>
        <v>6630</v>
      </c>
      <c r="M2705">
        <f>IFERROR(Tabla_STOCKENALMACEN[[#This Row],[CANT_STOCK]]/Tabla_STOCKENALMACEN[[#This Row],[VENTA_PROM12MESES_UN]],0)</f>
        <v>0.1956271576524741</v>
      </c>
      <c r="N2705">
        <f>IFERROR(12/Tabla_STOCKENALMACEN[[#This Row],[MESES DE INVENTARIO]],0)</f>
        <v>61.341176470588238</v>
      </c>
      <c r="O2705" s="3">
        <f>Tabla_STOCKENALMACEN[[#This Row],[STOCK_VALORIZADO]]/SUM(Tabla_STOCKENALMACEN[STOCK_VALORIZADO])</f>
        <v>2.4959219862878473E-4</v>
      </c>
      <c r="P2705" s="1" t="str">
        <f>VLOOKUP(Tabla_STOCKENALMACEN[[#This Row],[ID_PRODUCTO]],'ABC VENTAS'!$B$2:$F$564,5,FALSE)</f>
        <v>A</v>
      </c>
      <c r="Q2705" s="1" t="str">
        <f>VLOOKUP(Tabla_STOCKENALMACEN[[#This Row],[ID_PRODUCTO]],'ABC STOCK'!$B$3:$F$565,5,FALSE)</f>
        <v>A</v>
      </c>
      <c r="R270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06" spans="1:18" x14ac:dyDescent="0.25">
      <c r="A2706">
        <v>1</v>
      </c>
      <c r="B2706">
        <v>1451</v>
      </c>
      <c r="C2706">
        <v>9</v>
      </c>
      <c r="D2706">
        <v>4</v>
      </c>
      <c r="E2706">
        <v>201910</v>
      </c>
      <c r="F2706">
        <v>65</v>
      </c>
      <c r="G2706">
        <v>44</v>
      </c>
      <c r="H2706">
        <v>2860</v>
      </c>
      <c r="I2706">
        <v>38330.6</v>
      </c>
      <c r="J2706">
        <v>917</v>
      </c>
      <c r="K2706">
        <v>52855.88</v>
      </c>
      <c r="L2706">
        <f>Tabla_STOCKENALMACEN[[#This Row],[CANT_STOCK]]*Tabla_STOCKENALMACEN[[#This Row],[COSTO_UNIT]]</f>
        <v>2860</v>
      </c>
      <c r="M2706">
        <f>IFERROR(Tabla_STOCKENALMACEN[[#This Row],[CANT_STOCK]]/Tabla_STOCKENALMACEN[[#This Row],[VENTA_PROM12MESES_UN]],0)</f>
        <v>7.0883315158124321E-2</v>
      </c>
      <c r="N2706">
        <f>IFERROR(12/Tabla_STOCKENALMACEN[[#This Row],[MESES DE INVENTARIO]],0)</f>
        <v>169.29230769230767</v>
      </c>
      <c r="O2706" s="3">
        <f>Tabla_STOCKENALMACEN[[#This Row],[STOCK_VALORIZADO]]/SUM(Tabla_STOCKENALMACEN[STOCK_VALORIZADO])</f>
        <v>1.0766722293790713E-4</v>
      </c>
      <c r="P2706" s="1" t="str">
        <f>VLOOKUP(Tabla_STOCKENALMACEN[[#This Row],[ID_PRODUCTO]],'ABC VENTAS'!$B$2:$F$564,5,FALSE)</f>
        <v>A</v>
      </c>
      <c r="Q2706" s="1" t="str">
        <f>VLOOKUP(Tabla_STOCKENALMACEN[[#This Row],[ID_PRODUCTO]],'ABC STOCK'!$B$3:$F$565,5,FALSE)</f>
        <v>A</v>
      </c>
      <c r="R270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07" spans="1:18" x14ac:dyDescent="0.25">
      <c r="A2707">
        <v>3</v>
      </c>
      <c r="B2707">
        <v>1451</v>
      </c>
      <c r="C2707">
        <v>9</v>
      </c>
      <c r="D2707">
        <v>4</v>
      </c>
      <c r="E2707">
        <v>201903</v>
      </c>
      <c r="F2707">
        <v>754</v>
      </c>
      <c r="G2707">
        <v>74</v>
      </c>
      <c r="H2707">
        <v>55796</v>
      </c>
      <c r="I2707">
        <v>35490.400000000001</v>
      </c>
      <c r="J2707">
        <v>440</v>
      </c>
      <c r="K2707">
        <v>52096</v>
      </c>
      <c r="L2707">
        <f>Tabla_STOCKENALMACEN[[#This Row],[CANT_STOCK]]*Tabla_STOCKENALMACEN[[#This Row],[COSTO_UNIT]]</f>
        <v>55796</v>
      </c>
      <c r="M2707">
        <f>IFERROR(Tabla_STOCKENALMACEN[[#This Row],[CANT_STOCK]]/Tabla_STOCKENALMACEN[[#This Row],[VENTA_PROM12MESES_UN]],0)</f>
        <v>1.7136363636363636</v>
      </c>
      <c r="N2707">
        <f>IFERROR(12/Tabla_STOCKENALMACEN[[#This Row],[MESES DE INVENTARIO]],0)</f>
        <v>7.0026525198938989</v>
      </c>
      <c r="O2707" s="3">
        <f>Tabla_STOCKENALMACEN[[#This Row],[STOCK_VALORIZADO]]/SUM(Tabla_STOCKENALMACEN[STOCK_VALORIZADO])</f>
        <v>2.1004896402249881E-3</v>
      </c>
      <c r="P2707" s="1" t="str">
        <f>VLOOKUP(Tabla_STOCKENALMACEN[[#This Row],[ID_PRODUCTO]],'ABC VENTAS'!$B$2:$F$564,5,FALSE)</f>
        <v>A</v>
      </c>
      <c r="Q2707" s="1" t="str">
        <f>VLOOKUP(Tabla_STOCKENALMACEN[[#This Row],[ID_PRODUCTO]],'ABC STOCK'!$B$3:$F$565,5,FALSE)</f>
        <v>A</v>
      </c>
      <c r="R270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08" spans="1:18" x14ac:dyDescent="0.25">
      <c r="A2708">
        <v>3</v>
      </c>
      <c r="B2708">
        <v>1452</v>
      </c>
      <c r="C2708">
        <v>9</v>
      </c>
      <c r="D2708">
        <v>4</v>
      </c>
      <c r="E2708">
        <v>201912</v>
      </c>
      <c r="F2708">
        <v>12</v>
      </c>
      <c r="G2708">
        <v>77</v>
      </c>
      <c r="H2708">
        <v>924</v>
      </c>
      <c r="I2708">
        <v>41152.65</v>
      </c>
      <c r="J2708">
        <v>509</v>
      </c>
      <c r="K2708">
        <v>72115.12</v>
      </c>
      <c r="L2708">
        <f>Tabla_STOCKENALMACEN[[#This Row],[CANT_STOCK]]*Tabla_STOCKENALMACEN[[#This Row],[COSTO_UNIT]]</f>
        <v>924</v>
      </c>
      <c r="M2708">
        <f>IFERROR(Tabla_STOCKENALMACEN[[#This Row],[CANT_STOCK]]/Tabla_STOCKENALMACEN[[#This Row],[VENTA_PROM12MESES_UN]],0)</f>
        <v>2.3575638506876228E-2</v>
      </c>
      <c r="N2708">
        <f>IFERROR(12/Tabla_STOCKENALMACEN[[#This Row],[MESES DE INVENTARIO]],0)</f>
        <v>509</v>
      </c>
      <c r="O2708" s="3">
        <f>Tabla_STOCKENALMACEN[[#This Row],[STOCK_VALORIZADO]]/SUM(Tabla_STOCKENALMACEN[STOCK_VALORIZADO])</f>
        <v>3.4784795103016153E-5</v>
      </c>
      <c r="P2708" s="1" t="str">
        <f>VLOOKUP(Tabla_STOCKENALMACEN[[#This Row],[ID_PRODUCTO]],'ABC VENTAS'!$B$2:$F$564,5,FALSE)</f>
        <v>B</v>
      </c>
      <c r="Q2708" s="1" t="str">
        <f>VLOOKUP(Tabla_STOCKENALMACEN[[#This Row],[ID_PRODUCTO]],'ABC STOCK'!$B$3:$F$565,5,FALSE)</f>
        <v>B</v>
      </c>
      <c r="R270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09" spans="1:18" x14ac:dyDescent="0.25">
      <c r="A2709">
        <v>1</v>
      </c>
      <c r="B2709">
        <v>1452</v>
      </c>
      <c r="C2709">
        <v>9</v>
      </c>
      <c r="D2709">
        <v>4</v>
      </c>
      <c r="E2709">
        <v>202001</v>
      </c>
      <c r="F2709">
        <v>1052</v>
      </c>
      <c r="G2709">
        <v>42</v>
      </c>
      <c r="H2709">
        <v>44184</v>
      </c>
      <c r="I2709">
        <v>40997.879999999997</v>
      </c>
      <c r="J2709">
        <v>986</v>
      </c>
      <c r="K2709">
        <v>57148.56</v>
      </c>
      <c r="L2709">
        <f>Tabla_STOCKENALMACEN[[#This Row],[CANT_STOCK]]*Tabla_STOCKENALMACEN[[#This Row],[COSTO_UNIT]]</f>
        <v>44184</v>
      </c>
      <c r="M2709">
        <f>IFERROR(Tabla_STOCKENALMACEN[[#This Row],[CANT_STOCK]]/Tabla_STOCKENALMACEN[[#This Row],[VENTA_PROM12MESES_UN]],0)</f>
        <v>1.0669371196754565</v>
      </c>
      <c r="N2709">
        <f>IFERROR(12/Tabla_STOCKENALMACEN[[#This Row],[MESES DE INVENTARIO]],0)</f>
        <v>11.247148288973383</v>
      </c>
      <c r="O2709" s="3">
        <f>Tabla_STOCKENALMACEN[[#This Row],[STOCK_VALORIZADO]]/SUM(Tabla_STOCKENALMACEN[STOCK_VALORIZADO])</f>
        <v>1.6633456567442268E-3</v>
      </c>
      <c r="P2709" s="1" t="str">
        <f>VLOOKUP(Tabla_STOCKENALMACEN[[#This Row],[ID_PRODUCTO]],'ABC VENTAS'!$B$2:$F$564,5,FALSE)</f>
        <v>B</v>
      </c>
      <c r="Q2709" s="1" t="str">
        <f>VLOOKUP(Tabla_STOCKENALMACEN[[#This Row],[ID_PRODUCTO]],'ABC STOCK'!$B$3:$F$565,5,FALSE)</f>
        <v>B</v>
      </c>
      <c r="R270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10" spans="1:18" x14ac:dyDescent="0.25">
      <c r="A2710">
        <v>1</v>
      </c>
      <c r="B2710">
        <v>1452</v>
      </c>
      <c r="C2710">
        <v>9</v>
      </c>
      <c r="D2710">
        <v>4</v>
      </c>
      <c r="E2710">
        <v>202003</v>
      </c>
      <c r="F2710">
        <v>32</v>
      </c>
      <c r="G2710">
        <v>44</v>
      </c>
      <c r="H2710">
        <v>1408</v>
      </c>
      <c r="I2710">
        <v>35346.519999999997</v>
      </c>
      <c r="J2710">
        <v>737</v>
      </c>
      <c r="K2710">
        <v>56749</v>
      </c>
      <c r="L2710">
        <f>Tabla_STOCKENALMACEN[[#This Row],[CANT_STOCK]]*Tabla_STOCKENALMACEN[[#This Row],[COSTO_UNIT]]</f>
        <v>1408</v>
      </c>
      <c r="M2710">
        <f>IFERROR(Tabla_STOCKENALMACEN[[#This Row],[CANT_STOCK]]/Tabla_STOCKENALMACEN[[#This Row],[VENTA_PROM12MESES_UN]],0)</f>
        <v>4.3419267299864311E-2</v>
      </c>
      <c r="N2710">
        <f>IFERROR(12/Tabla_STOCKENALMACEN[[#This Row],[MESES DE INVENTARIO]],0)</f>
        <v>276.375</v>
      </c>
      <c r="O2710" s="3">
        <f>Tabla_STOCKENALMACEN[[#This Row],[STOCK_VALORIZADO]]/SUM(Tabla_STOCKENALMACEN[STOCK_VALORIZADO])</f>
        <v>5.3005402061738894E-5</v>
      </c>
      <c r="P2710" s="1" t="str">
        <f>VLOOKUP(Tabla_STOCKENALMACEN[[#This Row],[ID_PRODUCTO]],'ABC VENTAS'!$B$2:$F$564,5,FALSE)</f>
        <v>B</v>
      </c>
      <c r="Q2710" s="1" t="str">
        <f>VLOOKUP(Tabla_STOCKENALMACEN[[#This Row],[ID_PRODUCTO]],'ABC STOCK'!$B$3:$F$565,5,FALSE)</f>
        <v>B</v>
      </c>
      <c r="R271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11" spans="1:18" x14ac:dyDescent="0.25">
      <c r="A2711">
        <v>3</v>
      </c>
      <c r="B2711">
        <v>1452</v>
      </c>
      <c r="C2711">
        <v>9</v>
      </c>
      <c r="D2711">
        <v>4</v>
      </c>
      <c r="E2711">
        <v>202003</v>
      </c>
      <c r="F2711">
        <v>169</v>
      </c>
      <c r="G2711">
        <v>68</v>
      </c>
      <c r="H2711">
        <v>11492</v>
      </c>
      <c r="I2711">
        <v>24980.48</v>
      </c>
      <c r="J2711">
        <v>448</v>
      </c>
      <c r="K2711">
        <v>53007.360000000001</v>
      </c>
      <c r="L2711">
        <f>Tabla_STOCKENALMACEN[[#This Row],[CANT_STOCK]]*Tabla_STOCKENALMACEN[[#This Row],[COSTO_UNIT]]</f>
        <v>11492</v>
      </c>
      <c r="M2711">
        <f>IFERROR(Tabla_STOCKENALMACEN[[#This Row],[CANT_STOCK]]/Tabla_STOCKENALMACEN[[#This Row],[VENTA_PROM12MESES_UN]],0)</f>
        <v>0.37723214285714285</v>
      </c>
      <c r="N2711">
        <f>IFERROR(12/Tabla_STOCKENALMACEN[[#This Row],[MESES DE INVENTARIO]],0)</f>
        <v>31.810650887573964</v>
      </c>
      <c r="O2711" s="3">
        <f>Tabla_STOCKENALMACEN[[#This Row],[STOCK_VALORIZADO]]/SUM(Tabla_STOCKENALMACEN[STOCK_VALORIZADO])</f>
        <v>4.3262647762322686E-4</v>
      </c>
      <c r="P2711" s="1" t="str">
        <f>VLOOKUP(Tabla_STOCKENALMACEN[[#This Row],[ID_PRODUCTO]],'ABC VENTAS'!$B$2:$F$564,5,FALSE)</f>
        <v>B</v>
      </c>
      <c r="Q2711" s="1" t="str">
        <f>VLOOKUP(Tabla_STOCKENALMACEN[[#This Row],[ID_PRODUCTO]],'ABC STOCK'!$B$3:$F$565,5,FALSE)</f>
        <v>B</v>
      </c>
      <c r="R271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12" spans="1:18" x14ac:dyDescent="0.25">
      <c r="A2712">
        <v>1</v>
      </c>
      <c r="B2712">
        <v>1452</v>
      </c>
      <c r="C2712">
        <v>9</v>
      </c>
      <c r="D2712">
        <v>4</v>
      </c>
      <c r="E2712">
        <v>202002</v>
      </c>
      <c r="F2712">
        <v>611</v>
      </c>
      <c r="G2712">
        <v>78</v>
      </c>
      <c r="H2712">
        <v>47658</v>
      </c>
      <c r="I2712">
        <v>39619.32</v>
      </c>
      <c r="J2712">
        <v>466</v>
      </c>
      <c r="K2712">
        <v>46161.96</v>
      </c>
      <c r="L2712">
        <f>Tabla_STOCKENALMACEN[[#This Row],[CANT_STOCK]]*Tabla_STOCKENALMACEN[[#This Row],[COSTO_UNIT]]</f>
        <v>47658</v>
      </c>
      <c r="M2712">
        <f>IFERROR(Tabla_STOCKENALMACEN[[#This Row],[CANT_STOCK]]/Tabla_STOCKENALMACEN[[#This Row],[VENTA_PROM12MESES_UN]],0)</f>
        <v>1.3111587982832618</v>
      </c>
      <c r="N2712">
        <f>IFERROR(12/Tabla_STOCKENALMACEN[[#This Row],[MESES DE INVENTARIO]],0)</f>
        <v>9.1522094926350253</v>
      </c>
      <c r="O2712" s="3">
        <f>Tabla_STOCKENALMACEN[[#This Row],[STOCK_VALORIZADO]]/SUM(Tabla_STOCKENALMACEN[STOCK_VALORIZADO])</f>
        <v>1.7941274513198525E-3</v>
      </c>
      <c r="P2712" s="1" t="str">
        <f>VLOOKUP(Tabla_STOCKENALMACEN[[#This Row],[ID_PRODUCTO]],'ABC VENTAS'!$B$2:$F$564,5,FALSE)</f>
        <v>B</v>
      </c>
      <c r="Q2712" s="1" t="str">
        <f>VLOOKUP(Tabla_STOCKENALMACEN[[#This Row],[ID_PRODUCTO]],'ABC STOCK'!$B$3:$F$565,5,FALSE)</f>
        <v>B</v>
      </c>
      <c r="R271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13" spans="1:18" x14ac:dyDescent="0.25">
      <c r="A2713">
        <v>2</v>
      </c>
      <c r="B2713">
        <v>1452</v>
      </c>
      <c r="C2713">
        <v>9</v>
      </c>
      <c r="D2713">
        <v>4</v>
      </c>
      <c r="E2713">
        <v>202003</v>
      </c>
      <c r="F2713">
        <v>951</v>
      </c>
      <c r="G2713">
        <v>51</v>
      </c>
      <c r="H2713">
        <v>48501</v>
      </c>
      <c r="I2713">
        <v>16386.3</v>
      </c>
      <c r="J2713">
        <v>306</v>
      </c>
      <c r="K2713">
        <v>21380.22</v>
      </c>
      <c r="L2713">
        <f>Tabla_STOCKENALMACEN[[#This Row],[CANT_STOCK]]*Tabla_STOCKENALMACEN[[#This Row],[COSTO_UNIT]]</f>
        <v>48501</v>
      </c>
      <c r="M2713">
        <f>IFERROR(Tabla_STOCKENALMACEN[[#This Row],[CANT_STOCK]]/Tabla_STOCKENALMACEN[[#This Row],[VENTA_PROM12MESES_UN]],0)</f>
        <v>3.107843137254902</v>
      </c>
      <c r="N2713">
        <f>IFERROR(12/Tabla_STOCKENALMACEN[[#This Row],[MESES DE INVENTARIO]],0)</f>
        <v>3.861198738170347</v>
      </c>
      <c r="O2713" s="3">
        <f>Tabla_STOCKENALMACEN[[#This Row],[STOCK_VALORIZADO]]/SUM(Tabla_STOCKENALMACEN[STOCK_VALORIZADO])</f>
        <v>1.8258629299690329E-3</v>
      </c>
      <c r="P2713" s="1" t="str">
        <f>VLOOKUP(Tabla_STOCKENALMACEN[[#This Row],[ID_PRODUCTO]],'ABC VENTAS'!$B$2:$F$564,5,FALSE)</f>
        <v>B</v>
      </c>
      <c r="Q2713" s="1" t="str">
        <f>VLOOKUP(Tabla_STOCKENALMACEN[[#This Row],[ID_PRODUCTO]],'ABC STOCK'!$B$3:$F$565,5,FALSE)</f>
        <v>B</v>
      </c>
      <c r="R271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714" spans="1:18" x14ac:dyDescent="0.25">
      <c r="A2714">
        <v>3</v>
      </c>
      <c r="B2714">
        <v>1453</v>
      </c>
      <c r="C2714">
        <v>9</v>
      </c>
      <c r="D2714">
        <v>4</v>
      </c>
      <c r="E2714">
        <v>201908</v>
      </c>
      <c r="F2714">
        <v>46</v>
      </c>
      <c r="G2714">
        <v>4.45</v>
      </c>
      <c r="H2714">
        <v>204.7</v>
      </c>
      <c r="I2714">
        <v>412.51499999999999</v>
      </c>
      <c r="J2714">
        <v>103</v>
      </c>
      <c r="K2714">
        <v>710.4425</v>
      </c>
      <c r="L2714">
        <f>Tabla_STOCKENALMACEN[[#This Row],[CANT_STOCK]]*Tabla_STOCKENALMACEN[[#This Row],[COSTO_UNIT]]</f>
        <v>204.70000000000002</v>
      </c>
      <c r="M2714">
        <f>IFERROR(Tabla_STOCKENALMACEN[[#This Row],[CANT_STOCK]]/Tabla_STOCKENALMACEN[[#This Row],[VENTA_PROM12MESES_UN]],0)</f>
        <v>0.44660194174757284</v>
      </c>
      <c r="N2714">
        <f>IFERROR(12/Tabla_STOCKENALMACEN[[#This Row],[MESES DE INVENTARIO]],0)</f>
        <v>26.869565217391305</v>
      </c>
      <c r="O2714" s="3">
        <f>Tabla_STOCKENALMACEN[[#This Row],[STOCK_VALORIZADO]]/SUM(Tabla_STOCKENALMACEN[STOCK_VALORIZADO])</f>
        <v>7.7061120753110462E-6</v>
      </c>
      <c r="P2714" s="1" t="str">
        <f>VLOOKUP(Tabla_STOCKENALMACEN[[#This Row],[ID_PRODUCTO]],'ABC VENTAS'!$B$2:$F$564,5,FALSE)</f>
        <v>C</v>
      </c>
      <c r="Q2714" s="1" t="str">
        <f>VLOOKUP(Tabla_STOCKENALMACEN[[#This Row],[ID_PRODUCTO]],'ABC STOCK'!$B$3:$F$565,5,FALSE)</f>
        <v>C</v>
      </c>
      <c r="R271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15" spans="1:18" x14ac:dyDescent="0.25">
      <c r="A2715">
        <v>2</v>
      </c>
      <c r="B2715">
        <v>1453</v>
      </c>
      <c r="C2715">
        <v>9</v>
      </c>
      <c r="D2715">
        <v>4</v>
      </c>
      <c r="E2715">
        <v>201904</v>
      </c>
      <c r="F2715">
        <v>160</v>
      </c>
      <c r="G2715">
        <v>7.8</v>
      </c>
      <c r="H2715">
        <v>1248</v>
      </c>
      <c r="I2715">
        <v>401.38799999999998</v>
      </c>
      <c r="J2715">
        <v>62</v>
      </c>
      <c r="K2715">
        <v>662.53200000000004</v>
      </c>
      <c r="L2715">
        <f>Tabla_STOCKENALMACEN[[#This Row],[CANT_STOCK]]*Tabla_STOCKENALMACEN[[#This Row],[COSTO_UNIT]]</f>
        <v>1248</v>
      </c>
      <c r="M2715">
        <f>IFERROR(Tabla_STOCKENALMACEN[[#This Row],[CANT_STOCK]]/Tabla_STOCKENALMACEN[[#This Row],[VENTA_PROM12MESES_UN]],0)</f>
        <v>2.5806451612903225</v>
      </c>
      <c r="N2715">
        <f>IFERROR(12/Tabla_STOCKENALMACEN[[#This Row],[MESES DE INVENTARIO]],0)</f>
        <v>4.6500000000000004</v>
      </c>
      <c r="O2715" s="3">
        <f>Tabla_STOCKENALMACEN[[#This Row],[STOCK_VALORIZADO]]/SUM(Tabla_STOCKENALMACEN[STOCK_VALORIZADO])</f>
        <v>4.6982060918359473E-5</v>
      </c>
      <c r="P2715" s="1" t="str">
        <f>VLOOKUP(Tabla_STOCKENALMACEN[[#This Row],[ID_PRODUCTO]],'ABC VENTAS'!$B$2:$F$564,5,FALSE)</f>
        <v>C</v>
      </c>
      <c r="Q2715" s="1" t="str">
        <f>VLOOKUP(Tabla_STOCKENALMACEN[[#This Row],[ID_PRODUCTO]],'ABC STOCK'!$B$3:$F$565,5,FALSE)</f>
        <v>C</v>
      </c>
      <c r="R271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16" spans="1:18" x14ac:dyDescent="0.25">
      <c r="A2716">
        <v>3</v>
      </c>
      <c r="B2716">
        <v>1453</v>
      </c>
      <c r="C2716">
        <v>9</v>
      </c>
      <c r="D2716">
        <v>4</v>
      </c>
      <c r="E2716">
        <v>201910</v>
      </c>
      <c r="F2716">
        <v>151</v>
      </c>
      <c r="G2716">
        <v>3.13</v>
      </c>
      <c r="H2716">
        <v>472.63</v>
      </c>
      <c r="I2716">
        <v>425.93040000000002</v>
      </c>
      <c r="J2716">
        <v>126</v>
      </c>
      <c r="K2716">
        <v>611.28899999999999</v>
      </c>
      <c r="L2716">
        <f>Tabla_STOCKENALMACEN[[#This Row],[CANT_STOCK]]*Tabla_STOCKENALMACEN[[#This Row],[COSTO_UNIT]]</f>
        <v>472.63</v>
      </c>
      <c r="M2716">
        <f>IFERROR(Tabla_STOCKENALMACEN[[#This Row],[CANT_STOCK]]/Tabla_STOCKENALMACEN[[#This Row],[VENTA_PROM12MESES_UN]],0)</f>
        <v>1.1984126984126984</v>
      </c>
      <c r="N2716">
        <f>IFERROR(12/Tabla_STOCKENALMACEN[[#This Row],[MESES DE INVENTARIO]],0)</f>
        <v>10.013245033112582</v>
      </c>
      <c r="O2716" s="3">
        <f>Tabla_STOCKENALMACEN[[#This Row],[STOCK_VALORIZADO]]/SUM(Tabla_STOCKENALMACEN[STOCK_VALORIZADO])</f>
        <v>1.7792573278721344E-5</v>
      </c>
      <c r="P2716" s="1" t="str">
        <f>VLOOKUP(Tabla_STOCKENALMACEN[[#This Row],[ID_PRODUCTO]],'ABC VENTAS'!$B$2:$F$564,5,FALSE)</f>
        <v>C</v>
      </c>
      <c r="Q2716" s="1" t="str">
        <f>VLOOKUP(Tabla_STOCKENALMACEN[[#This Row],[ID_PRODUCTO]],'ABC STOCK'!$B$3:$F$565,5,FALSE)</f>
        <v>C</v>
      </c>
      <c r="R271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17" spans="1:18" x14ac:dyDescent="0.25">
      <c r="A2717">
        <v>1</v>
      </c>
      <c r="B2717">
        <v>1453</v>
      </c>
      <c r="C2717">
        <v>9</v>
      </c>
      <c r="D2717">
        <v>4</v>
      </c>
      <c r="E2717">
        <v>201901</v>
      </c>
      <c r="F2717">
        <v>0</v>
      </c>
      <c r="G2717">
        <v>7</v>
      </c>
      <c r="H2717">
        <v>0</v>
      </c>
      <c r="I2717">
        <v>225.68</v>
      </c>
      <c r="J2717">
        <v>40.299999999999997</v>
      </c>
      <c r="K2717">
        <v>507.78</v>
      </c>
      <c r="L2717">
        <f>Tabla_STOCKENALMACEN[[#This Row],[CANT_STOCK]]*Tabla_STOCKENALMACEN[[#This Row],[COSTO_UNIT]]</f>
        <v>0</v>
      </c>
      <c r="M2717">
        <f>IFERROR(Tabla_STOCKENALMACEN[[#This Row],[CANT_STOCK]]/Tabla_STOCKENALMACEN[[#This Row],[VENTA_PROM12MESES_UN]],0)</f>
        <v>0</v>
      </c>
      <c r="N2717">
        <f>IFERROR(12/Tabla_STOCKENALMACEN[[#This Row],[MESES DE INVENTARIO]],0)</f>
        <v>0</v>
      </c>
      <c r="O2717" s="3">
        <f>Tabla_STOCKENALMACEN[[#This Row],[STOCK_VALORIZADO]]/SUM(Tabla_STOCKENALMACEN[STOCK_VALORIZADO])</f>
        <v>0</v>
      </c>
      <c r="P2717" s="1" t="str">
        <f>VLOOKUP(Tabla_STOCKENALMACEN[[#This Row],[ID_PRODUCTO]],'ABC VENTAS'!$B$2:$F$564,5,FALSE)</f>
        <v>C</v>
      </c>
      <c r="Q2717" s="1" t="str">
        <f>VLOOKUP(Tabla_STOCKENALMACEN[[#This Row],[ID_PRODUCTO]],'ABC STOCK'!$B$3:$F$565,5,FALSE)</f>
        <v>C</v>
      </c>
      <c r="R271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18" spans="1:18" x14ac:dyDescent="0.25">
      <c r="A2718">
        <v>1</v>
      </c>
      <c r="B2718">
        <v>1453</v>
      </c>
      <c r="C2718">
        <v>9</v>
      </c>
      <c r="D2718">
        <v>4</v>
      </c>
      <c r="E2718">
        <v>202003</v>
      </c>
      <c r="F2718">
        <v>677</v>
      </c>
      <c r="G2718">
        <v>6.91</v>
      </c>
      <c r="H2718">
        <v>4678.07</v>
      </c>
      <c r="I2718">
        <v>231.23624000000001</v>
      </c>
      <c r="J2718">
        <v>37.6</v>
      </c>
      <c r="K2718">
        <v>392.32216</v>
      </c>
      <c r="L2718">
        <f>Tabla_STOCKENALMACEN[[#This Row],[CANT_STOCK]]*Tabla_STOCKENALMACEN[[#This Row],[COSTO_UNIT]]</f>
        <v>4678.07</v>
      </c>
      <c r="M2718">
        <f>IFERROR(Tabla_STOCKENALMACEN[[#This Row],[CANT_STOCK]]/Tabla_STOCKENALMACEN[[#This Row],[VENTA_PROM12MESES_UN]],0)</f>
        <v>18.00531914893617</v>
      </c>
      <c r="N2718">
        <f>IFERROR(12/Tabla_STOCKENALMACEN[[#This Row],[MESES DE INVENTARIO]],0)</f>
        <v>0.66646971935007382</v>
      </c>
      <c r="O2718" s="3">
        <f>Tabla_STOCKENALMACEN[[#This Row],[STOCK_VALORIZADO]]/SUM(Tabla_STOCKENALMACEN[STOCK_VALORIZADO])</f>
        <v>1.76110071891306E-4</v>
      </c>
      <c r="P2718" s="1" t="str">
        <f>VLOOKUP(Tabla_STOCKENALMACEN[[#This Row],[ID_PRODUCTO]],'ABC VENTAS'!$B$2:$F$564,5,FALSE)</f>
        <v>C</v>
      </c>
      <c r="Q2718" s="1" t="str">
        <f>VLOOKUP(Tabla_STOCKENALMACEN[[#This Row],[ID_PRODUCTO]],'ABC STOCK'!$B$3:$F$565,5,FALSE)</f>
        <v>C</v>
      </c>
      <c r="R271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719" spans="1:18" x14ac:dyDescent="0.25">
      <c r="A2719">
        <v>3</v>
      </c>
      <c r="B2719">
        <v>1453</v>
      </c>
      <c r="C2719">
        <v>9</v>
      </c>
      <c r="D2719">
        <v>4</v>
      </c>
      <c r="E2719">
        <v>201907</v>
      </c>
      <c r="F2719">
        <v>391</v>
      </c>
      <c r="G2719">
        <v>2.71</v>
      </c>
      <c r="H2719">
        <v>1059.6099999999999</v>
      </c>
      <c r="I2719">
        <v>258.66950000000003</v>
      </c>
      <c r="J2719">
        <v>115</v>
      </c>
      <c r="K2719">
        <v>389.5625</v>
      </c>
      <c r="L2719">
        <f>Tabla_STOCKENALMACEN[[#This Row],[CANT_STOCK]]*Tabla_STOCKENALMACEN[[#This Row],[COSTO_UNIT]]</f>
        <v>1059.6099999999999</v>
      </c>
      <c r="M2719">
        <f>IFERROR(Tabla_STOCKENALMACEN[[#This Row],[CANT_STOCK]]/Tabla_STOCKENALMACEN[[#This Row],[VENTA_PROM12MESES_UN]],0)</f>
        <v>3.4</v>
      </c>
      <c r="N2719">
        <f>IFERROR(12/Tabla_STOCKENALMACEN[[#This Row],[MESES DE INVENTARIO]],0)</f>
        <v>3.5294117647058822</v>
      </c>
      <c r="O2719" s="3">
        <f>Tabla_STOCKENALMACEN[[#This Row],[STOCK_VALORIZADO]]/SUM(Tabla_STOCKENALMACEN[STOCK_VALORIZADO])</f>
        <v>3.9889953180851669E-5</v>
      </c>
      <c r="P2719" s="1" t="str">
        <f>VLOOKUP(Tabla_STOCKENALMACEN[[#This Row],[ID_PRODUCTO]],'ABC VENTAS'!$B$2:$F$564,5,FALSE)</f>
        <v>C</v>
      </c>
      <c r="Q2719" s="1" t="str">
        <f>VLOOKUP(Tabla_STOCKENALMACEN[[#This Row],[ID_PRODUCTO]],'ABC STOCK'!$B$3:$F$565,5,FALSE)</f>
        <v>C</v>
      </c>
      <c r="R271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720" spans="1:18" x14ac:dyDescent="0.25">
      <c r="A2720">
        <v>3</v>
      </c>
      <c r="B2720">
        <v>1454</v>
      </c>
      <c r="C2720">
        <v>9</v>
      </c>
      <c r="D2720">
        <v>4</v>
      </c>
      <c r="E2720">
        <v>202001</v>
      </c>
      <c r="F2720">
        <v>0</v>
      </c>
      <c r="G2720">
        <v>3.93</v>
      </c>
      <c r="H2720">
        <v>0</v>
      </c>
      <c r="I2720">
        <v>375.70800000000003</v>
      </c>
      <c r="J2720">
        <v>95.6</v>
      </c>
      <c r="K2720">
        <v>702.57396000000006</v>
      </c>
      <c r="L2720">
        <f>Tabla_STOCKENALMACEN[[#This Row],[CANT_STOCK]]*Tabla_STOCKENALMACEN[[#This Row],[COSTO_UNIT]]</f>
        <v>0</v>
      </c>
      <c r="M2720">
        <f>IFERROR(Tabla_STOCKENALMACEN[[#This Row],[CANT_STOCK]]/Tabla_STOCKENALMACEN[[#This Row],[VENTA_PROM12MESES_UN]],0)</f>
        <v>0</v>
      </c>
      <c r="N2720">
        <f>IFERROR(12/Tabla_STOCKENALMACEN[[#This Row],[MESES DE INVENTARIO]],0)</f>
        <v>0</v>
      </c>
      <c r="O2720" s="3">
        <f>Tabla_STOCKENALMACEN[[#This Row],[STOCK_VALORIZADO]]/SUM(Tabla_STOCKENALMACEN[STOCK_VALORIZADO])</f>
        <v>0</v>
      </c>
      <c r="P2720" s="1" t="str">
        <f>VLOOKUP(Tabla_STOCKENALMACEN[[#This Row],[ID_PRODUCTO]],'ABC VENTAS'!$B$2:$F$564,5,FALSE)</f>
        <v>C</v>
      </c>
      <c r="Q2720" s="1" t="str">
        <f>VLOOKUP(Tabla_STOCKENALMACEN[[#This Row],[ID_PRODUCTO]],'ABC STOCK'!$B$3:$F$565,5,FALSE)</f>
        <v>C</v>
      </c>
      <c r="R272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21" spans="1:18" x14ac:dyDescent="0.25">
      <c r="A2721">
        <v>3</v>
      </c>
      <c r="B2721">
        <v>1454</v>
      </c>
      <c r="C2721">
        <v>9</v>
      </c>
      <c r="D2721">
        <v>4</v>
      </c>
      <c r="E2721">
        <v>202001</v>
      </c>
      <c r="F2721">
        <v>30</v>
      </c>
      <c r="G2721">
        <v>6</v>
      </c>
      <c r="H2721">
        <v>180</v>
      </c>
      <c r="I2721">
        <v>380.16</v>
      </c>
      <c r="J2721">
        <v>64</v>
      </c>
      <c r="K2721">
        <v>683.52</v>
      </c>
      <c r="L2721">
        <f>Tabla_STOCKENALMACEN[[#This Row],[CANT_STOCK]]*Tabla_STOCKENALMACEN[[#This Row],[COSTO_UNIT]]</f>
        <v>180</v>
      </c>
      <c r="M2721">
        <f>IFERROR(Tabla_STOCKENALMACEN[[#This Row],[CANT_STOCK]]/Tabla_STOCKENALMACEN[[#This Row],[VENTA_PROM12MESES_UN]],0)</f>
        <v>0.46875</v>
      </c>
      <c r="N2721">
        <f>IFERROR(12/Tabla_STOCKENALMACEN[[#This Row],[MESES DE INVENTARIO]],0)</f>
        <v>25.6</v>
      </c>
      <c r="O2721" s="3">
        <f>Tabla_STOCKENALMACEN[[#This Row],[STOCK_VALORIZADO]]/SUM(Tabla_STOCKENALMACEN[STOCK_VALORIZADO])</f>
        <v>6.7762587863018478E-6</v>
      </c>
      <c r="P2721" s="1" t="str">
        <f>VLOOKUP(Tabla_STOCKENALMACEN[[#This Row],[ID_PRODUCTO]],'ABC VENTAS'!$B$2:$F$564,5,FALSE)</f>
        <v>C</v>
      </c>
      <c r="Q2721" s="1" t="str">
        <f>VLOOKUP(Tabla_STOCKENALMACEN[[#This Row],[ID_PRODUCTO]],'ABC STOCK'!$B$3:$F$565,5,FALSE)</f>
        <v>C</v>
      </c>
      <c r="R272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22" spans="1:18" x14ac:dyDescent="0.25">
      <c r="A2722">
        <v>1</v>
      </c>
      <c r="B2722">
        <v>1454</v>
      </c>
      <c r="C2722">
        <v>9</v>
      </c>
      <c r="D2722">
        <v>4</v>
      </c>
      <c r="E2722">
        <v>202002</v>
      </c>
      <c r="F2722">
        <v>136</v>
      </c>
      <c r="G2722">
        <v>3.33</v>
      </c>
      <c r="H2722">
        <v>452.88</v>
      </c>
      <c r="I2722">
        <v>394.00560000000002</v>
      </c>
      <c r="J2722">
        <v>116</v>
      </c>
      <c r="K2722">
        <v>648.95039999999995</v>
      </c>
      <c r="L2722">
        <f>Tabla_STOCKENALMACEN[[#This Row],[CANT_STOCK]]*Tabla_STOCKENALMACEN[[#This Row],[COSTO_UNIT]]</f>
        <v>452.88</v>
      </c>
      <c r="M2722">
        <f>IFERROR(Tabla_STOCKENALMACEN[[#This Row],[CANT_STOCK]]/Tabla_STOCKENALMACEN[[#This Row],[VENTA_PROM12MESES_UN]],0)</f>
        <v>1.1724137931034482</v>
      </c>
      <c r="N2722">
        <f>IFERROR(12/Tabla_STOCKENALMACEN[[#This Row],[MESES DE INVENTARIO]],0)</f>
        <v>10.23529411764706</v>
      </c>
      <c r="O2722" s="3">
        <f>Tabla_STOCKENALMACEN[[#This Row],[STOCK_VALORIZADO]]/SUM(Tabla_STOCKENALMACEN[STOCK_VALORIZADO])</f>
        <v>1.7049067106335448E-5</v>
      </c>
      <c r="P2722" s="1" t="str">
        <f>VLOOKUP(Tabla_STOCKENALMACEN[[#This Row],[ID_PRODUCTO]],'ABC VENTAS'!$B$2:$F$564,5,FALSE)</f>
        <v>C</v>
      </c>
      <c r="Q2722" s="1" t="str">
        <f>VLOOKUP(Tabla_STOCKENALMACEN[[#This Row],[ID_PRODUCTO]],'ABC STOCK'!$B$3:$F$565,5,FALSE)</f>
        <v>C</v>
      </c>
      <c r="R272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23" spans="1:18" x14ac:dyDescent="0.25">
      <c r="A2723">
        <v>1</v>
      </c>
      <c r="B2723">
        <v>1454</v>
      </c>
      <c r="C2723">
        <v>9</v>
      </c>
      <c r="D2723">
        <v>4</v>
      </c>
      <c r="E2723">
        <v>202003</v>
      </c>
      <c r="F2723">
        <v>1034</v>
      </c>
      <c r="G2723">
        <v>4.28</v>
      </c>
      <c r="H2723">
        <v>4425.5200000000004</v>
      </c>
      <c r="I2723">
        <v>262.82623999999998</v>
      </c>
      <c r="J2723">
        <v>60.8</v>
      </c>
      <c r="K2723">
        <v>333.08672000000001</v>
      </c>
      <c r="L2723">
        <f>Tabla_STOCKENALMACEN[[#This Row],[CANT_STOCK]]*Tabla_STOCKENALMACEN[[#This Row],[COSTO_UNIT]]</f>
        <v>4425.5200000000004</v>
      </c>
      <c r="M2723">
        <f>IFERROR(Tabla_STOCKENALMACEN[[#This Row],[CANT_STOCK]]/Tabla_STOCKENALMACEN[[#This Row],[VENTA_PROM12MESES_UN]],0)</f>
        <v>17.006578947368421</v>
      </c>
      <c r="N2723">
        <f>IFERROR(12/Tabla_STOCKENALMACEN[[#This Row],[MESES DE INVENTARIO]],0)</f>
        <v>0.70560928433268855</v>
      </c>
      <c r="O2723" s="3">
        <f>Tabla_STOCKENALMACEN[[#This Row],[STOCK_VALORIZADO]]/SUM(Tabla_STOCKENALMACEN[STOCK_VALORIZADO])</f>
        <v>1.6660260435530309E-4</v>
      </c>
      <c r="P2723" s="1" t="str">
        <f>VLOOKUP(Tabla_STOCKENALMACEN[[#This Row],[ID_PRODUCTO]],'ABC VENTAS'!$B$2:$F$564,5,FALSE)</f>
        <v>C</v>
      </c>
      <c r="Q2723" s="1" t="str">
        <f>VLOOKUP(Tabla_STOCKENALMACEN[[#This Row],[ID_PRODUCTO]],'ABC STOCK'!$B$3:$F$565,5,FALSE)</f>
        <v>C</v>
      </c>
      <c r="R272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724" spans="1:18" x14ac:dyDescent="0.25">
      <c r="A2724">
        <v>1</v>
      </c>
      <c r="B2724">
        <v>1454</v>
      </c>
      <c r="C2724">
        <v>9</v>
      </c>
      <c r="D2724">
        <v>4</v>
      </c>
      <c r="E2724">
        <v>202002</v>
      </c>
      <c r="F2724">
        <v>109</v>
      </c>
      <c r="G2724">
        <v>2.1800000000000002</v>
      </c>
      <c r="H2724">
        <v>237.62</v>
      </c>
      <c r="I2724">
        <v>202.304</v>
      </c>
      <c r="J2724">
        <v>116</v>
      </c>
      <c r="K2724">
        <v>326.21519999999998</v>
      </c>
      <c r="L2724">
        <f>Tabla_STOCKENALMACEN[[#This Row],[CANT_STOCK]]*Tabla_STOCKENALMACEN[[#This Row],[COSTO_UNIT]]</f>
        <v>237.62</v>
      </c>
      <c r="M2724">
        <f>IFERROR(Tabla_STOCKENALMACEN[[#This Row],[CANT_STOCK]]/Tabla_STOCKENALMACEN[[#This Row],[VENTA_PROM12MESES_UN]],0)</f>
        <v>0.93965517241379315</v>
      </c>
      <c r="N2724">
        <f>IFERROR(12/Tabla_STOCKENALMACEN[[#This Row],[MESES DE INVENTARIO]],0)</f>
        <v>12.770642201834862</v>
      </c>
      <c r="O2724" s="3">
        <f>Tabla_STOCKENALMACEN[[#This Row],[STOCK_VALORIZADO]]/SUM(Tabla_STOCKENALMACEN[STOCK_VALORIZADO])</f>
        <v>8.9454145155613611E-6</v>
      </c>
      <c r="P2724" s="1" t="str">
        <f>VLOOKUP(Tabla_STOCKENALMACEN[[#This Row],[ID_PRODUCTO]],'ABC VENTAS'!$B$2:$F$564,5,FALSE)</f>
        <v>C</v>
      </c>
      <c r="Q2724" s="1" t="str">
        <f>VLOOKUP(Tabla_STOCKENALMACEN[[#This Row],[ID_PRODUCTO]],'ABC STOCK'!$B$3:$F$565,5,FALSE)</f>
        <v>C</v>
      </c>
      <c r="R272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25" spans="1:18" x14ac:dyDescent="0.25">
      <c r="A2725">
        <v>2</v>
      </c>
      <c r="B2725">
        <v>1454</v>
      </c>
      <c r="C2725">
        <v>9</v>
      </c>
      <c r="D2725">
        <v>4</v>
      </c>
      <c r="E2725">
        <v>202003</v>
      </c>
      <c r="F2725">
        <v>318</v>
      </c>
      <c r="G2725">
        <v>3.68</v>
      </c>
      <c r="H2725">
        <v>1170.24</v>
      </c>
      <c r="I2725">
        <v>229.00640000000001</v>
      </c>
      <c r="J2725">
        <v>63.5</v>
      </c>
      <c r="K2725">
        <v>308.45760000000001</v>
      </c>
      <c r="L2725">
        <f>Tabla_STOCKENALMACEN[[#This Row],[CANT_STOCK]]*Tabla_STOCKENALMACEN[[#This Row],[COSTO_UNIT]]</f>
        <v>1170.24</v>
      </c>
      <c r="M2725">
        <f>IFERROR(Tabla_STOCKENALMACEN[[#This Row],[CANT_STOCK]]/Tabla_STOCKENALMACEN[[#This Row],[VENTA_PROM12MESES_UN]],0)</f>
        <v>5.0078740157480315</v>
      </c>
      <c r="N2725">
        <f>IFERROR(12/Tabla_STOCKENALMACEN[[#This Row],[MESES DE INVENTARIO]],0)</f>
        <v>2.3962264150943398</v>
      </c>
      <c r="O2725" s="3">
        <f>Tabla_STOCKENALMACEN[[#This Row],[STOCK_VALORIZADO]]/SUM(Tabla_STOCKENALMACEN[STOCK_VALORIZADO])</f>
        <v>4.4054717122677079E-5</v>
      </c>
      <c r="P2725" s="1" t="str">
        <f>VLOOKUP(Tabla_STOCKENALMACEN[[#This Row],[ID_PRODUCTO]],'ABC VENTAS'!$B$2:$F$564,5,FALSE)</f>
        <v>C</v>
      </c>
      <c r="Q2725" s="1" t="str">
        <f>VLOOKUP(Tabla_STOCKENALMACEN[[#This Row],[ID_PRODUCTO]],'ABC STOCK'!$B$3:$F$565,5,FALSE)</f>
        <v>C</v>
      </c>
      <c r="R272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726" spans="1:18" x14ac:dyDescent="0.25">
      <c r="A2726">
        <v>1</v>
      </c>
      <c r="B2726">
        <v>1455</v>
      </c>
      <c r="C2726">
        <v>9</v>
      </c>
      <c r="D2726">
        <v>4</v>
      </c>
      <c r="E2726">
        <v>201901</v>
      </c>
      <c r="F2726">
        <v>125</v>
      </c>
      <c r="G2726">
        <v>5.3</v>
      </c>
      <c r="H2726">
        <v>662.5</v>
      </c>
      <c r="I2726">
        <v>0</v>
      </c>
      <c r="J2726">
        <v>0</v>
      </c>
      <c r="K2726">
        <v>0</v>
      </c>
      <c r="L2726">
        <f>Tabla_STOCKENALMACEN[[#This Row],[CANT_STOCK]]*Tabla_STOCKENALMACEN[[#This Row],[COSTO_UNIT]]</f>
        <v>662.5</v>
      </c>
      <c r="M2726">
        <f>IFERROR(Tabla_STOCKENALMACEN[[#This Row],[CANT_STOCK]]/Tabla_STOCKENALMACEN[[#This Row],[VENTA_PROM12MESES_UN]],0)</f>
        <v>0</v>
      </c>
      <c r="N2726">
        <f>IFERROR(12/Tabla_STOCKENALMACEN[[#This Row],[MESES DE INVENTARIO]],0)</f>
        <v>0</v>
      </c>
      <c r="O2726" s="3">
        <f>Tabla_STOCKENALMACEN[[#This Row],[STOCK_VALORIZADO]]/SUM(Tabla_STOCKENALMACEN[STOCK_VALORIZADO])</f>
        <v>2.4940396921805413E-5</v>
      </c>
      <c r="P2726" s="1" t="str">
        <f>VLOOKUP(Tabla_STOCKENALMACEN[[#This Row],[ID_PRODUCTO]],'ABC VENTAS'!$B$2:$F$564,5,FALSE)</f>
        <v>C</v>
      </c>
      <c r="Q2726" s="1" t="str">
        <f>VLOOKUP(Tabla_STOCKENALMACEN[[#This Row],[ID_PRODUCTO]],'ABC STOCK'!$B$3:$F$565,5,FALSE)</f>
        <v>C</v>
      </c>
      <c r="R2726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727" spans="1:18" x14ac:dyDescent="0.25">
      <c r="A2727">
        <v>1</v>
      </c>
      <c r="B2727">
        <v>1455</v>
      </c>
      <c r="C2727">
        <v>9</v>
      </c>
      <c r="D2727">
        <v>4</v>
      </c>
      <c r="E2727">
        <v>201909</v>
      </c>
      <c r="F2727">
        <v>690</v>
      </c>
      <c r="G2727">
        <v>5.22</v>
      </c>
      <c r="H2727">
        <v>3601.8</v>
      </c>
      <c r="I2727">
        <v>309.15449999999998</v>
      </c>
      <c r="J2727">
        <v>57.5</v>
      </c>
      <c r="K2727">
        <v>519.2595</v>
      </c>
      <c r="L2727">
        <f>Tabla_STOCKENALMACEN[[#This Row],[CANT_STOCK]]*Tabla_STOCKENALMACEN[[#This Row],[COSTO_UNIT]]</f>
        <v>3601.7999999999997</v>
      </c>
      <c r="M2727">
        <f>IFERROR(Tabla_STOCKENALMACEN[[#This Row],[CANT_STOCK]]/Tabla_STOCKENALMACEN[[#This Row],[VENTA_PROM12MESES_UN]],0)</f>
        <v>12</v>
      </c>
      <c r="N2727">
        <f>IFERROR(12/Tabla_STOCKENALMACEN[[#This Row],[MESES DE INVENTARIO]],0)</f>
        <v>1</v>
      </c>
      <c r="O2727" s="3">
        <f>Tabla_STOCKENALMACEN[[#This Row],[STOCK_VALORIZADO]]/SUM(Tabla_STOCKENALMACEN[STOCK_VALORIZADO])</f>
        <v>1.3559293831389997E-4</v>
      </c>
      <c r="P2727" s="1" t="str">
        <f>VLOOKUP(Tabla_STOCKENALMACEN[[#This Row],[ID_PRODUCTO]],'ABC VENTAS'!$B$2:$F$564,5,FALSE)</f>
        <v>C</v>
      </c>
      <c r="Q2727" s="1" t="str">
        <f>VLOOKUP(Tabla_STOCKENALMACEN[[#This Row],[ID_PRODUCTO]],'ABC STOCK'!$B$3:$F$565,5,FALSE)</f>
        <v>C</v>
      </c>
      <c r="R272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728" spans="1:18" x14ac:dyDescent="0.25">
      <c r="A2728">
        <v>1</v>
      </c>
      <c r="B2728">
        <v>1455</v>
      </c>
      <c r="C2728">
        <v>9</v>
      </c>
      <c r="D2728">
        <v>4</v>
      </c>
      <c r="E2728">
        <v>202003</v>
      </c>
      <c r="F2728">
        <v>628</v>
      </c>
      <c r="G2728">
        <v>5.52</v>
      </c>
      <c r="H2728">
        <v>3466.56</v>
      </c>
      <c r="I2728">
        <v>329.32319999999999</v>
      </c>
      <c r="J2728">
        <v>62.8</v>
      </c>
      <c r="K2728">
        <v>506.11775999999998</v>
      </c>
      <c r="L2728">
        <f>Tabla_STOCKENALMACEN[[#This Row],[CANT_STOCK]]*Tabla_STOCKENALMACEN[[#This Row],[COSTO_UNIT]]</f>
        <v>3466.56</v>
      </c>
      <c r="M2728">
        <f>IFERROR(Tabla_STOCKENALMACEN[[#This Row],[CANT_STOCK]]/Tabla_STOCKENALMACEN[[#This Row],[VENTA_PROM12MESES_UN]],0)</f>
        <v>10</v>
      </c>
      <c r="N2728">
        <f>IFERROR(12/Tabla_STOCKENALMACEN[[#This Row],[MESES DE INVENTARIO]],0)</f>
        <v>1.2</v>
      </c>
      <c r="O2728" s="3">
        <f>Tabla_STOCKENALMACEN[[#This Row],[STOCK_VALORIZADO]]/SUM(Tabla_STOCKENALMACEN[STOCK_VALORIZADO])</f>
        <v>1.305017092124585E-4</v>
      </c>
      <c r="P2728" s="1" t="str">
        <f>VLOOKUP(Tabla_STOCKENALMACEN[[#This Row],[ID_PRODUCTO]],'ABC VENTAS'!$B$2:$F$564,5,FALSE)</f>
        <v>C</v>
      </c>
      <c r="Q2728" s="1" t="str">
        <f>VLOOKUP(Tabla_STOCKENALMACEN[[#This Row],[ID_PRODUCTO]],'ABC STOCK'!$B$3:$F$565,5,FALSE)</f>
        <v>C</v>
      </c>
      <c r="R272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729" spans="1:18" x14ac:dyDescent="0.25">
      <c r="A2729">
        <v>2</v>
      </c>
      <c r="B2729">
        <v>1455</v>
      </c>
      <c r="C2729">
        <v>9</v>
      </c>
      <c r="D2729">
        <v>4</v>
      </c>
      <c r="E2729">
        <v>202003</v>
      </c>
      <c r="F2729">
        <v>729</v>
      </c>
      <c r="G2729">
        <v>2.62</v>
      </c>
      <c r="H2729">
        <v>1909.98</v>
      </c>
      <c r="I2729">
        <v>253.00291999999999</v>
      </c>
      <c r="J2729">
        <v>91.1</v>
      </c>
      <c r="K2729">
        <v>410.53304000000003</v>
      </c>
      <c r="L2729">
        <f>Tabla_STOCKENALMACEN[[#This Row],[CANT_STOCK]]*Tabla_STOCKENALMACEN[[#This Row],[COSTO_UNIT]]</f>
        <v>1909.98</v>
      </c>
      <c r="M2729">
        <f>IFERROR(Tabla_STOCKENALMACEN[[#This Row],[CANT_STOCK]]/Tabla_STOCKENALMACEN[[#This Row],[VENTA_PROM12MESES_UN]],0)</f>
        <v>8.0021953896816687</v>
      </c>
      <c r="N2729">
        <f>IFERROR(12/Tabla_STOCKENALMACEN[[#This Row],[MESES DE INVENTARIO]],0)</f>
        <v>1.4995884773662551</v>
      </c>
      <c r="O2729" s="3">
        <f>Tabla_STOCKENALMACEN[[#This Row],[STOCK_VALORIZADO]]/SUM(Tabla_STOCKENALMACEN[STOCK_VALORIZADO])</f>
        <v>7.1902881981448911E-5</v>
      </c>
      <c r="P2729" s="1" t="str">
        <f>VLOOKUP(Tabla_STOCKENALMACEN[[#This Row],[ID_PRODUCTO]],'ABC VENTAS'!$B$2:$F$564,5,FALSE)</f>
        <v>C</v>
      </c>
      <c r="Q2729" s="1" t="str">
        <f>VLOOKUP(Tabla_STOCKENALMACEN[[#This Row],[ID_PRODUCTO]],'ABC STOCK'!$B$3:$F$565,5,FALSE)</f>
        <v>C</v>
      </c>
      <c r="R272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730" spans="1:18" x14ac:dyDescent="0.25">
      <c r="A2730">
        <v>2</v>
      </c>
      <c r="B2730">
        <v>1455</v>
      </c>
      <c r="C2730">
        <v>9</v>
      </c>
      <c r="D2730">
        <v>4</v>
      </c>
      <c r="E2730">
        <v>201901</v>
      </c>
      <c r="F2730">
        <v>377</v>
      </c>
      <c r="G2730">
        <v>6.3</v>
      </c>
      <c r="H2730">
        <v>2375.1</v>
      </c>
      <c r="I2730">
        <v>218.50919999999999</v>
      </c>
      <c r="J2730">
        <v>37.700000000000003</v>
      </c>
      <c r="K2730">
        <v>382.39109999999999</v>
      </c>
      <c r="L2730">
        <f>Tabla_STOCKENALMACEN[[#This Row],[CANT_STOCK]]*Tabla_STOCKENALMACEN[[#This Row],[COSTO_UNIT]]</f>
        <v>2375.1</v>
      </c>
      <c r="M2730">
        <f>IFERROR(Tabla_STOCKENALMACEN[[#This Row],[CANT_STOCK]]/Tabla_STOCKENALMACEN[[#This Row],[VENTA_PROM12MESES_UN]],0)</f>
        <v>10</v>
      </c>
      <c r="N2730">
        <f>IFERROR(12/Tabla_STOCKENALMACEN[[#This Row],[MESES DE INVENTARIO]],0)</f>
        <v>1.2</v>
      </c>
      <c r="O2730" s="3">
        <f>Tabla_STOCKENALMACEN[[#This Row],[STOCK_VALORIZADO]]/SUM(Tabla_STOCKENALMACEN[STOCK_VALORIZADO])</f>
        <v>8.9412734685252878E-5</v>
      </c>
      <c r="P2730" s="1" t="str">
        <f>VLOOKUP(Tabla_STOCKENALMACEN[[#This Row],[ID_PRODUCTO]],'ABC VENTAS'!$B$2:$F$564,5,FALSE)</f>
        <v>C</v>
      </c>
      <c r="Q2730" s="1" t="str">
        <f>VLOOKUP(Tabla_STOCKENALMACEN[[#This Row],[ID_PRODUCTO]],'ABC STOCK'!$B$3:$F$565,5,FALSE)</f>
        <v>C</v>
      </c>
      <c r="R273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731" spans="1:18" x14ac:dyDescent="0.25">
      <c r="A2731">
        <v>3</v>
      </c>
      <c r="B2731">
        <v>1455</v>
      </c>
      <c r="C2731">
        <v>9</v>
      </c>
      <c r="D2731">
        <v>4</v>
      </c>
      <c r="E2731">
        <v>201908</v>
      </c>
      <c r="F2731">
        <v>0</v>
      </c>
      <c r="G2731">
        <v>1.05</v>
      </c>
      <c r="H2731">
        <v>0</v>
      </c>
      <c r="I2731">
        <v>125.307</v>
      </c>
      <c r="J2731">
        <v>117</v>
      </c>
      <c r="K2731">
        <v>230.958</v>
      </c>
      <c r="L2731">
        <f>Tabla_STOCKENALMACEN[[#This Row],[CANT_STOCK]]*Tabla_STOCKENALMACEN[[#This Row],[COSTO_UNIT]]</f>
        <v>0</v>
      </c>
      <c r="M2731">
        <f>IFERROR(Tabla_STOCKENALMACEN[[#This Row],[CANT_STOCK]]/Tabla_STOCKENALMACEN[[#This Row],[VENTA_PROM12MESES_UN]],0)</f>
        <v>0</v>
      </c>
      <c r="N2731">
        <f>IFERROR(12/Tabla_STOCKENALMACEN[[#This Row],[MESES DE INVENTARIO]],0)</f>
        <v>0</v>
      </c>
      <c r="O2731" s="3">
        <f>Tabla_STOCKENALMACEN[[#This Row],[STOCK_VALORIZADO]]/SUM(Tabla_STOCKENALMACEN[STOCK_VALORIZADO])</f>
        <v>0</v>
      </c>
      <c r="P2731" s="1" t="str">
        <f>VLOOKUP(Tabla_STOCKENALMACEN[[#This Row],[ID_PRODUCTO]],'ABC VENTAS'!$B$2:$F$564,5,FALSE)</f>
        <v>C</v>
      </c>
      <c r="Q2731" s="1" t="str">
        <f>VLOOKUP(Tabla_STOCKENALMACEN[[#This Row],[ID_PRODUCTO]],'ABC STOCK'!$B$3:$F$565,5,FALSE)</f>
        <v>C</v>
      </c>
      <c r="R273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32" spans="1:18" x14ac:dyDescent="0.25">
      <c r="A2732">
        <v>3</v>
      </c>
      <c r="B2732">
        <v>1456</v>
      </c>
      <c r="C2732">
        <v>9</v>
      </c>
      <c r="D2732">
        <v>4</v>
      </c>
      <c r="E2732">
        <v>201906</v>
      </c>
      <c r="F2732">
        <v>494</v>
      </c>
      <c r="G2732">
        <v>4.22</v>
      </c>
      <c r="H2732">
        <v>2084.6799999999998</v>
      </c>
      <c r="I2732">
        <v>445.66998000000001</v>
      </c>
      <c r="J2732">
        <v>98.7</v>
      </c>
      <c r="K2732">
        <v>678.91782000000001</v>
      </c>
      <c r="L2732">
        <f>Tabla_STOCKENALMACEN[[#This Row],[CANT_STOCK]]*Tabla_STOCKENALMACEN[[#This Row],[COSTO_UNIT]]</f>
        <v>2084.6799999999998</v>
      </c>
      <c r="M2732">
        <f>IFERROR(Tabla_STOCKENALMACEN[[#This Row],[CANT_STOCK]]/Tabla_STOCKENALMACEN[[#This Row],[VENTA_PROM12MESES_UN]],0)</f>
        <v>5.0050658561296855</v>
      </c>
      <c r="N2732">
        <f>IFERROR(12/Tabla_STOCKENALMACEN[[#This Row],[MESES DE INVENTARIO]],0)</f>
        <v>2.3975708502024293</v>
      </c>
      <c r="O2732" s="3">
        <f>Tabla_STOCKENALMACEN[[#This Row],[STOCK_VALORIZADO]]/SUM(Tabla_STOCKENALMACEN[STOCK_VALORIZADO])</f>
        <v>7.8479617592376306E-5</v>
      </c>
      <c r="P2732" s="1" t="str">
        <f>VLOOKUP(Tabla_STOCKENALMACEN[[#This Row],[ID_PRODUCTO]],'ABC VENTAS'!$B$2:$F$564,5,FALSE)</f>
        <v>C</v>
      </c>
      <c r="Q2732" s="1" t="str">
        <f>VLOOKUP(Tabla_STOCKENALMACEN[[#This Row],[ID_PRODUCTO]],'ABC STOCK'!$B$3:$F$565,5,FALSE)</f>
        <v>C</v>
      </c>
      <c r="R273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733" spans="1:18" x14ac:dyDescent="0.25">
      <c r="A2733">
        <v>1</v>
      </c>
      <c r="B2733">
        <v>1456</v>
      </c>
      <c r="C2733">
        <v>9</v>
      </c>
      <c r="D2733">
        <v>4</v>
      </c>
      <c r="E2733">
        <v>202003</v>
      </c>
      <c r="F2733">
        <v>62</v>
      </c>
      <c r="G2733">
        <v>5.45</v>
      </c>
      <c r="H2733">
        <v>337.9</v>
      </c>
      <c r="I2733">
        <v>293.9948</v>
      </c>
      <c r="J2733">
        <v>61.3</v>
      </c>
      <c r="K2733">
        <v>608.03470000000004</v>
      </c>
      <c r="L2733">
        <f>Tabla_STOCKENALMACEN[[#This Row],[CANT_STOCK]]*Tabla_STOCKENALMACEN[[#This Row],[COSTO_UNIT]]</f>
        <v>337.90000000000003</v>
      </c>
      <c r="M2733">
        <f>IFERROR(Tabla_STOCKENALMACEN[[#This Row],[CANT_STOCK]]/Tabla_STOCKENALMACEN[[#This Row],[VENTA_PROM12MESES_UN]],0)</f>
        <v>1.0114192495921697</v>
      </c>
      <c r="N2733">
        <f>IFERROR(12/Tabla_STOCKENALMACEN[[#This Row],[MESES DE INVENTARIO]],0)</f>
        <v>11.864516129032259</v>
      </c>
      <c r="O2733" s="3">
        <f>Tabla_STOCKENALMACEN[[#This Row],[STOCK_VALORIZADO]]/SUM(Tabla_STOCKENALMACEN[STOCK_VALORIZADO])</f>
        <v>1.2720543577174414E-5</v>
      </c>
      <c r="P2733" s="1" t="str">
        <f>VLOOKUP(Tabla_STOCKENALMACEN[[#This Row],[ID_PRODUCTO]],'ABC VENTAS'!$B$2:$F$564,5,FALSE)</f>
        <v>C</v>
      </c>
      <c r="Q2733" s="1" t="str">
        <f>VLOOKUP(Tabla_STOCKENALMACEN[[#This Row],[ID_PRODUCTO]],'ABC STOCK'!$B$3:$F$565,5,FALSE)</f>
        <v>C</v>
      </c>
      <c r="R273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34" spans="1:18" x14ac:dyDescent="0.25">
      <c r="A2734">
        <v>2</v>
      </c>
      <c r="B2734">
        <v>1456</v>
      </c>
      <c r="C2734">
        <v>9</v>
      </c>
      <c r="D2734">
        <v>4</v>
      </c>
      <c r="E2734">
        <v>201901</v>
      </c>
      <c r="F2734">
        <v>393</v>
      </c>
      <c r="G2734">
        <v>7.53</v>
      </c>
      <c r="H2734">
        <v>2959.29</v>
      </c>
      <c r="I2734">
        <v>377.11745999999999</v>
      </c>
      <c r="J2734">
        <v>49.1</v>
      </c>
      <c r="K2734">
        <v>465.85097999999999</v>
      </c>
      <c r="L2734">
        <f>Tabla_STOCKENALMACEN[[#This Row],[CANT_STOCK]]*Tabla_STOCKENALMACEN[[#This Row],[COSTO_UNIT]]</f>
        <v>2959.29</v>
      </c>
      <c r="M2734">
        <f>IFERROR(Tabla_STOCKENALMACEN[[#This Row],[CANT_STOCK]]/Tabla_STOCKENALMACEN[[#This Row],[VENTA_PROM12MESES_UN]],0)</f>
        <v>8.0040733197555998</v>
      </c>
      <c r="N2734">
        <f>IFERROR(12/Tabla_STOCKENALMACEN[[#This Row],[MESES DE INVENTARIO]],0)</f>
        <v>1.4992366412213742</v>
      </c>
      <c r="O2734" s="3">
        <f>Tabla_STOCKENALMACEN[[#This Row],[STOCK_VALORIZADO]]/SUM(Tabla_STOCKENALMACEN[STOCK_VALORIZADO])</f>
        <v>1.1140508257619552E-4</v>
      </c>
      <c r="P2734" s="1" t="str">
        <f>VLOOKUP(Tabla_STOCKENALMACEN[[#This Row],[ID_PRODUCTO]],'ABC VENTAS'!$B$2:$F$564,5,FALSE)</f>
        <v>C</v>
      </c>
      <c r="Q2734" s="1" t="str">
        <f>VLOOKUP(Tabla_STOCKENALMACEN[[#This Row],[ID_PRODUCTO]],'ABC STOCK'!$B$3:$F$565,5,FALSE)</f>
        <v>C</v>
      </c>
      <c r="R273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735" spans="1:18" x14ac:dyDescent="0.25">
      <c r="A2735">
        <v>1</v>
      </c>
      <c r="B2735">
        <v>1456</v>
      </c>
      <c r="C2735">
        <v>9</v>
      </c>
      <c r="D2735">
        <v>4</v>
      </c>
      <c r="E2735">
        <v>201901</v>
      </c>
      <c r="F2735">
        <v>37</v>
      </c>
      <c r="G2735">
        <v>3.09</v>
      </c>
      <c r="H2735">
        <v>114.33</v>
      </c>
      <c r="I2735">
        <v>238.5171</v>
      </c>
      <c r="J2735">
        <v>83</v>
      </c>
      <c r="K2735">
        <v>420.61079999999998</v>
      </c>
      <c r="L2735">
        <f>Tabla_STOCKENALMACEN[[#This Row],[CANT_STOCK]]*Tabla_STOCKENALMACEN[[#This Row],[COSTO_UNIT]]</f>
        <v>114.33</v>
      </c>
      <c r="M2735">
        <f>IFERROR(Tabla_STOCKENALMACEN[[#This Row],[CANT_STOCK]]/Tabla_STOCKENALMACEN[[#This Row],[VENTA_PROM12MESES_UN]],0)</f>
        <v>0.44578313253012047</v>
      </c>
      <c r="N2735">
        <f>IFERROR(12/Tabla_STOCKENALMACEN[[#This Row],[MESES DE INVENTARIO]],0)</f>
        <v>26.918918918918919</v>
      </c>
      <c r="O2735" s="3">
        <f>Tabla_STOCKENALMACEN[[#This Row],[STOCK_VALORIZADO]]/SUM(Tabla_STOCKENALMACEN[STOCK_VALORIZADO])</f>
        <v>4.3040537057660567E-6</v>
      </c>
      <c r="P2735" s="1" t="str">
        <f>VLOOKUP(Tabla_STOCKENALMACEN[[#This Row],[ID_PRODUCTO]],'ABC VENTAS'!$B$2:$F$564,5,FALSE)</f>
        <v>C</v>
      </c>
      <c r="Q2735" s="1" t="str">
        <f>VLOOKUP(Tabla_STOCKENALMACEN[[#This Row],[ID_PRODUCTO]],'ABC STOCK'!$B$3:$F$565,5,FALSE)</f>
        <v>C</v>
      </c>
      <c r="R273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36" spans="1:18" x14ac:dyDescent="0.25">
      <c r="A2736">
        <v>1</v>
      </c>
      <c r="B2736">
        <v>1456</v>
      </c>
      <c r="C2736">
        <v>9</v>
      </c>
      <c r="D2736">
        <v>4</v>
      </c>
      <c r="E2736">
        <v>201911</v>
      </c>
      <c r="F2736">
        <v>392</v>
      </c>
      <c r="G2736">
        <v>4.63</v>
      </c>
      <c r="H2736">
        <v>1814.96</v>
      </c>
      <c r="I2736">
        <v>183.27855</v>
      </c>
      <c r="J2736">
        <v>43.5</v>
      </c>
      <c r="K2736">
        <v>312.17775</v>
      </c>
      <c r="L2736">
        <f>Tabla_STOCKENALMACEN[[#This Row],[CANT_STOCK]]*Tabla_STOCKENALMACEN[[#This Row],[COSTO_UNIT]]</f>
        <v>1814.96</v>
      </c>
      <c r="M2736">
        <f>IFERROR(Tabla_STOCKENALMACEN[[#This Row],[CANT_STOCK]]/Tabla_STOCKENALMACEN[[#This Row],[VENTA_PROM12MESES_UN]],0)</f>
        <v>9.0114942528735629</v>
      </c>
      <c r="N2736">
        <f>IFERROR(12/Tabla_STOCKENALMACEN[[#This Row],[MESES DE INVENTARIO]],0)</f>
        <v>1.3316326530612246</v>
      </c>
      <c r="O2736" s="3">
        <f>Tabla_STOCKENALMACEN[[#This Row],[STOCK_VALORIZADO]]/SUM(Tabla_STOCKENALMACEN[STOCK_VALORIZADO])</f>
        <v>6.8325770259924454E-5</v>
      </c>
      <c r="P2736" s="1" t="str">
        <f>VLOOKUP(Tabla_STOCKENALMACEN[[#This Row],[ID_PRODUCTO]],'ABC VENTAS'!$B$2:$F$564,5,FALSE)</f>
        <v>C</v>
      </c>
      <c r="Q2736" s="1" t="str">
        <f>VLOOKUP(Tabla_STOCKENALMACEN[[#This Row],[ID_PRODUCTO]],'ABC STOCK'!$B$3:$F$565,5,FALSE)</f>
        <v>C</v>
      </c>
      <c r="R273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737" spans="1:18" x14ac:dyDescent="0.25">
      <c r="A2737">
        <v>1</v>
      </c>
      <c r="B2737">
        <v>1456</v>
      </c>
      <c r="C2737">
        <v>9</v>
      </c>
      <c r="D2737">
        <v>4</v>
      </c>
      <c r="E2737">
        <v>201903</v>
      </c>
      <c r="F2737">
        <v>280</v>
      </c>
      <c r="G2737">
        <v>1.5</v>
      </c>
      <c r="H2737">
        <v>420</v>
      </c>
      <c r="I2737">
        <v>80.099999999999994</v>
      </c>
      <c r="J2737">
        <v>60</v>
      </c>
      <c r="K2737">
        <v>149.4</v>
      </c>
      <c r="L2737">
        <f>Tabla_STOCKENALMACEN[[#This Row],[CANT_STOCK]]*Tabla_STOCKENALMACEN[[#This Row],[COSTO_UNIT]]</f>
        <v>420</v>
      </c>
      <c r="M2737">
        <f>IFERROR(Tabla_STOCKENALMACEN[[#This Row],[CANT_STOCK]]/Tabla_STOCKENALMACEN[[#This Row],[VENTA_PROM12MESES_UN]],0)</f>
        <v>4.666666666666667</v>
      </c>
      <c r="N2737">
        <f>IFERROR(12/Tabla_STOCKENALMACEN[[#This Row],[MESES DE INVENTARIO]],0)</f>
        <v>2.5714285714285712</v>
      </c>
      <c r="O2737" s="3">
        <f>Tabla_STOCKENALMACEN[[#This Row],[STOCK_VALORIZADO]]/SUM(Tabla_STOCKENALMACEN[STOCK_VALORIZADO])</f>
        <v>1.5811270501370979E-5</v>
      </c>
      <c r="P2737" s="1" t="str">
        <f>VLOOKUP(Tabla_STOCKENALMACEN[[#This Row],[ID_PRODUCTO]],'ABC VENTAS'!$B$2:$F$564,5,FALSE)</f>
        <v>C</v>
      </c>
      <c r="Q2737" s="1" t="str">
        <f>VLOOKUP(Tabla_STOCKENALMACEN[[#This Row],[ID_PRODUCTO]],'ABC STOCK'!$B$3:$F$565,5,FALSE)</f>
        <v>C</v>
      </c>
      <c r="R273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738" spans="1:18" x14ac:dyDescent="0.25">
      <c r="A2738">
        <v>2</v>
      </c>
      <c r="B2738">
        <v>1457</v>
      </c>
      <c r="C2738">
        <v>9</v>
      </c>
      <c r="D2738">
        <v>4</v>
      </c>
      <c r="E2738">
        <v>201904</v>
      </c>
      <c r="F2738">
        <v>34</v>
      </c>
      <c r="G2738">
        <v>6.84</v>
      </c>
      <c r="H2738">
        <v>232.56</v>
      </c>
      <c r="I2738">
        <v>0</v>
      </c>
      <c r="J2738">
        <v>0</v>
      </c>
      <c r="K2738">
        <v>0</v>
      </c>
      <c r="L2738">
        <f>Tabla_STOCKENALMACEN[[#This Row],[CANT_STOCK]]*Tabla_STOCKENALMACEN[[#This Row],[COSTO_UNIT]]</f>
        <v>232.56</v>
      </c>
      <c r="M2738">
        <f>IFERROR(Tabla_STOCKENALMACEN[[#This Row],[CANT_STOCK]]/Tabla_STOCKENALMACEN[[#This Row],[VENTA_PROM12MESES_UN]],0)</f>
        <v>0</v>
      </c>
      <c r="N2738">
        <f>IFERROR(12/Tabla_STOCKENALMACEN[[#This Row],[MESES DE INVENTARIO]],0)</f>
        <v>0</v>
      </c>
      <c r="O2738" s="3">
        <f>Tabla_STOCKENALMACEN[[#This Row],[STOCK_VALORIZADO]]/SUM(Tabla_STOCKENALMACEN[STOCK_VALORIZADO])</f>
        <v>8.754926351901987E-6</v>
      </c>
      <c r="P2738" s="1" t="str">
        <f>VLOOKUP(Tabla_STOCKENALMACEN[[#This Row],[ID_PRODUCTO]],'ABC VENTAS'!$B$2:$F$564,5,FALSE)</f>
        <v>C</v>
      </c>
      <c r="Q2738" s="1" t="str">
        <f>VLOOKUP(Tabla_STOCKENALMACEN[[#This Row],[ID_PRODUCTO]],'ABC STOCK'!$B$3:$F$565,5,FALSE)</f>
        <v>C</v>
      </c>
      <c r="R2738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739" spans="1:18" x14ac:dyDescent="0.25">
      <c r="A2739">
        <v>1</v>
      </c>
      <c r="B2739">
        <v>1457</v>
      </c>
      <c r="C2739">
        <v>9</v>
      </c>
      <c r="D2739">
        <v>4</v>
      </c>
      <c r="E2739">
        <v>201908</v>
      </c>
      <c r="F2739">
        <v>7</v>
      </c>
      <c r="G2739">
        <v>7.72</v>
      </c>
      <c r="H2739">
        <v>54.04</v>
      </c>
      <c r="I2739">
        <v>402.05759999999998</v>
      </c>
      <c r="J2739">
        <v>56</v>
      </c>
      <c r="K2739">
        <v>536.07680000000005</v>
      </c>
      <c r="L2739">
        <f>Tabla_STOCKENALMACEN[[#This Row],[CANT_STOCK]]*Tabla_STOCKENALMACEN[[#This Row],[COSTO_UNIT]]</f>
        <v>54.04</v>
      </c>
      <c r="M2739">
        <f>IFERROR(Tabla_STOCKENALMACEN[[#This Row],[CANT_STOCK]]/Tabla_STOCKENALMACEN[[#This Row],[VENTA_PROM12MESES_UN]],0)</f>
        <v>0.125</v>
      </c>
      <c r="N2739">
        <f>IFERROR(12/Tabla_STOCKENALMACEN[[#This Row],[MESES DE INVENTARIO]],0)</f>
        <v>96</v>
      </c>
      <c r="O2739" s="3">
        <f>Tabla_STOCKENALMACEN[[#This Row],[STOCK_VALORIZADO]]/SUM(Tabla_STOCKENALMACEN[STOCK_VALORIZADO])</f>
        <v>2.0343834711763991E-6</v>
      </c>
      <c r="P2739" s="1" t="str">
        <f>VLOOKUP(Tabla_STOCKENALMACEN[[#This Row],[ID_PRODUCTO]],'ABC VENTAS'!$B$2:$F$564,5,FALSE)</f>
        <v>C</v>
      </c>
      <c r="Q2739" s="1" t="str">
        <f>VLOOKUP(Tabla_STOCKENALMACEN[[#This Row],[ID_PRODUCTO]],'ABC STOCK'!$B$3:$F$565,5,FALSE)</f>
        <v>C</v>
      </c>
      <c r="R273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40" spans="1:18" x14ac:dyDescent="0.25">
      <c r="A2740">
        <v>2</v>
      </c>
      <c r="B2740">
        <v>1457</v>
      </c>
      <c r="C2740">
        <v>9</v>
      </c>
      <c r="D2740">
        <v>4</v>
      </c>
      <c r="E2740">
        <v>202001</v>
      </c>
      <c r="F2740">
        <v>385</v>
      </c>
      <c r="G2740">
        <v>7.73</v>
      </c>
      <c r="H2740">
        <v>2976.05</v>
      </c>
      <c r="I2740">
        <v>288.67685</v>
      </c>
      <c r="J2740">
        <v>38.5</v>
      </c>
      <c r="K2740">
        <v>410.69490000000002</v>
      </c>
      <c r="L2740">
        <f>Tabla_STOCKENALMACEN[[#This Row],[CANT_STOCK]]*Tabla_STOCKENALMACEN[[#This Row],[COSTO_UNIT]]</f>
        <v>2976.05</v>
      </c>
      <c r="M2740">
        <f>IFERROR(Tabla_STOCKENALMACEN[[#This Row],[CANT_STOCK]]/Tabla_STOCKENALMACEN[[#This Row],[VENTA_PROM12MESES_UN]],0)</f>
        <v>10</v>
      </c>
      <c r="N2740">
        <f>IFERROR(12/Tabla_STOCKENALMACEN[[#This Row],[MESES DE INVENTARIO]],0)</f>
        <v>1.2</v>
      </c>
      <c r="O2740" s="3">
        <f>Tabla_STOCKENALMACEN[[#This Row],[STOCK_VALORIZADO]]/SUM(Tabla_STOCKENALMACEN[STOCK_VALORIZADO])</f>
        <v>1.1203602756096452E-4</v>
      </c>
      <c r="P2740" s="1" t="str">
        <f>VLOOKUP(Tabla_STOCKENALMACEN[[#This Row],[ID_PRODUCTO]],'ABC VENTAS'!$B$2:$F$564,5,FALSE)</f>
        <v>C</v>
      </c>
      <c r="Q2740" s="1" t="str">
        <f>VLOOKUP(Tabla_STOCKENALMACEN[[#This Row],[ID_PRODUCTO]],'ABC STOCK'!$B$3:$F$565,5,FALSE)</f>
        <v>C</v>
      </c>
      <c r="R274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741" spans="1:18" x14ac:dyDescent="0.25">
      <c r="A2741">
        <v>1</v>
      </c>
      <c r="B2741">
        <v>1457</v>
      </c>
      <c r="C2741">
        <v>9</v>
      </c>
      <c r="D2741">
        <v>4</v>
      </c>
      <c r="E2741">
        <v>202003</v>
      </c>
      <c r="F2741">
        <v>23</v>
      </c>
      <c r="G2741">
        <v>1.62</v>
      </c>
      <c r="H2741">
        <v>37.26</v>
      </c>
      <c r="I2741">
        <v>182.2824</v>
      </c>
      <c r="J2741">
        <v>116</v>
      </c>
      <c r="K2741">
        <v>325.10160000000002</v>
      </c>
      <c r="L2741">
        <f>Tabla_STOCKENALMACEN[[#This Row],[CANT_STOCK]]*Tabla_STOCKENALMACEN[[#This Row],[COSTO_UNIT]]</f>
        <v>37.260000000000005</v>
      </c>
      <c r="M2741">
        <f>IFERROR(Tabla_STOCKENALMACEN[[#This Row],[CANT_STOCK]]/Tabla_STOCKENALMACEN[[#This Row],[VENTA_PROM12MESES_UN]],0)</f>
        <v>0.19827586206896552</v>
      </c>
      <c r="N2741">
        <f>IFERROR(12/Tabla_STOCKENALMACEN[[#This Row],[MESES DE INVENTARIO]],0)</f>
        <v>60.521739130434781</v>
      </c>
      <c r="O2741" s="3">
        <f>Tabla_STOCKENALMACEN[[#This Row],[STOCK_VALORIZADO]]/SUM(Tabla_STOCKENALMACEN[STOCK_VALORIZADO])</f>
        <v>1.4026855687644827E-6</v>
      </c>
      <c r="P2741" s="1" t="str">
        <f>VLOOKUP(Tabla_STOCKENALMACEN[[#This Row],[ID_PRODUCTO]],'ABC VENTAS'!$B$2:$F$564,5,FALSE)</f>
        <v>C</v>
      </c>
      <c r="Q2741" s="1" t="str">
        <f>VLOOKUP(Tabla_STOCKENALMACEN[[#This Row],[ID_PRODUCTO]],'ABC STOCK'!$B$3:$F$565,5,FALSE)</f>
        <v>C</v>
      </c>
      <c r="R274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42" spans="1:18" x14ac:dyDescent="0.25">
      <c r="A2742">
        <v>3</v>
      </c>
      <c r="B2742">
        <v>1457</v>
      </c>
      <c r="C2742">
        <v>9</v>
      </c>
      <c r="D2742">
        <v>4</v>
      </c>
      <c r="E2742">
        <v>201903</v>
      </c>
      <c r="F2742">
        <v>232</v>
      </c>
      <c r="G2742">
        <v>3.02</v>
      </c>
      <c r="H2742">
        <v>700.64</v>
      </c>
      <c r="I2742">
        <v>183.28380000000001</v>
      </c>
      <c r="J2742">
        <v>57.8</v>
      </c>
      <c r="K2742">
        <v>296.74520000000001</v>
      </c>
      <c r="L2742">
        <f>Tabla_STOCKENALMACEN[[#This Row],[CANT_STOCK]]*Tabla_STOCKENALMACEN[[#This Row],[COSTO_UNIT]]</f>
        <v>700.64</v>
      </c>
      <c r="M2742">
        <f>IFERROR(Tabla_STOCKENALMACEN[[#This Row],[CANT_STOCK]]/Tabla_STOCKENALMACEN[[#This Row],[VENTA_PROM12MESES_UN]],0)</f>
        <v>4.0138408304498272</v>
      </c>
      <c r="N2742">
        <f>IFERROR(12/Tabla_STOCKENALMACEN[[#This Row],[MESES DE INVENTARIO]],0)</f>
        <v>2.989655172413793</v>
      </c>
      <c r="O2742" s="3">
        <f>Tabla_STOCKENALMACEN[[#This Row],[STOCK_VALORIZADO]]/SUM(Tabla_STOCKENALMACEN[STOCK_VALORIZADO])</f>
        <v>2.6376210866858479E-5</v>
      </c>
      <c r="P2742" s="1" t="str">
        <f>VLOOKUP(Tabla_STOCKENALMACEN[[#This Row],[ID_PRODUCTO]],'ABC VENTAS'!$B$2:$F$564,5,FALSE)</f>
        <v>C</v>
      </c>
      <c r="Q2742" s="1" t="str">
        <f>VLOOKUP(Tabla_STOCKENALMACEN[[#This Row],[ID_PRODUCTO]],'ABC STOCK'!$B$3:$F$565,5,FALSE)</f>
        <v>C</v>
      </c>
      <c r="R274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743" spans="1:18" x14ac:dyDescent="0.25">
      <c r="A2743">
        <v>1</v>
      </c>
      <c r="B2743">
        <v>1457</v>
      </c>
      <c r="C2743">
        <v>9</v>
      </c>
      <c r="D2743">
        <v>4</v>
      </c>
      <c r="E2743">
        <v>201908</v>
      </c>
      <c r="F2743">
        <v>1172</v>
      </c>
      <c r="G2743">
        <v>1.37</v>
      </c>
      <c r="H2743">
        <v>1605.64</v>
      </c>
      <c r="I2743">
        <v>94.941000000000003</v>
      </c>
      <c r="J2743">
        <v>77</v>
      </c>
      <c r="K2743">
        <v>144.5213</v>
      </c>
      <c r="L2743">
        <f>Tabla_STOCKENALMACEN[[#This Row],[CANT_STOCK]]*Tabla_STOCKENALMACEN[[#This Row],[COSTO_UNIT]]</f>
        <v>1605.64</v>
      </c>
      <c r="M2743">
        <f>IFERROR(Tabla_STOCKENALMACEN[[#This Row],[CANT_STOCK]]/Tabla_STOCKENALMACEN[[#This Row],[VENTA_PROM12MESES_UN]],0)</f>
        <v>15.220779220779221</v>
      </c>
      <c r="N2743">
        <f>IFERROR(12/Tabla_STOCKENALMACEN[[#This Row],[MESES DE INVENTARIO]],0)</f>
        <v>0.78839590443686003</v>
      </c>
      <c r="O2743" s="3">
        <f>Tabla_STOCKENALMACEN[[#This Row],[STOCK_VALORIZADO]]/SUM(Tabla_STOCKENALMACEN[STOCK_VALORIZADO])</f>
        <v>6.0445734209098326E-5</v>
      </c>
      <c r="P2743" s="1" t="str">
        <f>VLOOKUP(Tabla_STOCKENALMACEN[[#This Row],[ID_PRODUCTO]],'ABC VENTAS'!$B$2:$F$564,5,FALSE)</f>
        <v>C</v>
      </c>
      <c r="Q2743" s="1" t="str">
        <f>VLOOKUP(Tabla_STOCKENALMACEN[[#This Row],[ID_PRODUCTO]],'ABC STOCK'!$B$3:$F$565,5,FALSE)</f>
        <v>C</v>
      </c>
      <c r="R274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744" spans="1:18" x14ac:dyDescent="0.25">
      <c r="A2744">
        <v>1</v>
      </c>
      <c r="B2744">
        <v>1458</v>
      </c>
      <c r="C2744">
        <v>9</v>
      </c>
      <c r="D2744">
        <v>4</v>
      </c>
      <c r="E2744">
        <v>201909</v>
      </c>
      <c r="F2744">
        <v>188</v>
      </c>
      <c r="G2744">
        <v>7.08</v>
      </c>
      <c r="H2744">
        <v>1331.04</v>
      </c>
      <c r="I2744">
        <v>771.72</v>
      </c>
      <c r="J2744">
        <v>109</v>
      </c>
      <c r="K2744">
        <v>1034.1048000000001</v>
      </c>
      <c r="L2744">
        <f>Tabla_STOCKENALMACEN[[#This Row],[CANT_STOCK]]*Tabla_STOCKENALMACEN[[#This Row],[COSTO_UNIT]]</f>
        <v>1331.04</v>
      </c>
      <c r="M2744">
        <f>IFERROR(Tabla_STOCKENALMACEN[[#This Row],[CANT_STOCK]]/Tabla_STOCKENALMACEN[[#This Row],[VENTA_PROM12MESES_UN]],0)</f>
        <v>1.724770642201835</v>
      </c>
      <c r="N2744">
        <f>IFERROR(12/Tabla_STOCKENALMACEN[[#This Row],[MESES DE INVENTARIO]],0)</f>
        <v>6.957446808510638</v>
      </c>
      <c r="O2744" s="3">
        <f>Tabla_STOCKENALMACEN[[#This Row],[STOCK_VALORIZADO]]/SUM(Tabla_STOCKENALMACEN[STOCK_VALORIZADO])</f>
        <v>5.0108174971773393E-5</v>
      </c>
      <c r="P2744" s="1" t="str">
        <f>VLOOKUP(Tabla_STOCKENALMACEN[[#This Row],[ID_PRODUCTO]],'ABC VENTAS'!$B$2:$F$564,5,FALSE)</f>
        <v>C</v>
      </c>
      <c r="Q2744" s="1" t="str">
        <f>VLOOKUP(Tabla_STOCKENALMACEN[[#This Row],[ID_PRODUCTO]],'ABC STOCK'!$B$3:$F$565,5,FALSE)</f>
        <v>C</v>
      </c>
      <c r="R274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45" spans="1:18" x14ac:dyDescent="0.25">
      <c r="A2745">
        <v>2</v>
      </c>
      <c r="B2745">
        <v>1458</v>
      </c>
      <c r="C2745">
        <v>9</v>
      </c>
      <c r="D2745">
        <v>4</v>
      </c>
      <c r="E2745">
        <v>202002</v>
      </c>
      <c r="F2745">
        <v>373</v>
      </c>
      <c r="G2745">
        <v>3.9</v>
      </c>
      <c r="H2745">
        <v>1454.7</v>
      </c>
      <c r="I2745">
        <v>374.38440000000003</v>
      </c>
      <c r="J2745">
        <v>93.2</v>
      </c>
      <c r="K2745">
        <v>454.35</v>
      </c>
      <c r="L2745">
        <f>Tabla_STOCKENALMACEN[[#This Row],[CANT_STOCK]]*Tabla_STOCKENALMACEN[[#This Row],[COSTO_UNIT]]</f>
        <v>1454.7</v>
      </c>
      <c r="M2745">
        <f>IFERROR(Tabla_STOCKENALMACEN[[#This Row],[CANT_STOCK]]/Tabla_STOCKENALMACEN[[#This Row],[VENTA_PROM12MESES_UN]],0)</f>
        <v>4.0021459227467808</v>
      </c>
      <c r="N2745">
        <f>IFERROR(12/Tabla_STOCKENALMACEN[[#This Row],[MESES DE INVENTARIO]],0)</f>
        <v>2.9983914209115285</v>
      </c>
      <c r="O2745" s="3">
        <f>Tabla_STOCKENALMACEN[[#This Row],[STOCK_VALORIZADO]]/SUM(Tabla_STOCKENALMACEN[STOCK_VALORIZADO])</f>
        <v>5.4763464757962764E-5</v>
      </c>
      <c r="P2745" s="1" t="str">
        <f>VLOOKUP(Tabla_STOCKENALMACEN[[#This Row],[ID_PRODUCTO]],'ABC VENTAS'!$B$2:$F$564,5,FALSE)</f>
        <v>C</v>
      </c>
      <c r="Q2745" s="1" t="str">
        <f>VLOOKUP(Tabla_STOCKENALMACEN[[#This Row],[ID_PRODUCTO]],'ABC STOCK'!$B$3:$F$565,5,FALSE)</f>
        <v>C</v>
      </c>
      <c r="R274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746" spans="1:18" x14ac:dyDescent="0.25">
      <c r="A2746">
        <v>3</v>
      </c>
      <c r="B2746">
        <v>1458</v>
      </c>
      <c r="C2746">
        <v>9</v>
      </c>
      <c r="D2746">
        <v>4</v>
      </c>
      <c r="E2746">
        <v>201912</v>
      </c>
      <c r="F2746">
        <v>1170</v>
      </c>
      <c r="G2746">
        <v>2.89</v>
      </c>
      <c r="H2746">
        <v>3381.3</v>
      </c>
      <c r="I2746">
        <v>301.49925000000002</v>
      </c>
      <c r="J2746">
        <v>97.5</v>
      </c>
      <c r="K2746">
        <v>450.84</v>
      </c>
      <c r="L2746">
        <f>Tabla_STOCKENALMACEN[[#This Row],[CANT_STOCK]]*Tabla_STOCKENALMACEN[[#This Row],[COSTO_UNIT]]</f>
        <v>3381.3</v>
      </c>
      <c r="M2746">
        <f>IFERROR(Tabla_STOCKENALMACEN[[#This Row],[CANT_STOCK]]/Tabla_STOCKENALMACEN[[#This Row],[VENTA_PROM12MESES_UN]],0)</f>
        <v>12</v>
      </c>
      <c r="N2746">
        <f>IFERROR(12/Tabla_STOCKENALMACEN[[#This Row],[MESES DE INVENTARIO]],0)</f>
        <v>1</v>
      </c>
      <c r="O2746" s="3">
        <f>Tabla_STOCKENALMACEN[[#This Row],[STOCK_VALORIZADO]]/SUM(Tabla_STOCKENALMACEN[STOCK_VALORIZADO])</f>
        <v>1.272920213006802E-4</v>
      </c>
      <c r="P2746" s="1" t="str">
        <f>VLOOKUP(Tabla_STOCKENALMACEN[[#This Row],[ID_PRODUCTO]],'ABC VENTAS'!$B$2:$F$564,5,FALSE)</f>
        <v>C</v>
      </c>
      <c r="Q2746" s="1" t="str">
        <f>VLOOKUP(Tabla_STOCKENALMACEN[[#This Row],[ID_PRODUCTO]],'ABC STOCK'!$B$3:$F$565,5,FALSE)</f>
        <v>C</v>
      </c>
      <c r="R274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747" spans="1:18" x14ac:dyDescent="0.25">
      <c r="A2747">
        <v>1</v>
      </c>
      <c r="B2747">
        <v>1458</v>
      </c>
      <c r="C2747">
        <v>9</v>
      </c>
      <c r="D2747">
        <v>4</v>
      </c>
      <c r="E2747">
        <v>202003</v>
      </c>
      <c r="F2747">
        <v>133</v>
      </c>
      <c r="G2747">
        <v>3.11</v>
      </c>
      <c r="H2747">
        <v>413.63</v>
      </c>
      <c r="I2747">
        <v>183.98759999999999</v>
      </c>
      <c r="J2747">
        <v>58</v>
      </c>
      <c r="K2747">
        <v>301.2346</v>
      </c>
      <c r="L2747">
        <f>Tabla_STOCKENALMACEN[[#This Row],[CANT_STOCK]]*Tabla_STOCKENALMACEN[[#This Row],[COSTO_UNIT]]</f>
        <v>413.63</v>
      </c>
      <c r="M2747">
        <f>IFERROR(Tabla_STOCKENALMACEN[[#This Row],[CANT_STOCK]]/Tabla_STOCKENALMACEN[[#This Row],[VENTA_PROM12MESES_UN]],0)</f>
        <v>2.2931034482758621</v>
      </c>
      <c r="N2747">
        <f>IFERROR(12/Tabla_STOCKENALMACEN[[#This Row],[MESES DE INVENTARIO]],0)</f>
        <v>5.2330827067669174</v>
      </c>
      <c r="O2747" s="3">
        <f>Tabla_STOCKENALMACEN[[#This Row],[STOCK_VALORIZADO]]/SUM(Tabla_STOCKENALMACEN[STOCK_VALORIZADO])</f>
        <v>1.5571466232100186E-5</v>
      </c>
      <c r="P2747" s="1" t="str">
        <f>VLOOKUP(Tabla_STOCKENALMACEN[[#This Row],[ID_PRODUCTO]],'ABC VENTAS'!$B$2:$F$564,5,FALSE)</f>
        <v>C</v>
      </c>
      <c r="Q2747" s="1" t="str">
        <f>VLOOKUP(Tabla_STOCKENALMACEN[[#This Row],[ID_PRODUCTO]],'ABC STOCK'!$B$3:$F$565,5,FALSE)</f>
        <v>C</v>
      </c>
      <c r="R274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48" spans="1:18" x14ac:dyDescent="0.25">
      <c r="A2748">
        <v>3</v>
      </c>
      <c r="B2748">
        <v>1458</v>
      </c>
      <c r="C2748">
        <v>9</v>
      </c>
      <c r="D2748">
        <v>4</v>
      </c>
      <c r="E2748">
        <v>202003</v>
      </c>
      <c r="F2748">
        <v>682</v>
      </c>
      <c r="G2748">
        <v>2.89</v>
      </c>
      <c r="H2748">
        <v>1970.98</v>
      </c>
      <c r="I2748">
        <v>146.89292</v>
      </c>
      <c r="J2748">
        <v>52.4</v>
      </c>
      <c r="K2748">
        <v>192.32372000000001</v>
      </c>
      <c r="L2748">
        <f>Tabla_STOCKENALMACEN[[#This Row],[CANT_STOCK]]*Tabla_STOCKENALMACEN[[#This Row],[COSTO_UNIT]]</f>
        <v>1970.98</v>
      </c>
      <c r="M2748">
        <f>IFERROR(Tabla_STOCKENALMACEN[[#This Row],[CANT_STOCK]]/Tabla_STOCKENALMACEN[[#This Row],[VENTA_PROM12MESES_UN]],0)</f>
        <v>13.01526717557252</v>
      </c>
      <c r="N2748">
        <f>IFERROR(12/Tabla_STOCKENALMACEN[[#This Row],[MESES DE INVENTARIO]],0)</f>
        <v>0.92199413489736071</v>
      </c>
      <c r="O2748" s="3">
        <f>Tabla_STOCKENALMACEN[[#This Row],[STOCK_VALORIZADO]]/SUM(Tabla_STOCKENALMACEN[STOCK_VALORIZADO])</f>
        <v>7.4199280792362315E-5</v>
      </c>
      <c r="P2748" s="1" t="str">
        <f>VLOOKUP(Tabla_STOCKENALMACEN[[#This Row],[ID_PRODUCTO]],'ABC VENTAS'!$B$2:$F$564,5,FALSE)</f>
        <v>C</v>
      </c>
      <c r="Q2748" s="1" t="str">
        <f>VLOOKUP(Tabla_STOCKENALMACEN[[#This Row],[ID_PRODUCTO]],'ABC STOCK'!$B$3:$F$565,5,FALSE)</f>
        <v>C</v>
      </c>
      <c r="R274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749" spans="1:18" x14ac:dyDescent="0.25">
      <c r="A2749">
        <v>3</v>
      </c>
      <c r="B2749">
        <v>1458</v>
      </c>
      <c r="C2749">
        <v>9</v>
      </c>
      <c r="D2749">
        <v>4</v>
      </c>
      <c r="E2749">
        <v>201904</v>
      </c>
      <c r="F2749">
        <v>465</v>
      </c>
      <c r="G2749">
        <v>16.600000000000001</v>
      </c>
      <c r="H2749">
        <v>7719</v>
      </c>
      <c r="I2749">
        <v>0</v>
      </c>
      <c r="J2749">
        <v>0</v>
      </c>
      <c r="K2749">
        <v>0</v>
      </c>
      <c r="L2749">
        <f>Tabla_STOCKENALMACEN[[#This Row],[CANT_STOCK]]*Tabla_STOCKENALMACEN[[#This Row],[COSTO_UNIT]]</f>
        <v>7719.0000000000009</v>
      </c>
      <c r="M2749">
        <f>IFERROR(Tabla_STOCKENALMACEN[[#This Row],[CANT_STOCK]]/Tabla_STOCKENALMACEN[[#This Row],[VENTA_PROM12MESES_UN]],0)</f>
        <v>0</v>
      </c>
      <c r="N2749">
        <f>IFERROR(12/Tabla_STOCKENALMACEN[[#This Row],[MESES DE INVENTARIO]],0)</f>
        <v>0</v>
      </c>
      <c r="O2749" s="3">
        <f>Tabla_STOCKENALMACEN[[#This Row],[STOCK_VALORIZADO]]/SUM(Tabla_STOCKENALMACEN[STOCK_VALORIZADO])</f>
        <v>2.905885642859109E-4</v>
      </c>
      <c r="P2749" s="1" t="str">
        <f>VLOOKUP(Tabla_STOCKENALMACEN[[#This Row],[ID_PRODUCTO]],'ABC VENTAS'!$B$2:$F$564,5,FALSE)</f>
        <v>C</v>
      </c>
      <c r="Q2749" s="1" t="str">
        <f>VLOOKUP(Tabla_STOCKENALMACEN[[#This Row],[ID_PRODUCTO]],'ABC STOCK'!$B$3:$F$565,5,FALSE)</f>
        <v>C</v>
      </c>
      <c r="R2749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750" spans="1:18" x14ac:dyDescent="0.25">
      <c r="A2750">
        <v>2</v>
      </c>
      <c r="B2750">
        <v>1459</v>
      </c>
      <c r="C2750">
        <v>9</v>
      </c>
      <c r="D2750">
        <v>4</v>
      </c>
      <c r="E2750">
        <v>202001</v>
      </c>
      <c r="F2750">
        <v>175</v>
      </c>
      <c r="G2750">
        <v>2.81</v>
      </c>
      <c r="H2750">
        <v>491.75</v>
      </c>
      <c r="I2750">
        <v>399.30099999999999</v>
      </c>
      <c r="J2750">
        <v>145</v>
      </c>
      <c r="K2750">
        <v>708.96299999999997</v>
      </c>
      <c r="L2750">
        <f>Tabla_STOCKENALMACEN[[#This Row],[CANT_STOCK]]*Tabla_STOCKENALMACEN[[#This Row],[COSTO_UNIT]]</f>
        <v>491.75</v>
      </c>
      <c r="M2750">
        <f>IFERROR(Tabla_STOCKENALMACEN[[#This Row],[CANT_STOCK]]/Tabla_STOCKENALMACEN[[#This Row],[VENTA_PROM12MESES_UN]],0)</f>
        <v>1.2068965517241379</v>
      </c>
      <c r="N2750">
        <f>IFERROR(12/Tabla_STOCKENALMACEN[[#This Row],[MESES DE INVENTARIO]],0)</f>
        <v>9.9428571428571431</v>
      </c>
      <c r="O2750" s="3">
        <f>Tabla_STOCKENALMACEN[[#This Row],[STOCK_VALORIZADO]]/SUM(Tabla_STOCKENALMACEN[STOCK_VALORIZADO])</f>
        <v>1.8512362545355185E-5</v>
      </c>
      <c r="P2750" s="1" t="str">
        <f>VLOOKUP(Tabla_STOCKENALMACEN[[#This Row],[ID_PRODUCTO]],'ABC VENTAS'!$B$2:$F$564,5,FALSE)</f>
        <v>C</v>
      </c>
      <c r="Q2750" s="1" t="str">
        <f>VLOOKUP(Tabla_STOCKENALMACEN[[#This Row],[ID_PRODUCTO]],'ABC STOCK'!$B$3:$F$565,5,FALSE)</f>
        <v>C</v>
      </c>
      <c r="R275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51" spans="1:18" x14ac:dyDescent="0.25">
      <c r="A2751">
        <v>1</v>
      </c>
      <c r="B2751">
        <v>1459</v>
      </c>
      <c r="C2751">
        <v>9</v>
      </c>
      <c r="D2751">
        <v>4</v>
      </c>
      <c r="E2751">
        <v>201901</v>
      </c>
      <c r="F2751">
        <v>492</v>
      </c>
      <c r="G2751">
        <v>6.43</v>
      </c>
      <c r="H2751">
        <v>3163.56</v>
      </c>
      <c r="I2751">
        <v>394.80200000000002</v>
      </c>
      <c r="J2751">
        <v>61.4</v>
      </c>
      <c r="K2751">
        <v>671.16340000000002</v>
      </c>
      <c r="L2751">
        <f>Tabla_STOCKENALMACEN[[#This Row],[CANT_STOCK]]*Tabla_STOCKENALMACEN[[#This Row],[COSTO_UNIT]]</f>
        <v>3163.56</v>
      </c>
      <c r="M2751">
        <f>IFERROR(Tabla_STOCKENALMACEN[[#This Row],[CANT_STOCK]]/Tabla_STOCKENALMACEN[[#This Row],[VENTA_PROM12MESES_UN]],0)</f>
        <v>8.0130293159609121</v>
      </c>
      <c r="N2751">
        <f>IFERROR(12/Tabla_STOCKENALMACEN[[#This Row],[MESES DE INVENTARIO]],0)</f>
        <v>1.4975609756097561</v>
      </c>
      <c r="O2751" s="3">
        <f>Tabla_STOCKENALMACEN[[#This Row],[STOCK_VALORIZADO]]/SUM(Tabla_STOCKENALMACEN[STOCK_VALORIZADO])</f>
        <v>1.1909500692218373E-4</v>
      </c>
      <c r="P2751" s="1" t="str">
        <f>VLOOKUP(Tabla_STOCKENALMACEN[[#This Row],[ID_PRODUCTO]],'ABC VENTAS'!$B$2:$F$564,5,FALSE)</f>
        <v>C</v>
      </c>
      <c r="Q2751" s="1" t="str">
        <f>VLOOKUP(Tabla_STOCKENALMACEN[[#This Row],[ID_PRODUCTO]],'ABC STOCK'!$B$3:$F$565,5,FALSE)</f>
        <v>C</v>
      </c>
      <c r="R275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752" spans="1:18" x14ac:dyDescent="0.25">
      <c r="A2752">
        <v>2</v>
      </c>
      <c r="B2752">
        <v>1459</v>
      </c>
      <c r="C2752">
        <v>9</v>
      </c>
      <c r="D2752">
        <v>4</v>
      </c>
      <c r="E2752">
        <v>202003</v>
      </c>
      <c r="F2752">
        <v>141</v>
      </c>
      <c r="G2752">
        <v>7.09</v>
      </c>
      <c r="H2752">
        <v>999.69</v>
      </c>
      <c r="I2752">
        <v>453.56857000000002</v>
      </c>
      <c r="J2752">
        <v>70.3</v>
      </c>
      <c r="K2752">
        <v>613.06520999999998</v>
      </c>
      <c r="L2752">
        <f>Tabla_STOCKENALMACEN[[#This Row],[CANT_STOCK]]*Tabla_STOCKENALMACEN[[#This Row],[COSTO_UNIT]]</f>
        <v>999.68999999999994</v>
      </c>
      <c r="M2752">
        <f>IFERROR(Tabla_STOCKENALMACEN[[#This Row],[CANT_STOCK]]/Tabla_STOCKENALMACEN[[#This Row],[VENTA_PROM12MESES_UN]],0)</f>
        <v>2.0056899004267428</v>
      </c>
      <c r="N2752">
        <f>IFERROR(12/Tabla_STOCKENALMACEN[[#This Row],[MESES DE INVENTARIO]],0)</f>
        <v>5.9829787234042549</v>
      </c>
      <c r="O2752" s="3">
        <f>Tabla_STOCKENALMACEN[[#This Row],[STOCK_VALORIZADO]]/SUM(Tabla_STOCKENALMACEN[STOCK_VALORIZADO])</f>
        <v>3.7634211922656072E-5</v>
      </c>
      <c r="P2752" s="1" t="str">
        <f>VLOOKUP(Tabla_STOCKENALMACEN[[#This Row],[ID_PRODUCTO]],'ABC VENTAS'!$B$2:$F$564,5,FALSE)</f>
        <v>C</v>
      </c>
      <c r="Q2752" s="1" t="str">
        <f>VLOOKUP(Tabla_STOCKENALMACEN[[#This Row],[ID_PRODUCTO]],'ABC STOCK'!$B$3:$F$565,5,FALSE)</f>
        <v>C</v>
      </c>
      <c r="R275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53" spans="1:18" x14ac:dyDescent="0.25">
      <c r="A2753">
        <v>1</v>
      </c>
      <c r="B2753">
        <v>1459</v>
      </c>
      <c r="C2753">
        <v>9</v>
      </c>
      <c r="D2753">
        <v>4</v>
      </c>
      <c r="E2753">
        <v>202001</v>
      </c>
      <c r="F2753">
        <v>534</v>
      </c>
      <c r="G2753">
        <v>7.5</v>
      </c>
      <c r="H2753">
        <v>4005</v>
      </c>
      <c r="I2753">
        <v>347.1</v>
      </c>
      <c r="J2753">
        <v>44.5</v>
      </c>
      <c r="K2753">
        <v>493.95</v>
      </c>
      <c r="L2753">
        <f>Tabla_STOCKENALMACEN[[#This Row],[CANT_STOCK]]*Tabla_STOCKENALMACEN[[#This Row],[COSTO_UNIT]]</f>
        <v>4005</v>
      </c>
      <c r="M2753">
        <f>IFERROR(Tabla_STOCKENALMACEN[[#This Row],[CANT_STOCK]]/Tabla_STOCKENALMACEN[[#This Row],[VENTA_PROM12MESES_UN]],0)</f>
        <v>12</v>
      </c>
      <c r="N2753">
        <f>IFERROR(12/Tabla_STOCKENALMACEN[[#This Row],[MESES DE INVENTARIO]],0)</f>
        <v>1</v>
      </c>
      <c r="O2753" s="3">
        <f>Tabla_STOCKENALMACEN[[#This Row],[STOCK_VALORIZADO]]/SUM(Tabla_STOCKENALMACEN[STOCK_VALORIZADO])</f>
        <v>1.5077175799521611E-4</v>
      </c>
      <c r="P2753" s="1" t="str">
        <f>VLOOKUP(Tabla_STOCKENALMACEN[[#This Row],[ID_PRODUCTO]],'ABC VENTAS'!$B$2:$F$564,5,FALSE)</f>
        <v>C</v>
      </c>
      <c r="Q2753" s="1" t="str">
        <f>VLOOKUP(Tabla_STOCKENALMACEN[[#This Row],[ID_PRODUCTO]],'ABC STOCK'!$B$3:$F$565,5,FALSE)</f>
        <v>C</v>
      </c>
      <c r="R275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754" spans="1:18" x14ac:dyDescent="0.25">
      <c r="A2754">
        <v>3</v>
      </c>
      <c r="B2754">
        <v>1459</v>
      </c>
      <c r="C2754">
        <v>9</v>
      </c>
      <c r="D2754">
        <v>4</v>
      </c>
      <c r="E2754">
        <v>201911</v>
      </c>
      <c r="F2754">
        <v>98</v>
      </c>
      <c r="G2754">
        <v>2.06</v>
      </c>
      <c r="H2754">
        <v>201.88</v>
      </c>
      <c r="I2754">
        <v>140.20359999999999</v>
      </c>
      <c r="J2754">
        <v>83</v>
      </c>
      <c r="K2754">
        <v>244.50139999999999</v>
      </c>
      <c r="L2754">
        <f>Tabla_STOCKENALMACEN[[#This Row],[CANT_STOCK]]*Tabla_STOCKENALMACEN[[#This Row],[COSTO_UNIT]]</f>
        <v>201.88</v>
      </c>
      <c r="M2754">
        <f>IFERROR(Tabla_STOCKENALMACEN[[#This Row],[CANT_STOCK]]/Tabla_STOCKENALMACEN[[#This Row],[VENTA_PROM12MESES_UN]],0)</f>
        <v>1.1807228915662651</v>
      </c>
      <c r="N2754">
        <f>IFERROR(12/Tabla_STOCKENALMACEN[[#This Row],[MESES DE INVENTARIO]],0)</f>
        <v>10.163265306122449</v>
      </c>
      <c r="O2754" s="3">
        <f>Tabla_STOCKENALMACEN[[#This Row],[STOCK_VALORIZADO]]/SUM(Tabla_STOCKENALMACEN[STOCK_VALORIZADO])</f>
        <v>7.5999506876589828E-6</v>
      </c>
      <c r="P2754" s="1" t="str">
        <f>VLOOKUP(Tabla_STOCKENALMACEN[[#This Row],[ID_PRODUCTO]],'ABC VENTAS'!$B$2:$F$564,5,FALSE)</f>
        <v>C</v>
      </c>
      <c r="Q2754" s="1" t="str">
        <f>VLOOKUP(Tabla_STOCKENALMACEN[[#This Row],[ID_PRODUCTO]],'ABC STOCK'!$B$3:$F$565,5,FALSE)</f>
        <v>C</v>
      </c>
      <c r="R275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55" spans="1:18" x14ac:dyDescent="0.25">
      <c r="A2755">
        <v>2</v>
      </c>
      <c r="B2755">
        <v>1459</v>
      </c>
      <c r="C2755">
        <v>9</v>
      </c>
      <c r="D2755">
        <v>4</v>
      </c>
      <c r="E2755">
        <v>201910</v>
      </c>
      <c r="F2755">
        <v>629</v>
      </c>
      <c r="G2755">
        <v>1.0900000000000001</v>
      </c>
      <c r="H2755">
        <v>685.61</v>
      </c>
      <c r="I2755">
        <v>82.992599999999996</v>
      </c>
      <c r="J2755">
        <v>94</v>
      </c>
      <c r="K2755">
        <v>191.6002</v>
      </c>
      <c r="L2755">
        <f>Tabla_STOCKENALMACEN[[#This Row],[CANT_STOCK]]*Tabla_STOCKENALMACEN[[#This Row],[COSTO_UNIT]]</f>
        <v>685.61</v>
      </c>
      <c r="M2755">
        <f>IFERROR(Tabla_STOCKENALMACEN[[#This Row],[CANT_STOCK]]/Tabla_STOCKENALMACEN[[#This Row],[VENTA_PROM12MESES_UN]],0)</f>
        <v>6.6914893617021276</v>
      </c>
      <c r="N2755">
        <f>IFERROR(12/Tabla_STOCKENALMACEN[[#This Row],[MESES DE INVENTARIO]],0)</f>
        <v>1.7933227344992051</v>
      </c>
      <c r="O2755" s="3">
        <f>Tabla_STOCKENALMACEN[[#This Row],[STOCK_VALORIZADO]]/SUM(Tabla_STOCKENALMACEN[STOCK_VALORIZADO])</f>
        <v>2.5810393258202277E-5</v>
      </c>
      <c r="P2755" s="1" t="str">
        <f>VLOOKUP(Tabla_STOCKENALMACEN[[#This Row],[ID_PRODUCTO]],'ABC VENTAS'!$B$2:$F$564,5,FALSE)</f>
        <v>C</v>
      </c>
      <c r="Q2755" s="1" t="str">
        <f>VLOOKUP(Tabla_STOCKENALMACEN[[#This Row],[ID_PRODUCTO]],'ABC STOCK'!$B$3:$F$565,5,FALSE)</f>
        <v>C</v>
      </c>
      <c r="R275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756" spans="1:18" x14ac:dyDescent="0.25">
      <c r="A2756">
        <v>1</v>
      </c>
      <c r="B2756">
        <v>1460</v>
      </c>
      <c r="C2756">
        <v>9</v>
      </c>
      <c r="D2756">
        <v>4</v>
      </c>
      <c r="E2756">
        <v>202001</v>
      </c>
      <c r="F2756">
        <v>1400</v>
      </c>
      <c r="G2756">
        <v>6.04</v>
      </c>
      <c r="H2756">
        <v>8456</v>
      </c>
      <c r="I2756">
        <v>0</v>
      </c>
      <c r="J2756">
        <v>0</v>
      </c>
      <c r="K2756">
        <v>0</v>
      </c>
      <c r="L2756">
        <f>Tabla_STOCKENALMACEN[[#This Row],[CANT_STOCK]]*Tabla_STOCKENALMACEN[[#This Row],[COSTO_UNIT]]</f>
        <v>8456</v>
      </c>
      <c r="M2756">
        <f>IFERROR(Tabla_STOCKENALMACEN[[#This Row],[CANT_STOCK]]/Tabla_STOCKENALMACEN[[#This Row],[VENTA_PROM12MESES_UN]],0)</f>
        <v>0</v>
      </c>
      <c r="N2756">
        <f>IFERROR(12/Tabla_STOCKENALMACEN[[#This Row],[MESES DE INVENTARIO]],0)</f>
        <v>0</v>
      </c>
      <c r="O2756" s="3">
        <f>Tabla_STOCKENALMACEN[[#This Row],[STOCK_VALORIZADO]]/SUM(Tabla_STOCKENALMACEN[STOCK_VALORIZADO])</f>
        <v>3.1833357942760232E-4</v>
      </c>
      <c r="P2756" s="1" t="str">
        <f>VLOOKUP(Tabla_STOCKENALMACEN[[#This Row],[ID_PRODUCTO]],'ABC VENTAS'!$B$2:$F$564,5,FALSE)</f>
        <v>C</v>
      </c>
      <c r="Q2756" s="1" t="str">
        <f>VLOOKUP(Tabla_STOCKENALMACEN[[#This Row],[ID_PRODUCTO]],'ABC STOCK'!$B$3:$F$565,5,FALSE)</f>
        <v>B</v>
      </c>
      <c r="R2756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757" spans="1:18" x14ac:dyDescent="0.25">
      <c r="A2757">
        <v>1</v>
      </c>
      <c r="B2757">
        <v>1460</v>
      </c>
      <c r="C2757">
        <v>9</v>
      </c>
      <c r="D2757">
        <v>4</v>
      </c>
      <c r="E2757">
        <v>202002</v>
      </c>
      <c r="F2757">
        <v>944</v>
      </c>
      <c r="G2757">
        <v>6.81</v>
      </c>
      <c r="H2757">
        <v>6428.64</v>
      </c>
      <c r="I2757">
        <v>440.63423999999998</v>
      </c>
      <c r="J2757">
        <v>67.400000000000006</v>
      </c>
      <c r="K2757">
        <v>752.75016000000005</v>
      </c>
      <c r="L2757">
        <f>Tabla_STOCKENALMACEN[[#This Row],[CANT_STOCK]]*Tabla_STOCKENALMACEN[[#This Row],[COSTO_UNIT]]</f>
        <v>6428.6399999999994</v>
      </c>
      <c r="M2757">
        <f>IFERROR(Tabla_STOCKENALMACEN[[#This Row],[CANT_STOCK]]/Tabla_STOCKENALMACEN[[#This Row],[VENTA_PROM12MESES_UN]],0)</f>
        <v>14.005934718100889</v>
      </c>
      <c r="N2757">
        <f>IFERROR(12/Tabla_STOCKENALMACEN[[#This Row],[MESES DE INVENTARIO]],0)</f>
        <v>0.85677966101694925</v>
      </c>
      <c r="O2757" s="3">
        <f>Tabla_STOCKENALMACEN[[#This Row],[STOCK_VALORIZADO]]/SUM(Tabla_STOCKENALMACEN[STOCK_VALORIZADO])</f>
        <v>2.4201182379984169E-4</v>
      </c>
      <c r="P2757" s="1" t="str">
        <f>VLOOKUP(Tabla_STOCKENALMACEN[[#This Row],[ID_PRODUCTO]],'ABC VENTAS'!$B$2:$F$564,5,FALSE)</f>
        <v>C</v>
      </c>
      <c r="Q2757" s="1" t="str">
        <f>VLOOKUP(Tabla_STOCKENALMACEN[[#This Row],[ID_PRODUCTO]],'ABC STOCK'!$B$3:$F$565,5,FALSE)</f>
        <v>B</v>
      </c>
      <c r="R275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758" spans="1:18" x14ac:dyDescent="0.25">
      <c r="A2758">
        <v>2</v>
      </c>
      <c r="B2758">
        <v>1460</v>
      </c>
      <c r="C2758">
        <v>9</v>
      </c>
      <c r="D2758">
        <v>4</v>
      </c>
      <c r="E2758">
        <v>202003</v>
      </c>
      <c r="F2758">
        <v>754</v>
      </c>
      <c r="G2758">
        <v>4.97</v>
      </c>
      <c r="H2758">
        <v>3747.38</v>
      </c>
      <c r="I2758">
        <v>296.18714999999997</v>
      </c>
      <c r="J2758">
        <v>68.5</v>
      </c>
      <c r="K2758">
        <v>510.66750000000002</v>
      </c>
      <c r="L2758">
        <f>Tabla_STOCKENALMACEN[[#This Row],[CANT_STOCK]]*Tabla_STOCKENALMACEN[[#This Row],[COSTO_UNIT]]</f>
        <v>3747.3799999999997</v>
      </c>
      <c r="M2758">
        <f>IFERROR(Tabla_STOCKENALMACEN[[#This Row],[CANT_STOCK]]/Tabla_STOCKENALMACEN[[#This Row],[VENTA_PROM12MESES_UN]],0)</f>
        <v>11.007299270072993</v>
      </c>
      <c r="N2758">
        <f>IFERROR(12/Tabla_STOCKENALMACEN[[#This Row],[MESES DE INVENTARIO]],0)</f>
        <v>1.090185676392573</v>
      </c>
      <c r="O2758" s="3">
        <f>Tabla_STOCKENALMACEN[[#This Row],[STOCK_VALORIZADO]]/SUM(Tabla_STOCKENALMACEN[STOCK_VALORIZADO])</f>
        <v>1.410734258367323E-4</v>
      </c>
      <c r="P2758" s="1" t="str">
        <f>VLOOKUP(Tabla_STOCKENALMACEN[[#This Row],[ID_PRODUCTO]],'ABC VENTAS'!$B$2:$F$564,5,FALSE)</f>
        <v>C</v>
      </c>
      <c r="Q2758" s="1" t="str">
        <f>VLOOKUP(Tabla_STOCKENALMACEN[[#This Row],[ID_PRODUCTO]],'ABC STOCK'!$B$3:$F$565,5,FALSE)</f>
        <v>B</v>
      </c>
      <c r="R275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759" spans="1:18" x14ac:dyDescent="0.25">
      <c r="A2759">
        <v>1</v>
      </c>
      <c r="B2759">
        <v>1460</v>
      </c>
      <c r="C2759">
        <v>9</v>
      </c>
      <c r="D2759">
        <v>4</v>
      </c>
      <c r="E2759">
        <v>201901</v>
      </c>
      <c r="F2759">
        <v>45</v>
      </c>
      <c r="G2759">
        <v>2.91</v>
      </c>
      <c r="H2759">
        <v>130.94999999999999</v>
      </c>
      <c r="I2759">
        <v>181.8168</v>
      </c>
      <c r="J2759">
        <v>71</v>
      </c>
      <c r="K2759">
        <v>359.50139999999999</v>
      </c>
      <c r="L2759">
        <f>Tabla_STOCKENALMACEN[[#This Row],[CANT_STOCK]]*Tabla_STOCKENALMACEN[[#This Row],[COSTO_UNIT]]</f>
        <v>130.95000000000002</v>
      </c>
      <c r="M2759">
        <f>IFERROR(Tabla_STOCKENALMACEN[[#This Row],[CANT_STOCK]]/Tabla_STOCKENALMACEN[[#This Row],[VENTA_PROM12MESES_UN]],0)</f>
        <v>0.63380281690140849</v>
      </c>
      <c r="N2759">
        <f>IFERROR(12/Tabla_STOCKENALMACEN[[#This Row],[MESES DE INVENTARIO]],0)</f>
        <v>18.933333333333334</v>
      </c>
      <c r="O2759" s="3">
        <f>Tabla_STOCKENALMACEN[[#This Row],[STOCK_VALORIZADO]]/SUM(Tabla_STOCKENALMACEN[STOCK_VALORIZADO])</f>
        <v>4.9297282670345951E-6</v>
      </c>
      <c r="P2759" s="1" t="str">
        <f>VLOOKUP(Tabla_STOCKENALMACEN[[#This Row],[ID_PRODUCTO]],'ABC VENTAS'!$B$2:$F$564,5,FALSE)</f>
        <v>C</v>
      </c>
      <c r="Q2759" s="1" t="str">
        <f>VLOOKUP(Tabla_STOCKENALMACEN[[#This Row],[ID_PRODUCTO]],'ABC STOCK'!$B$3:$F$565,5,FALSE)</f>
        <v>B</v>
      </c>
      <c r="R275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60" spans="1:18" x14ac:dyDescent="0.25">
      <c r="A2760">
        <v>3</v>
      </c>
      <c r="B2760">
        <v>1460</v>
      </c>
      <c r="C2760">
        <v>9</v>
      </c>
      <c r="D2760">
        <v>4</v>
      </c>
      <c r="E2760">
        <v>201911</v>
      </c>
      <c r="F2760">
        <v>924</v>
      </c>
      <c r="G2760">
        <v>3.43</v>
      </c>
      <c r="H2760">
        <v>3169.32</v>
      </c>
      <c r="I2760">
        <v>209.17511999999999</v>
      </c>
      <c r="J2760">
        <v>61.6</v>
      </c>
      <c r="K2760">
        <v>272.56151999999997</v>
      </c>
      <c r="L2760">
        <f>Tabla_STOCKENALMACEN[[#This Row],[CANT_STOCK]]*Tabla_STOCKENALMACEN[[#This Row],[COSTO_UNIT]]</f>
        <v>3169.32</v>
      </c>
      <c r="M2760">
        <f>IFERROR(Tabla_STOCKENALMACEN[[#This Row],[CANT_STOCK]]/Tabla_STOCKENALMACEN[[#This Row],[VENTA_PROM12MESES_UN]],0)</f>
        <v>15</v>
      </c>
      <c r="N2760">
        <f>IFERROR(12/Tabla_STOCKENALMACEN[[#This Row],[MESES DE INVENTARIO]],0)</f>
        <v>0.8</v>
      </c>
      <c r="O2760" s="3">
        <f>Tabla_STOCKENALMACEN[[#This Row],[STOCK_VALORIZADO]]/SUM(Tabla_STOCKENALMACEN[STOCK_VALORIZADO])</f>
        <v>1.193118472033454E-4</v>
      </c>
      <c r="P2760" s="1" t="str">
        <f>VLOOKUP(Tabla_STOCKENALMACEN[[#This Row],[ID_PRODUCTO]],'ABC VENTAS'!$B$2:$F$564,5,FALSE)</f>
        <v>C</v>
      </c>
      <c r="Q2760" s="1" t="str">
        <f>VLOOKUP(Tabla_STOCKENALMACEN[[#This Row],[ID_PRODUCTO]],'ABC STOCK'!$B$3:$F$565,5,FALSE)</f>
        <v>B</v>
      </c>
      <c r="R276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761" spans="1:18" x14ac:dyDescent="0.25">
      <c r="A2761">
        <v>3</v>
      </c>
      <c r="B2761">
        <v>1460</v>
      </c>
      <c r="C2761">
        <v>9</v>
      </c>
      <c r="D2761">
        <v>4</v>
      </c>
      <c r="E2761">
        <v>202001</v>
      </c>
      <c r="F2761">
        <v>541</v>
      </c>
      <c r="G2761">
        <v>45.1</v>
      </c>
      <c r="H2761">
        <v>24399.1</v>
      </c>
      <c r="I2761">
        <v>0</v>
      </c>
      <c r="J2761">
        <v>0</v>
      </c>
      <c r="K2761">
        <v>0</v>
      </c>
      <c r="L2761">
        <f>Tabla_STOCKENALMACEN[[#This Row],[CANT_STOCK]]*Tabla_STOCKENALMACEN[[#This Row],[COSTO_UNIT]]</f>
        <v>24399.100000000002</v>
      </c>
      <c r="M2761">
        <f>IFERROR(Tabla_STOCKENALMACEN[[#This Row],[CANT_STOCK]]/Tabla_STOCKENALMACEN[[#This Row],[VENTA_PROM12MESES_UN]],0)</f>
        <v>0</v>
      </c>
      <c r="N2761">
        <f>IFERROR(12/Tabla_STOCKENALMACEN[[#This Row],[MESES DE INVENTARIO]],0)</f>
        <v>0</v>
      </c>
      <c r="O2761" s="3">
        <f>Tabla_STOCKENALMACEN[[#This Row],[STOCK_VALORIZADO]]/SUM(Tabla_STOCKENALMACEN[STOCK_VALORIZADO])</f>
        <v>9.185256430714301E-4</v>
      </c>
      <c r="P2761" s="1" t="str">
        <f>VLOOKUP(Tabla_STOCKENALMACEN[[#This Row],[ID_PRODUCTO]],'ABC VENTAS'!$B$2:$F$564,5,FALSE)</f>
        <v>C</v>
      </c>
      <c r="Q2761" s="1" t="str">
        <f>VLOOKUP(Tabla_STOCKENALMACEN[[#This Row],[ID_PRODUCTO]],'ABC STOCK'!$B$3:$F$565,5,FALSE)</f>
        <v>B</v>
      </c>
      <c r="R2761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762" spans="1:18" x14ac:dyDescent="0.25">
      <c r="A2762">
        <v>3</v>
      </c>
      <c r="B2762">
        <v>1461</v>
      </c>
      <c r="C2762">
        <v>9</v>
      </c>
      <c r="D2762">
        <v>4</v>
      </c>
      <c r="E2762">
        <v>201905</v>
      </c>
      <c r="F2762">
        <v>97</v>
      </c>
      <c r="G2762">
        <v>5.78</v>
      </c>
      <c r="H2762">
        <v>560.66</v>
      </c>
      <c r="I2762">
        <v>566.56715999999994</v>
      </c>
      <c r="J2762">
        <v>96.1</v>
      </c>
      <c r="K2762">
        <v>999.82439999999997</v>
      </c>
      <c r="L2762">
        <f>Tabla_STOCKENALMACEN[[#This Row],[CANT_STOCK]]*Tabla_STOCKENALMACEN[[#This Row],[COSTO_UNIT]]</f>
        <v>560.66</v>
      </c>
      <c r="M2762">
        <f>IFERROR(Tabla_STOCKENALMACEN[[#This Row],[CANT_STOCK]]/Tabla_STOCKENALMACEN[[#This Row],[VENTA_PROM12MESES_UN]],0)</f>
        <v>1.0093652445369408</v>
      </c>
      <c r="N2762">
        <f>IFERROR(12/Tabla_STOCKENALMACEN[[#This Row],[MESES DE INVENTARIO]],0)</f>
        <v>11.888659793814432</v>
      </c>
      <c r="O2762" s="3">
        <f>Tabla_STOCKENALMACEN[[#This Row],[STOCK_VALORIZADO]]/SUM(Tabla_STOCKENALMACEN[STOCK_VALORIZADO])</f>
        <v>2.1106540284044409E-5</v>
      </c>
      <c r="P2762" s="1" t="str">
        <f>VLOOKUP(Tabla_STOCKENALMACEN[[#This Row],[ID_PRODUCTO]],'ABC VENTAS'!$B$2:$F$564,5,FALSE)</f>
        <v>C</v>
      </c>
      <c r="Q2762" s="1" t="str">
        <f>VLOOKUP(Tabla_STOCKENALMACEN[[#This Row],[ID_PRODUCTO]],'ABC STOCK'!$B$3:$F$565,5,FALSE)</f>
        <v>C</v>
      </c>
      <c r="R276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63" spans="1:18" x14ac:dyDescent="0.25">
      <c r="A2763">
        <v>3</v>
      </c>
      <c r="B2763">
        <v>1461</v>
      </c>
      <c r="C2763">
        <v>9</v>
      </c>
      <c r="D2763">
        <v>4</v>
      </c>
      <c r="E2763">
        <v>202003</v>
      </c>
      <c r="F2763">
        <v>1151</v>
      </c>
      <c r="G2763">
        <v>5.58</v>
      </c>
      <c r="H2763">
        <v>6422.58</v>
      </c>
      <c r="I2763">
        <v>0</v>
      </c>
      <c r="J2763">
        <v>0</v>
      </c>
      <c r="K2763">
        <v>0</v>
      </c>
      <c r="L2763">
        <f>Tabla_STOCKENALMACEN[[#This Row],[CANT_STOCK]]*Tabla_STOCKENALMACEN[[#This Row],[COSTO_UNIT]]</f>
        <v>6422.58</v>
      </c>
      <c r="M2763">
        <f>IFERROR(Tabla_STOCKENALMACEN[[#This Row],[CANT_STOCK]]/Tabla_STOCKENALMACEN[[#This Row],[VENTA_PROM12MESES_UN]],0)</f>
        <v>0</v>
      </c>
      <c r="N2763">
        <f>IFERROR(12/Tabla_STOCKENALMACEN[[#This Row],[MESES DE INVENTARIO]],0)</f>
        <v>0</v>
      </c>
      <c r="O2763" s="3">
        <f>Tabla_STOCKENALMACEN[[#This Row],[STOCK_VALORIZADO]]/SUM(Tabla_STOCKENALMACEN[STOCK_VALORIZADO])</f>
        <v>2.4178368975403622E-4</v>
      </c>
      <c r="P2763" s="1" t="str">
        <f>VLOOKUP(Tabla_STOCKENALMACEN[[#This Row],[ID_PRODUCTO]],'ABC VENTAS'!$B$2:$F$564,5,FALSE)</f>
        <v>C</v>
      </c>
      <c r="Q2763" s="1" t="str">
        <f>VLOOKUP(Tabla_STOCKENALMACEN[[#This Row],[ID_PRODUCTO]],'ABC STOCK'!$B$3:$F$565,5,FALSE)</f>
        <v>C</v>
      </c>
      <c r="R2763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764" spans="1:18" x14ac:dyDescent="0.25">
      <c r="A2764">
        <v>3</v>
      </c>
      <c r="B2764">
        <v>1461</v>
      </c>
      <c r="C2764">
        <v>9</v>
      </c>
      <c r="D2764">
        <v>4</v>
      </c>
      <c r="E2764">
        <v>201903</v>
      </c>
      <c r="F2764">
        <v>290</v>
      </c>
      <c r="G2764">
        <v>2.23</v>
      </c>
      <c r="H2764">
        <v>646.70000000000005</v>
      </c>
      <c r="I2764">
        <v>277.63499999999999</v>
      </c>
      <c r="J2764">
        <v>150</v>
      </c>
      <c r="K2764">
        <v>608.79</v>
      </c>
      <c r="L2764">
        <f>Tabla_STOCKENALMACEN[[#This Row],[CANT_STOCK]]*Tabla_STOCKENALMACEN[[#This Row],[COSTO_UNIT]]</f>
        <v>646.70000000000005</v>
      </c>
      <c r="M2764">
        <f>IFERROR(Tabla_STOCKENALMACEN[[#This Row],[CANT_STOCK]]/Tabla_STOCKENALMACEN[[#This Row],[VENTA_PROM12MESES_UN]],0)</f>
        <v>1.9333333333333333</v>
      </c>
      <c r="N2764">
        <f>IFERROR(12/Tabla_STOCKENALMACEN[[#This Row],[MESES DE INVENTARIO]],0)</f>
        <v>6.2068965517241379</v>
      </c>
      <c r="O2764" s="3">
        <f>Tabla_STOCKENALMACEN[[#This Row],[STOCK_VALORIZADO]]/SUM(Tabla_STOCKENALMACEN[STOCK_VALORIZADO])</f>
        <v>2.4345591983896695E-5</v>
      </c>
      <c r="P2764" s="1" t="str">
        <f>VLOOKUP(Tabla_STOCKENALMACEN[[#This Row],[ID_PRODUCTO]],'ABC VENTAS'!$B$2:$F$564,5,FALSE)</f>
        <v>C</v>
      </c>
      <c r="Q2764" s="1" t="str">
        <f>VLOOKUP(Tabla_STOCKENALMACEN[[#This Row],[ID_PRODUCTO]],'ABC STOCK'!$B$3:$F$565,5,FALSE)</f>
        <v>C</v>
      </c>
      <c r="R27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65" spans="1:18" x14ac:dyDescent="0.25">
      <c r="A2765">
        <v>3</v>
      </c>
      <c r="B2765">
        <v>1461</v>
      </c>
      <c r="C2765">
        <v>9</v>
      </c>
      <c r="D2765">
        <v>4</v>
      </c>
      <c r="E2765">
        <v>202002</v>
      </c>
      <c r="F2765">
        <v>588</v>
      </c>
      <c r="G2765">
        <v>1.85</v>
      </c>
      <c r="H2765">
        <v>1087.8</v>
      </c>
      <c r="I2765">
        <v>213.43450000000001</v>
      </c>
      <c r="J2765">
        <v>139</v>
      </c>
      <c r="K2765">
        <v>393.43950000000001</v>
      </c>
      <c r="L2765">
        <f>Tabla_STOCKENALMACEN[[#This Row],[CANT_STOCK]]*Tabla_STOCKENALMACEN[[#This Row],[COSTO_UNIT]]</f>
        <v>1087.8</v>
      </c>
      <c r="M2765">
        <f>IFERROR(Tabla_STOCKENALMACEN[[#This Row],[CANT_STOCK]]/Tabla_STOCKENALMACEN[[#This Row],[VENTA_PROM12MESES_UN]],0)</f>
        <v>4.2302158273381298</v>
      </c>
      <c r="N2765">
        <f>IFERROR(12/Tabla_STOCKENALMACEN[[#This Row],[MESES DE INVENTARIO]],0)</f>
        <v>2.8367346938775508</v>
      </c>
      <c r="O2765" s="3">
        <f>Tabla_STOCKENALMACEN[[#This Row],[STOCK_VALORIZADO]]/SUM(Tabla_STOCKENALMACEN[STOCK_VALORIZADO])</f>
        <v>4.0951190598550832E-5</v>
      </c>
      <c r="P2765" s="1" t="str">
        <f>VLOOKUP(Tabla_STOCKENALMACEN[[#This Row],[ID_PRODUCTO]],'ABC VENTAS'!$B$2:$F$564,5,FALSE)</f>
        <v>C</v>
      </c>
      <c r="Q2765" s="1" t="str">
        <f>VLOOKUP(Tabla_STOCKENALMACEN[[#This Row],[ID_PRODUCTO]],'ABC STOCK'!$B$3:$F$565,5,FALSE)</f>
        <v>C</v>
      </c>
      <c r="R276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766" spans="1:18" x14ac:dyDescent="0.25">
      <c r="A2766">
        <v>1</v>
      </c>
      <c r="B2766">
        <v>1461</v>
      </c>
      <c r="C2766">
        <v>9</v>
      </c>
      <c r="D2766">
        <v>4</v>
      </c>
      <c r="E2766">
        <v>202002</v>
      </c>
      <c r="F2766">
        <v>520</v>
      </c>
      <c r="G2766">
        <v>2.0099999999999998</v>
      </c>
      <c r="H2766">
        <v>1045.2</v>
      </c>
      <c r="I2766">
        <v>249.4008</v>
      </c>
      <c r="J2766">
        <v>132</v>
      </c>
      <c r="K2766">
        <v>328.99680000000001</v>
      </c>
      <c r="L2766">
        <f>Tabla_STOCKENALMACEN[[#This Row],[CANT_STOCK]]*Tabla_STOCKENALMACEN[[#This Row],[COSTO_UNIT]]</f>
        <v>1045.1999999999998</v>
      </c>
      <c r="M2766">
        <f>IFERROR(Tabla_STOCKENALMACEN[[#This Row],[CANT_STOCK]]/Tabla_STOCKENALMACEN[[#This Row],[VENTA_PROM12MESES_UN]],0)</f>
        <v>3.9393939393939394</v>
      </c>
      <c r="N2766">
        <f>IFERROR(12/Tabla_STOCKENALMACEN[[#This Row],[MESES DE INVENTARIO]],0)</f>
        <v>3.046153846153846</v>
      </c>
      <c r="O2766" s="3">
        <f>Tabla_STOCKENALMACEN[[#This Row],[STOCK_VALORIZADO]]/SUM(Tabla_STOCKENALMACEN[STOCK_VALORIZADO])</f>
        <v>3.9347476019126055E-5</v>
      </c>
      <c r="P2766" s="1" t="str">
        <f>VLOOKUP(Tabla_STOCKENALMACEN[[#This Row],[ID_PRODUCTO]],'ABC VENTAS'!$B$2:$F$564,5,FALSE)</f>
        <v>C</v>
      </c>
      <c r="Q2766" s="1" t="str">
        <f>VLOOKUP(Tabla_STOCKENALMACEN[[#This Row],[ID_PRODUCTO]],'ABC STOCK'!$B$3:$F$565,5,FALSE)</f>
        <v>C</v>
      </c>
      <c r="R276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767" spans="1:18" x14ac:dyDescent="0.25">
      <c r="A2767">
        <v>2</v>
      </c>
      <c r="B2767">
        <v>1461</v>
      </c>
      <c r="C2767">
        <v>9</v>
      </c>
      <c r="D2767">
        <v>4</v>
      </c>
      <c r="E2767">
        <v>202002</v>
      </c>
      <c r="F2767">
        <v>1213</v>
      </c>
      <c r="G2767">
        <v>2.54</v>
      </c>
      <c r="H2767">
        <v>3081.02</v>
      </c>
      <c r="I2767">
        <v>199.06487999999999</v>
      </c>
      <c r="J2767">
        <v>93.3</v>
      </c>
      <c r="K2767">
        <v>324.66534000000001</v>
      </c>
      <c r="L2767">
        <f>Tabla_STOCKENALMACEN[[#This Row],[CANT_STOCK]]*Tabla_STOCKENALMACEN[[#This Row],[COSTO_UNIT]]</f>
        <v>3081.02</v>
      </c>
      <c r="M2767">
        <f>IFERROR(Tabla_STOCKENALMACEN[[#This Row],[CANT_STOCK]]/Tabla_STOCKENALMACEN[[#This Row],[VENTA_PROM12MESES_UN]],0)</f>
        <v>13.0010718113612</v>
      </c>
      <c r="N2767">
        <f>IFERROR(12/Tabla_STOCKENALMACEN[[#This Row],[MESES DE INVENTARIO]],0)</f>
        <v>0.92300082440230835</v>
      </c>
      <c r="O2767" s="3">
        <f>Tabla_STOCKENALMACEN[[#This Row],[STOCK_VALORIZADO]]/SUM(Tabla_STOCKENALMACEN[STOCK_VALORIZADO])</f>
        <v>1.1598771580984288E-4</v>
      </c>
      <c r="P2767" s="1" t="str">
        <f>VLOOKUP(Tabla_STOCKENALMACEN[[#This Row],[ID_PRODUCTO]],'ABC VENTAS'!$B$2:$F$564,5,FALSE)</f>
        <v>C</v>
      </c>
      <c r="Q2767" s="1" t="str">
        <f>VLOOKUP(Tabla_STOCKENALMACEN[[#This Row],[ID_PRODUCTO]],'ABC STOCK'!$B$3:$F$565,5,FALSE)</f>
        <v>C</v>
      </c>
      <c r="R276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768" spans="1:18" x14ac:dyDescent="0.25">
      <c r="A2768">
        <v>3</v>
      </c>
      <c r="B2768">
        <v>1462</v>
      </c>
      <c r="C2768">
        <v>9</v>
      </c>
      <c r="D2768">
        <v>4</v>
      </c>
      <c r="E2768">
        <v>201911</v>
      </c>
      <c r="F2768">
        <v>893</v>
      </c>
      <c r="G2768">
        <v>2.12</v>
      </c>
      <c r="H2768">
        <v>1893.16</v>
      </c>
      <c r="I2768">
        <v>300.51</v>
      </c>
      <c r="J2768">
        <v>135</v>
      </c>
      <c r="K2768">
        <v>543.78</v>
      </c>
      <c r="L2768">
        <f>Tabla_STOCKENALMACEN[[#This Row],[CANT_STOCK]]*Tabla_STOCKENALMACEN[[#This Row],[COSTO_UNIT]]</f>
        <v>1893.16</v>
      </c>
      <c r="M2768">
        <f>IFERROR(Tabla_STOCKENALMACEN[[#This Row],[CANT_STOCK]]/Tabla_STOCKENALMACEN[[#This Row],[VENTA_PROM12MESES_UN]],0)</f>
        <v>6.6148148148148147</v>
      </c>
      <c r="N2768">
        <f>IFERROR(12/Tabla_STOCKENALMACEN[[#This Row],[MESES DE INVENTARIO]],0)</f>
        <v>1.8141097424412094</v>
      </c>
      <c r="O2768" s="3">
        <f>Tabla_STOCKENALMACEN[[#This Row],[STOCK_VALORIZADO]]/SUM(Tabla_STOCKENALMACEN[STOCK_VALORIZADO])</f>
        <v>7.1269678243751145E-5</v>
      </c>
      <c r="P2768" s="1" t="str">
        <f>VLOOKUP(Tabla_STOCKENALMACEN[[#This Row],[ID_PRODUCTO]],'ABC VENTAS'!$B$2:$F$564,5,FALSE)</f>
        <v>C</v>
      </c>
      <c r="Q2768" s="1" t="str">
        <f>VLOOKUP(Tabla_STOCKENALMACEN[[#This Row],[ID_PRODUCTO]],'ABC STOCK'!$B$3:$F$565,5,FALSE)</f>
        <v>C</v>
      </c>
      <c r="R276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769" spans="1:18" x14ac:dyDescent="0.25">
      <c r="A2769">
        <v>3</v>
      </c>
      <c r="B2769">
        <v>1462</v>
      </c>
      <c r="C2769">
        <v>9</v>
      </c>
      <c r="D2769">
        <v>4</v>
      </c>
      <c r="E2769">
        <v>202002</v>
      </c>
      <c r="F2769">
        <v>1112</v>
      </c>
      <c r="G2769">
        <v>6.53</v>
      </c>
      <c r="H2769">
        <v>7261.36</v>
      </c>
      <c r="I2769">
        <v>358.73208</v>
      </c>
      <c r="J2769">
        <v>65.400000000000006</v>
      </c>
      <c r="K2769">
        <v>529.55687999999998</v>
      </c>
      <c r="L2769">
        <f>Tabla_STOCKENALMACEN[[#This Row],[CANT_STOCK]]*Tabla_STOCKENALMACEN[[#This Row],[COSTO_UNIT]]</f>
        <v>7261.3600000000006</v>
      </c>
      <c r="M2769">
        <f>IFERROR(Tabla_STOCKENALMACEN[[#This Row],[CANT_STOCK]]/Tabla_STOCKENALMACEN[[#This Row],[VENTA_PROM12MESES_UN]],0)</f>
        <v>17.003058103975533</v>
      </c>
      <c r="N2769">
        <f>IFERROR(12/Tabla_STOCKENALMACEN[[#This Row],[MESES DE INVENTARIO]],0)</f>
        <v>0.70575539568345336</v>
      </c>
      <c r="O2769" s="3">
        <f>Tabla_STOCKENALMACEN[[#This Row],[STOCK_VALORIZADO]]/SUM(Tabla_STOCKENALMACEN[STOCK_VALORIZADO])</f>
        <v>2.7336030278055995E-4</v>
      </c>
      <c r="P2769" s="1" t="str">
        <f>VLOOKUP(Tabla_STOCKENALMACEN[[#This Row],[ID_PRODUCTO]],'ABC VENTAS'!$B$2:$F$564,5,FALSE)</f>
        <v>C</v>
      </c>
      <c r="Q2769" s="1" t="str">
        <f>VLOOKUP(Tabla_STOCKENALMACEN[[#This Row],[ID_PRODUCTO]],'ABC STOCK'!$B$3:$F$565,5,FALSE)</f>
        <v>C</v>
      </c>
      <c r="R276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770" spans="1:18" x14ac:dyDescent="0.25">
      <c r="A2770">
        <v>2</v>
      </c>
      <c r="B2770">
        <v>1462</v>
      </c>
      <c r="C2770">
        <v>9</v>
      </c>
      <c r="D2770">
        <v>4</v>
      </c>
      <c r="E2770">
        <v>202003</v>
      </c>
      <c r="F2770">
        <v>0</v>
      </c>
      <c r="G2770">
        <v>6.28</v>
      </c>
      <c r="H2770">
        <v>0</v>
      </c>
      <c r="I2770">
        <v>366.71431999999999</v>
      </c>
      <c r="J2770">
        <v>60.2</v>
      </c>
      <c r="K2770">
        <v>487.69224000000003</v>
      </c>
      <c r="L2770">
        <f>Tabla_STOCKENALMACEN[[#This Row],[CANT_STOCK]]*Tabla_STOCKENALMACEN[[#This Row],[COSTO_UNIT]]</f>
        <v>0</v>
      </c>
      <c r="M2770">
        <f>IFERROR(Tabla_STOCKENALMACEN[[#This Row],[CANT_STOCK]]/Tabla_STOCKENALMACEN[[#This Row],[VENTA_PROM12MESES_UN]],0)</f>
        <v>0</v>
      </c>
      <c r="N2770">
        <f>IFERROR(12/Tabla_STOCKENALMACEN[[#This Row],[MESES DE INVENTARIO]],0)</f>
        <v>0</v>
      </c>
      <c r="O2770" s="3">
        <f>Tabla_STOCKENALMACEN[[#This Row],[STOCK_VALORIZADO]]/SUM(Tabla_STOCKENALMACEN[STOCK_VALORIZADO])</f>
        <v>0</v>
      </c>
      <c r="P2770" s="1" t="str">
        <f>VLOOKUP(Tabla_STOCKENALMACEN[[#This Row],[ID_PRODUCTO]],'ABC VENTAS'!$B$2:$F$564,5,FALSE)</f>
        <v>C</v>
      </c>
      <c r="Q2770" s="1" t="str">
        <f>VLOOKUP(Tabla_STOCKENALMACEN[[#This Row],[ID_PRODUCTO]],'ABC STOCK'!$B$3:$F$565,5,FALSE)</f>
        <v>C</v>
      </c>
      <c r="R277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71" spans="1:18" x14ac:dyDescent="0.25">
      <c r="A2771">
        <v>3</v>
      </c>
      <c r="B2771">
        <v>1462</v>
      </c>
      <c r="C2771">
        <v>9</v>
      </c>
      <c r="D2771">
        <v>4</v>
      </c>
      <c r="E2771">
        <v>202002</v>
      </c>
      <c r="F2771">
        <v>89</v>
      </c>
      <c r="G2771">
        <v>2.4500000000000002</v>
      </c>
      <c r="H2771">
        <v>218.05</v>
      </c>
      <c r="I2771">
        <v>263.79149999999998</v>
      </c>
      <c r="J2771">
        <v>111</v>
      </c>
      <c r="K2771">
        <v>462.315</v>
      </c>
      <c r="L2771">
        <f>Tabla_STOCKENALMACEN[[#This Row],[CANT_STOCK]]*Tabla_STOCKENALMACEN[[#This Row],[COSTO_UNIT]]</f>
        <v>218.05</v>
      </c>
      <c r="M2771">
        <f>IFERROR(Tabla_STOCKENALMACEN[[#This Row],[CANT_STOCK]]/Tabla_STOCKENALMACEN[[#This Row],[VENTA_PROM12MESES_UN]],0)</f>
        <v>0.80180180180180183</v>
      </c>
      <c r="N2771">
        <f>IFERROR(12/Tabla_STOCKENALMACEN[[#This Row],[MESES DE INVENTARIO]],0)</f>
        <v>14.966292134831461</v>
      </c>
      <c r="O2771" s="3">
        <f>Tabla_STOCKENALMACEN[[#This Row],[STOCK_VALORIZADO]]/SUM(Tabla_STOCKENALMACEN[STOCK_VALORIZADO])</f>
        <v>8.2086846019617663E-6</v>
      </c>
      <c r="P2771" s="1" t="str">
        <f>VLOOKUP(Tabla_STOCKENALMACEN[[#This Row],[ID_PRODUCTO]],'ABC VENTAS'!$B$2:$F$564,5,FALSE)</f>
        <v>C</v>
      </c>
      <c r="Q2771" s="1" t="str">
        <f>VLOOKUP(Tabla_STOCKENALMACEN[[#This Row],[ID_PRODUCTO]],'ABC STOCK'!$B$3:$F$565,5,FALSE)</f>
        <v>C</v>
      </c>
      <c r="R277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72" spans="1:18" x14ac:dyDescent="0.25">
      <c r="A2772">
        <v>3</v>
      </c>
      <c r="B2772">
        <v>1462</v>
      </c>
      <c r="C2772">
        <v>9</v>
      </c>
      <c r="D2772">
        <v>4</v>
      </c>
      <c r="E2772">
        <v>201910</v>
      </c>
      <c r="F2772">
        <v>959</v>
      </c>
      <c r="G2772">
        <v>2.95</v>
      </c>
      <c r="H2772">
        <v>2829.05</v>
      </c>
      <c r="I2772">
        <v>262.08390000000003</v>
      </c>
      <c r="J2772">
        <v>87.1</v>
      </c>
      <c r="K2772">
        <v>341.73685</v>
      </c>
      <c r="L2772">
        <f>Tabla_STOCKENALMACEN[[#This Row],[CANT_STOCK]]*Tabla_STOCKENALMACEN[[#This Row],[COSTO_UNIT]]</f>
        <v>2829.05</v>
      </c>
      <c r="M2772">
        <f>IFERROR(Tabla_STOCKENALMACEN[[#This Row],[CANT_STOCK]]/Tabla_STOCKENALMACEN[[#This Row],[VENTA_PROM12MESES_UN]],0)</f>
        <v>11.010332950631458</v>
      </c>
      <c r="N2772">
        <f>IFERROR(12/Tabla_STOCKENALMACEN[[#This Row],[MESES DE INVENTARIO]],0)</f>
        <v>1.0898852971845672</v>
      </c>
      <c r="O2772" s="3">
        <f>Tabla_STOCKENALMACEN[[#This Row],[STOCK_VALORIZADO]]/SUM(Tabla_STOCKENALMACEN[STOCK_VALORIZADO])</f>
        <v>1.0650208288548468E-4</v>
      </c>
      <c r="P2772" s="1" t="str">
        <f>VLOOKUP(Tabla_STOCKENALMACEN[[#This Row],[ID_PRODUCTO]],'ABC VENTAS'!$B$2:$F$564,5,FALSE)</f>
        <v>C</v>
      </c>
      <c r="Q2772" s="1" t="str">
        <f>VLOOKUP(Tabla_STOCKENALMACEN[[#This Row],[ID_PRODUCTO]],'ABC STOCK'!$B$3:$F$565,5,FALSE)</f>
        <v>C</v>
      </c>
      <c r="R277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773" spans="1:18" x14ac:dyDescent="0.25">
      <c r="A2773">
        <v>1</v>
      </c>
      <c r="B2773">
        <v>1462</v>
      </c>
      <c r="C2773">
        <v>9</v>
      </c>
      <c r="D2773">
        <v>4</v>
      </c>
      <c r="E2773">
        <v>202002</v>
      </c>
      <c r="F2773">
        <v>174</v>
      </c>
      <c r="G2773">
        <v>2.0299999999999998</v>
      </c>
      <c r="H2773">
        <v>353.22</v>
      </c>
      <c r="I2773">
        <v>146.58629999999999</v>
      </c>
      <c r="J2773">
        <v>87</v>
      </c>
      <c r="K2773">
        <v>284.34210000000002</v>
      </c>
      <c r="L2773">
        <f>Tabla_STOCKENALMACEN[[#This Row],[CANT_STOCK]]*Tabla_STOCKENALMACEN[[#This Row],[COSTO_UNIT]]</f>
        <v>353.21999999999997</v>
      </c>
      <c r="M2773">
        <f>IFERROR(Tabla_STOCKENALMACEN[[#This Row],[CANT_STOCK]]/Tabla_STOCKENALMACEN[[#This Row],[VENTA_PROM12MESES_UN]],0)</f>
        <v>2</v>
      </c>
      <c r="N2773">
        <f>IFERROR(12/Tabla_STOCKENALMACEN[[#This Row],[MESES DE INVENTARIO]],0)</f>
        <v>6</v>
      </c>
      <c r="O2773" s="3">
        <f>Tabla_STOCKENALMACEN[[#This Row],[STOCK_VALORIZADO]]/SUM(Tabla_STOCKENALMACEN[STOCK_VALORIZADO])</f>
        <v>1.329727849165299E-5</v>
      </c>
      <c r="P2773" s="1" t="str">
        <f>VLOOKUP(Tabla_STOCKENALMACEN[[#This Row],[ID_PRODUCTO]],'ABC VENTAS'!$B$2:$F$564,5,FALSE)</f>
        <v>C</v>
      </c>
      <c r="Q2773" s="1" t="str">
        <f>VLOOKUP(Tabla_STOCKENALMACEN[[#This Row],[ID_PRODUCTO]],'ABC STOCK'!$B$3:$F$565,5,FALSE)</f>
        <v>C</v>
      </c>
      <c r="R277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74" spans="1:18" x14ac:dyDescent="0.25">
      <c r="A2774">
        <v>2</v>
      </c>
      <c r="B2774">
        <v>1463</v>
      </c>
      <c r="C2774">
        <v>9</v>
      </c>
      <c r="D2774">
        <v>4</v>
      </c>
      <c r="E2774">
        <v>201903</v>
      </c>
      <c r="F2774">
        <v>1194</v>
      </c>
      <c r="G2774">
        <v>4.8499999999999996</v>
      </c>
      <c r="H2774">
        <v>5790.9</v>
      </c>
      <c r="I2774">
        <v>431.87310000000002</v>
      </c>
      <c r="J2774">
        <v>91.8</v>
      </c>
      <c r="K2774">
        <v>801.41399999999999</v>
      </c>
      <c r="L2774">
        <f>Tabla_STOCKENALMACEN[[#This Row],[CANT_STOCK]]*Tabla_STOCKENALMACEN[[#This Row],[COSTO_UNIT]]</f>
        <v>5790.9</v>
      </c>
      <c r="M2774">
        <f>IFERROR(Tabla_STOCKENALMACEN[[#This Row],[CANT_STOCK]]/Tabla_STOCKENALMACEN[[#This Row],[VENTA_PROM12MESES_UN]],0)</f>
        <v>13.006535947712418</v>
      </c>
      <c r="N2774">
        <f>IFERROR(12/Tabla_STOCKENALMACEN[[#This Row],[MESES DE INVENTARIO]],0)</f>
        <v>0.92261306532663312</v>
      </c>
      <c r="O2774" s="3">
        <f>Tabla_STOCKENALMACEN[[#This Row],[STOCK_VALORIZADO]]/SUM(Tabla_STOCKENALMACEN[STOCK_VALORIZADO])</f>
        <v>2.1800353891997425E-4</v>
      </c>
      <c r="P2774" s="1" t="str">
        <f>VLOOKUP(Tabla_STOCKENALMACEN[[#This Row],[ID_PRODUCTO]],'ABC VENTAS'!$B$2:$F$564,5,FALSE)</f>
        <v>C</v>
      </c>
      <c r="Q2774" s="1" t="str">
        <f>VLOOKUP(Tabla_STOCKENALMACEN[[#This Row],[ID_PRODUCTO]],'ABC STOCK'!$B$3:$F$565,5,FALSE)</f>
        <v>C</v>
      </c>
      <c r="R277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775" spans="1:18" x14ac:dyDescent="0.25">
      <c r="A2775">
        <v>2</v>
      </c>
      <c r="B2775">
        <v>1463</v>
      </c>
      <c r="C2775">
        <v>9</v>
      </c>
      <c r="D2775">
        <v>4</v>
      </c>
      <c r="E2775">
        <v>202003</v>
      </c>
      <c r="F2775">
        <v>204</v>
      </c>
      <c r="G2775">
        <v>6.48</v>
      </c>
      <c r="H2775">
        <v>1321.92</v>
      </c>
      <c r="I2775">
        <v>332.47584000000001</v>
      </c>
      <c r="J2775">
        <v>50.8</v>
      </c>
      <c r="K2775">
        <v>612.28224</v>
      </c>
      <c r="L2775">
        <f>Tabla_STOCKENALMACEN[[#This Row],[CANT_STOCK]]*Tabla_STOCKENALMACEN[[#This Row],[COSTO_UNIT]]</f>
        <v>1321.92</v>
      </c>
      <c r="M2775">
        <f>IFERROR(Tabla_STOCKENALMACEN[[#This Row],[CANT_STOCK]]/Tabla_STOCKENALMACEN[[#This Row],[VENTA_PROM12MESES_UN]],0)</f>
        <v>4.015748031496063</v>
      </c>
      <c r="N2775">
        <f>IFERROR(12/Tabla_STOCKENALMACEN[[#This Row],[MESES DE INVENTARIO]],0)</f>
        <v>2.9882352941176471</v>
      </c>
      <c r="O2775" s="3">
        <f>Tabla_STOCKENALMACEN[[#This Row],[STOCK_VALORIZADO]]/SUM(Tabla_STOCKENALMACEN[STOCK_VALORIZADO])</f>
        <v>4.9764844526600772E-5</v>
      </c>
      <c r="P2775" s="1" t="str">
        <f>VLOOKUP(Tabla_STOCKENALMACEN[[#This Row],[ID_PRODUCTO]],'ABC VENTAS'!$B$2:$F$564,5,FALSE)</f>
        <v>C</v>
      </c>
      <c r="Q2775" s="1" t="str">
        <f>VLOOKUP(Tabla_STOCKENALMACEN[[#This Row],[ID_PRODUCTO]],'ABC STOCK'!$B$3:$F$565,5,FALSE)</f>
        <v>C</v>
      </c>
      <c r="R277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776" spans="1:18" x14ac:dyDescent="0.25">
      <c r="A2776">
        <v>1</v>
      </c>
      <c r="B2776">
        <v>1463</v>
      </c>
      <c r="C2776">
        <v>9</v>
      </c>
      <c r="D2776">
        <v>4</v>
      </c>
      <c r="E2776">
        <v>202001</v>
      </c>
      <c r="F2776">
        <v>486</v>
      </c>
      <c r="G2776">
        <v>7.31</v>
      </c>
      <c r="H2776">
        <v>3552.66</v>
      </c>
      <c r="I2776">
        <v>290.13389999999998</v>
      </c>
      <c r="J2776">
        <v>44.1</v>
      </c>
      <c r="K2776">
        <v>586.71522000000004</v>
      </c>
      <c r="L2776">
        <f>Tabla_STOCKENALMACEN[[#This Row],[CANT_STOCK]]*Tabla_STOCKENALMACEN[[#This Row],[COSTO_UNIT]]</f>
        <v>3552.66</v>
      </c>
      <c r="M2776">
        <f>IFERROR(Tabla_STOCKENALMACEN[[#This Row],[CANT_STOCK]]/Tabla_STOCKENALMACEN[[#This Row],[VENTA_PROM12MESES_UN]],0)</f>
        <v>11.020408163265305</v>
      </c>
      <c r="N2776">
        <f>IFERROR(12/Tabla_STOCKENALMACEN[[#This Row],[MESES DE INVENTARIO]],0)</f>
        <v>1.088888888888889</v>
      </c>
      <c r="O2776" s="3">
        <f>Tabla_STOCKENALMACEN[[#This Row],[STOCK_VALORIZADO]]/SUM(Tabla_STOCKENALMACEN[STOCK_VALORIZADO])</f>
        <v>1.3374301966523957E-4</v>
      </c>
      <c r="P2776" s="1" t="str">
        <f>VLOOKUP(Tabla_STOCKENALMACEN[[#This Row],[ID_PRODUCTO]],'ABC VENTAS'!$B$2:$F$564,5,FALSE)</f>
        <v>C</v>
      </c>
      <c r="Q2776" s="1" t="str">
        <f>VLOOKUP(Tabla_STOCKENALMACEN[[#This Row],[ID_PRODUCTO]],'ABC STOCK'!$B$3:$F$565,5,FALSE)</f>
        <v>C</v>
      </c>
      <c r="R277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777" spans="1:18" x14ac:dyDescent="0.25">
      <c r="A2777">
        <v>2</v>
      </c>
      <c r="B2777">
        <v>1463</v>
      </c>
      <c r="C2777">
        <v>9</v>
      </c>
      <c r="D2777">
        <v>4</v>
      </c>
      <c r="E2777">
        <v>202003</v>
      </c>
      <c r="F2777">
        <v>324</v>
      </c>
      <c r="G2777">
        <v>7.06</v>
      </c>
      <c r="H2777">
        <v>2287.44</v>
      </c>
      <c r="I2777">
        <v>239.58815999999999</v>
      </c>
      <c r="J2777">
        <v>40.4</v>
      </c>
      <c r="K2777">
        <v>464.91512</v>
      </c>
      <c r="L2777">
        <f>Tabla_STOCKENALMACEN[[#This Row],[CANT_STOCK]]*Tabla_STOCKENALMACEN[[#This Row],[COSTO_UNIT]]</f>
        <v>2287.44</v>
      </c>
      <c r="M2777">
        <f>IFERROR(Tabla_STOCKENALMACEN[[#This Row],[CANT_STOCK]]/Tabla_STOCKENALMACEN[[#This Row],[VENTA_PROM12MESES_UN]],0)</f>
        <v>8.0198019801980198</v>
      </c>
      <c r="N2777">
        <f>IFERROR(12/Tabla_STOCKENALMACEN[[#This Row],[MESES DE INVENTARIO]],0)</f>
        <v>1.4962962962962962</v>
      </c>
      <c r="O2777" s="3">
        <f>Tabla_STOCKENALMACEN[[#This Row],[STOCK_VALORIZADO]]/SUM(Tabla_STOCKENALMACEN[STOCK_VALORIZADO])</f>
        <v>8.6112696656323874E-5</v>
      </c>
      <c r="P2777" s="1" t="str">
        <f>VLOOKUP(Tabla_STOCKENALMACEN[[#This Row],[ID_PRODUCTO]],'ABC VENTAS'!$B$2:$F$564,5,FALSE)</f>
        <v>C</v>
      </c>
      <c r="Q2777" s="1" t="str">
        <f>VLOOKUP(Tabla_STOCKENALMACEN[[#This Row],[ID_PRODUCTO]],'ABC STOCK'!$B$3:$F$565,5,FALSE)</f>
        <v>C</v>
      </c>
      <c r="R277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778" spans="1:18" x14ac:dyDescent="0.25">
      <c r="A2778">
        <v>1</v>
      </c>
      <c r="B2778">
        <v>1463</v>
      </c>
      <c r="C2778">
        <v>9</v>
      </c>
      <c r="D2778">
        <v>4</v>
      </c>
      <c r="E2778">
        <v>202002</v>
      </c>
      <c r="F2778">
        <v>14</v>
      </c>
      <c r="G2778">
        <v>3.86</v>
      </c>
      <c r="H2778">
        <v>54.04</v>
      </c>
      <c r="I2778">
        <v>341.84160000000003</v>
      </c>
      <c r="J2778">
        <v>82</v>
      </c>
      <c r="K2778">
        <v>417.8064</v>
      </c>
      <c r="L2778">
        <f>Tabla_STOCKENALMACEN[[#This Row],[CANT_STOCK]]*Tabla_STOCKENALMACEN[[#This Row],[COSTO_UNIT]]</f>
        <v>54.04</v>
      </c>
      <c r="M2778">
        <f>IFERROR(Tabla_STOCKENALMACEN[[#This Row],[CANT_STOCK]]/Tabla_STOCKENALMACEN[[#This Row],[VENTA_PROM12MESES_UN]],0)</f>
        <v>0.17073170731707318</v>
      </c>
      <c r="N2778">
        <f>IFERROR(12/Tabla_STOCKENALMACEN[[#This Row],[MESES DE INVENTARIO]],0)</f>
        <v>70.285714285714278</v>
      </c>
      <c r="O2778" s="3">
        <f>Tabla_STOCKENALMACEN[[#This Row],[STOCK_VALORIZADO]]/SUM(Tabla_STOCKENALMACEN[STOCK_VALORIZADO])</f>
        <v>2.0343834711763991E-6</v>
      </c>
      <c r="P2778" s="1" t="str">
        <f>VLOOKUP(Tabla_STOCKENALMACEN[[#This Row],[ID_PRODUCTO]],'ABC VENTAS'!$B$2:$F$564,5,FALSE)</f>
        <v>C</v>
      </c>
      <c r="Q2778" s="1" t="str">
        <f>VLOOKUP(Tabla_STOCKENALMACEN[[#This Row],[ID_PRODUCTO]],'ABC STOCK'!$B$3:$F$565,5,FALSE)</f>
        <v>C</v>
      </c>
      <c r="R277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79" spans="1:18" x14ac:dyDescent="0.25">
      <c r="A2779">
        <v>1</v>
      </c>
      <c r="B2779">
        <v>1463</v>
      </c>
      <c r="C2779">
        <v>9</v>
      </c>
      <c r="D2779">
        <v>4</v>
      </c>
      <c r="E2779">
        <v>201902</v>
      </c>
      <c r="F2779">
        <v>404</v>
      </c>
      <c r="G2779">
        <v>3.92</v>
      </c>
      <c r="H2779">
        <v>1583.68</v>
      </c>
      <c r="I2779">
        <v>209.42207999999999</v>
      </c>
      <c r="J2779">
        <v>50.4</v>
      </c>
      <c r="K2779">
        <v>341.79264000000001</v>
      </c>
      <c r="L2779">
        <f>Tabla_STOCKENALMACEN[[#This Row],[CANT_STOCK]]*Tabla_STOCKENALMACEN[[#This Row],[COSTO_UNIT]]</f>
        <v>1583.68</v>
      </c>
      <c r="M2779">
        <f>IFERROR(Tabla_STOCKENALMACEN[[#This Row],[CANT_STOCK]]/Tabla_STOCKENALMACEN[[#This Row],[VENTA_PROM12MESES_UN]],0)</f>
        <v>8.0158730158730158</v>
      </c>
      <c r="N2779">
        <f>IFERROR(12/Tabla_STOCKENALMACEN[[#This Row],[MESES DE INVENTARIO]],0)</f>
        <v>1.497029702970297</v>
      </c>
      <c r="O2779" s="3">
        <f>Tabla_STOCKENALMACEN[[#This Row],[STOCK_VALORIZADO]]/SUM(Tabla_STOCKENALMACEN[STOCK_VALORIZADO])</f>
        <v>5.9619030637169504E-5</v>
      </c>
      <c r="P2779" s="1" t="str">
        <f>VLOOKUP(Tabla_STOCKENALMACEN[[#This Row],[ID_PRODUCTO]],'ABC VENTAS'!$B$2:$F$564,5,FALSE)</f>
        <v>C</v>
      </c>
      <c r="Q2779" s="1" t="str">
        <f>VLOOKUP(Tabla_STOCKENALMACEN[[#This Row],[ID_PRODUCTO]],'ABC STOCK'!$B$3:$F$565,5,FALSE)</f>
        <v>C</v>
      </c>
      <c r="R277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780" spans="1:18" x14ac:dyDescent="0.25">
      <c r="A2780">
        <v>1</v>
      </c>
      <c r="B2780">
        <v>1464</v>
      </c>
      <c r="C2780">
        <v>9</v>
      </c>
      <c r="D2780">
        <v>4</v>
      </c>
      <c r="E2780">
        <v>202003</v>
      </c>
      <c r="F2780">
        <v>482</v>
      </c>
      <c r="G2780">
        <v>6.22</v>
      </c>
      <c r="H2780">
        <v>2998.04</v>
      </c>
      <c r="I2780">
        <v>533.65111999999999</v>
      </c>
      <c r="J2780">
        <v>96.4</v>
      </c>
      <c r="K2780">
        <v>983.35712000000001</v>
      </c>
      <c r="L2780">
        <f>Tabla_STOCKENALMACEN[[#This Row],[CANT_STOCK]]*Tabla_STOCKENALMACEN[[#This Row],[COSTO_UNIT]]</f>
        <v>2998.04</v>
      </c>
      <c r="M2780">
        <f>IFERROR(Tabla_STOCKENALMACEN[[#This Row],[CANT_STOCK]]/Tabla_STOCKENALMACEN[[#This Row],[VENTA_PROM12MESES_UN]],0)</f>
        <v>5</v>
      </c>
      <c r="N2780">
        <f>IFERROR(12/Tabla_STOCKENALMACEN[[#This Row],[MESES DE INVENTARIO]],0)</f>
        <v>2.4</v>
      </c>
      <c r="O2780" s="3">
        <f>Tabla_STOCKENALMACEN[[#This Row],[STOCK_VALORIZADO]]/SUM(Tabla_STOCKENALMACEN[STOCK_VALORIZADO])</f>
        <v>1.1286386050935772E-4</v>
      </c>
      <c r="P2780" s="1" t="str">
        <f>VLOOKUP(Tabla_STOCKENALMACEN[[#This Row],[ID_PRODUCTO]],'ABC VENTAS'!$B$2:$F$564,5,FALSE)</f>
        <v>C</v>
      </c>
      <c r="Q2780" s="1" t="str">
        <f>VLOOKUP(Tabla_STOCKENALMACEN[[#This Row],[ID_PRODUCTO]],'ABC STOCK'!$B$3:$F$565,5,FALSE)</f>
        <v>C</v>
      </c>
      <c r="R278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781" spans="1:18" x14ac:dyDescent="0.25">
      <c r="A2781">
        <v>2</v>
      </c>
      <c r="B2781">
        <v>1464</v>
      </c>
      <c r="C2781">
        <v>9</v>
      </c>
      <c r="D2781">
        <v>4</v>
      </c>
      <c r="E2781">
        <v>201903</v>
      </c>
      <c r="F2781">
        <v>66</v>
      </c>
      <c r="G2781">
        <v>2.83</v>
      </c>
      <c r="H2781">
        <v>186.78</v>
      </c>
      <c r="I2781">
        <v>357.65539999999999</v>
      </c>
      <c r="J2781">
        <v>142</v>
      </c>
      <c r="K2781">
        <v>715.31079999999997</v>
      </c>
      <c r="L2781">
        <f>Tabla_STOCKENALMACEN[[#This Row],[CANT_STOCK]]*Tabla_STOCKENALMACEN[[#This Row],[COSTO_UNIT]]</f>
        <v>186.78</v>
      </c>
      <c r="M2781">
        <f>IFERROR(Tabla_STOCKENALMACEN[[#This Row],[CANT_STOCK]]/Tabla_STOCKENALMACEN[[#This Row],[VENTA_PROM12MESES_UN]],0)</f>
        <v>0.46478873239436619</v>
      </c>
      <c r="N2781">
        <f>IFERROR(12/Tabla_STOCKENALMACEN[[#This Row],[MESES DE INVENTARIO]],0)</f>
        <v>25.81818181818182</v>
      </c>
      <c r="O2781" s="3">
        <f>Tabla_STOCKENALMACEN[[#This Row],[STOCK_VALORIZADO]]/SUM(Tabla_STOCKENALMACEN[STOCK_VALORIZADO])</f>
        <v>7.0314978672525508E-6</v>
      </c>
      <c r="P2781" s="1" t="str">
        <f>VLOOKUP(Tabla_STOCKENALMACEN[[#This Row],[ID_PRODUCTO]],'ABC VENTAS'!$B$2:$F$564,5,FALSE)</f>
        <v>C</v>
      </c>
      <c r="Q2781" s="1" t="str">
        <f>VLOOKUP(Tabla_STOCKENALMACEN[[#This Row],[ID_PRODUCTO]],'ABC STOCK'!$B$3:$F$565,5,FALSE)</f>
        <v>C</v>
      </c>
      <c r="R278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82" spans="1:18" x14ac:dyDescent="0.25">
      <c r="A2782">
        <v>2</v>
      </c>
      <c r="B2782">
        <v>1464</v>
      </c>
      <c r="C2782">
        <v>9</v>
      </c>
      <c r="D2782">
        <v>4</v>
      </c>
      <c r="E2782">
        <v>202003</v>
      </c>
      <c r="F2782">
        <v>551</v>
      </c>
      <c r="G2782">
        <v>5.24</v>
      </c>
      <c r="H2782">
        <v>2887.24</v>
      </c>
      <c r="I2782">
        <v>445.37903999999997</v>
      </c>
      <c r="J2782">
        <v>78.7</v>
      </c>
      <c r="K2782">
        <v>626.82975999999996</v>
      </c>
      <c r="L2782">
        <f>Tabla_STOCKENALMACEN[[#This Row],[CANT_STOCK]]*Tabla_STOCKENALMACEN[[#This Row],[COSTO_UNIT]]</f>
        <v>2887.2400000000002</v>
      </c>
      <c r="M2782">
        <f>IFERROR(Tabla_STOCKENALMACEN[[#This Row],[CANT_STOCK]]/Tabla_STOCKENALMACEN[[#This Row],[VENTA_PROM12MESES_UN]],0)</f>
        <v>7.0012706480304949</v>
      </c>
      <c r="N2782">
        <f>IFERROR(12/Tabla_STOCKENALMACEN[[#This Row],[MESES DE INVENTARIO]],0)</f>
        <v>1.7139745916515428</v>
      </c>
      <c r="O2782" s="3">
        <f>Tabla_STOCKENALMACEN[[#This Row],[STOCK_VALORIZADO]]/SUM(Tabla_STOCKENALMACEN[STOCK_VALORIZADO])</f>
        <v>1.0869269676756749E-4</v>
      </c>
      <c r="P2782" s="1" t="str">
        <f>VLOOKUP(Tabla_STOCKENALMACEN[[#This Row],[ID_PRODUCTO]],'ABC VENTAS'!$B$2:$F$564,5,FALSE)</f>
        <v>C</v>
      </c>
      <c r="Q2782" s="1" t="str">
        <f>VLOOKUP(Tabla_STOCKENALMACEN[[#This Row],[ID_PRODUCTO]],'ABC STOCK'!$B$3:$F$565,5,FALSE)</f>
        <v>C</v>
      </c>
      <c r="R278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783" spans="1:18" x14ac:dyDescent="0.25">
      <c r="A2783">
        <v>3</v>
      </c>
      <c r="B2783">
        <v>1464</v>
      </c>
      <c r="C2783">
        <v>9</v>
      </c>
      <c r="D2783">
        <v>4</v>
      </c>
      <c r="E2783">
        <v>202002</v>
      </c>
      <c r="F2783">
        <v>154</v>
      </c>
      <c r="G2783">
        <v>2.2599999999999998</v>
      </c>
      <c r="H2783">
        <v>348.04</v>
      </c>
      <c r="I2783">
        <v>212.44</v>
      </c>
      <c r="J2783">
        <v>100</v>
      </c>
      <c r="K2783">
        <v>284.76</v>
      </c>
      <c r="L2783">
        <f>Tabla_STOCKENALMACEN[[#This Row],[CANT_STOCK]]*Tabla_STOCKENALMACEN[[#This Row],[COSTO_UNIT]]</f>
        <v>348.03999999999996</v>
      </c>
      <c r="M2783">
        <f>IFERROR(Tabla_STOCKENALMACEN[[#This Row],[CANT_STOCK]]/Tabla_STOCKENALMACEN[[#This Row],[VENTA_PROM12MESES_UN]],0)</f>
        <v>1.54</v>
      </c>
      <c r="N2783">
        <f>IFERROR(12/Tabla_STOCKENALMACEN[[#This Row],[MESES DE INVENTARIO]],0)</f>
        <v>7.7922077922077921</v>
      </c>
      <c r="O2783" s="3">
        <f>Tabla_STOCKENALMACEN[[#This Row],[STOCK_VALORIZADO]]/SUM(Tabla_STOCKENALMACEN[STOCK_VALORIZADO])</f>
        <v>1.3102272822136082E-5</v>
      </c>
      <c r="P2783" s="1" t="str">
        <f>VLOOKUP(Tabla_STOCKENALMACEN[[#This Row],[ID_PRODUCTO]],'ABC VENTAS'!$B$2:$F$564,5,FALSE)</f>
        <v>C</v>
      </c>
      <c r="Q2783" s="1" t="str">
        <f>VLOOKUP(Tabla_STOCKENALMACEN[[#This Row],[ID_PRODUCTO]],'ABC STOCK'!$B$3:$F$565,5,FALSE)</f>
        <v>C</v>
      </c>
      <c r="R278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84" spans="1:18" x14ac:dyDescent="0.25">
      <c r="A2784">
        <v>1</v>
      </c>
      <c r="B2784">
        <v>1464</v>
      </c>
      <c r="C2784">
        <v>9</v>
      </c>
      <c r="D2784">
        <v>4</v>
      </c>
      <c r="E2784">
        <v>202003</v>
      </c>
      <c r="F2784">
        <v>0</v>
      </c>
      <c r="G2784">
        <v>3.52</v>
      </c>
      <c r="H2784">
        <v>0</v>
      </c>
      <c r="I2784">
        <v>184.6944</v>
      </c>
      <c r="J2784">
        <v>53</v>
      </c>
      <c r="K2784">
        <v>283.57119999999998</v>
      </c>
      <c r="L2784">
        <f>Tabla_STOCKENALMACEN[[#This Row],[CANT_STOCK]]*Tabla_STOCKENALMACEN[[#This Row],[COSTO_UNIT]]</f>
        <v>0</v>
      </c>
      <c r="M2784">
        <f>IFERROR(Tabla_STOCKENALMACEN[[#This Row],[CANT_STOCK]]/Tabla_STOCKENALMACEN[[#This Row],[VENTA_PROM12MESES_UN]],0)</f>
        <v>0</v>
      </c>
      <c r="N2784">
        <f>IFERROR(12/Tabla_STOCKENALMACEN[[#This Row],[MESES DE INVENTARIO]],0)</f>
        <v>0</v>
      </c>
      <c r="O2784" s="3">
        <f>Tabla_STOCKENALMACEN[[#This Row],[STOCK_VALORIZADO]]/SUM(Tabla_STOCKENALMACEN[STOCK_VALORIZADO])</f>
        <v>0</v>
      </c>
      <c r="P2784" s="1" t="str">
        <f>VLOOKUP(Tabla_STOCKENALMACEN[[#This Row],[ID_PRODUCTO]],'ABC VENTAS'!$B$2:$F$564,5,FALSE)</f>
        <v>C</v>
      </c>
      <c r="Q2784" s="1" t="str">
        <f>VLOOKUP(Tabla_STOCKENALMACEN[[#This Row],[ID_PRODUCTO]],'ABC STOCK'!$B$3:$F$565,5,FALSE)</f>
        <v>C</v>
      </c>
      <c r="R278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85" spans="1:18" x14ac:dyDescent="0.25">
      <c r="A2785">
        <v>2</v>
      </c>
      <c r="B2785">
        <v>1464</v>
      </c>
      <c r="C2785">
        <v>9</v>
      </c>
      <c r="D2785">
        <v>4</v>
      </c>
      <c r="E2785">
        <v>201911</v>
      </c>
      <c r="F2785">
        <v>361</v>
      </c>
      <c r="G2785">
        <v>1.63</v>
      </c>
      <c r="H2785">
        <v>588.42999999999995</v>
      </c>
      <c r="I2785">
        <v>116.18640000000001</v>
      </c>
      <c r="J2785">
        <v>88</v>
      </c>
      <c r="K2785">
        <v>199.38159999999999</v>
      </c>
      <c r="L2785">
        <f>Tabla_STOCKENALMACEN[[#This Row],[CANT_STOCK]]*Tabla_STOCKENALMACEN[[#This Row],[COSTO_UNIT]]</f>
        <v>588.42999999999995</v>
      </c>
      <c r="M2785">
        <f>IFERROR(Tabla_STOCKENALMACEN[[#This Row],[CANT_STOCK]]/Tabla_STOCKENALMACEN[[#This Row],[VENTA_PROM12MESES_UN]],0)</f>
        <v>4.1022727272727275</v>
      </c>
      <c r="N2785">
        <f>IFERROR(12/Tabla_STOCKENALMACEN[[#This Row],[MESES DE INVENTARIO]],0)</f>
        <v>2.925207756232687</v>
      </c>
      <c r="O2785" s="3">
        <f>Tabla_STOCKENALMACEN[[#This Row],[STOCK_VALORIZADO]]/SUM(Tabla_STOCKENALMACEN[STOCK_VALORIZADO])</f>
        <v>2.2151966431242198E-5</v>
      </c>
      <c r="P2785" s="1" t="str">
        <f>VLOOKUP(Tabla_STOCKENALMACEN[[#This Row],[ID_PRODUCTO]],'ABC VENTAS'!$B$2:$F$564,5,FALSE)</f>
        <v>C</v>
      </c>
      <c r="Q2785" s="1" t="str">
        <f>VLOOKUP(Tabla_STOCKENALMACEN[[#This Row],[ID_PRODUCTO]],'ABC STOCK'!$B$3:$F$565,5,FALSE)</f>
        <v>C</v>
      </c>
      <c r="R278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786" spans="1:18" x14ac:dyDescent="0.25">
      <c r="A2786">
        <v>2</v>
      </c>
      <c r="B2786">
        <v>1465</v>
      </c>
      <c r="C2786">
        <v>9</v>
      </c>
      <c r="D2786">
        <v>4</v>
      </c>
      <c r="E2786">
        <v>202002</v>
      </c>
      <c r="F2786">
        <v>1258</v>
      </c>
      <c r="G2786">
        <v>65</v>
      </c>
      <c r="H2786">
        <v>81770</v>
      </c>
      <c r="I2786">
        <v>41405</v>
      </c>
      <c r="J2786">
        <v>700</v>
      </c>
      <c r="K2786">
        <v>76440</v>
      </c>
      <c r="L2786">
        <f>Tabla_STOCKENALMACEN[[#This Row],[CANT_STOCK]]*Tabla_STOCKENALMACEN[[#This Row],[COSTO_UNIT]]</f>
        <v>81770</v>
      </c>
      <c r="M2786">
        <f>IFERROR(Tabla_STOCKENALMACEN[[#This Row],[CANT_STOCK]]/Tabla_STOCKENALMACEN[[#This Row],[VENTA_PROM12MESES_UN]],0)</f>
        <v>1.7971428571428572</v>
      </c>
      <c r="N2786">
        <f>IFERROR(12/Tabla_STOCKENALMACEN[[#This Row],[MESES DE INVENTARIO]],0)</f>
        <v>6.6772655007949124</v>
      </c>
      <c r="O2786" s="3">
        <f>Tabla_STOCKENALMACEN[[#This Row],[STOCK_VALORIZADO]]/SUM(Tabla_STOCKENALMACEN[STOCK_VALORIZADO])</f>
        <v>3.0783037830883447E-3</v>
      </c>
      <c r="P2786" s="1" t="str">
        <f>VLOOKUP(Tabla_STOCKENALMACEN[[#This Row],[ID_PRODUCTO]],'ABC VENTAS'!$B$2:$F$564,5,FALSE)</f>
        <v>B</v>
      </c>
      <c r="Q2786" s="1" t="str">
        <f>VLOOKUP(Tabla_STOCKENALMACEN[[#This Row],[ID_PRODUCTO]],'ABC STOCK'!$B$3:$F$565,5,FALSE)</f>
        <v>A</v>
      </c>
      <c r="R278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87" spans="1:18" x14ac:dyDescent="0.25">
      <c r="A2787">
        <v>3</v>
      </c>
      <c r="B2787">
        <v>1465</v>
      </c>
      <c r="C2787">
        <v>9</v>
      </c>
      <c r="D2787">
        <v>4</v>
      </c>
      <c r="E2787">
        <v>202001</v>
      </c>
      <c r="F2787">
        <v>1152</v>
      </c>
      <c r="G2787">
        <v>78</v>
      </c>
      <c r="H2787">
        <v>89856</v>
      </c>
      <c r="I2787">
        <v>42993.599999999999</v>
      </c>
      <c r="J2787">
        <v>689</v>
      </c>
      <c r="K2787">
        <v>73626.539999999994</v>
      </c>
      <c r="L2787">
        <f>Tabla_STOCKENALMACEN[[#This Row],[CANT_STOCK]]*Tabla_STOCKENALMACEN[[#This Row],[COSTO_UNIT]]</f>
        <v>89856</v>
      </c>
      <c r="M2787">
        <f>IFERROR(Tabla_STOCKENALMACEN[[#This Row],[CANT_STOCK]]/Tabla_STOCKENALMACEN[[#This Row],[VENTA_PROM12MESES_UN]],0)</f>
        <v>1.6719883889695211</v>
      </c>
      <c r="N2787">
        <f>IFERROR(12/Tabla_STOCKENALMACEN[[#This Row],[MESES DE INVENTARIO]],0)</f>
        <v>7.177083333333333</v>
      </c>
      <c r="O2787" s="3">
        <f>Tabla_STOCKENALMACEN[[#This Row],[STOCK_VALORIZADO]]/SUM(Tabla_STOCKENALMACEN[STOCK_VALORIZADO])</f>
        <v>3.3827083861218822E-3</v>
      </c>
      <c r="P2787" s="1" t="str">
        <f>VLOOKUP(Tabla_STOCKENALMACEN[[#This Row],[ID_PRODUCTO]],'ABC VENTAS'!$B$2:$F$564,5,FALSE)</f>
        <v>B</v>
      </c>
      <c r="Q2787" s="1" t="str">
        <f>VLOOKUP(Tabla_STOCKENALMACEN[[#This Row],[ID_PRODUCTO]],'ABC STOCK'!$B$3:$F$565,5,FALSE)</f>
        <v>A</v>
      </c>
      <c r="R278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88" spans="1:18" x14ac:dyDescent="0.25">
      <c r="A2788">
        <v>3</v>
      </c>
      <c r="B2788">
        <v>1465</v>
      </c>
      <c r="C2788">
        <v>9</v>
      </c>
      <c r="D2788">
        <v>4</v>
      </c>
      <c r="E2788">
        <v>202003</v>
      </c>
      <c r="F2788">
        <v>392</v>
      </c>
      <c r="G2788">
        <v>70</v>
      </c>
      <c r="H2788">
        <v>27440</v>
      </c>
      <c r="I2788">
        <v>51724.4</v>
      </c>
      <c r="J2788">
        <v>754</v>
      </c>
      <c r="K2788">
        <v>63336</v>
      </c>
      <c r="L2788">
        <f>Tabla_STOCKENALMACEN[[#This Row],[CANT_STOCK]]*Tabla_STOCKENALMACEN[[#This Row],[COSTO_UNIT]]</f>
        <v>27440</v>
      </c>
      <c r="M2788">
        <f>IFERROR(Tabla_STOCKENALMACEN[[#This Row],[CANT_STOCK]]/Tabla_STOCKENALMACEN[[#This Row],[VENTA_PROM12MESES_UN]],0)</f>
        <v>0.519893899204244</v>
      </c>
      <c r="N2788">
        <f>IFERROR(12/Tabla_STOCKENALMACEN[[#This Row],[MESES DE INVENTARIO]],0)</f>
        <v>23.081632653061227</v>
      </c>
      <c r="O2788" s="3">
        <f>Tabla_STOCKENALMACEN[[#This Row],[STOCK_VALORIZADO]]/SUM(Tabla_STOCKENALMACEN[STOCK_VALORIZADO])</f>
        <v>1.0330030060895705E-3</v>
      </c>
      <c r="P2788" s="1" t="str">
        <f>VLOOKUP(Tabla_STOCKENALMACEN[[#This Row],[ID_PRODUCTO]],'ABC VENTAS'!$B$2:$F$564,5,FALSE)</f>
        <v>B</v>
      </c>
      <c r="Q2788" s="1" t="str">
        <f>VLOOKUP(Tabla_STOCKENALMACEN[[#This Row],[ID_PRODUCTO]],'ABC STOCK'!$B$3:$F$565,5,FALSE)</f>
        <v>A</v>
      </c>
      <c r="R278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89" spans="1:18" x14ac:dyDescent="0.25">
      <c r="A2789">
        <v>3</v>
      </c>
      <c r="B2789">
        <v>1465</v>
      </c>
      <c r="C2789">
        <v>9</v>
      </c>
      <c r="D2789">
        <v>4</v>
      </c>
      <c r="E2789">
        <v>201901</v>
      </c>
      <c r="F2789">
        <v>958</v>
      </c>
      <c r="G2789">
        <v>49</v>
      </c>
      <c r="H2789">
        <v>46942</v>
      </c>
      <c r="I2789">
        <v>25240.880000000001</v>
      </c>
      <c r="J2789">
        <v>548</v>
      </c>
      <c r="K2789">
        <v>47796.56</v>
      </c>
      <c r="L2789">
        <f>Tabla_STOCKENALMACEN[[#This Row],[CANT_STOCK]]*Tabla_STOCKENALMACEN[[#This Row],[COSTO_UNIT]]</f>
        <v>46942</v>
      </c>
      <c r="M2789">
        <f>IFERROR(Tabla_STOCKENALMACEN[[#This Row],[CANT_STOCK]]/Tabla_STOCKENALMACEN[[#This Row],[VENTA_PROM12MESES_UN]],0)</f>
        <v>1.7481751824817517</v>
      </c>
      <c r="N2789">
        <f>IFERROR(12/Tabla_STOCKENALMACEN[[#This Row],[MESES DE INVENTARIO]],0)</f>
        <v>6.8643006263048019</v>
      </c>
      <c r="O2789" s="3">
        <f>Tabla_STOCKENALMACEN[[#This Row],[STOCK_VALORIZADO]]/SUM(Tabla_STOCKENALMACEN[STOCK_VALORIZADO])</f>
        <v>1.7671729997032295E-3</v>
      </c>
      <c r="P2789" s="1" t="str">
        <f>VLOOKUP(Tabla_STOCKENALMACEN[[#This Row],[ID_PRODUCTO]],'ABC VENTAS'!$B$2:$F$564,5,FALSE)</f>
        <v>B</v>
      </c>
      <c r="Q2789" s="1" t="str">
        <f>VLOOKUP(Tabla_STOCKENALMACEN[[#This Row],[ID_PRODUCTO]],'ABC STOCK'!$B$3:$F$565,5,FALSE)</f>
        <v>A</v>
      </c>
      <c r="R278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90" spans="1:18" x14ac:dyDescent="0.25">
      <c r="A2790">
        <v>3</v>
      </c>
      <c r="B2790">
        <v>1465</v>
      </c>
      <c r="C2790">
        <v>9</v>
      </c>
      <c r="D2790">
        <v>4</v>
      </c>
      <c r="E2790">
        <v>201901</v>
      </c>
      <c r="F2790">
        <v>366</v>
      </c>
      <c r="G2790">
        <v>32</v>
      </c>
      <c r="H2790">
        <v>11712</v>
      </c>
      <c r="I2790">
        <v>27323.52</v>
      </c>
      <c r="J2790">
        <v>798</v>
      </c>
      <c r="K2790">
        <v>34984.32</v>
      </c>
      <c r="L2790">
        <f>Tabla_STOCKENALMACEN[[#This Row],[CANT_STOCK]]*Tabla_STOCKENALMACEN[[#This Row],[COSTO_UNIT]]</f>
        <v>11712</v>
      </c>
      <c r="M2790">
        <f>IFERROR(Tabla_STOCKENALMACEN[[#This Row],[CANT_STOCK]]/Tabla_STOCKENALMACEN[[#This Row],[VENTA_PROM12MESES_UN]],0)</f>
        <v>0.45864661654135336</v>
      </c>
      <c r="N2790">
        <f>IFERROR(12/Tabla_STOCKENALMACEN[[#This Row],[MESES DE INVENTARIO]],0)</f>
        <v>26.16393442622951</v>
      </c>
      <c r="O2790" s="3">
        <f>Tabla_STOCKENALMACEN[[#This Row],[STOCK_VALORIZADO]]/SUM(Tabla_STOCKENALMACEN[STOCK_VALORIZADO])</f>
        <v>4.4090857169537355E-4</v>
      </c>
      <c r="P2790" s="1" t="str">
        <f>VLOOKUP(Tabla_STOCKENALMACEN[[#This Row],[ID_PRODUCTO]],'ABC VENTAS'!$B$2:$F$564,5,FALSE)</f>
        <v>B</v>
      </c>
      <c r="Q2790" s="1" t="str">
        <f>VLOOKUP(Tabla_STOCKENALMACEN[[#This Row],[ID_PRODUCTO]],'ABC STOCK'!$B$3:$F$565,5,FALSE)</f>
        <v>A</v>
      </c>
      <c r="R279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91" spans="1:18" x14ac:dyDescent="0.25">
      <c r="A2791">
        <v>1</v>
      </c>
      <c r="B2791">
        <v>1465</v>
      </c>
      <c r="C2791">
        <v>9</v>
      </c>
      <c r="D2791">
        <v>4</v>
      </c>
      <c r="E2791">
        <v>202001</v>
      </c>
      <c r="F2791">
        <v>1119</v>
      </c>
      <c r="G2791">
        <v>54</v>
      </c>
      <c r="H2791">
        <v>60426</v>
      </c>
      <c r="I2791">
        <v>17184.96</v>
      </c>
      <c r="J2791">
        <v>306</v>
      </c>
      <c r="K2791">
        <v>30238.92</v>
      </c>
      <c r="L2791">
        <f>Tabla_STOCKENALMACEN[[#This Row],[CANT_STOCK]]*Tabla_STOCKENALMACEN[[#This Row],[COSTO_UNIT]]</f>
        <v>60426</v>
      </c>
      <c r="M2791">
        <f>IFERROR(Tabla_STOCKENALMACEN[[#This Row],[CANT_STOCK]]/Tabla_STOCKENALMACEN[[#This Row],[VENTA_PROM12MESES_UN]],0)</f>
        <v>3.6568627450980391</v>
      </c>
      <c r="N2791">
        <f>IFERROR(12/Tabla_STOCKENALMACEN[[#This Row],[MESES DE INVENTARIO]],0)</f>
        <v>3.2815013404825737</v>
      </c>
      <c r="O2791" s="3">
        <f>Tabla_STOCKENALMACEN[[#This Row],[STOCK_VALORIZADO]]/SUM(Tabla_STOCKENALMACEN[STOCK_VALORIZADO])</f>
        <v>2.2747900745615302E-3</v>
      </c>
      <c r="P2791" s="1" t="str">
        <f>VLOOKUP(Tabla_STOCKENALMACEN[[#This Row],[ID_PRODUCTO]],'ABC VENTAS'!$B$2:$F$564,5,FALSE)</f>
        <v>B</v>
      </c>
      <c r="Q2791" s="1" t="str">
        <f>VLOOKUP(Tabla_STOCKENALMACEN[[#This Row],[ID_PRODUCTO]],'ABC STOCK'!$B$3:$F$565,5,FALSE)</f>
        <v>A</v>
      </c>
      <c r="R279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792" spans="1:18" x14ac:dyDescent="0.25">
      <c r="A2792">
        <v>1</v>
      </c>
      <c r="B2792">
        <v>1466</v>
      </c>
      <c r="C2792">
        <v>9</v>
      </c>
      <c r="D2792">
        <v>4</v>
      </c>
      <c r="E2792">
        <v>201903</v>
      </c>
      <c r="F2792">
        <v>12</v>
      </c>
      <c r="G2792">
        <v>5.62</v>
      </c>
      <c r="H2792">
        <v>67.44</v>
      </c>
      <c r="I2792">
        <v>561.49419999999998</v>
      </c>
      <c r="J2792">
        <v>103</v>
      </c>
      <c r="K2792">
        <v>862.50139999999999</v>
      </c>
      <c r="L2792">
        <f>Tabla_STOCKENALMACEN[[#This Row],[CANT_STOCK]]*Tabla_STOCKENALMACEN[[#This Row],[COSTO_UNIT]]</f>
        <v>67.44</v>
      </c>
      <c r="M2792">
        <f>IFERROR(Tabla_STOCKENALMACEN[[#This Row],[CANT_STOCK]]/Tabla_STOCKENALMACEN[[#This Row],[VENTA_PROM12MESES_UN]],0)</f>
        <v>0.11650485436893204</v>
      </c>
      <c r="N2792">
        <f>IFERROR(12/Tabla_STOCKENALMACEN[[#This Row],[MESES DE INVENTARIO]],0)</f>
        <v>103</v>
      </c>
      <c r="O2792" s="3">
        <f>Tabla_STOCKENALMACEN[[#This Row],[STOCK_VALORIZADO]]/SUM(Tabla_STOCKENALMACEN[STOCK_VALORIZADO])</f>
        <v>2.5388382919344254E-6</v>
      </c>
      <c r="P2792" s="1" t="str">
        <f>VLOOKUP(Tabla_STOCKENALMACEN[[#This Row],[ID_PRODUCTO]],'ABC VENTAS'!$B$2:$F$564,5,FALSE)</f>
        <v>C</v>
      </c>
      <c r="Q2792" s="1" t="str">
        <f>VLOOKUP(Tabla_STOCKENALMACEN[[#This Row],[ID_PRODUCTO]],'ABC STOCK'!$B$3:$F$565,5,FALSE)</f>
        <v>C</v>
      </c>
      <c r="R279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93" spans="1:18" x14ac:dyDescent="0.25">
      <c r="A2793">
        <v>1</v>
      </c>
      <c r="B2793">
        <v>1466</v>
      </c>
      <c r="C2793">
        <v>9</v>
      </c>
      <c r="D2793">
        <v>4</v>
      </c>
      <c r="E2793">
        <v>201904</v>
      </c>
      <c r="F2793">
        <v>1539</v>
      </c>
      <c r="G2793">
        <v>7.23</v>
      </c>
      <c r="H2793">
        <v>11126.97</v>
      </c>
      <c r="I2793">
        <v>537.80354999999997</v>
      </c>
      <c r="J2793">
        <v>85.5</v>
      </c>
      <c r="K2793">
        <v>785.06955000000005</v>
      </c>
      <c r="L2793">
        <f>Tabla_STOCKENALMACEN[[#This Row],[CANT_STOCK]]*Tabla_STOCKENALMACEN[[#This Row],[COSTO_UNIT]]</f>
        <v>11126.970000000001</v>
      </c>
      <c r="M2793">
        <f>IFERROR(Tabla_STOCKENALMACEN[[#This Row],[CANT_STOCK]]/Tabla_STOCKENALMACEN[[#This Row],[VENTA_PROM12MESES_UN]],0)</f>
        <v>18</v>
      </c>
      <c r="N2793">
        <f>IFERROR(12/Tabla_STOCKENALMACEN[[#This Row],[MESES DE INVENTARIO]],0)</f>
        <v>0.66666666666666663</v>
      </c>
      <c r="O2793" s="3">
        <f>Tabla_STOCKENALMACEN[[#This Row],[STOCK_VALORIZADO]]/SUM(Tabla_STOCKENALMACEN[STOCK_VALORIZADO])</f>
        <v>4.1888460126342822E-4</v>
      </c>
      <c r="P2793" s="1" t="str">
        <f>VLOOKUP(Tabla_STOCKENALMACEN[[#This Row],[ID_PRODUCTO]],'ABC VENTAS'!$B$2:$F$564,5,FALSE)</f>
        <v>C</v>
      </c>
      <c r="Q2793" s="1" t="str">
        <f>VLOOKUP(Tabla_STOCKENALMACEN[[#This Row],[ID_PRODUCTO]],'ABC STOCK'!$B$3:$F$565,5,FALSE)</f>
        <v>C</v>
      </c>
      <c r="R279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794" spans="1:18" x14ac:dyDescent="0.25">
      <c r="A2794">
        <v>3</v>
      </c>
      <c r="B2794">
        <v>1466</v>
      </c>
      <c r="C2794">
        <v>9</v>
      </c>
      <c r="D2794">
        <v>4</v>
      </c>
      <c r="E2794">
        <v>202002</v>
      </c>
      <c r="F2794">
        <v>42</v>
      </c>
      <c r="G2794">
        <v>7.87</v>
      </c>
      <c r="H2794">
        <v>330.54</v>
      </c>
      <c r="I2794">
        <v>417.66090000000003</v>
      </c>
      <c r="J2794">
        <v>61</v>
      </c>
      <c r="K2794">
        <v>710.50360000000001</v>
      </c>
      <c r="L2794">
        <f>Tabla_STOCKENALMACEN[[#This Row],[CANT_STOCK]]*Tabla_STOCKENALMACEN[[#This Row],[COSTO_UNIT]]</f>
        <v>330.54</v>
      </c>
      <c r="M2794">
        <f>IFERROR(Tabla_STOCKENALMACEN[[#This Row],[CANT_STOCK]]/Tabla_STOCKENALMACEN[[#This Row],[VENTA_PROM12MESES_UN]],0)</f>
        <v>0.68852459016393441</v>
      </c>
      <c r="N2794">
        <f>IFERROR(12/Tabla_STOCKENALMACEN[[#This Row],[MESES DE INVENTARIO]],0)</f>
        <v>17.428571428571431</v>
      </c>
      <c r="O2794" s="3">
        <f>Tabla_STOCKENALMACEN[[#This Row],[STOCK_VALORIZADO]]/SUM(Tabla_STOCKENALMACEN[STOCK_VALORIZADO])</f>
        <v>1.2443469884578961E-5</v>
      </c>
      <c r="P2794" s="1" t="str">
        <f>VLOOKUP(Tabla_STOCKENALMACEN[[#This Row],[ID_PRODUCTO]],'ABC VENTAS'!$B$2:$F$564,5,FALSE)</f>
        <v>C</v>
      </c>
      <c r="Q2794" s="1" t="str">
        <f>VLOOKUP(Tabla_STOCKENALMACEN[[#This Row],[ID_PRODUCTO]],'ABC STOCK'!$B$3:$F$565,5,FALSE)</f>
        <v>C</v>
      </c>
      <c r="R279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95" spans="1:18" x14ac:dyDescent="0.25">
      <c r="A2795">
        <v>3</v>
      </c>
      <c r="B2795">
        <v>1466</v>
      </c>
      <c r="C2795">
        <v>9</v>
      </c>
      <c r="D2795">
        <v>4</v>
      </c>
      <c r="E2795">
        <v>202001</v>
      </c>
      <c r="F2795">
        <v>368</v>
      </c>
      <c r="G2795">
        <v>7.06</v>
      </c>
      <c r="H2795">
        <v>2598.08</v>
      </c>
      <c r="I2795">
        <v>326.17200000000003</v>
      </c>
      <c r="J2795">
        <v>52.5</v>
      </c>
      <c r="K2795">
        <v>518.91</v>
      </c>
      <c r="L2795">
        <f>Tabla_STOCKENALMACEN[[#This Row],[CANT_STOCK]]*Tabla_STOCKENALMACEN[[#This Row],[COSTO_UNIT]]</f>
        <v>2598.08</v>
      </c>
      <c r="M2795">
        <f>IFERROR(Tabla_STOCKENALMACEN[[#This Row],[CANT_STOCK]]/Tabla_STOCKENALMACEN[[#This Row],[VENTA_PROM12MESES_UN]],0)</f>
        <v>7.0095238095238095</v>
      </c>
      <c r="N2795">
        <f>IFERROR(12/Tabla_STOCKENALMACEN[[#This Row],[MESES DE INVENTARIO]],0)</f>
        <v>1.7119565217391304</v>
      </c>
      <c r="O2795" s="3">
        <f>Tabla_STOCKENALMACEN[[#This Row],[STOCK_VALORIZADO]]/SUM(Tabla_STOCKENALMACEN[STOCK_VALORIZADO])</f>
        <v>9.7807013486195024E-5</v>
      </c>
      <c r="P2795" s="1" t="str">
        <f>VLOOKUP(Tabla_STOCKENALMACEN[[#This Row],[ID_PRODUCTO]],'ABC VENTAS'!$B$2:$F$564,5,FALSE)</f>
        <v>C</v>
      </c>
      <c r="Q2795" s="1" t="str">
        <f>VLOOKUP(Tabla_STOCKENALMACEN[[#This Row],[ID_PRODUCTO]],'ABC STOCK'!$B$3:$F$565,5,FALSE)</f>
        <v>C</v>
      </c>
      <c r="R279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796" spans="1:18" x14ac:dyDescent="0.25">
      <c r="A2796">
        <v>3</v>
      </c>
      <c r="B2796">
        <v>1466</v>
      </c>
      <c r="C2796">
        <v>9</v>
      </c>
      <c r="D2796">
        <v>4</v>
      </c>
      <c r="E2796">
        <v>201901</v>
      </c>
      <c r="F2796">
        <v>777</v>
      </c>
      <c r="G2796">
        <v>4.9000000000000004</v>
      </c>
      <c r="H2796">
        <v>3807.3</v>
      </c>
      <c r="I2796">
        <v>407.3811</v>
      </c>
      <c r="J2796">
        <v>77.7</v>
      </c>
      <c r="K2796">
        <v>468.29790000000003</v>
      </c>
      <c r="L2796">
        <f>Tabla_STOCKENALMACEN[[#This Row],[CANT_STOCK]]*Tabla_STOCKENALMACEN[[#This Row],[COSTO_UNIT]]</f>
        <v>3807.3</v>
      </c>
      <c r="M2796">
        <f>IFERROR(Tabla_STOCKENALMACEN[[#This Row],[CANT_STOCK]]/Tabla_STOCKENALMACEN[[#This Row],[VENTA_PROM12MESES_UN]],0)</f>
        <v>10</v>
      </c>
      <c r="N2796">
        <f>IFERROR(12/Tabla_STOCKENALMACEN[[#This Row],[MESES DE INVENTARIO]],0)</f>
        <v>1.2</v>
      </c>
      <c r="O2796" s="3">
        <f>Tabla_STOCKENALMACEN[[#This Row],[STOCK_VALORIZADO]]/SUM(Tabla_STOCKENALMACEN[STOCK_VALORIZADO])</f>
        <v>1.4332916709492791E-4</v>
      </c>
      <c r="P2796" s="1" t="str">
        <f>VLOOKUP(Tabla_STOCKENALMACEN[[#This Row],[ID_PRODUCTO]],'ABC VENTAS'!$B$2:$F$564,5,FALSE)</f>
        <v>C</v>
      </c>
      <c r="Q2796" s="1" t="str">
        <f>VLOOKUP(Tabla_STOCKENALMACEN[[#This Row],[ID_PRODUCTO]],'ABC STOCK'!$B$3:$F$565,5,FALSE)</f>
        <v>C</v>
      </c>
      <c r="R279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797" spans="1:18" x14ac:dyDescent="0.25">
      <c r="A2797">
        <v>2</v>
      </c>
      <c r="B2797">
        <v>1466</v>
      </c>
      <c r="C2797">
        <v>9</v>
      </c>
      <c r="D2797">
        <v>4</v>
      </c>
      <c r="E2797">
        <v>202002</v>
      </c>
      <c r="F2797">
        <v>72</v>
      </c>
      <c r="G2797">
        <v>1.56</v>
      </c>
      <c r="H2797">
        <v>112.32</v>
      </c>
      <c r="I2797">
        <v>152.78639999999999</v>
      </c>
      <c r="J2797">
        <v>118</v>
      </c>
      <c r="K2797">
        <v>298.20960000000002</v>
      </c>
      <c r="L2797">
        <f>Tabla_STOCKENALMACEN[[#This Row],[CANT_STOCK]]*Tabla_STOCKENALMACEN[[#This Row],[COSTO_UNIT]]</f>
        <v>112.32000000000001</v>
      </c>
      <c r="M2797">
        <f>IFERROR(Tabla_STOCKENALMACEN[[#This Row],[CANT_STOCK]]/Tabla_STOCKENALMACEN[[#This Row],[VENTA_PROM12MESES_UN]],0)</f>
        <v>0.61016949152542377</v>
      </c>
      <c r="N2797">
        <f>IFERROR(12/Tabla_STOCKENALMACEN[[#This Row],[MESES DE INVENTARIO]],0)</f>
        <v>19.666666666666664</v>
      </c>
      <c r="O2797" s="3">
        <f>Tabla_STOCKENALMACEN[[#This Row],[STOCK_VALORIZADO]]/SUM(Tabla_STOCKENALMACEN[STOCK_VALORIZADO])</f>
        <v>4.2283854826523531E-6</v>
      </c>
      <c r="P2797" s="1" t="str">
        <f>VLOOKUP(Tabla_STOCKENALMACEN[[#This Row],[ID_PRODUCTO]],'ABC VENTAS'!$B$2:$F$564,5,FALSE)</f>
        <v>C</v>
      </c>
      <c r="Q2797" s="1" t="str">
        <f>VLOOKUP(Tabla_STOCKENALMACEN[[#This Row],[ID_PRODUCTO]],'ABC STOCK'!$B$3:$F$565,5,FALSE)</f>
        <v>C</v>
      </c>
      <c r="R279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98" spans="1:18" x14ac:dyDescent="0.25">
      <c r="A2798">
        <v>2</v>
      </c>
      <c r="B2798">
        <v>1467</v>
      </c>
      <c r="C2798">
        <v>9</v>
      </c>
      <c r="D2798">
        <v>4</v>
      </c>
      <c r="E2798">
        <v>201904</v>
      </c>
      <c r="F2798">
        <v>12</v>
      </c>
      <c r="G2798">
        <v>87</v>
      </c>
      <c r="H2798">
        <v>1044</v>
      </c>
      <c r="I2798">
        <v>76699.199999999997</v>
      </c>
      <c r="J2798">
        <v>928</v>
      </c>
      <c r="K2798">
        <v>140480.64000000001</v>
      </c>
      <c r="L2798">
        <f>Tabla_STOCKENALMACEN[[#This Row],[CANT_STOCK]]*Tabla_STOCKENALMACEN[[#This Row],[COSTO_UNIT]]</f>
        <v>1044</v>
      </c>
      <c r="M2798">
        <f>IFERROR(Tabla_STOCKENALMACEN[[#This Row],[CANT_STOCK]]/Tabla_STOCKENALMACEN[[#This Row],[VENTA_PROM12MESES_UN]],0)</f>
        <v>1.2931034482758621E-2</v>
      </c>
      <c r="N2798">
        <f>IFERROR(12/Tabla_STOCKENALMACEN[[#This Row],[MESES DE INVENTARIO]],0)</f>
        <v>928</v>
      </c>
      <c r="O2798" s="3">
        <f>Tabla_STOCKENALMACEN[[#This Row],[STOCK_VALORIZADO]]/SUM(Tabla_STOCKENALMACEN[STOCK_VALORIZADO])</f>
        <v>3.9302300960550715E-5</v>
      </c>
      <c r="P2798" s="1" t="str">
        <f>VLOOKUP(Tabla_STOCKENALMACEN[[#This Row],[ID_PRODUCTO]],'ABC VENTAS'!$B$2:$F$564,5,FALSE)</f>
        <v>A</v>
      </c>
      <c r="Q2798" s="1" t="str">
        <f>VLOOKUP(Tabla_STOCKENALMACEN[[#This Row],[ID_PRODUCTO]],'ABC STOCK'!$B$3:$F$565,5,FALSE)</f>
        <v>B</v>
      </c>
      <c r="R279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799" spans="1:18" x14ac:dyDescent="0.25">
      <c r="A2799">
        <v>3</v>
      </c>
      <c r="B2799">
        <v>1467</v>
      </c>
      <c r="C2799">
        <v>9</v>
      </c>
      <c r="D2799">
        <v>4</v>
      </c>
      <c r="E2799">
        <v>201903</v>
      </c>
      <c r="F2799">
        <v>168</v>
      </c>
      <c r="G2799">
        <v>57</v>
      </c>
      <c r="H2799">
        <v>9576</v>
      </c>
      <c r="I2799">
        <v>57221.73</v>
      </c>
      <c r="J2799">
        <v>921</v>
      </c>
      <c r="K2799">
        <v>88719.93</v>
      </c>
      <c r="L2799">
        <f>Tabla_STOCKENALMACEN[[#This Row],[CANT_STOCK]]*Tabla_STOCKENALMACEN[[#This Row],[COSTO_UNIT]]</f>
        <v>9576</v>
      </c>
      <c r="M2799">
        <f>IFERROR(Tabla_STOCKENALMACEN[[#This Row],[CANT_STOCK]]/Tabla_STOCKENALMACEN[[#This Row],[VENTA_PROM12MESES_UN]],0)</f>
        <v>0.18241042345276873</v>
      </c>
      <c r="N2799">
        <f>IFERROR(12/Tabla_STOCKENALMACEN[[#This Row],[MESES DE INVENTARIO]],0)</f>
        <v>65.785714285714292</v>
      </c>
      <c r="O2799" s="3">
        <f>Tabla_STOCKENALMACEN[[#This Row],[STOCK_VALORIZADO]]/SUM(Tabla_STOCKENALMACEN[STOCK_VALORIZADO])</f>
        <v>3.6049696743125828E-4</v>
      </c>
      <c r="P2799" s="1" t="str">
        <f>VLOOKUP(Tabla_STOCKENALMACEN[[#This Row],[ID_PRODUCTO]],'ABC VENTAS'!$B$2:$F$564,5,FALSE)</f>
        <v>A</v>
      </c>
      <c r="Q2799" s="1" t="str">
        <f>VLOOKUP(Tabla_STOCKENALMACEN[[#This Row],[ID_PRODUCTO]],'ABC STOCK'!$B$3:$F$565,5,FALSE)</f>
        <v>B</v>
      </c>
      <c r="R279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00" spans="1:18" x14ac:dyDescent="0.25">
      <c r="A2800">
        <v>1</v>
      </c>
      <c r="B2800">
        <v>1467</v>
      </c>
      <c r="C2800">
        <v>9</v>
      </c>
      <c r="D2800">
        <v>4</v>
      </c>
      <c r="E2800">
        <v>202003</v>
      </c>
      <c r="F2800">
        <v>490</v>
      </c>
      <c r="G2800">
        <v>74</v>
      </c>
      <c r="H2800">
        <v>36260</v>
      </c>
      <c r="I2800">
        <v>49816.800000000003</v>
      </c>
      <c r="J2800">
        <v>792</v>
      </c>
      <c r="K2800">
        <v>72087.839999999997</v>
      </c>
      <c r="L2800">
        <f>Tabla_STOCKENALMACEN[[#This Row],[CANT_STOCK]]*Tabla_STOCKENALMACEN[[#This Row],[COSTO_UNIT]]</f>
        <v>36260</v>
      </c>
      <c r="M2800">
        <f>IFERROR(Tabla_STOCKENALMACEN[[#This Row],[CANT_STOCK]]/Tabla_STOCKENALMACEN[[#This Row],[VENTA_PROM12MESES_UN]],0)</f>
        <v>0.61868686868686873</v>
      </c>
      <c r="N2800">
        <f>IFERROR(12/Tabla_STOCKENALMACEN[[#This Row],[MESES DE INVENTARIO]],0)</f>
        <v>19.395918367346937</v>
      </c>
      <c r="O2800" s="3">
        <f>Tabla_STOCKENALMACEN[[#This Row],[STOCK_VALORIZADO]]/SUM(Tabla_STOCKENALMACEN[STOCK_VALORIZADO])</f>
        <v>1.3650396866183611E-3</v>
      </c>
      <c r="P2800" s="1" t="str">
        <f>VLOOKUP(Tabla_STOCKENALMACEN[[#This Row],[ID_PRODUCTO]],'ABC VENTAS'!$B$2:$F$564,5,FALSE)</f>
        <v>A</v>
      </c>
      <c r="Q2800" s="1" t="str">
        <f>VLOOKUP(Tabla_STOCKENALMACEN[[#This Row],[ID_PRODUCTO]],'ABC STOCK'!$B$3:$F$565,5,FALSE)</f>
        <v>B</v>
      </c>
      <c r="R28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01" spans="1:18" x14ac:dyDescent="0.25">
      <c r="A2801">
        <v>3</v>
      </c>
      <c r="B2801">
        <v>1467</v>
      </c>
      <c r="C2801">
        <v>9</v>
      </c>
      <c r="D2801">
        <v>4</v>
      </c>
      <c r="E2801">
        <v>201902</v>
      </c>
      <c r="F2801">
        <v>198</v>
      </c>
      <c r="G2801">
        <v>44</v>
      </c>
      <c r="H2801">
        <v>8712</v>
      </c>
      <c r="I2801">
        <v>30008</v>
      </c>
      <c r="J2801">
        <v>775</v>
      </c>
      <c r="K2801">
        <v>50468</v>
      </c>
      <c r="L2801">
        <f>Tabla_STOCKENALMACEN[[#This Row],[CANT_STOCK]]*Tabla_STOCKENALMACEN[[#This Row],[COSTO_UNIT]]</f>
        <v>8712</v>
      </c>
      <c r="M2801">
        <f>IFERROR(Tabla_STOCKENALMACEN[[#This Row],[CANT_STOCK]]/Tabla_STOCKENALMACEN[[#This Row],[VENTA_PROM12MESES_UN]],0)</f>
        <v>0.25548387096774194</v>
      </c>
      <c r="N2801">
        <f>IFERROR(12/Tabla_STOCKENALMACEN[[#This Row],[MESES DE INVENTARIO]],0)</f>
        <v>46.969696969696969</v>
      </c>
      <c r="O2801" s="3">
        <f>Tabla_STOCKENALMACEN[[#This Row],[STOCK_VALORIZADO]]/SUM(Tabla_STOCKENALMACEN[STOCK_VALORIZADO])</f>
        <v>3.2797092525700943E-4</v>
      </c>
      <c r="P2801" s="1" t="str">
        <f>VLOOKUP(Tabla_STOCKENALMACEN[[#This Row],[ID_PRODUCTO]],'ABC VENTAS'!$B$2:$F$564,5,FALSE)</f>
        <v>A</v>
      </c>
      <c r="Q2801" s="1" t="str">
        <f>VLOOKUP(Tabla_STOCKENALMACEN[[#This Row],[ID_PRODUCTO]],'ABC STOCK'!$B$3:$F$565,5,FALSE)</f>
        <v>B</v>
      </c>
      <c r="R280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02" spans="1:18" x14ac:dyDescent="0.25">
      <c r="A2802">
        <v>1</v>
      </c>
      <c r="B2802">
        <v>1467</v>
      </c>
      <c r="C2802">
        <v>9</v>
      </c>
      <c r="D2802">
        <v>4</v>
      </c>
      <c r="E2802">
        <v>201906</v>
      </c>
      <c r="F2802">
        <v>553</v>
      </c>
      <c r="G2802">
        <v>44</v>
      </c>
      <c r="H2802">
        <v>24332</v>
      </c>
      <c r="I2802">
        <v>32769.440000000002</v>
      </c>
      <c r="J2802">
        <v>866</v>
      </c>
      <c r="K2802">
        <v>49154.16</v>
      </c>
      <c r="L2802">
        <f>Tabla_STOCKENALMACEN[[#This Row],[CANT_STOCK]]*Tabla_STOCKENALMACEN[[#This Row],[COSTO_UNIT]]</f>
        <v>24332</v>
      </c>
      <c r="M2802">
        <f>IFERROR(Tabla_STOCKENALMACEN[[#This Row],[CANT_STOCK]]/Tabla_STOCKENALMACEN[[#This Row],[VENTA_PROM12MESES_UN]],0)</f>
        <v>0.63856812933025409</v>
      </c>
      <c r="N2802">
        <f>IFERROR(12/Tabla_STOCKENALMACEN[[#This Row],[MESES DE INVENTARIO]],0)</f>
        <v>18.792043399638334</v>
      </c>
      <c r="O2802" s="3">
        <f>Tabla_STOCKENALMACEN[[#This Row],[STOCK_VALORIZADO]]/SUM(Tabla_STOCKENALMACEN[STOCK_VALORIZADO])</f>
        <v>9.1599960437942533E-4</v>
      </c>
      <c r="P2802" s="1" t="str">
        <f>VLOOKUP(Tabla_STOCKENALMACEN[[#This Row],[ID_PRODUCTO]],'ABC VENTAS'!$B$2:$F$564,5,FALSE)</f>
        <v>A</v>
      </c>
      <c r="Q2802" s="1" t="str">
        <f>VLOOKUP(Tabla_STOCKENALMACEN[[#This Row],[ID_PRODUCTO]],'ABC STOCK'!$B$3:$F$565,5,FALSE)</f>
        <v>B</v>
      </c>
      <c r="R280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03" spans="1:18" x14ac:dyDescent="0.25">
      <c r="A2803">
        <v>3</v>
      </c>
      <c r="B2803">
        <v>1467</v>
      </c>
      <c r="C2803">
        <v>9</v>
      </c>
      <c r="D2803">
        <v>4</v>
      </c>
      <c r="E2803">
        <v>201906</v>
      </c>
      <c r="F2803">
        <v>467</v>
      </c>
      <c r="G2803">
        <v>62</v>
      </c>
      <c r="H2803">
        <v>28954</v>
      </c>
      <c r="I2803">
        <v>27706.560000000001</v>
      </c>
      <c r="J2803">
        <v>456</v>
      </c>
      <c r="K2803">
        <v>34209.120000000003</v>
      </c>
      <c r="L2803">
        <f>Tabla_STOCKENALMACEN[[#This Row],[CANT_STOCK]]*Tabla_STOCKENALMACEN[[#This Row],[COSTO_UNIT]]</f>
        <v>28954</v>
      </c>
      <c r="M2803">
        <f>IFERROR(Tabla_STOCKENALMACEN[[#This Row],[CANT_STOCK]]/Tabla_STOCKENALMACEN[[#This Row],[VENTA_PROM12MESES_UN]],0)</f>
        <v>1.0241228070175439</v>
      </c>
      <c r="N2803">
        <f>IFERROR(12/Tabla_STOCKENALMACEN[[#This Row],[MESES DE INVENTARIO]],0)</f>
        <v>11.717344753747323</v>
      </c>
      <c r="O2803" s="3">
        <f>Tabla_STOCKENALMACEN[[#This Row],[STOCK_VALORIZADO]]/SUM(Tabla_STOCKENALMACEN[STOCK_VALORIZADO])</f>
        <v>1.0899988716587983E-3</v>
      </c>
      <c r="P2803" s="1" t="str">
        <f>VLOOKUP(Tabla_STOCKENALMACEN[[#This Row],[ID_PRODUCTO]],'ABC VENTAS'!$B$2:$F$564,5,FALSE)</f>
        <v>A</v>
      </c>
      <c r="Q2803" s="1" t="str">
        <f>VLOOKUP(Tabla_STOCKENALMACEN[[#This Row],[ID_PRODUCTO]],'ABC STOCK'!$B$3:$F$565,5,FALSE)</f>
        <v>B</v>
      </c>
      <c r="R28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04" spans="1:18" x14ac:dyDescent="0.25">
      <c r="A2804">
        <v>1</v>
      </c>
      <c r="B2804">
        <v>1468</v>
      </c>
      <c r="C2804">
        <v>9</v>
      </c>
      <c r="D2804">
        <v>4</v>
      </c>
      <c r="E2804">
        <v>201907</v>
      </c>
      <c r="F2804">
        <v>47</v>
      </c>
      <c r="G2804">
        <v>5.95</v>
      </c>
      <c r="H2804">
        <v>279.64999999999998</v>
      </c>
      <c r="I2804">
        <v>803.25</v>
      </c>
      <c r="J2804">
        <v>135</v>
      </c>
      <c r="K2804">
        <v>1044.2249999999999</v>
      </c>
      <c r="L2804">
        <f>Tabla_STOCKENALMACEN[[#This Row],[CANT_STOCK]]*Tabla_STOCKENALMACEN[[#This Row],[COSTO_UNIT]]</f>
        <v>279.65000000000003</v>
      </c>
      <c r="M2804">
        <f>IFERROR(Tabla_STOCKENALMACEN[[#This Row],[CANT_STOCK]]/Tabla_STOCKENALMACEN[[#This Row],[VENTA_PROM12MESES_UN]],0)</f>
        <v>0.34814814814814815</v>
      </c>
      <c r="N2804">
        <f>IFERROR(12/Tabla_STOCKENALMACEN[[#This Row],[MESES DE INVENTARIO]],0)</f>
        <v>34.468085106382979</v>
      </c>
      <c r="O2804" s="3">
        <f>Tabla_STOCKENALMACEN[[#This Row],[STOCK_VALORIZADO]]/SUM(Tabla_STOCKENALMACEN[STOCK_VALORIZADO])</f>
        <v>1.0527670942162844E-5</v>
      </c>
      <c r="P2804" s="1" t="str">
        <f>VLOOKUP(Tabla_STOCKENALMACEN[[#This Row],[ID_PRODUCTO]],'ABC VENTAS'!$B$2:$F$564,5,FALSE)</f>
        <v>C</v>
      </c>
      <c r="Q2804" s="1" t="str">
        <f>VLOOKUP(Tabla_STOCKENALMACEN[[#This Row],[ID_PRODUCTO]],'ABC STOCK'!$B$3:$F$565,5,FALSE)</f>
        <v>C</v>
      </c>
      <c r="R280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05" spans="1:18" x14ac:dyDescent="0.25">
      <c r="A2805">
        <v>3</v>
      </c>
      <c r="B2805">
        <v>1468</v>
      </c>
      <c r="C2805">
        <v>9</v>
      </c>
      <c r="D2805">
        <v>4</v>
      </c>
      <c r="E2805">
        <v>201910</v>
      </c>
      <c r="F2805">
        <v>533</v>
      </c>
      <c r="G2805">
        <v>6.99</v>
      </c>
      <c r="H2805">
        <v>3725.67</v>
      </c>
      <c r="I2805">
        <v>331.54968000000002</v>
      </c>
      <c r="J2805">
        <v>48.4</v>
      </c>
      <c r="K2805">
        <v>595.43615999999997</v>
      </c>
      <c r="L2805">
        <f>Tabla_STOCKENALMACEN[[#This Row],[CANT_STOCK]]*Tabla_STOCKENALMACEN[[#This Row],[COSTO_UNIT]]</f>
        <v>3725.67</v>
      </c>
      <c r="M2805">
        <f>IFERROR(Tabla_STOCKENALMACEN[[#This Row],[CANT_STOCK]]/Tabla_STOCKENALMACEN[[#This Row],[VENTA_PROM12MESES_UN]],0)</f>
        <v>11.012396694214877</v>
      </c>
      <c r="N2805">
        <f>IFERROR(12/Tabla_STOCKENALMACEN[[#This Row],[MESES DE INVENTARIO]],0)</f>
        <v>1.0896810506566603</v>
      </c>
      <c r="O2805" s="3">
        <f>Tabla_STOCKENALMACEN[[#This Row],[STOCK_VALORIZADO]]/SUM(Tabla_STOCKENALMACEN[STOCK_VALORIZADO])</f>
        <v>1.4025613373534003E-4</v>
      </c>
      <c r="P2805" s="1" t="str">
        <f>VLOOKUP(Tabla_STOCKENALMACEN[[#This Row],[ID_PRODUCTO]],'ABC VENTAS'!$B$2:$F$564,5,FALSE)</f>
        <v>C</v>
      </c>
      <c r="Q2805" s="1" t="str">
        <f>VLOOKUP(Tabla_STOCKENALMACEN[[#This Row],[ID_PRODUCTO]],'ABC STOCK'!$B$3:$F$565,5,FALSE)</f>
        <v>C</v>
      </c>
      <c r="R280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806" spans="1:18" x14ac:dyDescent="0.25">
      <c r="A2806">
        <v>2</v>
      </c>
      <c r="B2806">
        <v>1468</v>
      </c>
      <c r="C2806">
        <v>9</v>
      </c>
      <c r="D2806">
        <v>4</v>
      </c>
      <c r="E2806">
        <v>202002</v>
      </c>
      <c r="F2806">
        <v>672</v>
      </c>
      <c r="G2806">
        <v>7.03</v>
      </c>
      <c r="H2806">
        <v>4724.16</v>
      </c>
      <c r="I2806">
        <v>321.24288000000001</v>
      </c>
      <c r="J2806">
        <v>44.8</v>
      </c>
      <c r="K2806">
        <v>570.04863999999998</v>
      </c>
      <c r="L2806">
        <f>Tabla_STOCKENALMACEN[[#This Row],[CANT_STOCK]]*Tabla_STOCKENALMACEN[[#This Row],[COSTO_UNIT]]</f>
        <v>4724.16</v>
      </c>
      <c r="M2806">
        <f>IFERROR(Tabla_STOCKENALMACEN[[#This Row],[CANT_STOCK]]/Tabla_STOCKENALMACEN[[#This Row],[VENTA_PROM12MESES_UN]],0)</f>
        <v>15.000000000000002</v>
      </c>
      <c r="N2806">
        <f>IFERROR(12/Tabla_STOCKENALMACEN[[#This Row],[MESES DE INVENTARIO]],0)</f>
        <v>0.79999999999999993</v>
      </c>
      <c r="O2806" s="3">
        <f>Tabla_STOCKENALMACEN[[#This Row],[STOCK_VALORIZADO]]/SUM(Tabla_STOCKENALMACEN[STOCK_VALORIZADO])</f>
        <v>1.7784517059942076E-4</v>
      </c>
      <c r="P2806" s="1" t="str">
        <f>VLOOKUP(Tabla_STOCKENALMACEN[[#This Row],[ID_PRODUCTO]],'ABC VENTAS'!$B$2:$F$564,5,FALSE)</f>
        <v>C</v>
      </c>
      <c r="Q2806" s="1" t="str">
        <f>VLOOKUP(Tabla_STOCKENALMACEN[[#This Row],[ID_PRODUCTO]],'ABC STOCK'!$B$3:$F$565,5,FALSE)</f>
        <v>C</v>
      </c>
      <c r="R280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807" spans="1:18" x14ac:dyDescent="0.25">
      <c r="A2807">
        <v>3</v>
      </c>
      <c r="B2807">
        <v>1468</v>
      </c>
      <c r="C2807">
        <v>9</v>
      </c>
      <c r="D2807">
        <v>4</v>
      </c>
      <c r="E2807">
        <v>202002</v>
      </c>
      <c r="F2807">
        <v>155</v>
      </c>
      <c r="G2807">
        <v>3.21</v>
      </c>
      <c r="H2807">
        <v>497.55</v>
      </c>
      <c r="I2807">
        <v>258.66180000000003</v>
      </c>
      <c r="J2807">
        <v>79</v>
      </c>
      <c r="K2807">
        <v>441.2466</v>
      </c>
      <c r="L2807">
        <f>Tabla_STOCKENALMACEN[[#This Row],[CANT_STOCK]]*Tabla_STOCKENALMACEN[[#This Row],[COSTO_UNIT]]</f>
        <v>497.55</v>
      </c>
      <c r="M2807">
        <f>IFERROR(Tabla_STOCKENALMACEN[[#This Row],[CANT_STOCK]]/Tabla_STOCKENALMACEN[[#This Row],[VENTA_PROM12MESES_UN]],0)</f>
        <v>1.9620253164556962</v>
      </c>
      <c r="N2807">
        <f>IFERROR(12/Tabla_STOCKENALMACEN[[#This Row],[MESES DE INVENTARIO]],0)</f>
        <v>6.1161290322580646</v>
      </c>
      <c r="O2807" s="3">
        <f>Tabla_STOCKENALMACEN[[#This Row],[STOCK_VALORIZADO]]/SUM(Tabla_STOCKENALMACEN[STOCK_VALORIZADO])</f>
        <v>1.873070866180269E-5</v>
      </c>
      <c r="P2807" s="1" t="str">
        <f>VLOOKUP(Tabla_STOCKENALMACEN[[#This Row],[ID_PRODUCTO]],'ABC VENTAS'!$B$2:$F$564,5,FALSE)</f>
        <v>C</v>
      </c>
      <c r="Q2807" s="1" t="str">
        <f>VLOOKUP(Tabla_STOCKENALMACEN[[#This Row],[ID_PRODUCTO]],'ABC STOCK'!$B$3:$F$565,5,FALSE)</f>
        <v>C</v>
      </c>
      <c r="R280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08" spans="1:18" x14ac:dyDescent="0.25">
      <c r="A2808">
        <v>2</v>
      </c>
      <c r="B2808">
        <v>1468</v>
      </c>
      <c r="C2808">
        <v>9</v>
      </c>
      <c r="D2808">
        <v>4</v>
      </c>
      <c r="E2808">
        <v>201906</v>
      </c>
      <c r="F2808">
        <v>315</v>
      </c>
      <c r="G2808">
        <v>6.33</v>
      </c>
      <c r="H2808">
        <v>1993.95</v>
      </c>
      <c r="I2808">
        <v>191.90028000000001</v>
      </c>
      <c r="J2808">
        <v>28.6</v>
      </c>
      <c r="K2808">
        <v>313.19574</v>
      </c>
      <c r="L2808">
        <f>Tabla_STOCKENALMACEN[[#This Row],[CANT_STOCK]]*Tabla_STOCKENALMACEN[[#This Row],[COSTO_UNIT]]</f>
        <v>1993.95</v>
      </c>
      <c r="M2808">
        <f>IFERROR(Tabla_STOCKENALMACEN[[#This Row],[CANT_STOCK]]/Tabla_STOCKENALMACEN[[#This Row],[VENTA_PROM12MESES_UN]],0)</f>
        <v>11.013986013986013</v>
      </c>
      <c r="N2808">
        <f>IFERROR(12/Tabla_STOCKENALMACEN[[#This Row],[MESES DE INVENTARIO]],0)</f>
        <v>1.0895238095238096</v>
      </c>
      <c r="O2808" s="3">
        <f>Tabla_STOCKENALMACEN[[#This Row],[STOCK_VALORIZADO]]/SUM(Tabla_STOCKENALMACEN[STOCK_VALORIZADO])</f>
        <v>7.5064006705258715E-5</v>
      </c>
      <c r="P2808" s="1" t="str">
        <f>VLOOKUP(Tabla_STOCKENALMACEN[[#This Row],[ID_PRODUCTO]],'ABC VENTAS'!$B$2:$F$564,5,FALSE)</f>
        <v>C</v>
      </c>
      <c r="Q2808" s="1" t="str">
        <f>VLOOKUP(Tabla_STOCKENALMACEN[[#This Row],[ID_PRODUCTO]],'ABC STOCK'!$B$3:$F$565,5,FALSE)</f>
        <v>C</v>
      </c>
      <c r="R280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809" spans="1:18" x14ac:dyDescent="0.25">
      <c r="A2809">
        <v>2</v>
      </c>
      <c r="B2809">
        <v>1468</v>
      </c>
      <c r="C2809">
        <v>9</v>
      </c>
      <c r="D2809">
        <v>4</v>
      </c>
      <c r="E2809">
        <v>202003</v>
      </c>
      <c r="F2809">
        <v>279</v>
      </c>
      <c r="G2809">
        <v>4.12</v>
      </c>
      <c r="H2809">
        <v>1149.48</v>
      </c>
      <c r="I2809">
        <v>144.80976000000001</v>
      </c>
      <c r="J2809">
        <v>34.799999999999997</v>
      </c>
      <c r="K2809">
        <v>255.20928000000001</v>
      </c>
      <c r="L2809">
        <f>Tabla_STOCKENALMACEN[[#This Row],[CANT_STOCK]]*Tabla_STOCKENALMACEN[[#This Row],[COSTO_UNIT]]</f>
        <v>1149.48</v>
      </c>
      <c r="M2809">
        <f>IFERROR(Tabla_STOCKENALMACEN[[#This Row],[CANT_STOCK]]/Tabla_STOCKENALMACEN[[#This Row],[VENTA_PROM12MESES_UN]],0)</f>
        <v>8.0172413793103452</v>
      </c>
      <c r="N2809">
        <f>IFERROR(12/Tabla_STOCKENALMACEN[[#This Row],[MESES DE INVENTARIO]],0)</f>
        <v>1.4967741935483869</v>
      </c>
      <c r="O2809" s="3">
        <f>Tabla_STOCKENALMACEN[[#This Row],[STOCK_VALORIZADO]]/SUM(Tabla_STOCKENALMACEN[STOCK_VALORIZADO])</f>
        <v>4.3273188609323598E-5</v>
      </c>
      <c r="P2809" s="1" t="str">
        <f>VLOOKUP(Tabla_STOCKENALMACEN[[#This Row],[ID_PRODUCTO]],'ABC VENTAS'!$B$2:$F$564,5,FALSE)</f>
        <v>C</v>
      </c>
      <c r="Q2809" s="1" t="str">
        <f>VLOOKUP(Tabla_STOCKENALMACEN[[#This Row],[ID_PRODUCTO]],'ABC STOCK'!$B$3:$F$565,5,FALSE)</f>
        <v>C</v>
      </c>
      <c r="R280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810" spans="1:18" x14ac:dyDescent="0.25">
      <c r="A2810">
        <v>1</v>
      </c>
      <c r="B2810">
        <v>1469</v>
      </c>
      <c r="C2810">
        <v>9</v>
      </c>
      <c r="D2810">
        <v>4</v>
      </c>
      <c r="E2810">
        <v>201907</v>
      </c>
      <c r="F2810">
        <v>298</v>
      </c>
      <c r="G2810">
        <v>3.75</v>
      </c>
      <c r="H2810">
        <v>1117.5</v>
      </c>
      <c r="I2810">
        <v>409.6875</v>
      </c>
      <c r="J2810">
        <v>115</v>
      </c>
      <c r="K2810">
        <v>633.9375</v>
      </c>
      <c r="L2810">
        <f>Tabla_STOCKENALMACEN[[#This Row],[CANT_STOCK]]*Tabla_STOCKENALMACEN[[#This Row],[COSTO_UNIT]]</f>
        <v>1117.5</v>
      </c>
      <c r="M2810">
        <f>IFERROR(Tabla_STOCKENALMACEN[[#This Row],[CANT_STOCK]]/Tabla_STOCKENALMACEN[[#This Row],[VENTA_PROM12MESES_UN]],0)</f>
        <v>2.5913043478260871</v>
      </c>
      <c r="N2810">
        <f>IFERROR(12/Tabla_STOCKENALMACEN[[#This Row],[MESES DE INVENTARIO]],0)</f>
        <v>4.6308724832214763</v>
      </c>
      <c r="O2810" s="3">
        <f>Tabla_STOCKENALMACEN[[#This Row],[STOCK_VALORIZADO]]/SUM(Tabla_STOCKENALMACEN[STOCK_VALORIZADO])</f>
        <v>4.2069273298290635E-5</v>
      </c>
      <c r="P2810" s="1" t="str">
        <f>VLOOKUP(Tabla_STOCKENALMACEN[[#This Row],[ID_PRODUCTO]],'ABC VENTAS'!$B$2:$F$564,5,FALSE)</f>
        <v>C</v>
      </c>
      <c r="Q2810" s="1" t="str">
        <f>VLOOKUP(Tabla_STOCKENALMACEN[[#This Row],[ID_PRODUCTO]],'ABC STOCK'!$B$3:$F$565,5,FALSE)</f>
        <v>C</v>
      </c>
      <c r="R281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11" spans="1:18" x14ac:dyDescent="0.25">
      <c r="A2811">
        <v>1</v>
      </c>
      <c r="B2811">
        <v>1469</v>
      </c>
      <c r="C2811">
        <v>9</v>
      </c>
      <c r="D2811">
        <v>4</v>
      </c>
      <c r="E2811">
        <v>202001</v>
      </c>
      <c r="F2811">
        <v>71</v>
      </c>
      <c r="G2811">
        <v>5.25</v>
      </c>
      <c r="H2811">
        <v>372.75</v>
      </c>
      <c r="I2811">
        <v>394.91025000000002</v>
      </c>
      <c r="J2811">
        <v>70.3</v>
      </c>
      <c r="K2811">
        <v>516.70500000000004</v>
      </c>
      <c r="L2811">
        <f>Tabla_STOCKENALMACEN[[#This Row],[CANT_STOCK]]*Tabla_STOCKENALMACEN[[#This Row],[COSTO_UNIT]]</f>
        <v>372.75</v>
      </c>
      <c r="M2811">
        <f>IFERROR(Tabla_STOCKENALMACEN[[#This Row],[CANT_STOCK]]/Tabla_STOCKENALMACEN[[#This Row],[VENTA_PROM12MESES_UN]],0)</f>
        <v>1.0099573257467995</v>
      </c>
      <c r="N2811">
        <f>IFERROR(12/Tabla_STOCKENALMACEN[[#This Row],[MESES DE INVENTARIO]],0)</f>
        <v>11.88169014084507</v>
      </c>
      <c r="O2811" s="3">
        <f>Tabla_STOCKENALMACEN[[#This Row],[STOCK_VALORIZADO]]/SUM(Tabla_STOCKENALMACEN[STOCK_VALORIZADO])</f>
        <v>1.4032502569966743E-5</v>
      </c>
      <c r="P2811" s="1" t="str">
        <f>VLOOKUP(Tabla_STOCKENALMACEN[[#This Row],[ID_PRODUCTO]],'ABC VENTAS'!$B$2:$F$564,5,FALSE)</f>
        <v>C</v>
      </c>
      <c r="Q2811" s="1" t="str">
        <f>VLOOKUP(Tabla_STOCKENALMACEN[[#This Row],[ID_PRODUCTO]],'ABC STOCK'!$B$3:$F$565,5,FALSE)</f>
        <v>C</v>
      </c>
      <c r="R281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12" spans="1:18" x14ac:dyDescent="0.25">
      <c r="A2812">
        <v>2</v>
      </c>
      <c r="B2812">
        <v>1469</v>
      </c>
      <c r="C2812">
        <v>9</v>
      </c>
      <c r="D2812">
        <v>4</v>
      </c>
      <c r="E2812">
        <v>201907</v>
      </c>
      <c r="F2812">
        <v>109</v>
      </c>
      <c r="G2812">
        <v>3.69</v>
      </c>
      <c r="H2812">
        <v>402.21</v>
      </c>
      <c r="I2812">
        <v>271.10430000000002</v>
      </c>
      <c r="J2812">
        <v>79</v>
      </c>
      <c r="K2812">
        <v>408.11399999999998</v>
      </c>
      <c r="L2812">
        <f>Tabla_STOCKENALMACEN[[#This Row],[CANT_STOCK]]*Tabla_STOCKENALMACEN[[#This Row],[COSTO_UNIT]]</f>
        <v>402.21</v>
      </c>
      <c r="M2812">
        <f>IFERROR(Tabla_STOCKENALMACEN[[#This Row],[CANT_STOCK]]/Tabla_STOCKENALMACEN[[#This Row],[VENTA_PROM12MESES_UN]],0)</f>
        <v>1.379746835443038</v>
      </c>
      <c r="N2812">
        <f>IFERROR(12/Tabla_STOCKENALMACEN[[#This Row],[MESES DE INVENTARIO]],0)</f>
        <v>8.6972477064220186</v>
      </c>
      <c r="O2812" s="3">
        <f>Tabla_STOCKENALMACEN[[#This Row],[STOCK_VALORIZADO]]/SUM(Tabla_STOCKENALMACEN[STOCK_VALORIZADO])</f>
        <v>1.5141550257991478E-5</v>
      </c>
      <c r="P2812" s="1" t="str">
        <f>VLOOKUP(Tabla_STOCKENALMACEN[[#This Row],[ID_PRODUCTO]],'ABC VENTAS'!$B$2:$F$564,5,FALSE)</f>
        <v>C</v>
      </c>
      <c r="Q2812" s="1" t="str">
        <f>VLOOKUP(Tabla_STOCKENALMACEN[[#This Row],[ID_PRODUCTO]],'ABC STOCK'!$B$3:$F$565,5,FALSE)</f>
        <v>C</v>
      </c>
      <c r="R281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13" spans="1:18" x14ac:dyDescent="0.25">
      <c r="A2813">
        <v>2</v>
      </c>
      <c r="B2813">
        <v>1469</v>
      </c>
      <c r="C2813">
        <v>9</v>
      </c>
      <c r="D2813">
        <v>4</v>
      </c>
      <c r="E2813">
        <v>202002</v>
      </c>
      <c r="F2813">
        <v>1105</v>
      </c>
      <c r="G2813">
        <v>3.42</v>
      </c>
      <c r="H2813">
        <v>3779.1</v>
      </c>
      <c r="I2813">
        <v>202.29300000000001</v>
      </c>
      <c r="J2813">
        <v>65</v>
      </c>
      <c r="K2813">
        <v>317.88900000000001</v>
      </c>
      <c r="L2813">
        <f>Tabla_STOCKENALMACEN[[#This Row],[CANT_STOCK]]*Tabla_STOCKENALMACEN[[#This Row],[COSTO_UNIT]]</f>
        <v>3779.1</v>
      </c>
      <c r="M2813">
        <f>IFERROR(Tabla_STOCKENALMACEN[[#This Row],[CANT_STOCK]]/Tabla_STOCKENALMACEN[[#This Row],[VENTA_PROM12MESES_UN]],0)</f>
        <v>17</v>
      </c>
      <c r="N2813">
        <f>IFERROR(12/Tabla_STOCKENALMACEN[[#This Row],[MESES DE INVENTARIO]],0)</f>
        <v>0.70588235294117652</v>
      </c>
      <c r="O2813" s="3">
        <f>Tabla_STOCKENALMACEN[[#This Row],[STOCK_VALORIZADO]]/SUM(Tabla_STOCKENALMACEN[STOCK_VALORIZADO])</f>
        <v>1.4226755321840729E-4</v>
      </c>
      <c r="P2813" s="1" t="str">
        <f>VLOOKUP(Tabla_STOCKENALMACEN[[#This Row],[ID_PRODUCTO]],'ABC VENTAS'!$B$2:$F$564,5,FALSE)</f>
        <v>C</v>
      </c>
      <c r="Q2813" s="1" t="str">
        <f>VLOOKUP(Tabla_STOCKENALMACEN[[#This Row],[ID_PRODUCTO]],'ABC STOCK'!$B$3:$F$565,5,FALSE)</f>
        <v>C</v>
      </c>
      <c r="R281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814" spans="1:18" x14ac:dyDescent="0.25">
      <c r="A2814">
        <v>1</v>
      </c>
      <c r="B2814">
        <v>1469</v>
      </c>
      <c r="C2814">
        <v>9</v>
      </c>
      <c r="D2814">
        <v>4</v>
      </c>
      <c r="E2814">
        <v>202002</v>
      </c>
      <c r="F2814">
        <v>365</v>
      </c>
      <c r="G2814">
        <v>5.63</v>
      </c>
      <c r="H2814">
        <v>2054.9499999999998</v>
      </c>
      <c r="I2814">
        <v>148.90224000000001</v>
      </c>
      <c r="J2814">
        <v>30.4</v>
      </c>
      <c r="K2814">
        <v>258.43952000000002</v>
      </c>
      <c r="L2814">
        <f>Tabla_STOCKENALMACEN[[#This Row],[CANT_STOCK]]*Tabla_STOCKENALMACEN[[#This Row],[COSTO_UNIT]]</f>
        <v>2054.9499999999998</v>
      </c>
      <c r="M2814">
        <f>IFERROR(Tabla_STOCKENALMACEN[[#This Row],[CANT_STOCK]]/Tabla_STOCKENALMACEN[[#This Row],[VENTA_PROM12MESES_UN]],0)</f>
        <v>12.006578947368421</v>
      </c>
      <c r="N2814">
        <f>IFERROR(12/Tabla_STOCKENALMACEN[[#This Row],[MESES DE INVENTARIO]],0)</f>
        <v>0.99945205479452048</v>
      </c>
      <c r="O2814" s="3">
        <f>Tabla_STOCKENALMACEN[[#This Row],[STOCK_VALORIZADO]]/SUM(Tabla_STOCKENALMACEN[STOCK_VALORIZADO])</f>
        <v>7.7360405516172119E-5</v>
      </c>
      <c r="P2814" s="1" t="str">
        <f>VLOOKUP(Tabla_STOCKENALMACEN[[#This Row],[ID_PRODUCTO]],'ABC VENTAS'!$B$2:$F$564,5,FALSE)</f>
        <v>C</v>
      </c>
      <c r="Q2814" s="1" t="str">
        <f>VLOOKUP(Tabla_STOCKENALMACEN[[#This Row],[ID_PRODUCTO]],'ABC STOCK'!$B$3:$F$565,5,FALSE)</f>
        <v>C</v>
      </c>
      <c r="R281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815" spans="1:18" x14ac:dyDescent="0.25">
      <c r="A2815">
        <v>2</v>
      </c>
      <c r="B2815">
        <v>1469</v>
      </c>
      <c r="C2815">
        <v>9</v>
      </c>
      <c r="D2815">
        <v>4</v>
      </c>
      <c r="E2815">
        <v>201908</v>
      </c>
      <c r="F2815">
        <v>637</v>
      </c>
      <c r="G2815">
        <v>2.2200000000000002</v>
      </c>
      <c r="H2815">
        <v>1414.14</v>
      </c>
      <c r="I2815">
        <v>181.6848</v>
      </c>
      <c r="J2815">
        <v>88</v>
      </c>
      <c r="K2815">
        <v>248.10720000000001</v>
      </c>
      <c r="L2815">
        <f>Tabla_STOCKENALMACEN[[#This Row],[CANT_STOCK]]*Tabla_STOCKENALMACEN[[#This Row],[COSTO_UNIT]]</f>
        <v>1414.14</v>
      </c>
      <c r="M2815">
        <f>IFERROR(Tabla_STOCKENALMACEN[[#This Row],[CANT_STOCK]]/Tabla_STOCKENALMACEN[[#This Row],[VENTA_PROM12MESES_UN]],0)</f>
        <v>7.2386363636363633</v>
      </c>
      <c r="N2815">
        <f>IFERROR(12/Tabla_STOCKENALMACEN[[#This Row],[MESES DE INVENTARIO]],0)</f>
        <v>1.6577708006279435</v>
      </c>
      <c r="O2815" s="3">
        <f>Tabla_STOCKENALMACEN[[#This Row],[STOCK_VALORIZADO]]/SUM(Tabla_STOCKENALMACEN[STOCK_VALORIZADO])</f>
        <v>5.3236547778116083E-5</v>
      </c>
      <c r="P2815" s="1" t="str">
        <f>VLOOKUP(Tabla_STOCKENALMACEN[[#This Row],[ID_PRODUCTO]],'ABC VENTAS'!$B$2:$F$564,5,FALSE)</f>
        <v>C</v>
      </c>
      <c r="Q2815" s="1" t="str">
        <f>VLOOKUP(Tabla_STOCKENALMACEN[[#This Row],[ID_PRODUCTO]],'ABC STOCK'!$B$3:$F$565,5,FALSE)</f>
        <v>C</v>
      </c>
      <c r="R281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816" spans="1:18" x14ac:dyDescent="0.25">
      <c r="A2816">
        <v>2</v>
      </c>
      <c r="B2816">
        <v>1470</v>
      </c>
      <c r="C2816">
        <v>9</v>
      </c>
      <c r="D2816">
        <v>4</v>
      </c>
      <c r="E2816">
        <v>202003</v>
      </c>
      <c r="F2816">
        <v>110</v>
      </c>
      <c r="G2816">
        <v>7.65</v>
      </c>
      <c r="H2816">
        <v>841.5</v>
      </c>
      <c r="I2816">
        <v>408.1275</v>
      </c>
      <c r="J2816">
        <v>55</v>
      </c>
      <c r="K2816">
        <v>782.59500000000003</v>
      </c>
      <c r="L2816">
        <f>Tabla_STOCKENALMACEN[[#This Row],[CANT_STOCK]]*Tabla_STOCKENALMACEN[[#This Row],[COSTO_UNIT]]</f>
        <v>841.5</v>
      </c>
      <c r="M2816">
        <f>IFERROR(Tabla_STOCKENALMACEN[[#This Row],[CANT_STOCK]]/Tabla_STOCKENALMACEN[[#This Row],[VENTA_PROM12MESES_UN]],0)</f>
        <v>2</v>
      </c>
      <c r="N2816">
        <f>IFERROR(12/Tabla_STOCKENALMACEN[[#This Row],[MESES DE INVENTARIO]],0)</f>
        <v>6</v>
      </c>
      <c r="O2816" s="3">
        <f>Tabla_STOCKENALMACEN[[#This Row],[STOCK_VALORIZADO]]/SUM(Tabla_STOCKENALMACEN[STOCK_VALORIZADO])</f>
        <v>3.1679009825961137E-5</v>
      </c>
      <c r="P2816" s="1" t="str">
        <f>VLOOKUP(Tabla_STOCKENALMACEN[[#This Row],[ID_PRODUCTO]],'ABC VENTAS'!$B$2:$F$564,5,FALSE)</f>
        <v>C</v>
      </c>
      <c r="Q2816" s="1" t="str">
        <f>VLOOKUP(Tabla_STOCKENALMACEN[[#This Row],[ID_PRODUCTO]],'ABC STOCK'!$B$3:$F$565,5,FALSE)</f>
        <v>C</v>
      </c>
      <c r="R281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17" spans="1:18" x14ac:dyDescent="0.25">
      <c r="A2817">
        <v>3</v>
      </c>
      <c r="B2817">
        <v>1470</v>
      </c>
      <c r="C2817">
        <v>9</v>
      </c>
      <c r="D2817">
        <v>4</v>
      </c>
      <c r="E2817">
        <v>202002</v>
      </c>
      <c r="F2817">
        <v>72</v>
      </c>
      <c r="G2817">
        <v>4.8099999999999996</v>
      </c>
      <c r="H2817">
        <v>346.32</v>
      </c>
      <c r="I2817">
        <v>314.71348999999998</v>
      </c>
      <c r="J2817">
        <v>71.900000000000006</v>
      </c>
      <c r="K2817">
        <v>577.55112999999994</v>
      </c>
      <c r="L2817">
        <f>Tabla_STOCKENALMACEN[[#This Row],[CANT_STOCK]]*Tabla_STOCKENALMACEN[[#This Row],[COSTO_UNIT]]</f>
        <v>346.32</v>
      </c>
      <c r="M2817">
        <f>IFERROR(Tabla_STOCKENALMACEN[[#This Row],[CANT_STOCK]]/Tabla_STOCKENALMACEN[[#This Row],[VENTA_PROM12MESES_UN]],0)</f>
        <v>1.0013908205841446</v>
      </c>
      <c r="N2817">
        <f>IFERROR(12/Tabla_STOCKENALMACEN[[#This Row],[MESES DE INVENTARIO]],0)</f>
        <v>11.983333333333334</v>
      </c>
      <c r="O2817" s="3">
        <f>Tabla_STOCKENALMACEN[[#This Row],[STOCK_VALORIZADO]]/SUM(Tabla_STOCKENALMACEN[STOCK_VALORIZADO])</f>
        <v>1.3037521904844754E-5</v>
      </c>
      <c r="P2817" s="1" t="str">
        <f>VLOOKUP(Tabla_STOCKENALMACEN[[#This Row],[ID_PRODUCTO]],'ABC VENTAS'!$B$2:$F$564,5,FALSE)</f>
        <v>C</v>
      </c>
      <c r="Q2817" s="1" t="str">
        <f>VLOOKUP(Tabla_STOCKENALMACEN[[#This Row],[ID_PRODUCTO]],'ABC STOCK'!$B$3:$F$565,5,FALSE)</f>
        <v>C</v>
      </c>
      <c r="R281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18" spans="1:18" x14ac:dyDescent="0.25">
      <c r="A2818">
        <v>1</v>
      </c>
      <c r="B2818">
        <v>1470</v>
      </c>
      <c r="C2818">
        <v>9</v>
      </c>
      <c r="D2818">
        <v>4</v>
      </c>
      <c r="E2818">
        <v>201911</v>
      </c>
      <c r="F2818">
        <v>434</v>
      </c>
      <c r="G2818">
        <v>6.26</v>
      </c>
      <c r="H2818">
        <v>2716.84</v>
      </c>
      <c r="I2818">
        <v>271.68400000000003</v>
      </c>
      <c r="J2818">
        <v>43.4</v>
      </c>
      <c r="K2818">
        <v>434.69439999999997</v>
      </c>
      <c r="L2818">
        <f>Tabla_STOCKENALMACEN[[#This Row],[CANT_STOCK]]*Tabla_STOCKENALMACEN[[#This Row],[COSTO_UNIT]]</f>
        <v>2716.8399999999997</v>
      </c>
      <c r="M2818">
        <f>IFERROR(Tabla_STOCKENALMACEN[[#This Row],[CANT_STOCK]]/Tabla_STOCKENALMACEN[[#This Row],[VENTA_PROM12MESES_UN]],0)</f>
        <v>10</v>
      </c>
      <c r="N2818">
        <f>IFERROR(12/Tabla_STOCKENALMACEN[[#This Row],[MESES DE INVENTARIO]],0)</f>
        <v>1.2</v>
      </c>
      <c r="O2818" s="3">
        <f>Tabla_STOCKENALMACEN[[#This Row],[STOCK_VALORIZADO]]/SUM(Tabla_STOCKENALMACEN[STOCK_VALORIZADO])</f>
        <v>1.0227783844986838E-4</v>
      </c>
      <c r="P2818" s="1" t="str">
        <f>VLOOKUP(Tabla_STOCKENALMACEN[[#This Row],[ID_PRODUCTO]],'ABC VENTAS'!$B$2:$F$564,5,FALSE)</f>
        <v>C</v>
      </c>
      <c r="Q2818" s="1" t="str">
        <f>VLOOKUP(Tabla_STOCKENALMACEN[[#This Row],[ID_PRODUCTO]],'ABC STOCK'!$B$3:$F$565,5,FALSE)</f>
        <v>C</v>
      </c>
      <c r="R281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819" spans="1:18" x14ac:dyDescent="0.25">
      <c r="A2819">
        <v>3</v>
      </c>
      <c r="B2819">
        <v>1470</v>
      </c>
      <c r="C2819">
        <v>9</v>
      </c>
      <c r="D2819">
        <v>4</v>
      </c>
      <c r="E2819">
        <v>202002</v>
      </c>
      <c r="F2819">
        <v>615</v>
      </c>
      <c r="G2819">
        <v>3.08</v>
      </c>
      <c r="H2819">
        <v>1894.2</v>
      </c>
      <c r="I2819">
        <v>189.23519999999999</v>
      </c>
      <c r="J2819">
        <v>76.8</v>
      </c>
      <c r="K2819">
        <v>364.27776</v>
      </c>
      <c r="L2819">
        <f>Tabla_STOCKENALMACEN[[#This Row],[CANT_STOCK]]*Tabla_STOCKENALMACEN[[#This Row],[COSTO_UNIT]]</f>
        <v>1894.2</v>
      </c>
      <c r="M2819">
        <f>IFERROR(Tabla_STOCKENALMACEN[[#This Row],[CANT_STOCK]]/Tabla_STOCKENALMACEN[[#This Row],[VENTA_PROM12MESES_UN]],0)</f>
        <v>8.0078125</v>
      </c>
      <c r="N2819">
        <f>IFERROR(12/Tabla_STOCKENALMACEN[[#This Row],[MESES DE INVENTARIO]],0)</f>
        <v>1.4985365853658537</v>
      </c>
      <c r="O2819" s="3">
        <f>Tabla_STOCKENALMACEN[[#This Row],[STOCK_VALORIZADO]]/SUM(Tabla_STOCKENALMACEN[STOCK_VALORIZADO])</f>
        <v>7.1308829961183115E-5</v>
      </c>
      <c r="P2819" s="1" t="str">
        <f>VLOOKUP(Tabla_STOCKENALMACEN[[#This Row],[ID_PRODUCTO]],'ABC VENTAS'!$B$2:$F$564,5,FALSE)</f>
        <v>C</v>
      </c>
      <c r="Q2819" s="1" t="str">
        <f>VLOOKUP(Tabla_STOCKENALMACEN[[#This Row],[ID_PRODUCTO]],'ABC STOCK'!$B$3:$F$565,5,FALSE)</f>
        <v>C</v>
      </c>
      <c r="R281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820" spans="1:18" x14ac:dyDescent="0.25">
      <c r="A2820">
        <v>1</v>
      </c>
      <c r="B2820">
        <v>1470</v>
      </c>
      <c r="C2820">
        <v>9</v>
      </c>
      <c r="D2820">
        <v>4</v>
      </c>
      <c r="E2820">
        <v>202002</v>
      </c>
      <c r="F2820">
        <v>459</v>
      </c>
      <c r="G2820">
        <v>4.8</v>
      </c>
      <c r="H2820">
        <v>2203.1999999999998</v>
      </c>
      <c r="I2820">
        <v>150.3552</v>
      </c>
      <c r="J2820">
        <v>38.200000000000003</v>
      </c>
      <c r="K2820">
        <v>348.38400000000001</v>
      </c>
      <c r="L2820">
        <f>Tabla_STOCKENALMACEN[[#This Row],[CANT_STOCK]]*Tabla_STOCKENALMACEN[[#This Row],[COSTO_UNIT]]</f>
        <v>2203.1999999999998</v>
      </c>
      <c r="M2820">
        <f>IFERROR(Tabla_STOCKENALMACEN[[#This Row],[CANT_STOCK]]/Tabla_STOCKENALMACEN[[#This Row],[VENTA_PROM12MESES_UN]],0)</f>
        <v>12.015706806282722</v>
      </c>
      <c r="N2820">
        <f>IFERROR(12/Tabla_STOCKENALMACEN[[#This Row],[MESES DE INVENTARIO]],0)</f>
        <v>0.99869281045751634</v>
      </c>
      <c r="O2820" s="3">
        <f>Tabla_STOCKENALMACEN[[#This Row],[STOCK_VALORIZADO]]/SUM(Tabla_STOCKENALMACEN[STOCK_VALORIZADO])</f>
        <v>8.2941407544334601E-5</v>
      </c>
      <c r="P2820" s="1" t="str">
        <f>VLOOKUP(Tabla_STOCKENALMACEN[[#This Row],[ID_PRODUCTO]],'ABC VENTAS'!$B$2:$F$564,5,FALSE)</f>
        <v>C</v>
      </c>
      <c r="Q2820" s="1" t="str">
        <f>VLOOKUP(Tabla_STOCKENALMACEN[[#This Row],[ID_PRODUCTO]],'ABC STOCK'!$B$3:$F$565,5,FALSE)</f>
        <v>C</v>
      </c>
      <c r="R282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821" spans="1:18" x14ac:dyDescent="0.25">
      <c r="A2821">
        <v>3</v>
      </c>
      <c r="B2821">
        <v>1470</v>
      </c>
      <c r="C2821">
        <v>9</v>
      </c>
      <c r="D2821">
        <v>4</v>
      </c>
      <c r="E2821">
        <v>202003</v>
      </c>
      <c r="F2821">
        <v>489</v>
      </c>
      <c r="G2821">
        <v>1.82</v>
      </c>
      <c r="H2821">
        <v>889.98</v>
      </c>
      <c r="I2821">
        <v>144.02933999999999</v>
      </c>
      <c r="J2821">
        <v>97.7</v>
      </c>
      <c r="K2821">
        <v>222.26750000000001</v>
      </c>
      <c r="L2821">
        <f>Tabla_STOCKENALMACEN[[#This Row],[CANT_STOCK]]*Tabla_STOCKENALMACEN[[#This Row],[COSTO_UNIT]]</f>
        <v>889.98</v>
      </c>
      <c r="M2821">
        <f>IFERROR(Tabla_STOCKENALMACEN[[#This Row],[CANT_STOCK]]/Tabla_STOCKENALMACEN[[#This Row],[VENTA_PROM12MESES_UN]],0)</f>
        <v>5.0051177072671438</v>
      </c>
      <c r="N2821">
        <f>IFERROR(12/Tabla_STOCKENALMACEN[[#This Row],[MESES DE INVENTARIO]],0)</f>
        <v>2.397546012269939</v>
      </c>
      <c r="O2821" s="3">
        <f>Tabla_STOCKENALMACEN[[#This Row],[STOCK_VALORIZADO]]/SUM(Tabla_STOCKENALMACEN[STOCK_VALORIZADO])</f>
        <v>3.35040821924051E-5</v>
      </c>
      <c r="P2821" s="1" t="str">
        <f>VLOOKUP(Tabla_STOCKENALMACEN[[#This Row],[ID_PRODUCTO]],'ABC VENTAS'!$B$2:$F$564,5,FALSE)</f>
        <v>C</v>
      </c>
      <c r="Q2821" s="1" t="str">
        <f>VLOOKUP(Tabla_STOCKENALMACEN[[#This Row],[ID_PRODUCTO]],'ABC STOCK'!$B$3:$F$565,5,FALSE)</f>
        <v>C</v>
      </c>
      <c r="R282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822" spans="1:18" x14ac:dyDescent="0.25">
      <c r="A2822">
        <v>1</v>
      </c>
      <c r="B2822">
        <v>1471</v>
      </c>
      <c r="C2822">
        <v>9</v>
      </c>
      <c r="D2822">
        <v>4</v>
      </c>
      <c r="E2822">
        <v>201912</v>
      </c>
      <c r="F2822">
        <v>1288</v>
      </c>
      <c r="G2822">
        <v>3.72</v>
      </c>
      <c r="H2822">
        <v>4791.3599999999997</v>
      </c>
      <c r="I2822">
        <v>311.4384</v>
      </c>
      <c r="J2822">
        <v>92</v>
      </c>
      <c r="K2822">
        <v>633.14400000000001</v>
      </c>
      <c r="L2822">
        <f>Tabla_STOCKENALMACEN[[#This Row],[CANT_STOCK]]*Tabla_STOCKENALMACEN[[#This Row],[COSTO_UNIT]]</f>
        <v>4791.3600000000006</v>
      </c>
      <c r="M2822">
        <f>IFERROR(Tabla_STOCKENALMACEN[[#This Row],[CANT_STOCK]]/Tabla_STOCKENALMACEN[[#This Row],[VENTA_PROM12MESES_UN]],0)</f>
        <v>14</v>
      </c>
      <c r="N2822">
        <f>IFERROR(12/Tabla_STOCKENALMACEN[[#This Row],[MESES DE INVENTARIO]],0)</f>
        <v>0.8571428571428571</v>
      </c>
      <c r="O2822" s="3">
        <f>Tabla_STOCKENALMACEN[[#This Row],[STOCK_VALORIZADO]]/SUM(Tabla_STOCKENALMACEN[STOCK_VALORIZADO])</f>
        <v>1.8037497387964014E-4</v>
      </c>
      <c r="P2822" s="1" t="str">
        <f>VLOOKUP(Tabla_STOCKENALMACEN[[#This Row],[ID_PRODUCTO]],'ABC VENTAS'!$B$2:$F$564,5,FALSE)</f>
        <v>C</v>
      </c>
      <c r="Q2822" s="1" t="str">
        <f>VLOOKUP(Tabla_STOCKENALMACEN[[#This Row],[ID_PRODUCTO]],'ABC STOCK'!$B$3:$F$565,5,FALSE)</f>
        <v>C</v>
      </c>
      <c r="R282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823" spans="1:18" x14ac:dyDescent="0.25">
      <c r="A2823">
        <v>1</v>
      </c>
      <c r="B2823">
        <v>1471</v>
      </c>
      <c r="C2823">
        <v>9</v>
      </c>
      <c r="D2823">
        <v>4</v>
      </c>
      <c r="E2823">
        <v>202001</v>
      </c>
      <c r="F2823">
        <v>0</v>
      </c>
      <c r="G2823">
        <v>6.17</v>
      </c>
      <c r="H2823">
        <v>0</v>
      </c>
      <c r="I2823">
        <v>289.71852000000001</v>
      </c>
      <c r="J2823">
        <v>54.6</v>
      </c>
      <c r="K2823">
        <v>562.59294</v>
      </c>
      <c r="L2823">
        <f>Tabla_STOCKENALMACEN[[#This Row],[CANT_STOCK]]*Tabla_STOCKENALMACEN[[#This Row],[COSTO_UNIT]]</f>
        <v>0</v>
      </c>
      <c r="M2823">
        <f>IFERROR(Tabla_STOCKENALMACEN[[#This Row],[CANT_STOCK]]/Tabla_STOCKENALMACEN[[#This Row],[VENTA_PROM12MESES_UN]],0)</f>
        <v>0</v>
      </c>
      <c r="N2823">
        <f>IFERROR(12/Tabla_STOCKENALMACEN[[#This Row],[MESES DE INVENTARIO]],0)</f>
        <v>0</v>
      </c>
      <c r="O2823" s="3">
        <f>Tabla_STOCKENALMACEN[[#This Row],[STOCK_VALORIZADO]]/SUM(Tabla_STOCKENALMACEN[STOCK_VALORIZADO])</f>
        <v>0</v>
      </c>
      <c r="P2823" s="1" t="str">
        <f>VLOOKUP(Tabla_STOCKENALMACEN[[#This Row],[ID_PRODUCTO]],'ABC VENTAS'!$B$2:$F$564,5,FALSE)</f>
        <v>C</v>
      </c>
      <c r="Q2823" s="1" t="str">
        <f>VLOOKUP(Tabla_STOCKENALMACEN[[#This Row],[ID_PRODUCTO]],'ABC STOCK'!$B$3:$F$565,5,FALSE)</f>
        <v>C</v>
      </c>
      <c r="R282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24" spans="1:18" x14ac:dyDescent="0.25">
      <c r="A2824">
        <v>1</v>
      </c>
      <c r="B2824">
        <v>1471</v>
      </c>
      <c r="C2824">
        <v>9</v>
      </c>
      <c r="D2824">
        <v>4</v>
      </c>
      <c r="E2824">
        <v>201911</v>
      </c>
      <c r="F2824">
        <v>446</v>
      </c>
      <c r="G2824">
        <v>6.44</v>
      </c>
      <c r="H2824">
        <v>2872.24</v>
      </c>
      <c r="I2824">
        <v>200.69615999999999</v>
      </c>
      <c r="J2824">
        <v>37.1</v>
      </c>
      <c r="K2824">
        <v>444.39864</v>
      </c>
      <c r="L2824">
        <f>Tabla_STOCKENALMACEN[[#This Row],[CANT_STOCK]]*Tabla_STOCKENALMACEN[[#This Row],[COSTO_UNIT]]</f>
        <v>2872.2400000000002</v>
      </c>
      <c r="M2824">
        <f>IFERROR(Tabla_STOCKENALMACEN[[#This Row],[CANT_STOCK]]/Tabla_STOCKENALMACEN[[#This Row],[VENTA_PROM12MESES_UN]],0)</f>
        <v>12.021563342318059</v>
      </c>
      <c r="N2824">
        <f>IFERROR(12/Tabla_STOCKENALMACEN[[#This Row],[MESES DE INVENTARIO]],0)</f>
        <v>0.99820627802690587</v>
      </c>
      <c r="O2824" s="3">
        <f>Tabla_STOCKENALMACEN[[#This Row],[STOCK_VALORIZADO]]/SUM(Tabla_STOCKENALMACEN[STOCK_VALORIZADO])</f>
        <v>1.0812800853537567E-4</v>
      </c>
      <c r="P2824" s="1" t="str">
        <f>VLOOKUP(Tabla_STOCKENALMACEN[[#This Row],[ID_PRODUCTO]],'ABC VENTAS'!$B$2:$F$564,5,FALSE)</f>
        <v>C</v>
      </c>
      <c r="Q2824" s="1" t="str">
        <f>VLOOKUP(Tabla_STOCKENALMACEN[[#This Row],[ID_PRODUCTO]],'ABC STOCK'!$B$3:$F$565,5,FALSE)</f>
        <v>C</v>
      </c>
      <c r="R282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825" spans="1:18" x14ac:dyDescent="0.25">
      <c r="A2825">
        <v>1</v>
      </c>
      <c r="B2825">
        <v>1471</v>
      </c>
      <c r="C2825">
        <v>9</v>
      </c>
      <c r="D2825">
        <v>4</v>
      </c>
      <c r="E2825">
        <v>202001</v>
      </c>
      <c r="F2825">
        <v>298</v>
      </c>
      <c r="G2825">
        <v>2.2400000000000002</v>
      </c>
      <c r="H2825">
        <v>667.52</v>
      </c>
      <c r="I2825">
        <v>284.21120000000002</v>
      </c>
      <c r="J2825">
        <v>122</v>
      </c>
      <c r="K2825">
        <v>401.72160000000002</v>
      </c>
      <c r="L2825">
        <f>Tabla_STOCKENALMACEN[[#This Row],[CANT_STOCK]]*Tabla_STOCKENALMACEN[[#This Row],[COSTO_UNIT]]</f>
        <v>667.5200000000001</v>
      </c>
      <c r="M2825">
        <f>IFERROR(Tabla_STOCKENALMACEN[[#This Row],[CANT_STOCK]]/Tabla_STOCKENALMACEN[[#This Row],[VENTA_PROM12MESES_UN]],0)</f>
        <v>2.442622950819672</v>
      </c>
      <c r="N2825">
        <f>IFERROR(12/Tabla_STOCKENALMACEN[[#This Row],[MESES DE INVENTARIO]],0)</f>
        <v>4.9127516778523495</v>
      </c>
      <c r="O2825" s="3">
        <f>Tabla_STOCKENALMACEN[[#This Row],[STOCK_VALORIZADO]]/SUM(Tabla_STOCKENALMACEN[STOCK_VALORIZADO])</f>
        <v>2.5129379250178943E-5</v>
      </c>
      <c r="P2825" s="1" t="str">
        <f>VLOOKUP(Tabla_STOCKENALMACEN[[#This Row],[ID_PRODUCTO]],'ABC VENTAS'!$B$2:$F$564,5,FALSE)</f>
        <v>C</v>
      </c>
      <c r="Q2825" s="1" t="str">
        <f>VLOOKUP(Tabla_STOCKENALMACEN[[#This Row],[ID_PRODUCTO]],'ABC STOCK'!$B$3:$F$565,5,FALSE)</f>
        <v>C</v>
      </c>
      <c r="R282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26" spans="1:18" x14ac:dyDescent="0.25">
      <c r="A2826">
        <v>2</v>
      </c>
      <c r="B2826">
        <v>1471</v>
      </c>
      <c r="C2826">
        <v>9</v>
      </c>
      <c r="D2826">
        <v>4</v>
      </c>
      <c r="E2826">
        <v>202001</v>
      </c>
      <c r="F2826">
        <v>471</v>
      </c>
      <c r="G2826">
        <v>7.03</v>
      </c>
      <c r="H2826">
        <v>3311.13</v>
      </c>
      <c r="I2826">
        <v>292.11056000000002</v>
      </c>
      <c r="J2826">
        <v>39.200000000000003</v>
      </c>
      <c r="K2826">
        <v>399.58519999999999</v>
      </c>
      <c r="L2826">
        <f>Tabla_STOCKENALMACEN[[#This Row],[CANT_STOCK]]*Tabla_STOCKENALMACEN[[#This Row],[COSTO_UNIT]]</f>
        <v>3311.13</v>
      </c>
      <c r="M2826">
        <f>IFERROR(Tabla_STOCKENALMACEN[[#This Row],[CANT_STOCK]]/Tabla_STOCKENALMACEN[[#This Row],[VENTA_PROM12MESES_UN]],0)</f>
        <v>12.015306122448978</v>
      </c>
      <c r="N2826">
        <f>IFERROR(12/Tabla_STOCKENALMACEN[[#This Row],[MESES DE INVENTARIO]],0)</f>
        <v>0.99872611464968164</v>
      </c>
      <c r="O2826" s="3">
        <f>Tabla_STOCKENALMACEN[[#This Row],[STOCK_VALORIZADO]]/SUM(Tabla_STOCKENALMACEN[STOCK_VALORIZADO])</f>
        <v>1.2465040975048687E-4</v>
      </c>
      <c r="P2826" s="1" t="str">
        <f>VLOOKUP(Tabla_STOCKENALMACEN[[#This Row],[ID_PRODUCTO]],'ABC VENTAS'!$B$2:$F$564,5,FALSE)</f>
        <v>C</v>
      </c>
      <c r="Q2826" s="1" t="str">
        <f>VLOOKUP(Tabla_STOCKENALMACEN[[#This Row],[ID_PRODUCTO]],'ABC STOCK'!$B$3:$F$565,5,FALSE)</f>
        <v>C</v>
      </c>
      <c r="R282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827" spans="1:18" x14ac:dyDescent="0.25">
      <c r="A2827">
        <v>3</v>
      </c>
      <c r="B2827">
        <v>1471</v>
      </c>
      <c r="C2827">
        <v>9</v>
      </c>
      <c r="D2827">
        <v>4</v>
      </c>
      <c r="E2827">
        <v>201911</v>
      </c>
      <c r="F2827">
        <v>0</v>
      </c>
      <c r="G2827">
        <v>3.97</v>
      </c>
      <c r="H2827">
        <v>0</v>
      </c>
      <c r="I2827">
        <v>146.11584999999999</v>
      </c>
      <c r="J2827">
        <v>43.3</v>
      </c>
      <c r="K2827">
        <v>266.44655</v>
      </c>
      <c r="L2827">
        <f>Tabla_STOCKENALMACEN[[#This Row],[CANT_STOCK]]*Tabla_STOCKENALMACEN[[#This Row],[COSTO_UNIT]]</f>
        <v>0</v>
      </c>
      <c r="M2827">
        <f>IFERROR(Tabla_STOCKENALMACEN[[#This Row],[CANT_STOCK]]/Tabla_STOCKENALMACEN[[#This Row],[VENTA_PROM12MESES_UN]],0)</f>
        <v>0</v>
      </c>
      <c r="N2827">
        <f>IFERROR(12/Tabla_STOCKENALMACEN[[#This Row],[MESES DE INVENTARIO]],0)</f>
        <v>0</v>
      </c>
      <c r="O2827" s="3">
        <f>Tabla_STOCKENALMACEN[[#This Row],[STOCK_VALORIZADO]]/SUM(Tabla_STOCKENALMACEN[STOCK_VALORIZADO])</f>
        <v>0</v>
      </c>
      <c r="P2827" s="1" t="str">
        <f>VLOOKUP(Tabla_STOCKENALMACEN[[#This Row],[ID_PRODUCTO]],'ABC VENTAS'!$B$2:$F$564,5,FALSE)</f>
        <v>C</v>
      </c>
      <c r="Q2827" s="1" t="str">
        <f>VLOOKUP(Tabla_STOCKENALMACEN[[#This Row],[ID_PRODUCTO]],'ABC STOCK'!$B$3:$F$565,5,FALSE)</f>
        <v>C</v>
      </c>
      <c r="R282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28" spans="1:18" x14ac:dyDescent="0.25">
      <c r="A2828">
        <v>3</v>
      </c>
      <c r="B2828">
        <v>1472</v>
      </c>
      <c r="C2828">
        <v>9</v>
      </c>
      <c r="D2828">
        <v>4</v>
      </c>
      <c r="E2828">
        <v>201904</v>
      </c>
      <c r="F2828">
        <v>197</v>
      </c>
      <c r="G2828">
        <v>2.16</v>
      </c>
      <c r="H2828">
        <v>425.52</v>
      </c>
      <c r="I2828">
        <v>306.8064</v>
      </c>
      <c r="J2828">
        <v>134</v>
      </c>
      <c r="K2828">
        <v>523.88639999999998</v>
      </c>
      <c r="L2828">
        <f>Tabla_STOCKENALMACEN[[#This Row],[CANT_STOCK]]*Tabla_STOCKENALMACEN[[#This Row],[COSTO_UNIT]]</f>
        <v>425.52000000000004</v>
      </c>
      <c r="M2828">
        <f>IFERROR(Tabla_STOCKENALMACEN[[#This Row],[CANT_STOCK]]/Tabla_STOCKENALMACEN[[#This Row],[VENTA_PROM12MESES_UN]],0)</f>
        <v>1.4701492537313432</v>
      </c>
      <c r="N2828">
        <f>IFERROR(12/Tabla_STOCKENALMACEN[[#This Row],[MESES DE INVENTARIO]],0)</f>
        <v>8.1624365482233507</v>
      </c>
      <c r="O2828" s="3">
        <f>Tabla_STOCKENALMACEN[[#This Row],[STOCK_VALORIZADO]]/SUM(Tabla_STOCKENALMACEN[STOCK_VALORIZADO])</f>
        <v>1.6019075770817569E-5</v>
      </c>
      <c r="P2828" s="1" t="str">
        <f>VLOOKUP(Tabla_STOCKENALMACEN[[#This Row],[ID_PRODUCTO]],'ABC VENTAS'!$B$2:$F$564,5,FALSE)</f>
        <v>C</v>
      </c>
      <c r="Q2828" s="1" t="str">
        <f>VLOOKUP(Tabla_STOCKENALMACEN[[#This Row],[ID_PRODUCTO]],'ABC STOCK'!$B$3:$F$565,5,FALSE)</f>
        <v>C</v>
      </c>
      <c r="R282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29" spans="1:18" x14ac:dyDescent="0.25">
      <c r="A2829">
        <v>2</v>
      </c>
      <c r="B2829">
        <v>1472</v>
      </c>
      <c r="C2829">
        <v>9</v>
      </c>
      <c r="D2829">
        <v>4</v>
      </c>
      <c r="E2829">
        <v>202002</v>
      </c>
      <c r="F2829">
        <v>246</v>
      </c>
      <c r="G2829">
        <v>3.2</v>
      </c>
      <c r="H2829">
        <v>787.2</v>
      </c>
      <c r="I2829">
        <v>232.96639999999999</v>
      </c>
      <c r="J2829">
        <v>81.8</v>
      </c>
      <c r="K2829">
        <v>439.7568</v>
      </c>
      <c r="L2829">
        <f>Tabla_STOCKENALMACEN[[#This Row],[CANT_STOCK]]*Tabla_STOCKENALMACEN[[#This Row],[COSTO_UNIT]]</f>
        <v>787.2</v>
      </c>
      <c r="M2829">
        <f>IFERROR(Tabla_STOCKENALMACEN[[#This Row],[CANT_STOCK]]/Tabla_STOCKENALMACEN[[#This Row],[VENTA_PROM12MESES_UN]],0)</f>
        <v>3.0073349633251834</v>
      </c>
      <c r="N2829">
        <f>IFERROR(12/Tabla_STOCKENALMACEN[[#This Row],[MESES DE INVENTARIO]],0)</f>
        <v>3.9902439024390244</v>
      </c>
      <c r="O2829" s="3">
        <f>Tabla_STOCKENALMACEN[[#This Row],[STOCK_VALORIZADO]]/SUM(Tabla_STOCKENALMACEN[STOCK_VALORIZADO])</f>
        <v>2.9634838425426747E-5</v>
      </c>
      <c r="P2829" s="1" t="str">
        <f>VLOOKUP(Tabla_STOCKENALMACEN[[#This Row],[ID_PRODUCTO]],'ABC VENTAS'!$B$2:$F$564,5,FALSE)</f>
        <v>C</v>
      </c>
      <c r="Q2829" s="1" t="str">
        <f>VLOOKUP(Tabla_STOCKENALMACEN[[#This Row],[ID_PRODUCTO]],'ABC STOCK'!$B$3:$F$565,5,FALSE)</f>
        <v>C</v>
      </c>
      <c r="R282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830" spans="1:18" x14ac:dyDescent="0.25">
      <c r="A2830">
        <v>1</v>
      </c>
      <c r="B2830">
        <v>1472</v>
      </c>
      <c r="C2830">
        <v>9</v>
      </c>
      <c r="D2830">
        <v>4</v>
      </c>
      <c r="E2830">
        <v>201904</v>
      </c>
      <c r="F2830">
        <v>902</v>
      </c>
      <c r="G2830">
        <v>3.7</v>
      </c>
      <c r="H2830">
        <v>3337.4</v>
      </c>
      <c r="I2830">
        <v>189.0145</v>
      </c>
      <c r="J2830">
        <v>60.1</v>
      </c>
      <c r="K2830">
        <v>400.26600000000002</v>
      </c>
      <c r="L2830">
        <f>Tabla_STOCKENALMACEN[[#This Row],[CANT_STOCK]]*Tabla_STOCKENALMACEN[[#This Row],[COSTO_UNIT]]</f>
        <v>3337.4</v>
      </c>
      <c r="M2830">
        <f>IFERROR(Tabla_STOCKENALMACEN[[#This Row],[CANT_STOCK]]/Tabla_STOCKENALMACEN[[#This Row],[VENTA_PROM12MESES_UN]],0)</f>
        <v>15.008319467554076</v>
      </c>
      <c r="N2830">
        <f>IFERROR(12/Tabla_STOCKENALMACEN[[#This Row],[MESES DE INVENTARIO]],0)</f>
        <v>0.79955654101995566</v>
      </c>
      <c r="O2830" s="3">
        <f>Tabla_STOCKENALMACEN[[#This Row],[STOCK_VALORIZADO]]/SUM(Tabla_STOCKENALMACEN[STOCK_VALORIZADO])</f>
        <v>1.2563936707446548E-4</v>
      </c>
      <c r="P2830" s="1" t="str">
        <f>VLOOKUP(Tabla_STOCKENALMACEN[[#This Row],[ID_PRODUCTO]],'ABC VENTAS'!$B$2:$F$564,5,FALSE)</f>
        <v>C</v>
      </c>
      <c r="Q2830" s="1" t="str">
        <f>VLOOKUP(Tabla_STOCKENALMACEN[[#This Row],[ID_PRODUCTO]],'ABC STOCK'!$B$3:$F$565,5,FALSE)</f>
        <v>C</v>
      </c>
      <c r="R283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831" spans="1:18" x14ac:dyDescent="0.25">
      <c r="A2831">
        <v>3</v>
      </c>
      <c r="B2831">
        <v>1472</v>
      </c>
      <c r="C2831">
        <v>9</v>
      </c>
      <c r="D2831">
        <v>4</v>
      </c>
      <c r="E2831">
        <v>202003</v>
      </c>
      <c r="F2831">
        <v>0</v>
      </c>
      <c r="G2831">
        <v>5.96</v>
      </c>
      <c r="H2831">
        <v>0</v>
      </c>
      <c r="I2831">
        <v>202.64</v>
      </c>
      <c r="J2831">
        <v>40</v>
      </c>
      <c r="K2831">
        <v>393.36</v>
      </c>
      <c r="L2831">
        <f>Tabla_STOCKENALMACEN[[#This Row],[CANT_STOCK]]*Tabla_STOCKENALMACEN[[#This Row],[COSTO_UNIT]]</f>
        <v>0</v>
      </c>
      <c r="M2831">
        <f>IFERROR(Tabla_STOCKENALMACEN[[#This Row],[CANT_STOCK]]/Tabla_STOCKENALMACEN[[#This Row],[VENTA_PROM12MESES_UN]],0)</f>
        <v>0</v>
      </c>
      <c r="N2831">
        <f>IFERROR(12/Tabla_STOCKENALMACEN[[#This Row],[MESES DE INVENTARIO]],0)</f>
        <v>0</v>
      </c>
      <c r="O2831" s="3">
        <f>Tabla_STOCKENALMACEN[[#This Row],[STOCK_VALORIZADO]]/SUM(Tabla_STOCKENALMACEN[STOCK_VALORIZADO])</f>
        <v>0</v>
      </c>
      <c r="P2831" s="1" t="str">
        <f>VLOOKUP(Tabla_STOCKENALMACEN[[#This Row],[ID_PRODUCTO]],'ABC VENTAS'!$B$2:$F$564,5,FALSE)</f>
        <v>C</v>
      </c>
      <c r="Q2831" s="1" t="str">
        <f>VLOOKUP(Tabla_STOCKENALMACEN[[#This Row],[ID_PRODUCTO]],'ABC STOCK'!$B$3:$F$565,5,FALSE)</f>
        <v>C</v>
      </c>
      <c r="R283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32" spans="1:18" x14ac:dyDescent="0.25">
      <c r="A2832">
        <v>3</v>
      </c>
      <c r="B2832">
        <v>1472</v>
      </c>
      <c r="C2832">
        <v>9</v>
      </c>
      <c r="D2832">
        <v>4</v>
      </c>
      <c r="E2832">
        <v>202002</v>
      </c>
      <c r="F2832">
        <v>412</v>
      </c>
      <c r="G2832">
        <v>3.31</v>
      </c>
      <c r="H2832">
        <v>1363.72</v>
      </c>
      <c r="I2832">
        <v>179.05776</v>
      </c>
      <c r="J2832">
        <v>58.8</v>
      </c>
      <c r="K2832">
        <v>282.2106</v>
      </c>
      <c r="L2832">
        <f>Tabla_STOCKENALMACEN[[#This Row],[CANT_STOCK]]*Tabla_STOCKENALMACEN[[#This Row],[COSTO_UNIT]]</f>
        <v>1363.72</v>
      </c>
      <c r="M2832">
        <f>IFERROR(Tabla_STOCKENALMACEN[[#This Row],[CANT_STOCK]]/Tabla_STOCKENALMACEN[[#This Row],[VENTA_PROM12MESES_UN]],0)</f>
        <v>7.0068027210884356</v>
      </c>
      <c r="N2832">
        <f>IFERROR(12/Tabla_STOCKENALMACEN[[#This Row],[MESES DE INVENTARIO]],0)</f>
        <v>1.7126213592233008</v>
      </c>
      <c r="O2832" s="3">
        <f>Tabla_STOCKENALMACEN[[#This Row],[STOCK_VALORIZADO]]/SUM(Tabla_STOCKENALMACEN[STOCK_VALORIZADO])</f>
        <v>5.1338442400308643E-5</v>
      </c>
      <c r="P2832" s="1" t="str">
        <f>VLOOKUP(Tabla_STOCKENALMACEN[[#This Row],[ID_PRODUCTO]],'ABC VENTAS'!$B$2:$F$564,5,FALSE)</f>
        <v>C</v>
      </c>
      <c r="Q2832" s="1" t="str">
        <f>VLOOKUP(Tabla_STOCKENALMACEN[[#This Row],[ID_PRODUCTO]],'ABC STOCK'!$B$3:$F$565,5,FALSE)</f>
        <v>C</v>
      </c>
      <c r="R283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833" spans="1:18" x14ac:dyDescent="0.25">
      <c r="A2833">
        <v>1</v>
      </c>
      <c r="B2833">
        <v>1472</v>
      </c>
      <c r="C2833">
        <v>9</v>
      </c>
      <c r="D2833">
        <v>4</v>
      </c>
      <c r="E2833">
        <v>201903</v>
      </c>
      <c r="F2833">
        <v>429</v>
      </c>
      <c r="G2833">
        <v>4.72</v>
      </c>
      <c r="H2833">
        <v>2024.88</v>
      </c>
      <c r="I2833">
        <v>184.08</v>
      </c>
      <c r="J2833">
        <v>39</v>
      </c>
      <c r="K2833">
        <v>276.12</v>
      </c>
      <c r="L2833">
        <f>Tabla_STOCKENALMACEN[[#This Row],[CANT_STOCK]]*Tabla_STOCKENALMACEN[[#This Row],[COSTO_UNIT]]</f>
        <v>2024.8799999999999</v>
      </c>
      <c r="M2833">
        <f>IFERROR(Tabla_STOCKENALMACEN[[#This Row],[CANT_STOCK]]/Tabla_STOCKENALMACEN[[#This Row],[VENTA_PROM12MESES_UN]],0)</f>
        <v>11</v>
      </c>
      <c r="N2833">
        <f>IFERROR(12/Tabla_STOCKENALMACEN[[#This Row],[MESES DE INVENTARIO]],0)</f>
        <v>1.0909090909090908</v>
      </c>
      <c r="O2833" s="3">
        <f>Tabla_STOCKENALMACEN[[#This Row],[STOCK_VALORIZADO]]/SUM(Tabla_STOCKENALMACEN[STOCK_VALORIZADO])</f>
        <v>7.6228393840038248E-5</v>
      </c>
      <c r="P2833" s="1" t="str">
        <f>VLOOKUP(Tabla_STOCKENALMACEN[[#This Row],[ID_PRODUCTO]],'ABC VENTAS'!$B$2:$F$564,5,FALSE)</f>
        <v>C</v>
      </c>
      <c r="Q2833" s="1" t="str">
        <f>VLOOKUP(Tabla_STOCKENALMACEN[[#This Row],[ID_PRODUCTO]],'ABC STOCK'!$B$3:$F$565,5,FALSE)</f>
        <v>C</v>
      </c>
      <c r="R283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834" spans="1:18" x14ac:dyDescent="0.25">
      <c r="A2834">
        <v>2</v>
      </c>
      <c r="B2834">
        <v>1473</v>
      </c>
      <c r="C2834">
        <v>9</v>
      </c>
      <c r="D2834">
        <v>4</v>
      </c>
      <c r="E2834">
        <v>201904</v>
      </c>
      <c r="F2834">
        <v>443</v>
      </c>
      <c r="G2834">
        <v>6.77</v>
      </c>
      <c r="H2834">
        <v>2999.11</v>
      </c>
      <c r="I2834">
        <v>399.1592</v>
      </c>
      <c r="J2834">
        <v>73.7</v>
      </c>
      <c r="K2834">
        <v>808.29737999999998</v>
      </c>
      <c r="L2834">
        <f>Tabla_STOCKENALMACEN[[#This Row],[CANT_STOCK]]*Tabla_STOCKENALMACEN[[#This Row],[COSTO_UNIT]]</f>
        <v>2999.1099999999997</v>
      </c>
      <c r="M2834">
        <f>IFERROR(Tabla_STOCKENALMACEN[[#This Row],[CANT_STOCK]]/Tabla_STOCKENALMACEN[[#This Row],[VENTA_PROM12MESES_UN]],0)</f>
        <v>6.010854816824966</v>
      </c>
      <c r="N2834">
        <f>IFERROR(12/Tabla_STOCKENALMACEN[[#This Row],[MESES DE INVENTARIO]],0)</f>
        <v>1.9963882618510158</v>
      </c>
      <c r="O2834" s="3">
        <f>Tabla_STOCKENALMACEN[[#This Row],[STOCK_VALORIZADO]]/SUM(Tabla_STOCKENALMACEN[STOCK_VALORIZADO])</f>
        <v>1.1290414160325407E-4</v>
      </c>
      <c r="P2834" s="1" t="str">
        <f>VLOOKUP(Tabla_STOCKENALMACEN[[#This Row],[ID_PRODUCTO]],'ABC VENTAS'!$B$2:$F$564,5,FALSE)</f>
        <v>C</v>
      </c>
      <c r="Q2834" s="1" t="str">
        <f>VLOOKUP(Tabla_STOCKENALMACEN[[#This Row],[ID_PRODUCTO]],'ABC STOCK'!$B$3:$F$565,5,FALSE)</f>
        <v>C</v>
      </c>
      <c r="R283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835" spans="1:18" x14ac:dyDescent="0.25">
      <c r="A2835">
        <v>2</v>
      </c>
      <c r="B2835">
        <v>1473</v>
      </c>
      <c r="C2835">
        <v>9</v>
      </c>
      <c r="D2835">
        <v>4</v>
      </c>
      <c r="E2835">
        <v>202003</v>
      </c>
      <c r="F2835">
        <v>1031</v>
      </c>
      <c r="G2835">
        <v>5.42</v>
      </c>
      <c r="H2835">
        <v>5588.02</v>
      </c>
      <c r="I2835">
        <v>383.95280000000002</v>
      </c>
      <c r="J2835">
        <v>64.400000000000006</v>
      </c>
      <c r="K2835">
        <v>652.71975999999995</v>
      </c>
      <c r="L2835">
        <f>Tabla_STOCKENALMACEN[[#This Row],[CANT_STOCK]]*Tabla_STOCKENALMACEN[[#This Row],[COSTO_UNIT]]</f>
        <v>5588.0199999999995</v>
      </c>
      <c r="M2835">
        <f>IFERROR(Tabla_STOCKENALMACEN[[#This Row],[CANT_STOCK]]/Tabla_STOCKENALMACEN[[#This Row],[VENTA_PROM12MESES_UN]],0)</f>
        <v>16.009316770186334</v>
      </c>
      <c r="N2835">
        <f>IFERROR(12/Tabla_STOCKENALMACEN[[#This Row],[MESES DE INVENTARIO]],0)</f>
        <v>0.7495635305528614</v>
      </c>
      <c r="O2835" s="3">
        <f>Tabla_STOCKENALMACEN[[#This Row],[STOCK_VALORIZADO]]/SUM(Tabla_STOCKENALMACEN[STOCK_VALORIZADO])</f>
        <v>2.1036594235016915E-4</v>
      </c>
      <c r="P2835" s="1" t="str">
        <f>VLOOKUP(Tabla_STOCKENALMACEN[[#This Row],[ID_PRODUCTO]],'ABC VENTAS'!$B$2:$F$564,5,FALSE)</f>
        <v>C</v>
      </c>
      <c r="Q2835" s="1" t="str">
        <f>VLOOKUP(Tabla_STOCKENALMACEN[[#This Row],[ID_PRODUCTO]],'ABC STOCK'!$B$3:$F$565,5,FALSE)</f>
        <v>C</v>
      </c>
      <c r="R283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836" spans="1:18" x14ac:dyDescent="0.25">
      <c r="A2836">
        <v>1</v>
      </c>
      <c r="B2836">
        <v>1473</v>
      </c>
      <c r="C2836">
        <v>9</v>
      </c>
      <c r="D2836">
        <v>4</v>
      </c>
      <c r="E2836">
        <v>202001</v>
      </c>
      <c r="F2836">
        <v>387</v>
      </c>
      <c r="G2836">
        <v>5.0199999999999996</v>
      </c>
      <c r="H2836">
        <v>1942.74</v>
      </c>
      <c r="I2836">
        <v>291.411</v>
      </c>
      <c r="J2836">
        <v>64.5</v>
      </c>
      <c r="K2836">
        <v>407.97539999999998</v>
      </c>
      <c r="L2836">
        <f>Tabla_STOCKENALMACEN[[#This Row],[CANT_STOCK]]*Tabla_STOCKENALMACEN[[#This Row],[COSTO_UNIT]]</f>
        <v>1942.7399999999998</v>
      </c>
      <c r="M2836">
        <f>IFERROR(Tabla_STOCKENALMACEN[[#This Row],[CANT_STOCK]]/Tabla_STOCKENALMACEN[[#This Row],[VENTA_PROM12MESES_UN]],0)</f>
        <v>6</v>
      </c>
      <c r="N2836">
        <f>IFERROR(12/Tabla_STOCKENALMACEN[[#This Row],[MESES DE INVENTARIO]],0)</f>
        <v>2</v>
      </c>
      <c r="O2836" s="3">
        <f>Tabla_STOCKENALMACEN[[#This Row],[STOCK_VALORIZADO]]/SUM(Tabla_STOCKENALMACEN[STOCK_VALORIZADO])</f>
        <v>7.3136161080555835E-5</v>
      </c>
      <c r="P2836" s="1" t="str">
        <f>VLOOKUP(Tabla_STOCKENALMACEN[[#This Row],[ID_PRODUCTO]],'ABC VENTAS'!$B$2:$F$564,5,FALSE)</f>
        <v>C</v>
      </c>
      <c r="Q2836" s="1" t="str">
        <f>VLOOKUP(Tabla_STOCKENALMACEN[[#This Row],[ID_PRODUCTO]],'ABC STOCK'!$B$3:$F$565,5,FALSE)</f>
        <v>C</v>
      </c>
      <c r="R283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837" spans="1:18" x14ac:dyDescent="0.25">
      <c r="A2837">
        <v>2</v>
      </c>
      <c r="B2837">
        <v>1473</v>
      </c>
      <c r="C2837">
        <v>9</v>
      </c>
      <c r="D2837">
        <v>4</v>
      </c>
      <c r="E2837">
        <v>201903</v>
      </c>
      <c r="F2837">
        <v>34</v>
      </c>
      <c r="G2837">
        <v>2.63</v>
      </c>
      <c r="H2837">
        <v>89.42</v>
      </c>
      <c r="I2837">
        <v>176.81489999999999</v>
      </c>
      <c r="J2837">
        <v>83</v>
      </c>
      <c r="K2837">
        <v>406.01940000000002</v>
      </c>
      <c r="L2837">
        <f>Tabla_STOCKENALMACEN[[#This Row],[CANT_STOCK]]*Tabla_STOCKENALMACEN[[#This Row],[COSTO_UNIT]]</f>
        <v>89.42</v>
      </c>
      <c r="M2837">
        <f>IFERROR(Tabla_STOCKENALMACEN[[#This Row],[CANT_STOCK]]/Tabla_STOCKENALMACEN[[#This Row],[VENTA_PROM12MESES_UN]],0)</f>
        <v>0.40963855421686746</v>
      </c>
      <c r="N2837">
        <f>IFERROR(12/Tabla_STOCKENALMACEN[[#This Row],[MESES DE INVENTARIO]],0)</f>
        <v>29.294117647058826</v>
      </c>
      <c r="O2837" s="3">
        <f>Tabla_STOCKENALMACEN[[#This Row],[STOCK_VALORIZADO]]/SUM(Tabla_STOCKENALMACEN[STOCK_VALORIZADO])</f>
        <v>3.3662947815061732E-6</v>
      </c>
      <c r="P2837" s="1" t="str">
        <f>VLOOKUP(Tabla_STOCKENALMACEN[[#This Row],[ID_PRODUCTO]],'ABC VENTAS'!$B$2:$F$564,5,FALSE)</f>
        <v>C</v>
      </c>
      <c r="Q2837" s="1" t="str">
        <f>VLOOKUP(Tabla_STOCKENALMACEN[[#This Row],[ID_PRODUCTO]],'ABC STOCK'!$B$3:$F$565,5,FALSE)</f>
        <v>C</v>
      </c>
      <c r="R283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38" spans="1:18" x14ac:dyDescent="0.25">
      <c r="A2838">
        <v>3</v>
      </c>
      <c r="B2838">
        <v>1473</v>
      </c>
      <c r="C2838">
        <v>9</v>
      </c>
      <c r="D2838">
        <v>4</v>
      </c>
      <c r="E2838">
        <v>202002</v>
      </c>
      <c r="F2838">
        <v>661</v>
      </c>
      <c r="G2838">
        <v>3.79</v>
      </c>
      <c r="H2838">
        <v>2505.19</v>
      </c>
      <c r="I2838">
        <v>198.30796000000001</v>
      </c>
      <c r="J2838">
        <v>50.8</v>
      </c>
      <c r="K2838">
        <v>231.0384</v>
      </c>
      <c r="L2838">
        <f>Tabla_STOCKENALMACEN[[#This Row],[CANT_STOCK]]*Tabla_STOCKENALMACEN[[#This Row],[COSTO_UNIT]]</f>
        <v>2505.19</v>
      </c>
      <c r="M2838">
        <f>IFERROR(Tabla_STOCKENALMACEN[[#This Row],[CANT_STOCK]]/Tabla_STOCKENALMACEN[[#This Row],[VENTA_PROM12MESES_UN]],0)</f>
        <v>13.011811023622048</v>
      </c>
      <c r="N2838">
        <f>IFERROR(12/Tabla_STOCKENALMACEN[[#This Row],[MESES DE INVENTARIO]],0)</f>
        <v>0.92223903177004529</v>
      </c>
      <c r="O2838" s="3">
        <f>Tabla_STOCKENALMACEN[[#This Row],[STOCK_VALORIZADO]]/SUM(Tabla_STOCKENALMACEN[STOCK_VALORIZADO])</f>
        <v>9.4310087493641804E-5</v>
      </c>
      <c r="P2838" s="1" t="str">
        <f>VLOOKUP(Tabla_STOCKENALMACEN[[#This Row],[ID_PRODUCTO]],'ABC VENTAS'!$B$2:$F$564,5,FALSE)</f>
        <v>C</v>
      </c>
      <c r="Q2838" s="1" t="str">
        <f>VLOOKUP(Tabla_STOCKENALMACEN[[#This Row],[ID_PRODUCTO]],'ABC STOCK'!$B$3:$F$565,5,FALSE)</f>
        <v>C</v>
      </c>
      <c r="R283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839" spans="1:18" x14ac:dyDescent="0.25">
      <c r="A2839">
        <v>1</v>
      </c>
      <c r="B2839">
        <v>1473</v>
      </c>
      <c r="C2839">
        <v>9</v>
      </c>
      <c r="D2839">
        <v>4</v>
      </c>
      <c r="E2839">
        <v>201906</v>
      </c>
      <c r="F2839">
        <v>234</v>
      </c>
      <c r="G2839">
        <v>1.19</v>
      </c>
      <c r="H2839">
        <v>278.45999999999998</v>
      </c>
      <c r="I2839">
        <v>105.7672</v>
      </c>
      <c r="J2839">
        <v>88</v>
      </c>
      <c r="K2839">
        <v>165.45760000000001</v>
      </c>
      <c r="L2839">
        <f>Tabla_STOCKENALMACEN[[#This Row],[CANT_STOCK]]*Tabla_STOCKENALMACEN[[#This Row],[COSTO_UNIT]]</f>
        <v>278.45999999999998</v>
      </c>
      <c r="M2839">
        <f>IFERROR(Tabla_STOCKENALMACEN[[#This Row],[CANT_STOCK]]/Tabla_STOCKENALMACEN[[#This Row],[VENTA_PROM12MESES_UN]],0)</f>
        <v>2.6590909090909092</v>
      </c>
      <c r="N2839">
        <f>IFERROR(12/Tabla_STOCKENALMACEN[[#This Row],[MESES DE INVENTARIO]],0)</f>
        <v>4.5128205128205128</v>
      </c>
      <c r="O2839" s="3">
        <f>Tabla_STOCKENALMACEN[[#This Row],[STOCK_VALORIZADO]]/SUM(Tabla_STOCKENALMACEN[STOCK_VALORIZADO])</f>
        <v>1.0482872342408957E-5</v>
      </c>
      <c r="P2839" s="1" t="str">
        <f>VLOOKUP(Tabla_STOCKENALMACEN[[#This Row],[ID_PRODUCTO]],'ABC VENTAS'!$B$2:$F$564,5,FALSE)</f>
        <v>C</v>
      </c>
      <c r="Q2839" s="1" t="str">
        <f>VLOOKUP(Tabla_STOCKENALMACEN[[#This Row],[ID_PRODUCTO]],'ABC STOCK'!$B$3:$F$565,5,FALSE)</f>
        <v>C</v>
      </c>
      <c r="R283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40" spans="1:18" x14ac:dyDescent="0.25">
      <c r="A2840">
        <v>3</v>
      </c>
      <c r="B2840">
        <v>1474</v>
      </c>
      <c r="C2840">
        <v>9</v>
      </c>
      <c r="D2840">
        <v>4</v>
      </c>
      <c r="E2840">
        <v>201901</v>
      </c>
      <c r="F2840">
        <v>20</v>
      </c>
      <c r="G2840">
        <v>5.7</v>
      </c>
      <c r="H2840">
        <v>114</v>
      </c>
      <c r="I2840">
        <v>532.83600000000001</v>
      </c>
      <c r="J2840">
        <v>114</v>
      </c>
      <c r="K2840">
        <v>1182.636</v>
      </c>
      <c r="L2840">
        <f>Tabla_STOCKENALMACEN[[#This Row],[CANT_STOCK]]*Tabla_STOCKENALMACEN[[#This Row],[COSTO_UNIT]]</f>
        <v>114</v>
      </c>
      <c r="M2840">
        <f>IFERROR(Tabla_STOCKENALMACEN[[#This Row],[CANT_STOCK]]/Tabla_STOCKENALMACEN[[#This Row],[VENTA_PROM12MESES_UN]],0)</f>
        <v>0.17543859649122806</v>
      </c>
      <c r="N2840">
        <f>IFERROR(12/Tabla_STOCKENALMACEN[[#This Row],[MESES DE INVENTARIO]],0)</f>
        <v>68.400000000000006</v>
      </c>
      <c r="O2840" s="3">
        <f>Tabla_STOCKENALMACEN[[#This Row],[STOCK_VALORIZADO]]/SUM(Tabla_STOCKENALMACEN[STOCK_VALORIZADO])</f>
        <v>4.2916305646578372E-6</v>
      </c>
      <c r="P2840" s="1" t="str">
        <f>VLOOKUP(Tabla_STOCKENALMACEN[[#This Row],[ID_PRODUCTO]],'ABC VENTAS'!$B$2:$F$564,5,FALSE)</f>
        <v>C</v>
      </c>
      <c r="Q2840" s="1" t="str">
        <f>VLOOKUP(Tabla_STOCKENALMACEN[[#This Row],[ID_PRODUCTO]],'ABC STOCK'!$B$3:$F$565,5,FALSE)</f>
        <v>C</v>
      </c>
      <c r="R284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41" spans="1:18" x14ac:dyDescent="0.25">
      <c r="A2841">
        <v>3</v>
      </c>
      <c r="B2841">
        <v>1474</v>
      </c>
      <c r="C2841">
        <v>9</v>
      </c>
      <c r="D2841">
        <v>4</v>
      </c>
      <c r="E2841">
        <v>201910</v>
      </c>
      <c r="F2841">
        <v>0</v>
      </c>
      <c r="G2841">
        <v>4.2699999999999996</v>
      </c>
      <c r="H2841">
        <v>0</v>
      </c>
      <c r="I2841">
        <v>435.92430000000002</v>
      </c>
      <c r="J2841">
        <v>123</v>
      </c>
      <c r="K2841">
        <v>772.05870000000004</v>
      </c>
      <c r="L2841">
        <f>Tabla_STOCKENALMACEN[[#This Row],[CANT_STOCK]]*Tabla_STOCKENALMACEN[[#This Row],[COSTO_UNIT]]</f>
        <v>0</v>
      </c>
      <c r="M2841">
        <f>IFERROR(Tabla_STOCKENALMACEN[[#This Row],[CANT_STOCK]]/Tabla_STOCKENALMACEN[[#This Row],[VENTA_PROM12MESES_UN]],0)</f>
        <v>0</v>
      </c>
      <c r="N2841">
        <f>IFERROR(12/Tabla_STOCKENALMACEN[[#This Row],[MESES DE INVENTARIO]],0)</f>
        <v>0</v>
      </c>
      <c r="O2841" s="3">
        <f>Tabla_STOCKENALMACEN[[#This Row],[STOCK_VALORIZADO]]/SUM(Tabla_STOCKENALMACEN[STOCK_VALORIZADO])</f>
        <v>0</v>
      </c>
      <c r="P2841" s="1" t="str">
        <f>VLOOKUP(Tabla_STOCKENALMACEN[[#This Row],[ID_PRODUCTO]],'ABC VENTAS'!$B$2:$F$564,5,FALSE)</f>
        <v>C</v>
      </c>
      <c r="Q2841" s="1" t="str">
        <f>VLOOKUP(Tabla_STOCKENALMACEN[[#This Row],[ID_PRODUCTO]],'ABC STOCK'!$B$3:$F$565,5,FALSE)</f>
        <v>C</v>
      </c>
      <c r="R284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42" spans="1:18" x14ac:dyDescent="0.25">
      <c r="A2842">
        <v>2</v>
      </c>
      <c r="B2842">
        <v>1474</v>
      </c>
      <c r="C2842">
        <v>9</v>
      </c>
      <c r="D2842">
        <v>4</v>
      </c>
      <c r="E2842">
        <v>201908</v>
      </c>
      <c r="F2842">
        <v>425</v>
      </c>
      <c r="G2842">
        <v>4.67</v>
      </c>
      <c r="H2842">
        <v>1984.75</v>
      </c>
      <c r="I2842">
        <v>264.50880000000001</v>
      </c>
      <c r="J2842">
        <v>70.8</v>
      </c>
      <c r="K2842">
        <v>515.79215999999997</v>
      </c>
      <c r="L2842">
        <f>Tabla_STOCKENALMACEN[[#This Row],[CANT_STOCK]]*Tabla_STOCKENALMACEN[[#This Row],[COSTO_UNIT]]</f>
        <v>1984.75</v>
      </c>
      <c r="M2842">
        <f>IFERROR(Tabla_STOCKENALMACEN[[#This Row],[CANT_STOCK]]/Tabla_STOCKENALMACEN[[#This Row],[VENTA_PROM12MESES_UN]],0)</f>
        <v>6.0028248587570623</v>
      </c>
      <c r="N2842">
        <f>IFERROR(12/Tabla_STOCKENALMACEN[[#This Row],[MESES DE INVENTARIO]],0)</f>
        <v>1.9990588235294118</v>
      </c>
      <c r="O2842" s="3">
        <f>Tabla_STOCKENALMACEN[[#This Row],[STOCK_VALORIZADO]]/SUM(Tabla_STOCKENALMACEN[STOCK_VALORIZADO])</f>
        <v>7.4717664589514399E-5</v>
      </c>
      <c r="P2842" s="1" t="str">
        <f>VLOOKUP(Tabla_STOCKENALMACEN[[#This Row],[ID_PRODUCTO]],'ABC VENTAS'!$B$2:$F$564,5,FALSE)</f>
        <v>C</v>
      </c>
      <c r="Q2842" s="1" t="str">
        <f>VLOOKUP(Tabla_STOCKENALMACEN[[#This Row],[ID_PRODUCTO]],'ABC STOCK'!$B$3:$F$565,5,FALSE)</f>
        <v>C</v>
      </c>
      <c r="R284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843" spans="1:18" x14ac:dyDescent="0.25">
      <c r="A2843">
        <v>1</v>
      </c>
      <c r="B2843">
        <v>1474</v>
      </c>
      <c r="C2843">
        <v>9</v>
      </c>
      <c r="D2843">
        <v>4</v>
      </c>
      <c r="E2843">
        <v>201912</v>
      </c>
      <c r="F2843">
        <v>0</v>
      </c>
      <c r="G2843">
        <v>3.87</v>
      </c>
      <c r="H2843">
        <v>0</v>
      </c>
      <c r="I2843">
        <v>179.93178</v>
      </c>
      <c r="J2843">
        <v>57.4</v>
      </c>
      <c r="K2843">
        <v>422.06220000000002</v>
      </c>
      <c r="L2843">
        <f>Tabla_STOCKENALMACEN[[#This Row],[CANT_STOCK]]*Tabla_STOCKENALMACEN[[#This Row],[COSTO_UNIT]]</f>
        <v>0</v>
      </c>
      <c r="M2843">
        <f>IFERROR(Tabla_STOCKENALMACEN[[#This Row],[CANT_STOCK]]/Tabla_STOCKENALMACEN[[#This Row],[VENTA_PROM12MESES_UN]],0)</f>
        <v>0</v>
      </c>
      <c r="N2843">
        <f>IFERROR(12/Tabla_STOCKENALMACEN[[#This Row],[MESES DE INVENTARIO]],0)</f>
        <v>0</v>
      </c>
      <c r="O2843" s="3">
        <f>Tabla_STOCKENALMACEN[[#This Row],[STOCK_VALORIZADO]]/SUM(Tabla_STOCKENALMACEN[STOCK_VALORIZADO])</f>
        <v>0</v>
      </c>
      <c r="P2843" s="1" t="str">
        <f>VLOOKUP(Tabla_STOCKENALMACEN[[#This Row],[ID_PRODUCTO]],'ABC VENTAS'!$B$2:$F$564,5,FALSE)</f>
        <v>C</v>
      </c>
      <c r="Q2843" s="1" t="str">
        <f>VLOOKUP(Tabla_STOCKENALMACEN[[#This Row],[ID_PRODUCTO]],'ABC STOCK'!$B$3:$F$565,5,FALSE)</f>
        <v>C</v>
      </c>
      <c r="R284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44" spans="1:18" x14ac:dyDescent="0.25">
      <c r="A2844">
        <v>3</v>
      </c>
      <c r="B2844">
        <v>1474</v>
      </c>
      <c r="C2844">
        <v>9</v>
      </c>
      <c r="D2844">
        <v>4</v>
      </c>
      <c r="E2844">
        <v>202001</v>
      </c>
      <c r="F2844">
        <v>36</v>
      </c>
      <c r="G2844">
        <v>3.41</v>
      </c>
      <c r="H2844">
        <v>122.76</v>
      </c>
      <c r="I2844">
        <v>237.74520000000001</v>
      </c>
      <c r="J2844">
        <v>83</v>
      </c>
      <c r="K2844">
        <v>416.05410000000001</v>
      </c>
      <c r="L2844">
        <f>Tabla_STOCKENALMACEN[[#This Row],[CANT_STOCK]]*Tabla_STOCKENALMACEN[[#This Row],[COSTO_UNIT]]</f>
        <v>122.76</v>
      </c>
      <c r="M2844">
        <f>IFERROR(Tabla_STOCKENALMACEN[[#This Row],[CANT_STOCK]]/Tabla_STOCKENALMACEN[[#This Row],[VENTA_PROM12MESES_UN]],0)</f>
        <v>0.43373493975903615</v>
      </c>
      <c r="N2844">
        <f>IFERROR(12/Tabla_STOCKENALMACEN[[#This Row],[MESES DE INVENTARIO]],0)</f>
        <v>27.666666666666668</v>
      </c>
      <c r="O2844" s="3">
        <f>Tabla_STOCKENALMACEN[[#This Row],[STOCK_VALORIZADO]]/SUM(Tabla_STOCKENALMACEN[STOCK_VALORIZADO])</f>
        <v>4.6214084922578599E-6</v>
      </c>
      <c r="P2844" s="1" t="str">
        <f>VLOOKUP(Tabla_STOCKENALMACEN[[#This Row],[ID_PRODUCTO]],'ABC VENTAS'!$B$2:$F$564,5,FALSE)</f>
        <v>C</v>
      </c>
      <c r="Q2844" s="1" t="str">
        <f>VLOOKUP(Tabla_STOCKENALMACEN[[#This Row],[ID_PRODUCTO]],'ABC STOCK'!$B$3:$F$565,5,FALSE)</f>
        <v>C</v>
      </c>
      <c r="R284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45" spans="1:18" x14ac:dyDescent="0.25">
      <c r="A2845">
        <v>3</v>
      </c>
      <c r="B2845">
        <v>1474</v>
      </c>
      <c r="C2845">
        <v>9</v>
      </c>
      <c r="D2845">
        <v>4</v>
      </c>
      <c r="E2845">
        <v>202002</v>
      </c>
      <c r="F2845">
        <v>245</v>
      </c>
      <c r="G2845">
        <v>1.81</v>
      </c>
      <c r="H2845">
        <v>443.45</v>
      </c>
      <c r="I2845">
        <v>167.78700000000001</v>
      </c>
      <c r="J2845">
        <v>90</v>
      </c>
      <c r="K2845">
        <v>198.738</v>
      </c>
      <c r="L2845">
        <f>Tabla_STOCKENALMACEN[[#This Row],[CANT_STOCK]]*Tabla_STOCKENALMACEN[[#This Row],[COSTO_UNIT]]</f>
        <v>443.45</v>
      </c>
      <c r="M2845">
        <f>IFERROR(Tabla_STOCKENALMACEN[[#This Row],[CANT_STOCK]]/Tabla_STOCKENALMACEN[[#This Row],[VENTA_PROM12MESES_UN]],0)</f>
        <v>2.7222222222222223</v>
      </c>
      <c r="N2845">
        <f>IFERROR(12/Tabla_STOCKENALMACEN[[#This Row],[MESES DE INVENTARIO]],0)</f>
        <v>4.408163265306122</v>
      </c>
      <c r="O2845" s="3">
        <f>Tabla_STOCKENALMACEN[[#This Row],[STOCK_VALORIZADO]]/SUM(Tabla_STOCKENALMACEN[STOCK_VALORIZADO])</f>
        <v>1.6694066437697523E-5</v>
      </c>
      <c r="P2845" s="1" t="str">
        <f>VLOOKUP(Tabla_STOCKENALMACEN[[#This Row],[ID_PRODUCTO]],'ABC VENTAS'!$B$2:$F$564,5,FALSE)</f>
        <v>C</v>
      </c>
      <c r="Q2845" s="1" t="str">
        <f>VLOOKUP(Tabla_STOCKENALMACEN[[#This Row],[ID_PRODUCTO]],'ABC STOCK'!$B$3:$F$565,5,FALSE)</f>
        <v>C</v>
      </c>
      <c r="R284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46" spans="1:18" x14ac:dyDescent="0.25">
      <c r="A2846">
        <v>2</v>
      </c>
      <c r="B2846">
        <v>1475</v>
      </c>
      <c r="C2846">
        <v>9</v>
      </c>
      <c r="D2846">
        <v>4</v>
      </c>
      <c r="E2846">
        <v>202003</v>
      </c>
      <c r="F2846">
        <v>889</v>
      </c>
      <c r="G2846">
        <v>31</v>
      </c>
      <c r="H2846">
        <v>27559</v>
      </c>
      <c r="I2846">
        <v>25935.84</v>
      </c>
      <c r="J2846">
        <v>996</v>
      </c>
      <c r="K2846">
        <v>45387.72</v>
      </c>
      <c r="L2846">
        <f>Tabla_STOCKENALMACEN[[#This Row],[CANT_STOCK]]*Tabla_STOCKENALMACEN[[#This Row],[COSTO_UNIT]]</f>
        <v>27559</v>
      </c>
      <c r="M2846">
        <f>IFERROR(Tabla_STOCKENALMACEN[[#This Row],[CANT_STOCK]]/Tabla_STOCKENALMACEN[[#This Row],[VENTA_PROM12MESES_UN]],0)</f>
        <v>0.89257028112449799</v>
      </c>
      <c r="N2846">
        <f>IFERROR(12/Tabla_STOCKENALMACEN[[#This Row],[MESES DE INVENTARIO]],0)</f>
        <v>13.444319460067492</v>
      </c>
      <c r="O2846" s="3">
        <f>Tabla_STOCKENALMACEN[[#This Row],[STOCK_VALORIZADO]]/SUM(Tabla_STOCKENALMACEN[STOCK_VALORIZADO])</f>
        <v>1.0374828660649591E-3</v>
      </c>
      <c r="P2846" s="1" t="str">
        <f>VLOOKUP(Tabla_STOCKENALMACEN[[#This Row],[ID_PRODUCTO]],'ABC VENTAS'!$B$2:$F$564,5,FALSE)</f>
        <v>C</v>
      </c>
      <c r="Q2846" s="1" t="str">
        <f>VLOOKUP(Tabla_STOCKENALMACEN[[#This Row],[ID_PRODUCTO]],'ABC STOCK'!$B$3:$F$565,5,FALSE)</f>
        <v>B</v>
      </c>
      <c r="R284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47" spans="1:18" x14ac:dyDescent="0.25">
      <c r="A2847">
        <v>3</v>
      </c>
      <c r="B2847">
        <v>1475</v>
      </c>
      <c r="C2847">
        <v>9</v>
      </c>
      <c r="D2847">
        <v>4</v>
      </c>
      <c r="E2847">
        <v>202002</v>
      </c>
      <c r="F2847">
        <v>410</v>
      </c>
      <c r="G2847">
        <v>72</v>
      </c>
      <c r="H2847">
        <v>29520</v>
      </c>
      <c r="I2847">
        <v>33281.279999999999</v>
      </c>
      <c r="J2847">
        <v>432</v>
      </c>
      <c r="K2847">
        <v>38568.959999999999</v>
      </c>
      <c r="L2847">
        <f>Tabla_STOCKENALMACEN[[#This Row],[CANT_STOCK]]*Tabla_STOCKENALMACEN[[#This Row],[COSTO_UNIT]]</f>
        <v>29520</v>
      </c>
      <c r="M2847">
        <f>IFERROR(Tabla_STOCKENALMACEN[[#This Row],[CANT_STOCK]]/Tabla_STOCKENALMACEN[[#This Row],[VENTA_PROM12MESES_UN]],0)</f>
        <v>0.94907407407407407</v>
      </c>
      <c r="N2847">
        <f>IFERROR(12/Tabla_STOCKENALMACEN[[#This Row],[MESES DE INVENTARIO]],0)</f>
        <v>12.643902439024391</v>
      </c>
      <c r="O2847" s="3">
        <f>Tabla_STOCKENALMACEN[[#This Row],[STOCK_VALORIZADO]]/SUM(Tabla_STOCKENALMACEN[STOCK_VALORIZADO])</f>
        <v>1.1113064409535029E-3</v>
      </c>
      <c r="P2847" s="1" t="str">
        <f>VLOOKUP(Tabla_STOCKENALMACEN[[#This Row],[ID_PRODUCTO]],'ABC VENTAS'!$B$2:$F$564,5,FALSE)</f>
        <v>C</v>
      </c>
      <c r="Q2847" s="1" t="str">
        <f>VLOOKUP(Tabla_STOCKENALMACEN[[#This Row],[ID_PRODUCTO]],'ABC STOCK'!$B$3:$F$565,5,FALSE)</f>
        <v>B</v>
      </c>
      <c r="R284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48" spans="1:18" x14ac:dyDescent="0.25">
      <c r="A2848">
        <v>3</v>
      </c>
      <c r="B2848">
        <v>1475</v>
      </c>
      <c r="C2848">
        <v>9</v>
      </c>
      <c r="D2848">
        <v>4</v>
      </c>
      <c r="E2848">
        <v>201910</v>
      </c>
      <c r="F2848">
        <v>919</v>
      </c>
      <c r="G2848">
        <v>37</v>
      </c>
      <c r="H2848">
        <v>34003</v>
      </c>
      <c r="I2848">
        <v>21320.880000000001</v>
      </c>
      <c r="J2848">
        <v>588</v>
      </c>
      <c r="K2848">
        <v>29588.16</v>
      </c>
      <c r="L2848">
        <f>Tabla_STOCKENALMACEN[[#This Row],[CANT_STOCK]]*Tabla_STOCKENALMACEN[[#This Row],[COSTO_UNIT]]</f>
        <v>34003</v>
      </c>
      <c r="M2848">
        <f>IFERROR(Tabla_STOCKENALMACEN[[#This Row],[CANT_STOCK]]/Tabla_STOCKENALMACEN[[#This Row],[VENTA_PROM12MESES_UN]],0)</f>
        <v>1.5629251700680271</v>
      </c>
      <c r="N2848">
        <f>IFERROR(12/Tabla_STOCKENALMACEN[[#This Row],[MESES DE INVENTARIO]],0)</f>
        <v>7.6779107725788904</v>
      </c>
      <c r="O2848" s="3">
        <f>Tabla_STOCKENALMACEN[[#This Row],[STOCK_VALORIZADO]]/SUM(Tabla_STOCKENALMACEN[STOCK_VALORIZADO])</f>
        <v>1.2800729306145652E-3</v>
      </c>
      <c r="P2848" s="1" t="str">
        <f>VLOOKUP(Tabla_STOCKENALMACEN[[#This Row],[ID_PRODUCTO]],'ABC VENTAS'!$B$2:$F$564,5,FALSE)</f>
        <v>C</v>
      </c>
      <c r="Q2848" s="1" t="str">
        <f>VLOOKUP(Tabla_STOCKENALMACEN[[#This Row],[ID_PRODUCTO]],'ABC STOCK'!$B$3:$F$565,5,FALSE)</f>
        <v>B</v>
      </c>
      <c r="R284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49" spans="1:18" x14ac:dyDescent="0.25">
      <c r="A2849">
        <v>2</v>
      </c>
      <c r="B2849">
        <v>1475</v>
      </c>
      <c r="C2849">
        <v>9</v>
      </c>
      <c r="D2849">
        <v>4</v>
      </c>
      <c r="E2849">
        <v>201910</v>
      </c>
      <c r="F2849">
        <v>23</v>
      </c>
      <c r="G2849">
        <v>65</v>
      </c>
      <c r="H2849">
        <v>1495</v>
      </c>
      <c r="I2849">
        <v>18673.2</v>
      </c>
      <c r="J2849">
        <v>342</v>
      </c>
      <c r="K2849">
        <v>27787.5</v>
      </c>
      <c r="L2849">
        <f>Tabla_STOCKENALMACEN[[#This Row],[CANT_STOCK]]*Tabla_STOCKENALMACEN[[#This Row],[COSTO_UNIT]]</f>
        <v>1495</v>
      </c>
      <c r="M2849">
        <f>IFERROR(Tabla_STOCKENALMACEN[[#This Row],[CANT_STOCK]]/Tabla_STOCKENALMACEN[[#This Row],[VENTA_PROM12MESES_UN]],0)</f>
        <v>6.725146198830409E-2</v>
      </c>
      <c r="N2849">
        <f>IFERROR(12/Tabla_STOCKENALMACEN[[#This Row],[MESES DE INVENTARIO]],0)</f>
        <v>178.43478260869566</v>
      </c>
      <c r="O2849" s="3">
        <f>Tabla_STOCKENALMACEN[[#This Row],[STOCK_VALORIZADO]]/SUM(Tabla_STOCKENALMACEN[STOCK_VALORIZADO])</f>
        <v>5.6280593808451456E-5</v>
      </c>
      <c r="P2849" s="1" t="str">
        <f>VLOOKUP(Tabla_STOCKENALMACEN[[#This Row],[ID_PRODUCTO]],'ABC VENTAS'!$B$2:$F$564,5,FALSE)</f>
        <v>C</v>
      </c>
      <c r="Q2849" s="1" t="str">
        <f>VLOOKUP(Tabla_STOCKENALMACEN[[#This Row],[ID_PRODUCTO]],'ABC STOCK'!$B$3:$F$565,5,FALSE)</f>
        <v>B</v>
      </c>
      <c r="R284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50" spans="1:18" x14ac:dyDescent="0.25">
      <c r="A2850">
        <v>3</v>
      </c>
      <c r="B2850">
        <v>1475</v>
      </c>
      <c r="C2850">
        <v>9</v>
      </c>
      <c r="D2850">
        <v>4</v>
      </c>
      <c r="E2850">
        <v>202003</v>
      </c>
      <c r="F2850">
        <v>1022</v>
      </c>
      <c r="G2850">
        <v>38</v>
      </c>
      <c r="H2850">
        <v>38836</v>
      </c>
      <c r="I2850">
        <v>17679.88</v>
      </c>
      <c r="J2850">
        <v>541</v>
      </c>
      <c r="K2850">
        <v>24669.599999999999</v>
      </c>
      <c r="L2850">
        <f>Tabla_STOCKENALMACEN[[#This Row],[CANT_STOCK]]*Tabla_STOCKENALMACEN[[#This Row],[COSTO_UNIT]]</f>
        <v>38836</v>
      </c>
      <c r="M2850">
        <f>IFERROR(Tabla_STOCKENALMACEN[[#This Row],[CANT_STOCK]]/Tabla_STOCKENALMACEN[[#This Row],[VENTA_PROM12MESES_UN]],0)</f>
        <v>1.8890942698706099</v>
      </c>
      <c r="N2850">
        <f>IFERROR(12/Tabla_STOCKENALMACEN[[#This Row],[MESES DE INVENTARIO]],0)</f>
        <v>6.3522504892367913</v>
      </c>
      <c r="O2850" s="3">
        <f>Tabla_STOCKENALMACEN[[#This Row],[STOCK_VALORIZADO]]/SUM(Tabla_STOCKENALMACEN[STOCK_VALORIZADO])</f>
        <v>1.4620154790267697E-3</v>
      </c>
      <c r="P2850" s="1" t="str">
        <f>VLOOKUP(Tabla_STOCKENALMACEN[[#This Row],[ID_PRODUCTO]],'ABC VENTAS'!$B$2:$F$564,5,FALSE)</f>
        <v>C</v>
      </c>
      <c r="Q2850" s="1" t="str">
        <f>VLOOKUP(Tabla_STOCKENALMACEN[[#This Row],[ID_PRODUCTO]],'ABC STOCK'!$B$3:$F$565,5,FALSE)</f>
        <v>B</v>
      </c>
      <c r="R285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51" spans="1:18" x14ac:dyDescent="0.25">
      <c r="A2851">
        <v>3</v>
      </c>
      <c r="B2851">
        <v>1475</v>
      </c>
      <c r="C2851">
        <v>9</v>
      </c>
      <c r="D2851">
        <v>4</v>
      </c>
      <c r="E2851">
        <v>202001</v>
      </c>
      <c r="F2851">
        <v>713</v>
      </c>
      <c r="G2851">
        <v>33</v>
      </c>
      <c r="H2851">
        <v>23529</v>
      </c>
      <c r="I2851">
        <v>8125.92</v>
      </c>
      <c r="J2851">
        <v>304</v>
      </c>
      <c r="K2851">
        <v>14345.76</v>
      </c>
      <c r="L2851">
        <f>Tabla_STOCKENALMACEN[[#This Row],[CANT_STOCK]]*Tabla_STOCKENALMACEN[[#This Row],[COSTO_UNIT]]</f>
        <v>23529</v>
      </c>
      <c r="M2851">
        <f>IFERROR(Tabla_STOCKENALMACEN[[#This Row],[CANT_STOCK]]/Tabla_STOCKENALMACEN[[#This Row],[VENTA_PROM12MESES_UN]],0)</f>
        <v>2.3453947368421053</v>
      </c>
      <c r="N2851">
        <f>IFERROR(12/Tabla_STOCKENALMACEN[[#This Row],[MESES DE INVENTARIO]],0)</f>
        <v>5.1164095371669003</v>
      </c>
      <c r="O2851" s="3">
        <f>Tabla_STOCKENALMACEN[[#This Row],[STOCK_VALORIZADO]]/SUM(Tabla_STOCKENALMACEN[STOCK_VALORIZADO])</f>
        <v>8.8576996101608985E-4</v>
      </c>
      <c r="P2851" s="1" t="str">
        <f>VLOOKUP(Tabla_STOCKENALMACEN[[#This Row],[ID_PRODUCTO]],'ABC VENTAS'!$B$2:$F$564,5,FALSE)</f>
        <v>C</v>
      </c>
      <c r="Q2851" s="1" t="str">
        <f>VLOOKUP(Tabla_STOCKENALMACEN[[#This Row],[ID_PRODUCTO]],'ABC STOCK'!$B$3:$F$565,5,FALSE)</f>
        <v>B</v>
      </c>
      <c r="R285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52" spans="1:18" x14ac:dyDescent="0.25">
      <c r="A2852">
        <v>2</v>
      </c>
      <c r="B2852">
        <v>1476</v>
      </c>
      <c r="C2852">
        <v>9</v>
      </c>
      <c r="D2852">
        <v>4</v>
      </c>
      <c r="E2852">
        <v>201910</v>
      </c>
      <c r="F2852">
        <v>374</v>
      </c>
      <c r="G2852">
        <v>4.1900000000000004</v>
      </c>
      <c r="H2852">
        <v>1567.06</v>
      </c>
      <c r="I2852">
        <v>555.63589999999999</v>
      </c>
      <c r="J2852">
        <v>149</v>
      </c>
      <c r="K2852">
        <v>1117.5148999999999</v>
      </c>
      <c r="L2852">
        <f>Tabla_STOCKENALMACEN[[#This Row],[CANT_STOCK]]*Tabla_STOCKENALMACEN[[#This Row],[COSTO_UNIT]]</f>
        <v>1567.0600000000002</v>
      </c>
      <c r="M2852">
        <f>IFERROR(Tabla_STOCKENALMACEN[[#This Row],[CANT_STOCK]]/Tabla_STOCKENALMACEN[[#This Row],[VENTA_PROM12MESES_UN]],0)</f>
        <v>2.5100671140939599</v>
      </c>
      <c r="N2852">
        <f>IFERROR(12/Tabla_STOCKENALMACEN[[#This Row],[MESES DE INVENTARIO]],0)</f>
        <v>4.7807486631016038</v>
      </c>
      <c r="O2852" s="3">
        <f>Tabla_STOCKENALMACEN[[#This Row],[STOCK_VALORIZADO]]/SUM(Tabla_STOCKENALMACEN[STOCK_VALORIZADO])</f>
        <v>5.8993356075900965E-5</v>
      </c>
      <c r="P2852" s="1" t="str">
        <f>VLOOKUP(Tabla_STOCKENALMACEN[[#This Row],[ID_PRODUCTO]],'ABC VENTAS'!$B$2:$F$564,5,FALSE)</f>
        <v>C</v>
      </c>
      <c r="Q2852" s="1" t="str">
        <f>VLOOKUP(Tabla_STOCKENALMACEN[[#This Row],[ID_PRODUCTO]],'ABC STOCK'!$B$3:$F$565,5,FALSE)</f>
        <v>C</v>
      </c>
      <c r="R285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53" spans="1:18" x14ac:dyDescent="0.25">
      <c r="A2853">
        <v>1</v>
      </c>
      <c r="B2853">
        <v>1476</v>
      </c>
      <c r="C2853">
        <v>9</v>
      </c>
      <c r="D2853">
        <v>4</v>
      </c>
      <c r="E2853">
        <v>202002</v>
      </c>
      <c r="F2853">
        <v>43</v>
      </c>
      <c r="G2853">
        <v>4.07</v>
      </c>
      <c r="H2853">
        <v>175.01</v>
      </c>
      <c r="I2853">
        <v>526.16959999999995</v>
      </c>
      <c r="J2853">
        <v>128</v>
      </c>
      <c r="K2853">
        <v>786.64959999999996</v>
      </c>
      <c r="L2853">
        <f>Tabla_STOCKENALMACEN[[#This Row],[CANT_STOCK]]*Tabla_STOCKENALMACEN[[#This Row],[COSTO_UNIT]]</f>
        <v>175.01000000000002</v>
      </c>
      <c r="M2853">
        <f>IFERROR(Tabla_STOCKENALMACEN[[#This Row],[CANT_STOCK]]/Tabla_STOCKENALMACEN[[#This Row],[VENTA_PROM12MESES_UN]],0)</f>
        <v>0.3359375</v>
      </c>
      <c r="N2853">
        <f>IFERROR(12/Tabla_STOCKENALMACEN[[#This Row],[MESES DE INVENTARIO]],0)</f>
        <v>35.720930232558139</v>
      </c>
      <c r="O2853" s="3">
        <f>Tabla_STOCKENALMACEN[[#This Row],[STOCK_VALORIZADO]]/SUM(Tabla_STOCKENALMACEN[STOCK_VALORIZADO])</f>
        <v>6.5884058343927023E-6</v>
      </c>
      <c r="P2853" s="1" t="str">
        <f>VLOOKUP(Tabla_STOCKENALMACEN[[#This Row],[ID_PRODUCTO]],'ABC VENTAS'!$B$2:$F$564,5,FALSE)</f>
        <v>C</v>
      </c>
      <c r="Q2853" s="1" t="str">
        <f>VLOOKUP(Tabla_STOCKENALMACEN[[#This Row],[ID_PRODUCTO]],'ABC STOCK'!$B$3:$F$565,5,FALSE)</f>
        <v>C</v>
      </c>
      <c r="R285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54" spans="1:18" x14ac:dyDescent="0.25">
      <c r="A2854">
        <v>2</v>
      </c>
      <c r="B2854">
        <v>1476</v>
      </c>
      <c r="C2854">
        <v>9</v>
      </c>
      <c r="D2854">
        <v>4</v>
      </c>
      <c r="E2854">
        <v>201905</v>
      </c>
      <c r="F2854">
        <v>17</v>
      </c>
      <c r="G2854">
        <v>7.87</v>
      </c>
      <c r="H2854">
        <v>133.79</v>
      </c>
      <c r="I2854">
        <v>423.09120000000001</v>
      </c>
      <c r="J2854">
        <v>56</v>
      </c>
      <c r="K2854">
        <v>775.66719999999998</v>
      </c>
      <c r="L2854">
        <f>Tabla_STOCKENALMACEN[[#This Row],[CANT_STOCK]]*Tabla_STOCKENALMACEN[[#This Row],[COSTO_UNIT]]</f>
        <v>133.79</v>
      </c>
      <c r="M2854">
        <f>IFERROR(Tabla_STOCKENALMACEN[[#This Row],[CANT_STOCK]]/Tabla_STOCKENALMACEN[[#This Row],[VENTA_PROM12MESES_UN]],0)</f>
        <v>0.30357142857142855</v>
      </c>
      <c r="N2854">
        <f>IFERROR(12/Tabla_STOCKENALMACEN[[#This Row],[MESES DE INVENTARIO]],0)</f>
        <v>39.529411764705884</v>
      </c>
      <c r="O2854" s="3">
        <f>Tabla_STOCKENALMACEN[[#This Row],[STOCK_VALORIZADO]]/SUM(Tabla_STOCKENALMACEN[STOCK_VALORIZADO])</f>
        <v>5.0366425723295789E-6</v>
      </c>
      <c r="P2854" s="1" t="str">
        <f>VLOOKUP(Tabla_STOCKENALMACEN[[#This Row],[ID_PRODUCTO]],'ABC VENTAS'!$B$2:$F$564,5,FALSE)</f>
        <v>C</v>
      </c>
      <c r="Q2854" s="1" t="str">
        <f>VLOOKUP(Tabla_STOCKENALMACEN[[#This Row],[ID_PRODUCTO]],'ABC STOCK'!$B$3:$F$565,5,FALSE)</f>
        <v>C</v>
      </c>
      <c r="R285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55" spans="1:18" x14ac:dyDescent="0.25">
      <c r="A2855">
        <v>2</v>
      </c>
      <c r="B2855">
        <v>1476</v>
      </c>
      <c r="C2855">
        <v>9</v>
      </c>
      <c r="D2855">
        <v>4</v>
      </c>
      <c r="E2855">
        <v>202001</v>
      </c>
      <c r="F2855">
        <v>322</v>
      </c>
      <c r="G2855">
        <v>3.87</v>
      </c>
      <c r="H2855">
        <v>1246.1400000000001</v>
      </c>
      <c r="I2855">
        <v>316.97622000000001</v>
      </c>
      <c r="J2855">
        <v>80.3</v>
      </c>
      <c r="K2855">
        <v>550.04696999999999</v>
      </c>
      <c r="L2855">
        <f>Tabla_STOCKENALMACEN[[#This Row],[CANT_STOCK]]*Tabla_STOCKENALMACEN[[#This Row],[COSTO_UNIT]]</f>
        <v>1246.1400000000001</v>
      </c>
      <c r="M2855">
        <f>IFERROR(Tabla_STOCKENALMACEN[[#This Row],[CANT_STOCK]]/Tabla_STOCKENALMACEN[[#This Row],[VENTA_PROM12MESES_UN]],0)</f>
        <v>4.0099626400996264</v>
      </c>
      <c r="N2855">
        <f>IFERROR(12/Tabla_STOCKENALMACEN[[#This Row],[MESES DE INVENTARIO]],0)</f>
        <v>2.9925465838509315</v>
      </c>
      <c r="O2855" s="3">
        <f>Tabla_STOCKENALMACEN[[#This Row],[STOCK_VALORIZADO]]/SUM(Tabla_STOCKENALMACEN[STOCK_VALORIZADO])</f>
        <v>4.6912039577567691E-5</v>
      </c>
      <c r="P2855" s="1" t="str">
        <f>VLOOKUP(Tabla_STOCKENALMACEN[[#This Row],[ID_PRODUCTO]],'ABC VENTAS'!$B$2:$F$564,5,FALSE)</f>
        <v>C</v>
      </c>
      <c r="Q2855" s="1" t="str">
        <f>VLOOKUP(Tabla_STOCKENALMACEN[[#This Row],[ID_PRODUCTO]],'ABC STOCK'!$B$3:$F$565,5,FALSE)</f>
        <v>C</v>
      </c>
      <c r="R285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856" spans="1:18" x14ac:dyDescent="0.25">
      <c r="A2856">
        <v>2</v>
      </c>
      <c r="B2856">
        <v>1476</v>
      </c>
      <c r="C2856">
        <v>9</v>
      </c>
      <c r="D2856">
        <v>4</v>
      </c>
      <c r="E2856">
        <v>202003</v>
      </c>
      <c r="F2856">
        <v>40</v>
      </c>
      <c r="G2856">
        <v>3.03</v>
      </c>
      <c r="H2856">
        <v>121.2</v>
      </c>
      <c r="I2856">
        <v>262.15559999999999</v>
      </c>
      <c r="J2856">
        <v>103</v>
      </c>
      <c r="K2856">
        <v>530.553</v>
      </c>
      <c r="L2856">
        <f>Tabla_STOCKENALMACEN[[#This Row],[CANT_STOCK]]*Tabla_STOCKENALMACEN[[#This Row],[COSTO_UNIT]]</f>
        <v>121.19999999999999</v>
      </c>
      <c r="M2856">
        <f>IFERROR(Tabla_STOCKENALMACEN[[#This Row],[CANT_STOCK]]/Tabla_STOCKENALMACEN[[#This Row],[VENTA_PROM12MESES_UN]],0)</f>
        <v>0.38834951456310679</v>
      </c>
      <c r="N2856">
        <f>IFERROR(12/Tabla_STOCKENALMACEN[[#This Row],[MESES DE INVENTARIO]],0)</f>
        <v>30.900000000000002</v>
      </c>
      <c r="O2856" s="3">
        <f>Tabla_STOCKENALMACEN[[#This Row],[STOCK_VALORIZADO]]/SUM(Tabla_STOCKENALMACEN[STOCK_VALORIZADO])</f>
        <v>4.5626809161099103E-6</v>
      </c>
      <c r="P2856" s="1" t="str">
        <f>VLOOKUP(Tabla_STOCKENALMACEN[[#This Row],[ID_PRODUCTO]],'ABC VENTAS'!$B$2:$F$564,5,FALSE)</f>
        <v>C</v>
      </c>
      <c r="Q2856" s="1" t="str">
        <f>VLOOKUP(Tabla_STOCKENALMACEN[[#This Row],[ID_PRODUCTO]],'ABC STOCK'!$B$3:$F$565,5,FALSE)</f>
        <v>C</v>
      </c>
      <c r="R285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57" spans="1:18" x14ac:dyDescent="0.25">
      <c r="A2857">
        <v>3</v>
      </c>
      <c r="B2857">
        <v>1476</v>
      </c>
      <c r="C2857">
        <v>9</v>
      </c>
      <c r="D2857">
        <v>4</v>
      </c>
      <c r="E2857">
        <v>202003</v>
      </c>
      <c r="F2857">
        <v>499</v>
      </c>
      <c r="G2857">
        <v>4.6500000000000004</v>
      </c>
      <c r="H2857">
        <v>2320.35</v>
      </c>
      <c r="I2857">
        <v>231.84899999999999</v>
      </c>
      <c r="J2857">
        <v>55.4</v>
      </c>
      <c r="K2857">
        <v>437.93700000000001</v>
      </c>
      <c r="L2857">
        <f>Tabla_STOCKENALMACEN[[#This Row],[CANT_STOCK]]*Tabla_STOCKENALMACEN[[#This Row],[COSTO_UNIT]]</f>
        <v>2320.3500000000004</v>
      </c>
      <c r="M2857">
        <f>IFERROR(Tabla_STOCKENALMACEN[[#This Row],[CANT_STOCK]]/Tabla_STOCKENALMACEN[[#This Row],[VENTA_PROM12MESES_UN]],0)</f>
        <v>9.0072202166064983</v>
      </c>
      <c r="N2857">
        <f>IFERROR(12/Tabla_STOCKENALMACEN[[#This Row],[MESES DE INVENTARIO]],0)</f>
        <v>1.3322645290581163</v>
      </c>
      <c r="O2857" s="3">
        <f>Tabla_STOCKENALMACEN[[#This Row],[STOCK_VALORIZADO]]/SUM(Tabla_STOCKENALMACEN[STOCK_VALORIZADO])</f>
        <v>8.7351622637752742E-5</v>
      </c>
      <c r="P2857" s="1" t="str">
        <f>VLOOKUP(Tabla_STOCKENALMACEN[[#This Row],[ID_PRODUCTO]],'ABC VENTAS'!$B$2:$F$564,5,FALSE)</f>
        <v>C</v>
      </c>
      <c r="Q2857" s="1" t="str">
        <f>VLOOKUP(Tabla_STOCKENALMACEN[[#This Row],[ID_PRODUCTO]],'ABC STOCK'!$B$3:$F$565,5,FALSE)</f>
        <v>C</v>
      </c>
      <c r="R285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858" spans="1:18" x14ac:dyDescent="0.25">
      <c r="A2858">
        <v>2</v>
      </c>
      <c r="B2858">
        <v>1477</v>
      </c>
      <c r="C2858">
        <v>9</v>
      </c>
      <c r="D2858">
        <v>4</v>
      </c>
      <c r="E2858">
        <v>202001</v>
      </c>
      <c r="F2858">
        <v>222</v>
      </c>
      <c r="G2858">
        <v>77</v>
      </c>
      <c r="H2858">
        <v>17094</v>
      </c>
      <c r="I2858">
        <v>68814.899999999994</v>
      </c>
      <c r="J2858">
        <v>993</v>
      </c>
      <c r="K2858">
        <v>133042.14000000001</v>
      </c>
      <c r="L2858">
        <f>Tabla_STOCKENALMACEN[[#This Row],[CANT_STOCK]]*Tabla_STOCKENALMACEN[[#This Row],[COSTO_UNIT]]</f>
        <v>17094</v>
      </c>
      <c r="M2858">
        <f>IFERROR(Tabla_STOCKENALMACEN[[#This Row],[CANT_STOCK]]/Tabla_STOCKENALMACEN[[#This Row],[VENTA_PROM12MESES_UN]],0)</f>
        <v>0.22356495468277945</v>
      </c>
      <c r="N2858">
        <f>IFERROR(12/Tabla_STOCKENALMACEN[[#This Row],[MESES DE INVENTARIO]],0)</f>
        <v>53.675675675675677</v>
      </c>
      <c r="O2858" s="3">
        <f>Tabla_STOCKENALMACEN[[#This Row],[STOCK_VALORIZADO]]/SUM(Tabla_STOCKENALMACEN[STOCK_VALORIZADO])</f>
        <v>6.4351870940579879E-4</v>
      </c>
      <c r="P2858" s="1" t="str">
        <f>VLOOKUP(Tabla_STOCKENALMACEN[[#This Row],[ID_PRODUCTO]],'ABC VENTAS'!$B$2:$F$564,5,FALSE)</f>
        <v>A</v>
      </c>
      <c r="Q2858" s="1" t="str">
        <f>VLOOKUP(Tabla_STOCKENALMACEN[[#This Row],[ID_PRODUCTO]],'ABC STOCK'!$B$3:$F$565,5,FALSE)</f>
        <v>B</v>
      </c>
      <c r="R28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59" spans="1:18" x14ac:dyDescent="0.25">
      <c r="A2859">
        <v>2</v>
      </c>
      <c r="B2859">
        <v>1477</v>
      </c>
      <c r="C2859">
        <v>9</v>
      </c>
      <c r="D2859">
        <v>4</v>
      </c>
      <c r="E2859">
        <v>201903</v>
      </c>
      <c r="F2859">
        <v>996</v>
      </c>
      <c r="G2859">
        <v>54</v>
      </c>
      <c r="H2859">
        <v>53784</v>
      </c>
      <c r="I2859">
        <v>52727.76</v>
      </c>
      <c r="J2859">
        <v>948</v>
      </c>
      <c r="K2859">
        <v>83954.880000000005</v>
      </c>
      <c r="L2859">
        <f>Tabla_STOCKENALMACEN[[#This Row],[CANT_STOCK]]*Tabla_STOCKENALMACEN[[#This Row],[COSTO_UNIT]]</f>
        <v>53784</v>
      </c>
      <c r="M2859">
        <f>IFERROR(Tabla_STOCKENALMACEN[[#This Row],[CANT_STOCK]]/Tabla_STOCKENALMACEN[[#This Row],[VENTA_PROM12MESES_UN]],0)</f>
        <v>1.0506329113924051</v>
      </c>
      <c r="N2859">
        <f>IFERROR(12/Tabla_STOCKENALMACEN[[#This Row],[MESES DE INVENTARIO]],0)</f>
        <v>11.421686746987952</v>
      </c>
      <c r="O2859" s="3">
        <f>Tabla_STOCKENALMACEN[[#This Row],[STOCK_VALORIZADO]]/SUM(Tabla_STOCKENALMACEN[STOCK_VALORIZADO])</f>
        <v>2.0247461253469919E-3</v>
      </c>
      <c r="P2859" s="1" t="str">
        <f>VLOOKUP(Tabla_STOCKENALMACEN[[#This Row],[ID_PRODUCTO]],'ABC VENTAS'!$B$2:$F$564,5,FALSE)</f>
        <v>A</v>
      </c>
      <c r="Q2859" s="1" t="str">
        <f>VLOOKUP(Tabla_STOCKENALMACEN[[#This Row],[ID_PRODUCTO]],'ABC STOCK'!$B$3:$F$565,5,FALSE)</f>
        <v>B</v>
      </c>
      <c r="R285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60" spans="1:18" x14ac:dyDescent="0.25">
      <c r="A2860">
        <v>2</v>
      </c>
      <c r="B2860">
        <v>1477</v>
      </c>
      <c r="C2860">
        <v>9</v>
      </c>
      <c r="D2860">
        <v>4</v>
      </c>
      <c r="E2860">
        <v>202003</v>
      </c>
      <c r="F2860">
        <v>0</v>
      </c>
      <c r="G2860">
        <v>58</v>
      </c>
      <c r="H2860">
        <v>0</v>
      </c>
      <c r="I2860">
        <v>37891.4</v>
      </c>
      <c r="J2860">
        <v>695</v>
      </c>
      <c r="K2860">
        <v>76185.899999999994</v>
      </c>
      <c r="L2860">
        <f>Tabla_STOCKENALMACEN[[#This Row],[CANT_STOCK]]*Tabla_STOCKENALMACEN[[#This Row],[COSTO_UNIT]]</f>
        <v>0</v>
      </c>
      <c r="M2860">
        <f>IFERROR(Tabla_STOCKENALMACEN[[#This Row],[CANT_STOCK]]/Tabla_STOCKENALMACEN[[#This Row],[VENTA_PROM12MESES_UN]],0)</f>
        <v>0</v>
      </c>
      <c r="N2860">
        <f>IFERROR(12/Tabla_STOCKENALMACEN[[#This Row],[MESES DE INVENTARIO]],0)</f>
        <v>0</v>
      </c>
      <c r="O2860" s="3">
        <f>Tabla_STOCKENALMACEN[[#This Row],[STOCK_VALORIZADO]]/SUM(Tabla_STOCKENALMACEN[STOCK_VALORIZADO])</f>
        <v>0</v>
      </c>
      <c r="P2860" s="1" t="str">
        <f>VLOOKUP(Tabla_STOCKENALMACEN[[#This Row],[ID_PRODUCTO]],'ABC VENTAS'!$B$2:$F$564,5,FALSE)</f>
        <v>A</v>
      </c>
      <c r="Q2860" s="1" t="str">
        <f>VLOOKUP(Tabla_STOCKENALMACEN[[#This Row],[ID_PRODUCTO]],'ABC STOCK'!$B$3:$F$565,5,FALSE)</f>
        <v>B</v>
      </c>
      <c r="R286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61" spans="1:18" x14ac:dyDescent="0.25">
      <c r="A2861">
        <v>2</v>
      </c>
      <c r="B2861">
        <v>1477</v>
      </c>
      <c r="C2861">
        <v>9</v>
      </c>
      <c r="D2861">
        <v>4</v>
      </c>
      <c r="E2861">
        <v>201905</v>
      </c>
      <c r="F2861">
        <v>428</v>
      </c>
      <c r="G2861">
        <v>57</v>
      </c>
      <c r="H2861">
        <v>24396</v>
      </c>
      <c r="I2861">
        <v>43701.9</v>
      </c>
      <c r="J2861">
        <v>902</v>
      </c>
      <c r="K2861">
        <v>66838.2</v>
      </c>
      <c r="L2861">
        <f>Tabla_STOCKENALMACEN[[#This Row],[CANT_STOCK]]*Tabla_STOCKENALMACEN[[#This Row],[COSTO_UNIT]]</f>
        <v>24396</v>
      </c>
      <c r="M2861">
        <f>IFERROR(Tabla_STOCKENALMACEN[[#This Row],[CANT_STOCK]]/Tabla_STOCKENALMACEN[[#This Row],[VENTA_PROM12MESES_UN]],0)</f>
        <v>0.4745011086474501</v>
      </c>
      <c r="N2861">
        <f>IFERROR(12/Tabla_STOCKENALMACEN[[#This Row],[MESES DE INVENTARIO]],0)</f>
        <v>25.289719626168225</v>
      </c>
      <c r="O2861" s="3">
        <f>Tabla_STOCKENALMACEN[[#This Row],[STOCK_VALORIZADO]]/SUM(Tabla_STOCKENALMACEN[STOCK_VALORIZADO])</f>
        <v>9.1840894083677709E-4</v>
      </c>
      <c r="P2861" s="1" t="str">
        <f>VLOOKUP(Tabla_STOCKENALMACEN[[#This Row],[ID_PRODUCTO]],'ABC VENTAS'!$B$2:$F$564,5,FALSE)</f>
        <v>A</v>
      </c>
      <c r="Q2861" s="1" t="str">
        <f>VLOOKUP(Tabla_STOCKENALMACEN[[#This Row],[ID_PRODUCTO]],'ABC STOCK'!$B$3:$F$565,5,FALSE)</f>
        <v>B</v>
      </c>
      <c r="R286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62" spans="1:18" x14ac:dyDescent="0.25">
      <c r="A2862">
        <v>1</v>
      </c>
      <c r="B2862">
        <v>1477</v>
      </c>
      <c r="C2862">
        <v>9</v>
      </c>
      <c r="D2862">
        <v>4</v>
      </c>
      <c r="E2862">
        <v>201906</v>
      </c>
      <c r="F2862">
        <v>109</v>
      </c>
      <c r="G2862">
        <v>74</v>
      </c>
      <c r="H2862">
        <v>8066</v>
      </c>
      <c r="I2862">
        <v>28392.32</v>
      </c>
      <c r="J2862">
        <v>436</v>
      </c>
      <c r="K2862">
        <v>50009.2</v>
      </c>
      <c r="L2862">
        <f>Tabla_STOCKENALMACEN[[#This Row],[CANT_STOCK]]*Tabla_STOCKENALMACEN[[#This Row],[COSTO_UNIT]]</f>
        <v>8066</v>
      </c>
      <c r="M2862">
        <f>IFERROR(Tabla_STOCKENALMACEN[[#This Row],[CANT_STOCK]]/Tabla_STOCKENALMACEN[[#This Row],[VENTA_PROM12MESES_UN]],0)</f>
        <v>0.25</v>
      </c>
      <c r="N2862">
        <f>IFERROR(12/Tabla_STOCKENALMACEN[[#This Row],[MESES DE INVENTARIO]],0)</f>
        <v>48</v>
      </c>
      <c r="O2862" s="3">
        <f>Tabla_STOCKENALMACEN[[#This Row],[STOCK_VALORIZADO]]/SUM(Tabla_STOCKENALMACEN[STOCK_VALORIZADO])</f>
        <v>3.0365168539061503E-4</v>
      </c>
      <c r="P2862" s="1" t="str">
        <f>VLOOKUP(Tabla_STOCKENALMACEN[[#This Row],[ID_PRODUCTO]],'ABC VENTAS'!$B$2:$F$564,5,FALSE)</f>
        <v>A</v>
      </c>
      <c r="Q2862" s="1" t="str">
        <f>VLOOKUP(Tabla_STOCKENALMACEN[[#This Row],[ID_PRODUCTO]],'ABC STOCK'!$B$3:$F$565,5,FALSE)</f>
        <v>B</v>
      </c>
      <c r="R286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63" spans="1:18" x14ac:dyDescent="0.25">
      <c r="A2863">
        <v>2</v>
      </c>
      <c r="B2863">
        <v>1477</v>
      </c>
      <c r="C2863">
        <v>9</v>
      </c>
      <c r="D2863">
        <v>4</v>
      </c>
      <c r="E2863">
        <v>202001</v>
      </c>
      <c r="F2863">
        <v>225</v>
      </c>
      <c r="G2863">
        <v>56</v>
      </c>
      <c r="H2863">
        <v>12600</v>
      </c>
      <c r="I2863">
        <v>15942.64</v>
      </c>
      <c r="J2863">
        <v>343</v>
      </c>
      <c r="K2863">
        <v>26699.119999999999</v>
      </c>
      <c r="L2863">
        <f>Tabla_STOCKENALMACEN[[#This Row],[CANT_STOCK]]*Tabla_STOCKENALMACEN[[#This Row],[COSTO_UNIT]]</f>
        <v>12600</v>
      </c>
      <c r="M2863">
        <f>IFERROR(Tabla_STOCKENALMACEN[[#This Row],[CANT_STOCK]]/Tabla_STOCKENALMACEN[[#This Row],[VENTA_PROM12MESES_UN]],0)</f>
        <v>0.6559766763848397</v>
      </c>
      <c r="N2863">
        <f>IFERROR(12/Tabla_STOCKENALMACEN[[#This Row],[MESES DE INVENTARIO]],0)</f>
        <v>18.293333333333333</v>
      </c>
      <c r="O2863" s="3">
        <f>Tabla_STOCKENALMACEN[[#This Row],[STOCK_VALORIZADO]]/SUM(Tabla_STOCKENALMACEN[STOCK_VALORIZADO])</f>
        <v>4.7433811504112933E-4</v>
      </c>
      <c r="P2863" s="1" t="str">
        <f>VLOOKUP(Tabla_STOCKENALMACEN[[#This Row],[ID_PRODUCTO]],'ABC VENTAS'!$B$2:$F$564,5,FALSE)</f>
        <v>A</v>
      </c>
      <c r="Q2863" s="1" t="str">
        <f>VLOOKUP(Tabla_STOCKENALMACEN[[#This Row],[ID_PRODUCTO]],'ABC STOCK'!$B$3:$F$565,5,FALSE)</f>
        <v>B</v>
      </c>
      <c r="R286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64" spans="1:18" x14ac:dyDescent="0.25">
      <c r="A2864">
        <v>1</v>
      </c>
      <c r="B2864">
        <v>1478</v>
      </c>
      <c r="C2864">
        <v>9</v>
      </c>
      <c r="D2864">
        <v>4</v>
      </c>
      <c r="E2864">
        <v>202002</v>
      </c>
      <c r="F2864">
        <v>181</v>
      </c>
      <c r="G2864">
        <v>4.9000000000000004</v>
      </c>
      <c r="H2864">
        <v>886.9</v>
      </c>
      <c r="I2864">
        <v>646.40800000000002</v>
      </c>
      <c r="J2864">
        <v>136</v>
      </c>
      <c r="K2864">
        <v>1126.2159999999999</v>
      </c>
      <c r="L2864">
        <f>Tabla_STOCKENALMACEN[[#This Row],[CANT_STOCK]]*Tabla_STOCKENALMACEN[[#This Row],[COSTO_UNIT]]</f>
        <v>886.90000000000009</v>
      </c>
      <c r="M2864">
        <f>IFERROR(Tabla_STOCKENALMACEN[[#This Row],[CANT_STOCK]]/Tabla_STOCKENALMACEN[[#This Row],[VENTA_PROM12MESES_UN]],0)</f>
        <v>1.3308823529411764</v>
      </c>
      <c r="N2864">
        <f>IFERROR(12/Tabla_STOCKENALMACEN[[#This Row],[MESES DE INVENTARIO]],0)</f>
        <v>9.0165745856353592</v>
      </c>
      <c r="O2864" s="3">
        <f>Tabla_STOCKENALMACEN[[#This Row],[STOCK_VALORIZADO]]/SUM(Tabla_STOCKENALMACEN[STOCK_VALORIZADO])</f>
        <v>3.3388132875395053E-5</v>
      </c>
      <c r="P2864" s="1" t="str">
        <f>VLOOKUP(Tabla_STOCKENALMACEN[[#This Row],[ID_PRODUCTO]],'ABC VENTAS'!$B$2:$F$564,5,FALSE)</f>
        <v>C</v>
      </c>
      <c r="Q2864" s="1" t="str">
        <f>VLOOKUP(Tabla_STOCKENALMACEN[[#This Row],[ID_PRODUCTO]],'ABC STOCK'!$B$3:$F$565,5,FALSE)</f>
        <v>C</v>
      </c>
      <c r="R28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65" spans="1:18" x14ac:dyDescent="0.25">
      <c r="A2865">
        <v>1</v>
      </c>
      <c r="B2865">
        <v>1478</v>
      </c>
      <c r="C2865">
        <v>9</v>
      </c>
      <c r="D2865">
        <v>4</v>
      </c>
      <c r="E2865">
        <v>202001</v>
      </c>
      <c r="F2865">
        <v>41</v>
      </c>
      <c r="G2865">
        <v>6.75</v>
      </c>
      <c r="H2865">
        <v>276.75</v>
      </c>
      <c r="I2865">
        <v>771.72749999999996</v>
      </c>
      <c r="J2865">
        <v>111</v>
      </c>
      <c r="K2865">
        <v>1108.8900000000001</v>
      </c>
      <c r="L2865">
        <f>Tabla_STOCKENALMACEN[[#This Row],[CANT_STOCK]]*Tabla_STOCKENALMACEN[[#This Row],[COSTO_UNIT]]</f>
        <v>276.75</v>
      </c>
      <c r="M2865">
        <f>IFERROR(Tabla_STOCKENALMACEN[[#This Row],[CANT_STOCK]]/Tabla_STOCKENALMACEN[[#This Row],[VENTA_PROM12MESES_UN]],0)</f>
        <v>0.36936936936936937</v>
      </c>
      <c r="N2865">
        <f>IFERROR(12/Tabla_STOCKENALMACEN[[#This Row],[MESES DE INVENTARIO]],0)</f>
        <v>32.487804878048777</v>
      </c>
      <c r="O2865" s="3">
        <f>Tabla_STOCKENALMACEN[[#This Row],[STOCK_VALORIZADO]]/SUM(Tabla_STOCKENALMACEN[STOCK_VALORIZADO])</f>
        <v>1.0418497883939091E-5</v>
      </c>
      <c r="P2865" s="1" t="str">
        <f>VLOOKUP(Tabla_STOCKENALMACEN[[#This Row],[ID_PRODUCTO]],'ABC VENTAS'!$B$2:$F$564,5,FALSE)</f>
        <v>C</v>
      </c>
      <c r="Q2865" s="1" t="str">
        <f>VLOOKUP(Tabla_STOCKENALMACEN[[#This Row],[ID_PRODUCTO]],'ABC STOCK'!$B$3:$F$565,5,FALSE)</f>
        <v>C</v>
      </c>
      <c r="R286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66" spans="1:18" x14ac:dyDescent="0.25">
      <c r="A2866">
        <v>2</v>
      </c>
      <c r="B2866">
        <v>1478</v>
      </c>
      <c r="C2866">
        <v>9</v>
      </c>
      <c r="D2866">
        <v>4</v>
      </c>
      <c r="E2866">
        <v>201909</v>
      </c>
      <c r="F2866">
        <v>703</v>
      </c>
      <c r="G2866">
        <v>7.86</v>
      </c>
      <c r="H2866">
        <v>5525.58</v>
      </c>
      <c r="I2866">
        <v>434.0292</v>
      </c>
      <c r="J2866">
        <v>50.2</v>
      </c>
      <c r="K2866">
        <v>702.33816000000002</v>
      </c>
      <c r="L2866">
        <f>Tabla_STOCKENALMACEN[[#This Row],[CANT_STOCK]]*Tabla_STOCKENALMACEN[[#This Row],[COSTO_UNIT]]</f>
        <v>5525.58</v>
      </c>
      <c r="M2866">
        <f>IFERROR(Tabla_STOCKENALMACEN[[#This Row],[CANT_STOCK]]/Tabla_STOCKENALMACEN[[#This Row],[VENTA_PROM12MESES_UN]],0)</f>
        <v>14.003984063745019</v>
      </c>
      <c r="N2866">
        <f>IFERROR(12/Tabla_STOCKENALMACEN[[#This Row],[MESES DE INVENTARIO]],0)</f>
        <v>0.85689900426742538</v>
      </c>
      <c r="O2866" s="3">
        <f>Tabla_STOCKENALMACEN[[#This Row],[STOCK_VALORIZADO]]/SUM(Tabla_STOCKENALMACEN[STOCK_VALORIZADO])</f>
        <v>2.0801533346896534E-4</v>
      </c>
      <c r="P2866" s="1" t="str">
        <f>VLOOKUP(Tabla_STOCKENALMACEN[[#This Row],[ID_PRODUCTO]],'ABC VENTAS'!$B$2:$F$564,5,FALSE)</f>
        <v>C</v>
      </c>
      <c r="Q2866" s="1" t="str">
        <f>VLOOKUP(Tabla_STOCKENALMACEN[[#This Row],[ID_PRODUCTO]],'ABC STOCK'!$B$3:$F$565,5,FALSE)</f>
        <v>C</v>
      </c>
      <c r="R286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867" spans="1:18" x14ac:dyDescent="0.25">
      <c r="A2867">
        <v>3</v>
      </c>
      <c r="B2867">
        <v>1478</v>
      </c>
      <c r="C2867">
        <v>9</v>
      </c>
      <c r="D2867">
        <v>4</v>
      </c>
      <c r="E2867">
        <v>202003</v>
      </c>
      <c r="F2867">
        <v>830</v>
      </c>
      <c r="G2867">
        <v>5.22</v>
      </c>
      <c r="H2867">
        <v>4332.6000000000004</v>
      </c>
      <c r="I2867">
        <v>202.13928000000001</v>
      </c>
      <c r="J2867">
        <v>46.1</v>
      </c>
      <c r="K2867">
        <v>320.05385999999999</v>
      </c>
      <c r="L2867">
        <f>Tabla_STOCKENALMACEN[[#This Row],[CANT_STOCK]]*Tabla_STOCKENALMACEN[[#This Row],[COSTO_UNIT]]</f>
        <v>4332.5999999999995</v>
      </c>
      <c r="M2867">
        <f>IFERROR(Tabla_STOCKENALMACEN[[#This Row],[CANT_STOCK]]/Tabla_STOCKENALMACEN[[#This Row],[VENTA_PROM12MESES_UN]],0)</f>
        <v>18.004338394793926</v>
      </c>
      <c r="N2867">
        <f>IFERROR(12/Tabla_STOCKENALMACEN[[#This Row],[MESES DE INVENTARIO]],0)</f>
        <v>0.6665060240963856</v>
      </c>
      <c r="O2867" s="3">
        <f>Tabla_STOCKENALMACEN[[#This Row],[STOCK_VALORIZADO]]/SUM(Tabla_STOCKENALMACEN[STOCK_VALORIZADO])</f>
        <v>1.6310454898628546E-4</v>
      </c>
      <c r="P2867" s="1" t="str">
        <f>VLOOKUP(Tabla_STOCKENALMACEN[[#This Row],[ID_PRODUCTO]],'ABC VENTAS'!$B$2:$F$564,5,FALSE)</f>
        <v>C</v>
      </c>
      <c r="Q2867" s="1" t="str">
        <f>VLOOKUP(Tabla_STOCKENALMACEN[[#This Row],[ID_PRODUCTO]],'ABC STOCK'!$B$3:$F$565,5,FALSE)</f>
        <v>C</v>
      </c>
      <c r="R286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868" spans="1:18" x14ac:dyDescent="0.25">
      <c r="A2868">
        <v>2</v>
      </c>
      <c r="B2868">
        <v>1478</v>
      </c>
      <c r="C2868">
        <v>9</v>
      </c>
      <c r="D2868">
        <v>4</v>
      </c>
      <c r="E2868">
        <v>201905</v>
      </c>
      <c r="F2868">
        <v>776</v>
      </c>
      <c r="G2868">
        <v>2.75</v>
      </c>
      <c r="H2868">
        <v>2134</v>
      </c>
      <c r="I2868">
        <v>169.4</v>
      </c>
      <c r="J2868">
        <v>56</v>
      </c>
      <c r="K2868">
        <v>201.74</v>
      </c>
      <c r="L2868">
        <f>Tabla_STOCKENALMACEN[[#This Row],[CANT_STOCK]]*Tabla_STOCKENALMACEN[[#This Row],[COSTO_UNIT]]</f>
        <v>2134</v>
      </c>
      <c r="M2868">
        <f>IFERROR(Tabla_STOCKENALMACEN[[#This Row],[CANT_STOCK]]/Tabla_STOCKENALMACEN[[#This Row],[VENTA_PROM12MESES_UN]],0)</f>
        <v>13.857142857142858</v>
      </c>
      <c r="N2868">
        <f>IFERROR(12/Tabla_STOCKENALMACEN[[#This Row],[MESES DE INVENTARIO]],0)</f>
        <v>0.86597938144329889</v>
      </c>
      <c r="O2868" s="3">
        <f>Tabla_STOCKENALMACEN[[#This Row],[STOCK_VALORIZADO]]/SUM(Tabla_STOCKENALMACEN[STOCK_VALORIZADO])</f>
        <v>8.0336312499823014E-5</v>
      </c>
      <c r="P2868" s="1" t="str">
        <f>VLOOKUP(Tabla_STOCKENALMACEN[[#This Row],[ID_PRODUCTO]],'ABC VENTAS'!$B$2:$F$564,5,FALSE)</f>
        <v>C</v>
      </c>
      <c r="Q2868" s="1" t="str">
        <f>VLOOKUP(Tabla_STOCKENALMACEN[[#This Row],[ID_PRODUCTO]],'ABC STOCK'!$B$3:$F$565,5,FALSE)</f>
        <v>C</v>
      </c>
      <c r="R286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869" spans="1:18" x14ac:dyDescent="0.25">
      <c r="A2869">
        <v>2</v>
      </c>
      <c r="B2869">
        <v>1478</v>
      </c>
      <c r="C2869">
        <v>9</v>
      </c>
      <c r="D2869">
        <v>4</v>
      </c>
      <c r="E2869">
        <v>202001</v>
      </c>
      <c r="F2869">
        <v>264</v>
      </c>
      <c r="G2869">
        <v>1.03</v>
      </c>
      <c r="H2869">
        <v>271.92</v>
      </c>
      <c r="I2869">
        <v>90.619399999999999</v>
      </c>
      <c r="J2869">
        <v>106</v>
      </c>
      <c r="K2869">
        <v>189.97319999999999</v>
      </c>
      <c r="L2869">
        <f>Tabla_STOCKENALMACEN[[#This Row],[CANT_STOCK]]*Tabla_STOCKENALMACEN[[#This Row],[COSTO_UNIT]]</f>
        <v>271.92</v>
      </c>
      <c r="M2869">
        <f>IFERROR(Tabla_STOCKENALMACEN[[#This Row],[CANT_STOCK]]/Tabla_STOCKENALMACEN[[#This Row],[VENTA_PROM12MESES_UN]],0)</f>
        <v>2.4905660377358489</v>
      </c>
      <c r="N2869">
        <f>IFERROR(12/Tabla_STOCKENALMACEN[[#This Row],[MESES DE INVENTARIO]],0)</f>
        <v>4.8181818181818183</v>
      </c>
      <c r="O2869" s="3">
        <f>Tabla_STOCKENALMACEN[[#This Row],[STOCK_VALORIZADO]]/SUM(Tabla_STOCKENALMACEN[STOCK_VALORIZADO])</f>
        <v>1.0236668273173325E-5</v>
      </c>
      <c r="P2869" s="1" t="str">
        <f>VLOOKUP(Tabla_STOCKENALMACEN[[#This Row],[ID_PRODUCTO]],'ABC VENTAS'!$B$2:$F$564,5,FALSE)</f>
        <v>C</v>
      </c>
      <c r="Q2869" s="1" t="str">
        <f>VLOOKUP(Tabla_STOCKENALMACEN[[#This Row],[ID_PRODUCTO]],'ABC STOCK'!$B$3:$F$565,5,FALSE)</f>
        <v>C</v>
      </c>
      <c r="R286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70" spans="1:18" x14ac:dyDescent="0.25">
      <c r="A2870">
        <v>2</v>
      </c>
      <c r="B2870">
        <v>1479</v>
      </c>
      <c r="C2870">
        <v>9</v>
      </c>
      <c r="D2870">
        <v>4</v>
      </c>
      <c r="E2870">
        <v>201903</v>
      </c>
      <c r="F2870">
        <v>727</v>
      </c>
      <c r="G2870">
        <v>77</v>
      </c>
      <c r="H2870">
        <v>55979</v>
      </c>
      <c r="I2870">
        <v>45523.94</v>
      </c>
      <c r="J2870">
        <v>721</v>
      </c>
      <c r="K2870">
        <v>71061.759999999995</v>
      </c>
      <c r="L2870">
        <f>Tabla_STOCKENALMACEN[[#This Row],[CANT_STOCK]]*Tabla_STOCKENALMACEN[[#This Row],[COSTO_UNIT]]</f>
        <v>55979</v>
      </c>
      <c r="M2870">
        <f>IFERROR(Tabla_STOCKENALMACEN[[#This Row],[CANT_STOCK]]/Tabla_STOCKENALMACEN[[#This Row],[VENTA_PROM12MESES_UN]],0)</f>
        <v>1.0083217753120666</v>
      </c>
      <c r="N2870">
        <f>IFERROR(12/Tabla_STOCKENALMACEN[[#This Row],[MESES DE INVENTARIO]],0)</f>
        <v>11.900962861072902</v>
      </c>
      <c r="O2870" s="3">
        <f>Tabla_STOCKENALMACEN[[#This Row],[STOCK_VALORIZADO]]/SUM(Tabla_STOCKENALMACEN[STOCK_VALORIZADO])</f>
        <v>2.1073788366577284E-3</v>
      </c>
      <c r="P2870" s="1" t="str">
        <f>VLOOKUP(Tabla_STOCKENALMACEN[[#This Row],[ID_PRODUCTO]],'ABC VENTAS'!$B$2:$F$564,5,FALSE)</f>
        <v>B</v>
      </c>
      <c r="Q2870" s="1" t="str">
        <f>VLOOKUP(Tabla_STOCKENALMACEN[[#This Row],[ID_PRODUCTO]],'ABC STOCK'!$B$3:$F$565,5,FALSE)</f>
        <v>A</v>
      </c>
      <c r="R287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71" spans="1:18" x14ac:dyDescent="0.25">
      <c r="A2871">
        <v>1</v>
      </c>
      <c r="B2871">
        <v>1479</v>
      </c>
      <c r="C2871">
        <v>9</v>
      </c>
      <c r="D2871">
        <v>4</v>
      </c>
      <c r="E2871">
        <v>201907</v>
      </c>
      <c r="F2871">
        <v>882</v>
      </c>
      <c r="G2871">
        <v>58</v>
      </c>
      <c r="H2871">
        <v>51156</v>
      </c>
      <c r="I2871">
        <v>35045.919999999998</v>
      </c>
      <c r="J2871">
        <v>728</v>
      </c>
      <c r="K2871">
        <v>70091.839999999997</v>
      </c>
      <c r="L2871">
        <f>Tabla_STOCKENALMACEN[[#This Row],[CANT_STOCK]]*Tabla_STOCKENALMACEN[[#This Row],[COSTO_UNIT]]</f>
        <v>51156</v>
      </c>
      <c r="M2871">
        <f>IFERROR(Tabla_STOCKENALMACEN[[#This Row],[CANT_STOCK]]/Tabla_STOCKENALMACEN[[#This Row],[VENTA_PROM12MESES_UN]],0)</f>
        <v>1.2115384615384615</v>
      </c>
      <c r="N2871">
        <f>IFERROR(12/Tabla_STOCKENALMACEN[[#This Row],[MESES DE INVENTARIO]],0)</f>
        <v>9.9047619047619051</v>
      </c>
      <c r="O2871" s="3">
        <f>Tabla_STOCKENALMACEN[[#This Row],[STOCK_VALORIZADO]]/SUM(Tabla_STOCKENALMACEN[STOCK_VALORIZADO])</f>
        <v>1.9258127470669852E-3</v>
      </c>
      <c r="P2871" s="1" t="str">
        <f>VLOOKUP(Tabla_STOCKENALMACEN[[#This Row],[ID_PRODUCTO]],'ABC VENTAS'!$B$2:$F$564,5,FALSE)</f>
        <v>B</v>
      </c>
      <c r="Q2871" s="1" t="str">
        <f>VLOOKUP(Tabla_STOCKENALMACEN[[#This Row],[ID_PRODUCTO]],'ABC STOCK'!$B$3:$F$565,5,FALSE)</f>
        <v>A</v>
      </c>
      <c r="R287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72" spans="1:18" x14ac:dyDescent="0.25">
      <c r="A2872">
        <v>1</v>
      </c>
      <c r="B2872">
        <v>1479</v>
      </c>
      <c r="C2872">
        <v>9</v>
      </c>
      <c r="D2872">
        <v>4</v>
      </c>
      <c r="E2872">
        <v>201901</v>
      </c>
      <c r="F2872">
        <v>1067</v>
      </c>
      <c r="G2872">
        <v>76</v>
      </c>
      <c r="H2872">
        <v>81092</v>
      </c>
      <c r="I2872">
        <v>32512.799999999999</v>
      </c>
      <c r="J2872">
        <v>460</v>
      </c>
      <c r="K2872">
        <v>65025.599999999999</v>
      </c>
      <c r="L2872">
        <f>Tabla_STOCKENALMACEN[[#This Row],[CANT_STOCK]]*Tabla_STOCKENALMACEN[[#This Row],[COSTO_UNIT]]</f>
        <v>81092</v>
      </c>
      <c r="M2872">
        <f>IFERROR(Tabla_STOCKENALMACEN[[#This Row],[CANT_STOCK]]/Tabla_STOCKENALMACEN[[#This Row],[VENTA_PROM12MESES_UN]],0)</f>
        <v>2.3195652173913044</v>
      </c>
      <c r="N2872">
        <f>IFERROR(12/Tabla_STOCKENALMACEN[[#This Row],[MESES DE INVENTARIO]],0)</f>
        <v>5.1733833177132142</v>
      </c>
      <c r="O2872" s="3">
        <f>Tabla_STOCKENALMACEN[[#This Row],[STOCK_VALORIZADO]]/SUM(Tabla_STOCKENALMACEN[STOCK_VALORIZADO])</f>
        <v>3.0527798749932747E-3</v>
      </c>
      <c r="P2872" s="1" t="str">
        <f>VLOOKUP(Tabla_STOCKENALMACEN[[#This Row],[ID_PRODUCTO]],'ABC VENTAS'!$B$2:$F$564,5,FALSE)</f>
        <v>B</v>
      </c>
      <c r="Q2872" s="1" t="str">
        <f>VLOOKUP(Tabla_STOCKENALMACEN[[#This Row],[ID_PRODUCTO]],'ABC STOCK'!$B$3:$F$565,5,FALSE)</f>
        <v>A</v>
      </c>
      <c r="R287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73" spans="1:18" x14ac:dyDescent="0.25">
      <c r="A2873">
        <v>2</v>
      </c>
      <c r="B2873">
        <v>1479</v>
      </c>
      <c r="C2873">
        <v>9</v>
      </c>
      <c r="D2873">
        <v>4</v>
      </c>
      <c r="E2873">
        <v>202001</v>
      </c>
      <c r="F2873">
        <v>1196</v>
      </c>
      <c r="G2873">
        <v>51</v>
      </c>
      <c r="H2873">
        <v>60996</v>
      </c>
      <c r="I2873">
        <v>32558.400000000001</v>
      </c>
      <c r="J2873">
        <v>672</v>
      </c>
      <c r="K2873">
        <v>59290.559999999998</v>
      </c>
      <c r="L2873">
        <f>Tabla_STOCKENALMACEN[[#This Row],[CANT_STOCK]]*Tabla_STOCKENALMACEN[[#This Row],[COSTO_UNIT]]</f>
        <v>60996</v>
      </c>
      <c r="M2873">
        <f>IFERROR(Tabla_STOCKENALMACEN[[#This Row],[CANT_STOCK]]/Tabla_STOCKENALMACEN[[#This Row],[VENTA_PROM12MESES_UN]],0)</f>
        <v>1.7797619047619047</v>
      </c>
      <c r="N2873">
        <f>IFERROR(12/Tabla_STOCKENALMACEN[[#This Row],[MESES DE INVENTARIO]],0)</f>
        <v>6.7424749163879607</v>
      </c>
      <c r="O2873" s="3">
        <f>Tabla_STOCKENALMACEN[[#This Row],[STOCK_VALORIZADO]]/SUM(Tabla_STOCKENALMACEN[STOCK_VALORIZADO])</f>
        <v>2.2962482273848196E-3</v>
      </c>
      <c r="P2873" s="1" t="str">
        <f>VLOOKUP(Tabla_STOCKENALMACEN[[#This Row],[ID_PRODUCTO]],'ABC VENTAS'!$B$2:$F$564,5,FALSE)</f>
        <v>B</v>
      </c>
      <c r="Q2873" s="1" t="str">
        <f>VLOOKUP(Tabla_STOCKENALMACEN[[#This Row],[ID_PRODUCTO]],'ABC STOCK'!$B$3:$F$565,5,FALSE)</f>
        <v>A</v>
      </c>
      <c r="R287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74" spans="1:18" x14ac:dyDescent="0.25">
      <c r="A2874">
        <v>3</v>
      </c>
      <c r="B2874">
        <v>1479</v>
      </c>
      <c r="C2874">
        <v>9</v>
      </c>
      <c r="D2874">
        <v>4</v>
      </c>
      <c r="E2874">
        <v>201907</v>
      </c>
      <c r="F2874">
        <v>137</v>
      </c>
      <c r="G2874">
        <v>53</v>
      </c>
      <c r="H2874">
        <v>7261</v>
      </c>
      <c r="I2874">
        <v>23691</v>
      </c>
      <c r="J2874">
        <v>447</v>
      </c>
      <c r="K2874">
        <v>40511.61</v>
      </c>
      <c r="L2874">
        <f>Tabla_STOCKENALMACEN[[#This Row],[CANT_STOCK]]*Tabla_STOCKENALMACEN[[#This Row],[COSTO_UNIT]]</f>
        <v>7261</v>
      </c>
      <c r="M2874">
        <f>IFERROR(Tabla_STOCKENALMACEN[[#This Row],[CANT_STOCK]]/Tabla_STOCKENALMACEN[[#This Row],[VENTA_PROM12MESES_UN]],0)</f>
        <v>0.30648769574944074</v>
      </c>
      <c r="N2874">
        <f>IFERROR(12/Tabla_STOCKENALMACEN[[#This Row],[MESES DE INVENTARIO]],0)</f>
        <v>39.153284671532845</v>
      </c>
      <c r="O2874" s="3">
        <f>Tabla_STOCKENALMACEN[[#This Row],[STOCK_VALORIZADO]]/SUM(Tabla_STOCKENALMACEN[STOCK_VALORIZADO])</f>
        <v>2.7334675026298731E-4</v>
      </c>
      <c r="P2874" s="1" t="str">
        <f>VLOOKUP(Tabla_STOCKENALMACEN[[#This Row],[ID_PRODUCTO]],'ABC VENTAS'!$B$2:$F$564,5,FALSE)</f>
        <v>B</v>
      </c>
      <c r="Q2874" s="1" t="str">
        <f>VLOOKUP(Tabla_STOCKENALMACEN[[#This Row],[ID_PRODUCTO]],'ABC STOCK'!$B$3:$F$565,5,FALSE)</f>
        <v>A</v>
      </c>
      <c r="R287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75" spans="1:18" x14ac:dyDescent="0.25">
      <c r="A2875">
        <v>1</v>
      </c>
      <c r="B2875">
        <v>1479</v>
      </c>
      <c r="C2875">
        <v>9</v>
      </c>
      <c r="D2875">
        <v>4</v>
      </c>
      <c r="E2875">
        <v>202001</v>
      </c>
      <c r="F2875">
        <v>717</v>
      </c>
      <c r="G2875">
        <v>36</v>
      </c>
      <c r="H2875">
        <v>25812</v>
      </c>
      <c r="I2875">
        <v>11736</v>
      </c>
      <c r="J2875">
        <v>326</v>
      </c>
      <c r="K2875">
        <v>17838.72</v>
      </c>
      <c r="L2875">
        <f>Tabla_STOCKENALMACEN[[#This Row],[CANT_STOCK]]*Tabla_STOCKENALMACEN[[#This Row],[COSTO_UNIT]]</f>
        <v>25812</v>
      </c>
      <c r="M2875">
        <f>IFERROR(Tabla_STOCKENALMACEN[[#This Row],[CANT_STOCK]]/Tabla_STOCKENALMACEN[[#This Row],[VENTA_PROM12MESES_UN]],0)</f>
        <v>2.1993865030674846</v>
      </c>
      <c r="N2875">
        <f>IFERROR(12/Tabla_STOCKENALMACEN[[#This Row],[MESES DE INVENTARIO]],0)</f>
        <v>5.456066945606695</v>
      </c>
      <c r="O2875" s="3">
        <f>Tabla_STOCKENALMACEN[[#This Row],[STOCK_VALORIZADO]]/SUM(Tabla_STOCKENALMACEN[STOCK_VALORIZADO])</f>
        <v>9.7171550995568494E-4</v>
      </c>
      <c r="P2875" s="1" t="str">
        <f>VLOOKUP(Tabla_STOCKENALMACEN[[#This Row],[ID_PRODUCTO]],'ABC VENTAS'!$B$2:$F$564,5,FALSE)</f>
        <v>B</v>
      </c>
      <c r="Q2875" s="1" t="str">
        <f>VLOOKUP(Tabla_STOCKENALMACEN[[#This Row],[ID_PRODUCTO]],'ABC STOCK'!$B$3:$F$565,5,FALSE)</f>
        <v>A</v>
      </c>
      <c r="R287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76" spans="1:18" x14ac:dyDescent="0.25">
      <c r="A2876">
        <v>1</v>
      </c>
      <c r="B2876">
        <v>1480</v>
      </c>
      <c r="C2876">
        <v>9</v>
      </c>
      <c r="D2876">
        <v>4</v>
      </c>
      <c r="E2876">
        <v>202001</v>
      </c>
      <c r="F2876">
        <v>61</v>
      </c>
      <c r="G2876">
        <v>6.75</v>
      </c>
      <c r="H2876">
        <v>411.75</v>
      </c>
      <c r="I2876">
        <v>774.5625</v>
      </c>
      <c r="J2876">
        <v>135</v>
      </c>
      <c r="K2876">
        <v>1120.8375000000001</v>
      </c>
      <c r="L2876">
        <f>Tabla_STOCKENALMACEN[[#This Row],[CANT_STOCK]]*Tabla_STOCKENALMACEN[[#This Row],[COSTO_UNIT]]</f>
        <v>411.75</v>
      </c>
      <c r="M2876">
        <f>IFERROR(Tabla_STOCKENALMACEN[[#This Row],[CANT_STOCK]]/Tabla_STOCKENALMACEN[[#This Row],[VENTA_PROM12MESES_UN]],0)</f>
        <v>0.45185185185185184</v>
      </c>
      <c r="N2876">
        <f>IFERROR(12/Tabla_STOCKENALMACEN[[#This Row],[MESES DE INVENTARIO]],0)</f>
        <v>26.557377049180328</v>
      </c>
      <c r="O2876" s="3">
        <f>Tabla_STOCKENALMACEN[[#This Row],[STOCK_VALORIZADO]]/SUM(Tabla_STOCKENALMACEN[STOCK_VALORIZADO])</f>
        <v>1.5500691973665475E-5</v>
      </c>
      <c r="P2876" s="1" t="str">
        <f>VLOOKUP(Tabla_STOCKENALMACEN[[#This Row],[ID_PRODUCTO]],'ABC VENTAS'!$B$2:$F$564,5,FALSE)</f>
        <v>C</v>
      </c>
      <c r="Q2876" s="1" t="str">
        <f>VLOOKUP(Tabla_STOCKENALMACEN[[#This Row],[ID_PRODUCTO]],'ABC STOCK'!$B$3:$F$565,5,FALSE)</f>
        <v>C</v>
      </c>
      <c r="R287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77" spans="1:18" x14ac:dyDescent="0.25">
      <c r="A2877">
        <v>3</v>
      </c>
      <c r="B2877">
        <v>1480</v>
      </c>
      <c r="C2877">
        <v>9</v>
      </c>
      <c r="D2877">
        <v>4</v>
      </c>
      <c r="E2877">
        <v>201905</v>
      </c>
      <c r="F2877">
        <v>1641</v>
      </c>
      <c r="G2877">
        <v>4.79</v>
      </c>
      <c r="H2877">
        <v>7860.39</v>
      </c>
      <c r="I2877">
        <v>0</v>
      </c>
      <c r="J2877">
        <v>0</v>
      </c>
      <c r="K2877">
        <v>0</v>
      </c>
      <c r="L2877">
        <f>Tabla_STOCKENALMACEN[[#This Row],[CANT_STOCK]]*Tabla_STOCKENALMACEN[[#This Row],[COSTO_UNIT]]</f>
        <v>7860.39</v>
      </c>
      <c r="M2877">
        <f>IFERROR(Tabla_STOCKENALMACEN[[#This Row],[CANT_STOCK]]/Tabla_STOCKENALMACEN[[#This Row],[VENTA_PROM12MESES_UN]],0)</f>
        <v>0</v>
      </c>
      <c r="N2877">
        <f>IFERROR(12/Tabla_STOCKENALMACEN[[#This Row],[MESES DE INVENTARIO]],0)</f>
        <v>0</v>
      </c>
      <c r="O2877" s="3">
        <f>Tabla_STOCKENALMACEN[[#This Row],[STOCK_VALORIZADO]]/SUM(Tabla_STOCKENALMACEN[STOCK_VALORIZADO])</f>
        <v>2.9591131556255102E-4</v>
      </c>
      <c r="P2877" s="1" t="str">
        <f>VLOOKUP(Tabla_STOCKENALMACEN[[#This Row],[ID_PRODUCTO]],'ABC VENTAS'!$B$2:$F$564,5,FALSE)</f>
        <v>C</v>
      </c>
      <c r="Q2877" s="1" t="str">
        <f>VLOOKUP(Tabla_STOCKENALMACEN[[#This Row],[ID_PRODUCTO]],'ABC STOCK'!$B$3:$F$565,5,FALSE)</f>
        <v>C</v>
      </c>
      <c r="R2877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878" spans="1:18" x14ac:dyDescent="0.25">
      <c r="A2878">
        <v>1</v>
      </c>
      <c r="B2878">
        <v>1480</v>
      </c>
      <c r="C2878">
        <v>9</v>
      </c>
      <c r="D2878">
        <v>4</v>
      </c>
      <c r="E2878">
        <v>202001</v>
      </c>
      <c r="F2878">
        <v>186</v>
      </c>
      <c r="G2878">
        <v>6.41</v>
      </c>
      <c r="H2878">
        <v>1192.26</v>
      </c>
      <c r="I2878">
        <v>317.93599999999998</v>
      </c>
      <c r="J2878">
        <v>62</v>
      </c>
      <c r="K2878">
        <v>564.33640000000003</v>
      </c>
      <c r="L2878">
        <f>Tabla_STOCKENALMACEN[[#This Row],[CANT_STOCK]]*Tabla_STOCKENALMACEN[[#This Row],[COSTO_UNIT]]</f>
        <v>1192.26</v>
      </c>
      <c r="M2878">
        <f>IFERROR(Tabla_STOCKENALMACEN[[#This Row],[CANT_STOCK]]/Tabla_STOCKENALMACEN[[#This Row],[VENTA_PROM12MESES_UN]],0)</f>
        <v>3</v>
      </c>
      <c r="N2878">
        <f>IFERROR(12/Tabla_STOCKENALMACEN[[#This Row],[MESES DE INVENTARIO]],0)</f>
        <v>4</v>
      </c>
      <c r="O2878" s="3">
        <f>Tabla_STOCKENALMACEN[[#This Row],[STOCK_VALORIZADO]]/SUM(Tabla_STOCKENALMACEN[STOCK_VALORIZADO])</f>
        <v>4.488367944753467E-5</v>
      </c>
      <c r="P2878" s="1" t="str">
        <f>VLOOKUP(Tabla_STOCKENALMACEN[[#This Row],[ID_PRODUCTO]],'ABC VENTAS'!$B$2:$F$564,5,FALSE)</f>
        <v>C</v>
      </c>
      <c r="Q2878" s="1" t="str">
        <f>VLOOKUP(Tabla_STOCKENALMACEN[[#This Row],[ID_PRODUCTO]],'ABC STOCK'!$B$3:$F$565,5,FALSE)</f>
        <v>C</v>
      </c>
      <c r="R287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879" spans="1:18" x14ac:dyDescent="0.25">
      <c r="A2879">
        <v>2</v>
      </c>
      <c r="B2879">
        <v>1480</v>
      </c>
      <c r="C2879">
        <v>9</v>
      </c>
      <c r="D2879">
        <v>4</v>
      </c>
      <c r="E2879">
        <v>202002</v>
      </c>
      <c r="F2879">
        <v>1078</v>
      </c>
      <c r="G2879">
        <v>2.4500000000000002</v>
      </c>
      <c r="H2879">
        <v>2641.1</v>
      </c>
      <c r="I2879">
        <v>250.733</v>
      </c>
      <c r="J2879">
        <v>119</v>
      </c>
      <c r="K2879">
        <v>425.66300000000001</v>
      </c>
      <c r="L2879">
        <f>Tabla_STOCKENALMACEN[[#This Row],[CANT_STOCK]]*Tabla_STOCKENALMACEN[[#This Row],[COSTO_UNIT]]</f>
        <v>2641.1000000000004</v>
      </c>
      <c r="M2879">
        <f>IFERROR(Tabla_STOCKENALMACEN[[#This Row],[CANT_STOCK]]/Tabla_STOCKENALMACEN[[#This Row],[VENTA_PROM12MESES_UN]],0)</f>
        <v>9.0588235294117645</v>
      </c>
      <c r="N2879">
        <f>IFERROR(12/Tabla_STOCKENALMACEN[[#This Row],[MESES DE INVENTARIO]],0)</f>
        <v>1.3246753246753247</v>
      </c>
      <c r="O2879" s="3">
        <f>Tabla_STOCKENALMACEN[[#This Row],[STOCK_VALORIZADO]]/SUM(Tabla_STOCKENALMACEN[STOCK_VALORIZADO])</f>
        <v>9.942653933612118E-5</v>
      </c>
      <c r="P2879" s="1" t="str">
        <f>VLOOKUP(Tabla_STOCKENALMACEN[[#This Row],[ID_PRODUCTO]],'ABC VENTAS'!$B$2:$F$564,5,FALSE)</f>
        <v>C</v>
      </c>
      <c r="Q2879" s="1" t="str">
        <f>VLOOKUP(Tabla_STOCKENALMACEN[[#This Row],[ID_PRODUCTO]],'ABC STOCK'!$B$3:$F$565,5,FALSE)</f>
        <v>C</v>
      </c>
      <c r="R287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880" spans="1:18" x14ac:dyDescent="0.25">
      <c r="A2880">
        <v>3</v>
      </c>
      <c r="B2880">
        <v>1480</v>
      </c>
      <c r="C2880">
        <v>9</v>
      </c>
      <c r="D2880">
        <v>4</v>
      </c>
      <c r="E2880">
        <v>201904</v>
      </c>
      <c r="F2880">
        <v>1199</v>
      </c>
      <c r="G2880">
        <v>2.99</v>
      </c>
      <c r="H2880">
        <v>3585.01</v>
      </c>
      <c r="I2880">
        <v>215.01089999999999</v>
      </c>
      <c r="J2880">
        <v>79.900000000000006</v>
      </c>
      <c r="K2880">
        <v>322.51634999999999</v>
      </c>
      <c r="L2880">
        <f>Tabla_STOCKENALMACEN[[#This Row],[CANT_STOCK]]*Tabla_STOCKENALMACEN[[#This Row],[COSTO_UNIT]]</f>
        <v>3585.01</v>
      </c>
      <c r="M2880">
        <f>IFERROR(Tabla_STOCKENALMACEN[[#This Row],[CANT_STOCK]]/Tabla_STOCKENALMACEN[[#This Row],[VENTA_PROM12MESES_UN]],0)</f>
        <v>15.006257822277846</v>
      </c>
      <c r="N2880">
        <f>IFERROR(12/Tabla_STOCKENALMACEN[[#This Row],[MESES DE INVENTARIO]],0)</f>
        <v>0.7996663886572144</v>
      </c>
      <c r="O2880" s="3">
        <f>Tabla_STOCKENALMACEN[[#This Row],[STOCK_VALORIZADO]]/SUM(Tabla_STOCKENALMACEN[STOCK_VALORIZADO])</f>
        <v>1.3496086395266659E-4</v>
      </c>
      <c r="P2880" s="1" t="str">
        <f>VLOOKUP(Tabla_STOCKENALMACEN[[#This Row],[ID_PRODUCTO]],'ABC VENTAS'!$B$2:$F$564,5,FALSE)</f>
        <v>C</v>
      </c>
      <c r="Q2880" s="1" t="str">
        <f>VLOOKUP(Tabla_STOCKENALMACEN[[#This Row],[ID_PRODUCTO]],'ABC STOCK'!$B$3:$F$565,5,FALSE)</f>
        <v>C</v>
      </c>
      <c r="R288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881" spans="1:18" x14ac:dyDescent="0.25">
      <c r="A2881">
        <v>3</v>
      </c>
      <c r="B2881">
        <v>1480</v>
      </c>
      <c r="C2881">
        <v>9</v>
      </c>
      <c r="D2881">
        <v>4</v>
      </c>
      <c r="E2881">
        <v>201908</v>
      </c>
      <c r="F2881">
        <v>70</v>
      </c>
      <c r="G2881">
        <v>1.5</v>
      </c>
      <c r="H2881">
        <v>105</v>
      </c>
      <c r="I2881">
        <v>192.51</v>
      </c>
      <c r="J2881">
        <v>138</v>
      </c>
      <c r="K2881">
        <v>289.8</v>
      </c>
      <c r="L2881">
        <f>Tabla_STOCKENALMACEN[[#This Row],[CANT_STOCK]]*Tabla_STOCKENALMACEN[[#This Row],[COSTO_UNIT]]</f>
        <v>105</v>
      </c>
      <c r="M2881">
        <f>IFERROR(Tabla_STOCKENALMACEN[[#This Row],[CANT_STOCK]]/Tabla_STOCKENALMACEN[[#This Row],[VENTA_PROM12MESES_UN]],0)</f>
        <v>0.50724637681159424</v>
      </c>
      <c r="N2881">
        <f>IFERROR(12/Tabla_STOCKENALMACEN[[#This Row],[MESES DE INVENTARIO]],0)</f>
        <v>23.657142857142855</v>
      </c>
      <c r="O2881" s="3">
        <f>Tabla_STOCKENALMACEN[[#This Row],[STOCK_VALORIZADO]]/SUM(Tabla_STOCKENALMACEN[STOCK_VALORIZADO])</f>
        <v>3.9528176253427446E-6</v>
      </c>
      <c r="P2881" s="1" t="str">
        <f>VLOOKUP(Tabla_STOCKENALMACEN[[#This Row],[ID_PRODUCTO]],'ABC VENTAS'!$B$2:$F$564,5,FALSE)</f>
        <v>C</v>
      </c>
      <c r="Q2881" s="1" t="str">
        <f>VLOOKUP(Tabla_STOCKENALMACEN[[#This Row],[ID_PRODUCTO]],'ABC STOCK'!$B$3:$F$565,5,FALSE)</f>
        <v>C</v>
      </c>
      <c r="R288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82" spans="1:18" x14ac:dyDescent="0.25">
      <c r="A2882">
        <v>3</v>
      </c>
      <c r="B2882">
        <v>1481</v>
      </c>
      <c r="C2882">
        <v>9</v>
      </c>
      <c r="D2882">
        <v>4</v>
      </c>
      <c r="E2882">
        <v>202002</v>
      </c>
      <c r="F2882">
        <v>239</v>
      </c>
      <c r="G2882">
        <v>6.16</v>
      </c>
      <c r="H2882">
        <v>1472.24</v>
      </c>
      <c r="I2882">
        <v>698.29759999999999</v>
      </c>
      <c r="J2882">
        <v>104</v>
      </c>
      <c r="K2882">
        <v>858.45759999999996</v>
      </c>
      <c r="L2882">
        <f>Tabla_STOCKENALMACEN[[#This Row],[CANT_STOCK]]*Tabla_STOCKENALMACEN[[#This Row],[COSTO_UNIT]]</f>
        <v>1472.24</v>
      </c>
      <c r="M2882">
        <f>IFERROR(Tabla_STOCKENALMACEN[[#This Row],[CANT_STOCK]]/Tabla_STOCKENALMACEN[[#This Row],[VENTA_PROM12MESES_UN]],0)</f>
        <v>2.2980769230769229</v>
      </c>
      <c r="N2882">
        <f>IFERROR(12/Tabla_STOCKENALMACEN[[#This Row],[MESES DE INVENTARIO]],0)</f>
        <v>5.2217573221757325</v>
      </c>
      <c r="O2882" s="3">
        <f>Tabla_STOCKENALMACEN[[#This Row],[STOCK_VALORIZADO]]/SUM(Tabla_STOCKENALMACEN[STOCK_VALORIZADO])</f>
        <v>5.5423773530805735E-5</v>
      </c>
      <c r="P2882" s="1" t="str">
        <f>VLOOKUP(Tabla_STOCKENALMACEN[[#This Row],[ID_PRODUCTO]],'ABC VENTAS'!$B$2:$F$564,5,FALSE)</f>
        <v>C</v>
      </c>
      <c r="Q2882" s="1" t="str">
        <f>VLOOKUP(Tabla_STOCKENALMACEN[[#This Row],[ID_PRODUCTO]],'ABC STOCK'!$B$3:$F$565,5,FALSE)</f>
        <v>C</v>
      </c>
      <c r="R288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83" spans="1:18" x14ac:dyDescent="0.25">
      <c r="A2883">
        <v>2</v>
      </c>
      <c r="B2883">
        <v>1481</v>
      </c>
      <c r="C2883">
        <v>9</v>
      </c>
      <c r="D2883">
        <v>4</v>
      </c>
      <c r="E2883">
        <v>201912</v>
      </c>
      <c r="F2883">
        <v>674</v>
      </c>
      <c r="G2883">
        <v>6.95</v>
      </c>
      <c r="H2883">
        <v>4684.3</v>
      </c>
      <c r="I2883">
        <v>421.08659999999998</v>
      </c>
      <c r="J2883">
        <v>74.8</v>
      </c>
      <c r="K2883">
        <v>639.42780000000005</v>
      </c>
      <c r="L2883">
        <f>Tabla_STOCKENALMACEN[[#This Row],[CANT_STOCK]]*Tabla_STOCKENALMACEN[[#This Row],[COSTO_UNIT]]</f>
        <v>4684.3</v>
      </c>
      <c r="M2883">
        <f>IFERROR(Tabla_STOCKENALMACEN[[#This Row],[CANT_STOCK]]/Tabla_STOCKENALMACEN[[#This Row],[VENTA_PROM12MESES_UN]],0)</f>
        <v>9.0106951871657763</v>
      </c>
      <c r="N2883">
        <f>IFERROR(12/Tabla_STOCKENALMACEN[[#This Row],[MESES DE INVENTARIO]],0)</f>
        <v>1.3317507418397625</v>
      </c>
      <c r="O2883" s="3">
        <f>Tabla_STOCKENALMACEN[[#This Row],[STOCK_VALORIZADO]]/SUM(Tabla_STOCKENALMACEN[STOCK_VALORIZADO])</f>
        <v>1.7634460573707637E-4</v>
      </c>
      <c r="P2883" s="1" t="str">
        <f>VLOOKUP(Tabla_STOCKENALMACEN[[#This Row],[ID_PRODUCTO]],'ABC VENTAS'!$B$2:$F$564,5,FALSE)</f>
        <v>C</v>
      </c>
      <c r="Q2883" s="1" t="str">
        <f>VLOOKUP(Tabla_STOCKENALMACEN[[#This Row],[ID_PRODUCTO]],'ABC STOCK'!$B$3:$F$565,5,FALSE)</f>
        <v>C</v>
      </c>
      <c r="R288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884" spans="1:18" x14ac:dyDescent="0.25">
      <c r="A2884">
        <v>2</v>
      </c>
      <c r="B2884">
        <v>1481</v>
      </c>
      <c r="C2884">
        <v>9</v>
      </c>
      <c r="D2884">
        <v>4</v>
      </c>
      <c r="E2884">
        <v>202001</v>
      </c>
      <c r="F2884">
        <v>585</v>
      </c>
      <c r="G2884">
        <v>3.45</v>
      </c>
      <c r="H2884">
        <v>2018.25</v>
      </c>
      <c r="I2884">
        <v>172.20330000000001</v>
      </c>
      <c r="J2884">
        <v>53.1</v>
      </c>
      <c r="K2884">
        <v>285.7842</v>
      </c>
      <c r="L2884">
        <f>Tabla_STOCKENALMACEN[[#This Row],[CANT_STOCK]]*Tabla_STOCKENALMACEN[[#This Row],[COSTO_UNIT]]</f>
        <v>2018.25</v>
      </c>
      <c r="M2884">
        <f>IFERROR(Tabla_STOCKENALMACEN[[#This Row],[CANT_STOCK]]/Tabla_STOCKENALMACEN[[#This Row],[VENTA_PROM12MESES_UN]],0)</f>
        <v>11.016949152542372</v>
      </c>
      <c r="N2884">
        <f>IFERROR(12/Tabla_STOCKENALMACEN[[#This Row],[MESES DE INVENTARIO]],0)</f>
        <v>1.0892307692307692</v>
      </c>
      <c r="O2884" s="3">
        <f>Tabla_STOCKENALMACEN[[#This Row],[STOCK_VALORIZADO]]/SUM(Tabla_STOCKENALMACEN[STOCK_VALORIZADO])</f>
        <v>7.597880164140946E-5</v>
      </c>
      <c r="P2884" s="1" t="str">
        <f>VLOOKUP(Tabla_STOCKENALMACEN[[#This Row],[ID_PRODUCTO]],'ABC VENTAS'!$B$2:$F$564,5,FALSE)</f>
        <v>C</v>
      </c>
      <c r="Q2884" s="1" t="str">
        <f>VLOOKUP(Tabla_STOCKENALMACEN[[#This Row],[ID_PRODUCTO]],'ABC STOCK'!$B$3:$F$565,5,FALSE)</f>
        <v>C</v>
      </c>
      <c r="R288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885" spans="1:18" x14ac:dyDescent="0.25">
      <c r="A2885">
        <v>3</v>
      </c>
      <c r="B2885">
        <v>1481</v>
      </c>
      <c r="C2885">
        <v>9</v>
      </c>
      <c r="D2885">
        <v>4</v>
      </c>
      <c r="E2885">
        <v>202003</v>
      </c>
      <c r="F2885">
        <v>233</v>
      </c>
      <c r="G2885">
        <v>1.55</v>
      </c>
      <c r="H2885">
        <v>361.15</v>
      </c>
      <c r="I2885">
        <v>156.86000000000001</v>
      </c>
      <c r="J2885">
        <v>92</v>
      </c>
      <c r="K2885">
        <v>262.38400000000001</v>
      </c>
      <c r="L2885">
        <f>Tabla_STOCKENALMACEN[[#This Row],[CANT_STOCK]]*Tabla_STOCKENALMACEN[[#This Row],[COSTO_UNIT]]</f>
        <v>361.15000000000003</v>
      </c>
      <c r="M2885">
        <f>IFERROR(Tabla_STOCKENALMACEN[[#This Row],[CANT_STOCK]]/Tabla_STOCKENALMACEN[[#This Row],[VENTA_PROM12MESES_UN]],0)</f>
        <v>2.5326086956521738</v>
      </c>
      <c r="N2885">
        <f>IFERROR(12/Tabla_STOCKENALMACEN[[#This Row],[MESES DE INVENTARIO]],0)</f>
        <v>4.7381974248927037</v>
      </c>
      <c r="O2885" s="3">
        <f>Tabla_STOCKENALMACEN[[#This Row],[STOCK_VALORIZADO]]/SUM(Tabla_STOCKENALMACEN[STOCK_VALORIZADO])</f>
        <v>1.3595810337071735E-5</v>
      </c>
      <c r="P2885" s="1" t="str">
        <f>VLOOKUP(Tabla_STOCKENALMACEN[[#This Row],[ID_PRODUCTO]],'ABC VENTAS'!$B$2:$F$564,5,FALSE)</f>
        <v>C</v>
      </c>
      <c r="Q2885" s="1" t="str">
        <f>VLOOKUP(Tabla_STOCKENALMACEN[[#This Row],[ID_PRODUCTO]],'ABC STOCK'!$B$3:$F$565,5,FALSE)</f>
        <v>C</v>
      </c>
      <c r="R288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86" spans="1:18" x14ac:dyDescent="0.25">
      <c r="A2886">
        <v>3</v>
      </c>
      <c r="B2886">
        <v>1481</v>
      </c>
      <c r="C2886">
        <v>9</v>
      </c>
      <c r="D2886">
        <v>4</v>
      </c>
      <c r="E2886">
        <v>202001</v>
      </c>
      <c r="F2886">
        <v>826</v>
      </c>
      <c r="G2886">
        <v>1.96</v>
      </c>
      <c r="H2886">
        <v>1618.96</v>
      </c>
      <c r="I2886">
        <v>188.71860000000001</v>
      </c>
      <c r="J2886">
        <v>91.7</v>
      </c>
      <c r="K2886">
        <v>251.62479999999999</v>
      </c>
      <c r="L2886">
        <f>Tabla_STOCKENALMACEN[[#This Row],[CANT_STOCK]]*Tabla_STOCKENALMACEN[[#This Row],[COSTO_UNIT]]</f>
        <v>1618.96</v>
      </c>
      <c r="M2886">
        <f>IFERROR(Tabla_STOCKENALMACEN[[#This Row],[CANT_STOCK]]/Tabla_STOCKENALMACEN[[#This Row],[VENTA_PROM12MESES_UN]],0)</f>
        <v>9.007633587786259</v>
      </c>
      <c r="N2886">
        <f>IFERROR(12/Tabla_STOCKENALMACEN[[#This Row],[MESES DE INVENTARIO]],0)</f>
        <v>1.3322033898305086</v>
      </c>
      <c r="O2886" s="3">
        <f>Tabla_STOCKENALMACEN[[#This Row],[STOCK_VALORIZADO]]/SUM(Tabla_STOCKENALMACEN[STOCK_VALORIZADO])</f>
        <v>6.0947177359284659E-5</v>
      </c>
      <c r="P2886" s="1" t="str">
        <f>VLOOKUP(Tabla_STOCKENALMACEN[[#This Row],[ID_PRODUCTO]],'ABC VENTAS'!$B$2:$F$564,5,FALSE)</f>
        <v>C</v>
      </c>
      <c r="Q2886" s="1" t="str">
        <f>VLOOKUP(Tabla_STOCKENALMACEN[[#This Row],[ID_PRODUCTO]],'ABC STOCK'!$B$3:$F$565,5,FALSE)</f>
        <v>C</v>
      </c>
      <c r="R288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887" spans="1:18" x14ac:dyDescent="0.25">
      <c r="A2887">
        <v>1</v>
      </c>
      <c r="B2887">
        <v>1481</v>
      </c>
      <c r="C2887">
        <v>9</v>
      </c>
      <c r="D2887">
        <v>4</v>
      </c>
      <c r="E2887">
        <v>202003</v>
      </c>
      <c r="F2887">
        <v>265</v>
      </c>
      <c r="G2887">
        <v>2.88</v>
      </c>
      <c r="H2887">
        <v>763.2</v>
      </c>
      <c r="I2887">
        <v>167.5872</v>
      </c>
      <c r="J2887">
        <v>52.9</v>
      </c>
      <c r="K2887">
        <v>201.10463999999999</v>
      </c>
      <c r="L2887">
        <f>Tabla_STOCKENALMACEN[[#This Row],[CANT_STOCK]]*Tabla_STOCKENALMACEN[[#This Row],[COSTO_UNIT]]</f>
        <v>763.19999999999993</v>
      </c>
      <c r="M2887">
        <f>IFERROR(Tabla_STOCKENALMACEN[[#This Row],[CANT_STOCK]]/Tabla_STOCKENALMACEN[[#This Row],[VENTA_PROM12MESES_UN]],0)</f>
        <v>5.0094517958412101</v>
      </c>
      <c r="N2887">
        <f>IFERROR(12/Tabla_STOCKENALMACEN[[#This Row],[MESES DE INVENTARIO]],0)</f>
        <v>2.3954716981132074</v>
      </c>
      <c r="O2887" s="3">
        <f>Tabla_STOCKENALMACEN[[#This Row],[STOCK_VALORIZADO]]/SUM(Tabla_STOCKENALMACEN[STOCK_VALORIZADO])</f>
        <v>2.8731337253919832E-5</v>
      </c>
      <c r="P2887" s="1" t="str">
        <f>VLOOKUP(Tabla_STOCKENALMACEN[[#This Row],[ID_PRODUCTO]],'ABC VENTAS'!$B$2:$F$564,5,FALSE)</f>
        <v>C</v>
      </c>
      <c r="Q2887" s="1" t="str">
        <f>VLOOKUP(Tabla_STOCKENALMACEN[[#This Row],[ID_PRODUCTO]],'ABC STOCK'!$B$3:$F$565,5,FALSE)</f>
        <v>C</v>
      </c>
      <c r="R288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888" spans="1:18" x14ac:dyDescent="0.25">
      <c r="A2888">
        <v>1</v>
      </c>
      <c r="B2888">
        <v>1482</v>
      </c>
      <c r="C2888">
        <v>9</v>
      </c>
      <c r="D2888">
        <v>4</v>
      </c>
      <c r="E2888">
        <v>202003</v>
      </c>
      <c r="F2888">
        <v>180</v>
      </c>
      <c r="G2888">
        <v>7.51</v>
      </c>
      <c r="H2888">
        <v>1351.8</v>
      </c>
      <c r="I2888">
        <v>900.44899999999996</v>
      </c>
      <c r="J2888">
        <v>109</v>
      </c>
      <c r="K2888">
        <v>1080.5388</v>
      </c>
      <c r="L2888">
        <f>Tabla_STOCKENALMACEN[[#This Row],[CANT_STOCK]]*Tabla_STOCKENALMACEN[[#This Row],[COSTO_UNIT]]</f>
        <v>1351.8</v>
      </c>
      <c r="M2888">
        <f>IFERROR(Tabla_STOCKENALMACEN[[#This Row],[CANT_STOCK]]/Tabla_STOCKENALMACEN[[#This Row],[VENTA_PROM12MESES_UN]],0)</f>
        <v>1.6513761467889909</v>
      </c>
      <c r="N2888">
        <f>IFERROR(12/Tabla_STOCKENALMACEN[[#This Row],[MESES DE INVENTARIO]],0)</f>
        <v>7.2666666666666666</v>
      </c>
      <c r="O2888" s="3">
        <f>Tabla_STOCKENALMACEN[[#This Row],[STOCK_VALORIZADO]]/SUM(Tabla_STOCKENALMACEN[STOCK_VALORIZADO])</f>
        <v>5.0889703485126875E-5</v>
      </c>
      <c r="P2888" s="1" t="str">
        <f>VLOOKUP(Tabla_STOCKENALMACEN[[#This Row],[ID_PRODUCTO]],'ABC VENTAS'!$B$2:$F$564,5,FALSE)</f>
        <v>C</v>
      </c>
      <c r="Q2888" s="1" t="str">
        <f>VLOOKUP(Tabla_STOCKENALMACEN[[#This Row],[ID_PRODUCTO]],'ABC STOCK'!$B$3:$F$565,5,FALSE)</f>
        <v>C</v>
      </c>
      <c r="R288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89" spans="1:18" x14ac:dyDescent="0.25">
      <c r="A2889">
        <v>1</v>
      </c>
      <c r="B2889">
        <v>1482</v>
      </c>
      <c r="C2889">
        <v>9</v>
      </c>
      <c r="D2889">
        <v>4</v>
      </c>
      <c r="E2889">
        <v>202001</v>
      </c>
      <c r="F2889">
        <v>1791</v>
      </c>
      <c r="G2889">
        <v>5.35</v>
      </c>
      <c r="H2889">
        <v>9581.85</v>
      </c>
      <c r="I2889">
        <v>457.79950000000002</v>
      </c>
      <c r="J2889">
        <v>99.5</v>
      </c>
      <c r="K2889">
        <v>936.89200000000005</v>
      </c>
      <c r="L2889">
        <f>Tabla_STOCKENALMACEN[[#This Row],[CANT_STOCK]]*Tabla_STOCKENALMACEN[[#This Row],[COSTO_UNIT]]</f>
        <v>9581.8499999999985</v>
      </c>
      <c r="M2889">
        <f>IFERROR(Tabla_STOCKENALMACEN[[#This Row],[CANT_STOCK]]/Tabla_STOCKENALMACEN[[#This Row],[VENTA_PROM12MESES_UN]],0)</f>
        <v>18</v>
      </c>
      <c r="N2889">
        <f>IFERROR(12/Tabla_STOCKENALMACEN[[#This Row],[MESES DE INVENTARIO]],0)</f>
        <v>0.66666666666666663</v>
      </c>
      <c r="O2889" s="3">
        <f>Tabla_STOCKENALMACEN[[#This Row],[STOCK_VALORIZADO]]/SUM(Tabla_STOCKENALMACEN[STOCK_VALORIZADO])</f>
        <v>3.6071719584181302E-4</v>
      </c>
      <c r="P2889" s="1" t="str">
        <f>VLOOKUP(Tabla_STOCKENALMACEN[[#This Row],[ID_PRODUCTO]],'ABC VENTAS'!$B$2:$F$564,5,FALSE)</f>
        <v>C</v>
      </c>
      <c r="Q2889" s="1" t="str">
        <f>VLOOKUP(Tabla_STOCKENALMACEN[[#This Row],[ID_PRODUCTO]],'ABC STOCK'!$B$3:$F$565,5,FALSE)</f>
        <v>C</v>
      </c>
      <c r="R288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890" spans="1:18" x14ac:dyDescent="0.25">
      <c r="A2890">
        <v>3</v>
      </c>
      <c r="B2890">
        <v>1482</v>
      </c>
      <c r="C2890">
        <v>9</v>
      </c>
      <c r="D2890">
        <v>4</v>
      </c>
      <c r="E2890">
        <v>201909</v>
      </c>
      <c r="F2890">
        <v>296</v>
      </c>
      <c r="G2890">
        <v>3.1</v>
      </c>
      <c r="H2890">
        <v>917.6</v>
      </c>
      <c r="I2890">
        <v>415.4</v>
      </c>
      <c r="J2890">
        <v>134</v>
      </c>
      <c r="K2890">
        <v>672.94799999999998</v>
      </c>
      <c r="L2890">
        <f>Tabla_STOCKENALMACEN[[#This Row],[CANT_STOCK]]*Tabla_STOCKENALMACEN[[#This Row],[COSTO_UNIT]]</f>
        <v>917.6</v>
      </c>
      <c r="M2890">
        <f>IFERROR(Tabla_STOCKENALMACEN[[#This Row],[CANT_STOCK]]/Tabla_STOCKENALMACEN[[#This Row],[VENTA_PROM12MESES_UN]],0)</f>
        <v>2.2089552238805972</v>
      </c>
      <c r="N2890">
        <f>IFERROR(12/Tabla_STOCKENALMACEN[[#This Row],[MESES DE INVENTARIO]],0)</f>
        <v>5.4324324324324325</v>
      </c>
      <c r="O2890" s="3">
        <f>Tabla_STOCKENALMACEN[[#This Row],[STOCK_VALORIZADO]]/SUM(Tabla_STOCKENALMACEN[STOCK_VALORIZADO])</f>
        <v>3.4543861457280975E-5</v>
      </c>
      <c r="P2890" s="1" t="str">
        <f>VLOOKUP(Tabla_STOCKENALMACEN[[#This Row],[ID_PRODUCTO]],'ABC VENTAS'!$B$2:$F$564,5,FALSE)</f>
        <v>C</v>
      </c>
      <c r="Q2890" s="1" t="str">
        <f>VLOOKUP(Tabla_STOCKENALMACEN[[#This Row],[ID_PRODUCTO]],'ABC STOCK'!$B$3:$F$565,5,FALSE)</f>
        <v>C</v>
      </c>
      <c r="R289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91" spans="1:18" x14ac:dyDescent="0.25">
      <c r="A2891">
        <v>2</v>
      </c>
      <c r="B2891">
        <v>1482</v>
      </c>
      <c r="C2891">
        <v>9</v>
      </c>
      <c r="D2891">
        <v>4</v>
      </c>
      <c r="E2891">
        <v>201908</v>
      </c>
      <c r="F2891">
        <v>512</v>
      </c>
      <c r="G2891">
        <v>3.37</v>
      </c>
      <c r="H2891">
        <v>1725.44</v>
      </c>
      <c r="I2891">
        <v>247.21646000000001</v>
      </c>
      <c r="J2891">
        <v>85.3</v>
      </c>
      <c r="K2891">
        <v>468.56142999999997</v>
      </c>
      <c r="L2891">
        <f>Tabla_STOCKENALMACEN[[#This Row],[CANT_STOCK]]*Tabla_STOCKENALMACEN[[#This Row],[COSTO_UNIT]]</f>
        <v>1725.44</v>
      </c>
      <c r="M2891">
        <f>IFERROR(Tabla_STOCKENALMACEN[[#This Row],[CANT_STOCK]]/Tabla_STOCKENALMACEN[[#This Row],[VENTA_PROM12MESES_UN]],0)</f>
        <v>6.0023446658851114</v>
      </c>
      <c r="N2891">
        <f>IFERROR(12/Tabla_STOCKENALMACEN[[#This Row],[MESES DE INVENTARIO]],0)</f>
        <v>1.99921875</v>
      </c>
      <c r="O2891" s="3">
        <f>Tabla_STOCKENALMACEN[[#This Row],[STOCK_VALORIZADO]]/SUM(Tabla_STOCKENALMACEN[STOCK_VALORIZADO])</f>
        <v>6.4955710890203668E-5</v>
      </c>
      <c r="P2891" s="1" t="str">
        <f>VLOOKUP(Tabla_STOCKENALMACEN[[#This Row],[ID_PRODUCTO]],'ABC VENTAS'!$B$2:$F$564,5,FALSE)</f>
        <v>C</v>
      </c>
      <c r="Q2891" s="1" t="str">
        <f>VLOOKUP(Tabla_STOCKENALMACEN[[#This Row],[ID_PRODUCTO]],'ABC STOCK'!$B$3:$F$565,5,FALSE)</f>
        <v>C</v>
      </c>
      <c r="R289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892" spans="1:18" x14ac:dyDescent="0.25">
      <c r="A2892">
        <v>3</v>
      </c>
      <c r="B2892">
        <v>1482</v>
      </c>
      <c r="C2892">
        <v>9</v>
      </c>
      <c r="D2892">
        <v>4</v>
      </c>
      <c r="E2892">
        <v>202002</v>
      </c>
      <c r="F2892">
        <v>1235</v>
      </c>
      <c r="G2892">
        <v>3.33</v>
      </c>
      <c r="H2892">
        <v>4112.55</v>
      </c>
      <c r="I2892">
        <v>187.31916000000001</v>
      </c>
      <c r="J2892">
        <v>68.599999999999994</v>
      </c>
      <c r="K2892">
        <v>363.21642000000003</v>
      </c>
      <c r="L2892">
        <f>Tabla_STOCKENALMACEN[[#This Row],[CANT_STOCK]]*Tabla_STOCKENALMACEN[[#This Row],[COSTO_UNIT]]</f>
        <v>4112.55</v>
      </c>
      <c r="M2892">
        <f>IFERROR(Tabla_STOCKENALMACEN[[#This Row],[CANT_STOCK]]/Tabla_STOCKENALMACEN[[#This Row],[VENTA_PROM12MESES_UN]],0)</f>
        <v>18.002915451895046</v>
      </c>
      <c r="N2892">
        <f>IFERROR(12/Tabla_STOCKENALMACEN[[#This Row],[MESES DE INVENTARIO]],0)</f>
        <v>0.66655870445344123</v>
      </c>
      <c r="O2892" s="3">
        <f>Tabla_STOCKENALMACEN[[#This Row],[STOCK_VALORIZADO]]/SUM(Tabla_STOCKENALMACEN[STOCK_VALORIZADO])</f>
        <v>1.5482057262003145E-4</v>
      </c>
      <c r="P2892" s="1" t="str">
        <f>VLOOKUP(Tabla_STOCKENALMACEN[[#This Row],[ID_PRODUCTO]],'ABC VENTAS'!$B$2:$F$564,5,FALSE)</f>
        <v>C</v>
      </c>
      <c r="Q2892" s="1" t="str">
        <f>VLOOKUP(Tabla_STOCKENALMACEN[[#This Row],[ID_PRODUCTO]],'ABC STOCK'!$B$3:$F$565,5,FALSE)</f>
        <v>C</v>
      </c>
      <c r="R289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893" spans="1:18" x14ac:dyDescent="0.25">
      <c r="A2893">
        <v>2</v>
      </c>
      <c r="B2893">
        <v>1482</v>
      </c>
      <c r="C2893">
        <v>9</v>
      </c>
      <c r="D2893">
        <v>4</v>
      </c>
      <c r="E2893">
        <v>201901</v>
      </c>
      <c r="F2893">
        <v>176</v>
      </c>
      <c r="G2893">
        <v>7.37</v>
      </c>
      <c r="H2893">
        <v>1297.1199999999999</v>
      </c>
      <c r="I2893">
        <v>212.12334000000001</v>
      </c>
      <c r="J2893">
        <v>35.1</v>
      </c>
      <c r="K2893">
        <v>356.98806000000002</v>
      </c>
      <c r="L2893">
        <f>Tabla_STOCKENALMACEN[[#This Row],[CANT_STOCK]]*Tabla_STOCKENALMACEN[[#This Row],[COSTO_UNIT]]</f>
        <v>1297.1200000000001</v>
      </c>
      <c r="M2893">
        <f>IFERROR(Tabla_STOCKENALMACEN[[#This Row],[CANT_STOCK]]/Tabla_STOCKENALMACEN[[#This Row],[VENTA_PROM12MESES_UN]],0)</f>
        <v>5.0142450142450139</v>
      </c>
      <c r="N2893">
        <f>IFERROR(12/Tabla_STOCKENALMACEN[[#This Row],[MESES DE INVENTARIO]],0)</f>
        <v>2.3931818181818185</v>
      </c>
      <c r="O2893" s="3">
        <f>Tabla_STOCKENALMACEN[[#This Row],[STOCK_VALORIZADO]]/SUM(Tabla_STOCKENALMACEN[STOCK_VALORIZADO])</f>
        <v>4.8831226649376961E-5</v>
      </c>
      <c r="P2893" s="1" t="str">
        <f>VLOOKUP(Tabla_STOCKENALMACEN[[#This Row],[ID_PRODUCTO]],'ABC VENTAS'!$B$2:$F$564,5,FALSE)</f>
        <v>C</v>
      </c>
      <c r="Q2893" s="1" t="str">
        <f>VLOOKUP(Tabla_STOCKENALMACEN[[#This Row],[ID_PRODUCTO]],'ABC STOCK'!$B$3:$F$565,5,FALSE)</f>
        <v>C</v>
      </c>
      <c r="R289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894" spans="1:18" x14ac:dyDescent="0.25">
      <c r="A2894">
        <v>3</v>
      </c>
      <c r="B2894">
        <v>1483</v>
      </c>
      <c r="C2894">
        <v>9</v>
      </c>
      <c r="D2894">
        <v>4</v>
      </c>
      <c r="E2894">
        <v>201905</v>
      </c>
      <c r="F2894">
        <v>496</v>
      </c>
      <c r="G2894">
        <v>7.29</v>
      </c>
      <c r="H2894">
        <v>3615.84</v>
      </c>
      <c r="I2894">
        <v>473.81355000000002</v>
      </c>
      <c r="J2894">
        <v>61.9</v>
      </c>
      <c r="K2894">
        <v>735.53913</v>
      </c>
      <c r="L2894">
        <f>Tabla_STOCKENALMACEN[[#This Row],[CANT_STOCK]]*Tabla_STOCKENALMACEN[[#This Row],[COSTO_UNIT]]</f>
        <v>3615.84</v>
      </c>
      <c r="M2894">
        <f>IFERROR(Tabla_STOCKENALMACEN[[#This Row],[CANT_STOCK]]/Tabla_STOCKENALMACEN[[#This Row],[VENTA_PROM12MESES_UN]],0)</f>
        <v>8.0129240710823915</v>
      </c>
      <c r="N2894">
        <f>IFERROR(12/Tabla_STOCKENALMACEN[[#This Row],[MESES DE INVENTARIO]],0)</f>
        <v>1.4975806451612903</v>
      </c>
      <c r="O2894" s="3">
        <f>Tabla_STOCKENALMACEN[[#This Row],[STOCK_VALORIZADO]]/SUM(Tabla_STOCKENALMACEN[STOCK_VALORIZADO])</f>
        <v>1.361214864992315E-4</v>
      </c>
      <c r="P2894" s="1" t="str">
        <f>VLOOKUP(Tabla_STOCKENALMACEN[[#This Row],[ID_PRODUCTO]],'ABC VENTAS'!$B$2:$F$564,5,FALSE)</f>
        <v>C</v>
      </c>
      <c r="Q2894" s="1" t="str">
        <f>VLOOKUP(Tabla_STOCKENALMACEN[[#This Row],[ID_PRODUCTO]],'ABC STOCK'!$B$3:$F$565,5,FALSE)</f>
        <v>C</v>
      </c>
      <c r="R289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895" spans="1:18" x14ac:dyDescent="0.25">
      <c r="A2895">
        <v>3</v>
      </c>
      <c r="B2895">
        <v>1483</v>
      </c>
      <c r="C2895">
        <v>9</v>
      </c>
      <c r="D2895">
        <v>4</v>
      </c>
      <c r="E2895">
        <v>201906</v>
      </c>
      <c r="F2895">
        <v>123</v>
      </c>
      <c r="G2895">
        <v>3.74</v>
      </c>
      <c r="H2895">
        <v>460.02</v>
      </c>
      <c r="I2895">
        <v>420.07679999999999</v>
      </c>
      <c r="J2895">
        <v>104</v>
      </c>
      <c r="K2895">
        <v>672.9008</v>
      </c>
      <c r="L2895">
        <f>Tabla_STOCKENALMACEN[[#This Row],[CANT_STOCK]]*Tabla_STOCKENALMACEN[[#This Row],[COSTO_UNIT]]</f>
        <v>460.02000000000004</v>
      </c>
      <c r="M2895">
        <f>IFERROR(Tabla_STOCKENALMACEN[[#This Row],[CANT_STOCK]]/Tabla_STOCKENALMACEN[[#This Row],[VENTA_PROM12MESES_UN]],0)</f>
        <v>1.1826923076923077</v>
      </c>
      <c r="N2895">
        <f>IFERROR(12/Tabla_STOCKENALMACEN[[#This Row],[MESES DE INVENTARIO]],0)</f>
        <v>10.146341463414634</v>
      </c>
      <c r="O2895" s="3">
        <f>Tabla_STOCKENALMACEN[[#This Row],[STOCK_VALORIZADO]]/SUM(Tabla_STOCKENALMACEN[STOCK_VALORIZADO])</f>
        <v>1.7317858704858756E-5</v>
      </c>
      <c r="P2895" s="1" t="str">
        <f>VLOOKUP(Tabla_STOCKENALMACEN[[#This Row],[ID_PRODUCTO]],'ABC VENTAS'!$B$2:$F$564,5,FALSE)</f>
        <v>C</v>
      </c>
      <c r="Q2895" s="1" t="str">
        <f>VLOOKUP(Tabla_STOCKENALMACEN[[#This Row],[ID_PRODUCTO]],'ABC STOCK'!$B$3:$F$565,5,FALSE)</f>
        <v>C</v>
      </c>
      <c r="R289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896" spans="1:18" x14ac:dyDescent="0.25">
      <c r="A2896">
        <v>1</v>
      </c>
      <c r="B2896">
        <v>1483</v>
      </c>
      <c r="C2896">
        <v>9</v>
      </c>
      <c r="D2896">
        <v>4</v>
      </c>
      <c r="E2896">
        <v>202001</v>
      </c>
      <c r="F2896">
        <v>447</v>
      </c>
      <c r="G2896">
        <v>4.1500000000000004</v>
      </c>
      <c r="H2896">
        <v>1855.05</v>
      </c>
      <c r="I2896">
        <v>363.18310000000002</v>
      </c>
      <c r="J2896">
        <v>89.3</v>
      </c>
      <c r="K2896">
        <v>644.83529999999996</v>
      </c>
      <c r="L2896">
        <f>Tabla_STOCKENALMACEN[[#This Row],[CANT_STOCK]]*Tabla_STOCKENALMACEN[[#This Row],[COSTO_UNIT]]</f>
        <v>1855.0500000000002</v>
      </c>
      <c r="M2896">
        <f>IFERROR(Tabla_STOCKENALMACEN[[#This Row],[CANT_STOCK]]/Tabla_STOCKENALMACEN[[#This Row],[VENTA_PROM12MESES_UN]],0)</f>
        <v>5.0055991041433376</v>
      </c>
      <c r="N2896">
        <f>IFERROR(12/Tabla_STOCKENALMACEN[[#This Row],[MESES DE INVENTARIO]],0)</f>
        <v>2.3973154362416103</v>
      </c>
      <c r="O2896" s="3">
        <f>Tabla_STOCKENALMACEN[[#This Row],[STOCK_VALORIZADO]]/SUM(Tabla_STOCKENALMACEN[STOCK_VALORIZADO])</f>
        <v>6.9834993675162467E-5</v>
      </c>
      <c r="P2896" s="1" t="str">
        <f>VLOOKUP(Tabla_STOCKENALMACEN[[#This Row],[ID_PRODUCTO]],'ABC VENTAS'!$B$2:$F$564,5,FALSE)</f>
        <v>C</v>
      </c>
      <c r="Q2896" s="1" t="str">
        <f>VLOOKUP(Tabla_STOCKENALMACEN[[#This Row],[ID_PRODUCTO]],'ABC STOCK'!$B$3:$F$565,5,FALSE)</f>
        <v>C</v>
      </c>
      <c r="R289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897" spans="1:18" x14ac:dyDescent="0.25">
      <c r="A2897">
        <v>2</v>
      </c>
      <c r="B2897">
        <v>1483</v>
      </c>
      <c r="C2897">
        <v>9</v>
      </c>
      <c r="D2897">
        <v>4</v>
      </c>
      <c r="E2897">
        <v>202001</v>
      </c>
      <c r="F2897">
        <v>286</v>
      </c>
      <c r="G2897">
        <v>3.94</v>
      </c>
      <c r="H2897">
        <v>1126.8399999999999</v>
      </c>
      <c r="I2897">
        <v>296.80020000000002</v>
      </c>
      <c r="J2897">
        <v>81</v>
      </c>
      <c r="K2897">
        <v>507.43259999999998</v>
      </c>
      <c r="L2897">
        <f>Tabla_STOCKENALMACEN[[#This Row],[CANT_STOCK]]*Tabla_STOCKENALMACEN[[#This Row],[COSTO_UNIT]]</f>
        <v>1126.8399999999999</v>
      </c>
      <c r="M2897">
        <f>IFERROR(Tabla_STOCKENALMACEN[[#This Row],[CANT_STOCK]]/Tabla_STOCKENALMACEN[[#This Row],[VENTA_PROM12MESES_UN]],0)</f>
        <v>3.5308641975308643</v>
      </c>
      <c r="N2897">
        <f>IFERROR(12/Tabla_STOCKENALMACEN[[#This Row],[MESES DE INVENTARIO]],0)</f>
        <v>3.3986013986013983</v>
      </c>
      <c r="O2897" s="3">
        <f>Tabla_STOCKENALMACEN[[#This Row],[STOCK_VALORIZADO]]/SUM(Tabla_STOCKENALMACEN[STOCK_VALORIZADO])</f>
        <v>4.2420885837535409E-5</v>
      </c>
      <c r="P2897" s="1" t="str">
        <f>VLOOKUP(Tabla_STOCKENALMACEN[[#This Row],[ID_PRODUCTO]],'ABC VENTAS'!$B$2:$F$564,5,FALSE)</f>
        <v>C</v>
      </c>
      <c r="Q2897" s="1" t="str">
        <f>VLOOKUP(Tabla_STOCKENALMACEN[[#This Row],[ID_PRODUCTO]],'ABC STOCK'!$B$3:$F$565,5,FALSE)</f>
        <v>C</v>
      </c>
      <c r="R289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898" spans="1:18" x14ac:dyDescent="0.25">
      <c r="A2898">
        <v>3</v>
      </c>
      <c r="B2898">
        <v>1483</v>
      </c>
      <c r="C2898">
        <v>9</v>
      </c>
      <c r="D2898">
        <v>4</v>
      </c>
      <c r="E2898">
        <v>201903</v>
      </c>
      <c r="F2898">
        <v>846</v>
      </c>
      <c r="G2898">
        <v>4.0199999999999996</v>
      </c>
      <c r="H2898">
        <v>3400.92</v>
      </c>
      <c r="I2898">
        <v>216.09912</v>
      </c>
      <c r="J2898">
        <v>60.4</v>
      </c>
      <c r="K2898">
        <v>400.63319999999999</v>
      </c>
      <c r="L2898">
        <f>Tabla_STOCKENALMACEN[[#This Row],[CANT_STOCK]]*Tabla_STOCKENALMACEN[[#This Row],[COSTO_UNIT]]</f>
        <v>3400.9199999999996</v>
      </c>
      <c r="M2898">
        <f>IFERROR(Tabla_STOCKENALMACEN[[#This Row],[CANT_STOCK]]/Tabla_STOCKENALMACEN[[#This Row],[VENTA_PROM12MESES_UN]],0)</f>
        <v>14.006622516556291</v>
      </c>
      <c r="N2898">
        <f>IFERROR(12/Tabla_STOCKENALMACEN[[#This Row],[MESES DE INVENTARIO]],0)</f>
        <v>0.85673758865248228</v>
      </c>
      <c r="O2898" s="3">
        <f>Tabla_STOCKENALMACEN[[#This Row],[STOCK_VALORIZADO]]/SUM(Tabla_STOCKENALMACEN[STOCK_VALORIZADO])</f>
        <v>1.2803063350838709E-4</v>
      </c>
      <c r="P2898" s="1" t="str">
        <f>VLOOKUP(Tabla_STOCKENALMACEN[[#This Row],[ID_PRODUCTO]],'ABC VENTAS'!$B$2:$F$564,5,FALSE)</f>
        <v>C</v>
      </c>
      <c r="Q2898" s="1" t="str">
        <f>VLOOKUP(Tabla_STOCKENALMACEN[[#This Row],[ID_PRODUCTO]],'ABC STOCK'!$B$3:$F$565,5,FALSE)</f>
        <v>C</v>
      </c>
      <c r="R289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899" spans="1:18" x14ac:dyDescent="0.25">
      <c r="A2899">
        <v>2</v>
      </c>
      <c r="B2899">
        <v>1483</v>
      </c>
      <c r="C2899">
        <v>9</v>
      </c>
      <c r="D2899">
        <v>4</v>
      </c>
      <c r="E2899">
        <v>201911</v>
      </c>
      <c r="F2899">
        <v>47</v>
      </c>
      <c r="G2899">
        <v>1.92</v>
      </c>
      <c r="H2899">
        <v>90.24</v>
      </c>
      <c r="I2899">
        <v>194.4</v>
      </c>
      <c r="J2899">
        <v>125</v>
      </c>
      <c r="K2899">
        <v>379.2</v>
      </c>
      <c r="L2899">
        <f>Tabla_STOCKENALMACEN[[#This Row],[CANT_STOCK]]*Tabla_STOCKENALMACEN[[#This Row],[COSTO_UNIT]]</f>
        <v>90.24</v>
      </c>
      <c r="M2899">
        <f>IFERROR(Tabla_STOCKENALMACEN[[#This Row],[CANT_STOCK]]/Tabla_STOCKENALMACEN[[#This Row],[VENTA_PROM12MESES_UN]],0)</f>
        <v>0.376</v>
      </c>
      <c r="N2899">
        <f>IFERROR(12/Tabla_STOCKENALMACEN[[#This Row],[MESES DE INVENTARIO]],0)</f>
        <v>31.914893617021278</v>
      </c>
      <c r="O2899" s="3">
        <f>Tabla_STOCKENALMACEN[[#This Row],[STOCK_VALORIZADO]]/SUM(Tabla_STOCKENALMACEN[STOCK_VALORIZADO])</f>
        <v>3.3971644048659928E-6</v>
      </c>
      <c r="P2899" s="1" t="str">
        <f>VLOOKUP(Tabla_STOCKENALMACEN[[#This Row],[ID_PRODUCTO]],'ABC VENTAS'!$B$2:$F$564,5,FALSE)</f>
        <v>C</v>
      </c>
      <c r="Q2899" s="1" t="str">
        <f>VLOOKUP(Tabla_STOCKENALMACEN[[#This Row],[ID_PRODUCTO]],'ABC STOCK'!$B$3:$F$565,5,FALSE)</f>
        <v>C</v>
      </c>
      <c r="R289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00" spans="1:18" x14ac:dyDescent="0.25">
      <c r="A2900">
        <v>2</v>
      </c>
      <c r="B2900">
        <v>1484</v>
      </c>
      <c r="C2900">
        <v>9</v>
      </c>
      <c r="D2900">
        <v>4</v>
      </c>
      <c r="E2900">
        <v>202002</v>
      </c>
      <c r="F2900">
        <v>18</v>
      </c>
      <c r="G2900">
        <v>51</v>
      </c>
      <c r="H2900">
        <v>918</v>
      </c>
      <c r="I2900">
        <v>33690.6</v>
      </c>
      <c r="J2900">
        <v>734</v>
      </c>
      <c r="K2900">
        <v>69627.240000000005</v>
      </c>
      <c r="L2900">
        <f>Tabla_STOCKENALMACEN[[#This Row],[CANT_STOCK]]*Tabla_STOCKENALMACEN[[#This Row],[COSTO_UNIT]]</f>
        <v>918</v>
      </c>
      <c r="M2900">
        <f>IFERROR(Tabla_STOCKENALMACEN[[#This Row],[CANT_STOCK]]/Tabla_STOCKENALMACEN[[#This Row],[VENTA_PROM12MESES_UN]],0)</f>
        <v>2.4523160762942781E-2</v>
      </c>
      <c r="N2900">
        <f>IFERROR(12/Tabla_STOCKENALMACEN[[#This Row],[MESES DE INVENTARIO]],0)</f>
        <v>489.33333333333331</v>
      </c>
      <c r="O2900" s="3">
        <f>Tabla_STOCKENALMACEN[[#This Row],[STOCK_VALORIZADO]]/SUM(Tabla_STOCKENALMACEN[STOCK_VALORIZADO])</f>
        <v>3.4558919810139422E-5</v>
      </c>
      <c r="P2900" s="1" t="str">
        <f>VLOOKUP(Tabla_STOCKENALMACEN[[#This Row],[ID_PRODUCTO]],'ABC VENTAS'!$B$2:$F$564,5,FALSE)</f>
        <v>C</v>
      </c>
      <c r="Q2900" s="1" t="str">
        <f>VLOOKUP(Tabla_STOCKENALMACEN[[#This Row],[ID_PRODUCTO]],'ABC STOCK'!$B$3:$F$565,5,FALSE)</f>
        <v>B</v>
      </c>
      <c r="R29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01" spans="1:18" x14ac:dyDescent="0.25">
      <c r="A2901">
        <v>1</v>
      </c>
      <c r="B2901">
        <v>1484</v>
      </c>
      <c r="C2901">
        <v>9</v>
      </c>
      <c r="D2901">
        <v>4</v>
      </c>
      <c r="E2901">
        <v>202001</v>
      </c>
      <c r="F2901">
        <v>436</v>
      </c>
      <c r="G2901">
        <v>53</v>
      </c>
      <c r="H2901">
        <v>23108</v>
      </c>
      <c r="I2901">
        <v>22482.6</v>
      </c>
      <c r="J2901">
        <v>505</v>
      </c>
      <c r="K2901">
        <v>46303.45</v>
      </c>
      <c r="L2901">
        <f>Tabla_STOCKENALMACEN[[#This Row],[CANT_STOCK]]*Tabla_STOCKENALMACEN[[#This Row],[COSTO_UNIT]]</f>
        <v>23108</v>
      </c>
      <c r="M2901">
        <f>IFERROR(Tabla_STOCKENALMACEN[[#This Row],[CANT_STOCK]]/Tabla_STOCKENALMACEN[[#This Row],[VENTA_PROM12MESES_UN]],0)</f>
        <v>0.86336633663366336</v>
      </c>
      <c r="N2901">
        <f>IFERROR(12/Tabla_STOCKENALMACEN[[#This Row],[MESES DE INVENTARIO]],0)</f>
        <v>13.899082568807339</v>
      </c>
      <c r="O2901" s="3">
        <f>Tabla_STOCKENALMACEN[[#This Row],[STOCK_VALORIZADO]]/SUM(Tabla_STOCKENALMACEN[STOCK_VALORIZADO])</f>
        <v>8.6992104463257277E-4</v>
      </c>
      <c r="P2901" s="1" t="str">
        <f>VLOOKUP(Tabla_STOCKENALMACEN[[#This Row],[ID_PRODUCTO]],'ABC VENTAS'!$B$2:$F$564,5,FALSE)</f>
        <v>C</v>
      </c>
      <c r="Q2901" s="1" t="str">
        <f>VLOOKUP(Tabla_STOCKENALMACEN[[#This Row],[ID_PRODUCTO]],'ABC STOCK'!$B$3:$F$565,5,FALSE)</f>
        <v>B</v>
      </c>
      <c r="R290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02" spans="1:18" x14ac:dyDescent="0.25">
      <c r="A2902">
        <v>3</v>
      </c>
      <c r="B2902">
        <v>1484</v>
      </c>
      <c r="C2902">
        <v>9</v>
      </c>
      <c r="D2902">
        <v>4</v>
      </c>
      <c r="E2902">
        <v>201907</v>
      </c>
      <c r="F2902">
        <v>196</v>
      </c>
      <c r="G2902">
        <v>65</v>
      </c>
      <c r="H2902">
        <v>12740</v>
      </c>
      <c r="I2902">
        <v>21850.400000000001</v>
      </c>
      <c r="J2902">
        <v>382</v>
      </c>
      <c r="K2902">
        <v>43700.800000000003</v>
      </c>
      <c r="L2902">
        <f>Tabla_STOCKENALMACEN[[#This Row],[CANT_STOCK]]*Tabla_STOCKENALMACEN[[#This Row],[COSTO_UNIT]]</f>
        <v>12740</v>
      </c>
      <c r="M2902">
        <f>IFERROR(Tabla_STOCKENALMACEN[[#This Row],[CANT_STOCK]]/Tabla_STOCKENALMACEN[[#This Row],[VENTA_PROM12MESES_UN]],0)</f>
        <v>0.51308900523560208</v>
      </c>
      <c r="N2902">
        <f>IFERROR(12/Tabla_STOCKENALMACEN[[#This Row],[MESES DE INVENTARIO]],0)</f>
        <v>23.387755102040817</v>
      </c>
      <c r="O2902" s="3">
        <f>Tabla_STOCKENALMACEN[[#This Row],[STOCK_VALORIZADO]]/SUM(Tabla_STOCKENALMACEN[STOCK_VALORIZADO])</f>
        <v>4.7960853854158629E-4</v>
      </c>
      <c r="P2902" s="1" t="str">
        <f>VLOOKUP(Tabla_STOCKENALMACEN[[#This Row],[ID_PRODUCTO]],'ABC VENTAS'!$B$2:$F$564,5,FALSE)</f>
        <v>C</v>
      </c>
      <c r="Q2902" s="1" t="str">
        <f>VLOOKUP(Tabla_STOCKENALMACEN[[#This Row],[ID_PRODUCTO]],'ABC STOCK'!$B$3:$F$565,5,FALSE)</f>
        <v>B</v>
      </c>
      <c r="R290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03" spans="1:18" x14ac:dyDescent="0.25">
      <c r="A2903">
        <v>2</v>
      </c>
      <c r="B2903">
        <v>1484</v>
      </c>
      <c r="C2903">
        <v>9</v>
      </c>
      <c r="D2903">
        <v>4</v>
      </c>
      <c r="E2903">
        <v>202003</v>
      </c>
      <c r="F2903">
        <v>203</v>
      </c>
      <c r="G2903">
        <v>38</v>
      </c>
      <c r="H2903">
        <v>7714</v>
      </c>
      <c r="I2903">
        <v>18868.14</v>
      </c>
      <c r="J2903">
        <v>613</v>
      </c>
      <c r="K2903">
        <v>37037.46</v>
      </c>
      <c r="L2903">
        <f>Tabla_STOCKENALMACEN[[#This Row],[CANT_STOCK]]*Tabla_STOCKENALMACEN[[#This Row],[COSTO_UNIT]]</f>
        <v>7714</v>
      </c>
      <c r="M2903">
        <f>IFERROR(Tabla_STOCKENALMACEN[[#This Row],[CANT_STOCK]]/Tabla_STOCKENALMACEN[[#This Row],[VENTA_PROM12MESES_UN]],0)</f>
        <v>0.33115823817292006</v>
      </c>
      <c r="N2903">
        <f>IFERROR(12/Tabla_STOCKENALMACEN[[#This Row],[MESES DE INVENTARIO]],0)</f>
        <v>36.236453201970441</v>
      </c>
      <c r="O2903" s="3">
        <f>Tabla_STOCKENALMACEN[[#This Row],[STOCK_VALORIZADO]]/SUM(Tabla_STOCKENALMACEN[STOCK_VALORIZADO])</f>
        <v>2.9040033487518028E-4</v>
      </c>
      <c r="P2903" s="1" t="str">
        <f>VLOOKUP(Tabla_STOCKENALMACEN[[#This Row],[ID_PRODUCTO]],'ABC VENTAS'!$B$2:$F$564,5,FALSE)</f>
        <v>C</v>
      </c>
      <c r="Q2903" s="1" t="str">
        <f>VLOOKUP(Tabla_STOCKENALMACEN[[#This Row],[ID_PRODUCTO]],'ABC STOCK'!$B$3:$F$565,5,FALSE)</f>
        <v>B</v>
      </c>
      <c r="R29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04" spans="1:18" x14ac:dyDescent="0.25">
      <c r="A2904">
        <v>1</v>
      </c>
      <c r="B2904">
        <v>1484</v>
      </c>
      <c r="C2904">
        <v>9</v>
      </c>
      <c r="D2904">
        <v>4</v>
      </c>
      <c r="E2904">
        <v>202003</v>
      </c>
      <c r="F2904">
        <v>105</v>
      </c>
      <c r="G2904">
        <v>67</v>
      </c>
      <c r="H2904">
        <v>7035</v>
      </c>
      <c r="I2904">
        <v>24891.84</v>
      </c>
      <c r="J2904">
        <v>432</v>
      </c>
      <c r="K2904">
        <v>36469.440000000002</v>
      </c>
      <c r="L2904">
        <f>Tabla_STOCKENALMACEN[[#This Row],[CANT_STOCK]]*Tabla_STOCKENALMACEN[[#This Row],[COSTO_UNIT]]</f>
        <v>7035</v>
      </c>
      <c r="M2904">
        <f>IFERROR(Tabla_STOCKENALMACEN[[#This Row],[CANT_STOCK]]/Tabla_STOCKENALMACEN[[#This Row],[VENTA_PROM12MESES_UN]],0)</f>
        <v>0.24305555555555555</v>
      </c>
      <c r="N2904">
        <f>IFERROR(12/Tabla_STOCKENALMACEN[[#This Row],[MESES DE INVENTARIO]],0)</f>
        <v>49.371428571428574</v>
      </c>
      <c r="O2904" s="3">
        <f>Tabla_STOCKENALMACEN[[#This Row],[STOCK_VALORIZADO]]/SUM(Tabla_STOCKENALMACEN[STOCK_VALORIZADO])</f>
        <v>2.6483878089796385E-4</v>
      </c>
      <c r="P2904" s="1" t="str">
        <f>VLOOKUP(Tabla_STOCKENALMACEN[[#This Row],[ID_PRODUCTO]],'ABC VENTAS'!$B$2:$F$564,5,FALSE)</f>
        <v>C</v>
      </c>
      <c r="Q2904" s="1" t="str">
        <f>VLOOKUP(Tabla_STOCKENALMACEN[[#This Row],[ID_PRODUCTO]],'ABC STOCK'!$B$3:$F$565,5,FALSE)</f>
        <v>B</v>
      </c>
      <c r="R290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05" spans="1:18" x14ac:dyDescent="0.25">
      <c r="A2905">
        <v>1</v>
      </c>
      <c r="B2905">
        <v>1484</v>
      </c>
      <c r="C2905">
        <v>9</v>
      </c>
      <c r="D2905">
        <v>4</v>
      </c>
      <c r="E2905">
        <v>202001</v>
      </c>
      <c r="F2905">
        <v>656</v>
      </c>
      <c r="G2905">
        <v>39</v>
      </c>
      <c r="H2905">
        <v>25584</v>
      </c>
      <c r="I2905">
        <v>13741.65</v>
      </c>
      <c r="J2905">
        <v>435</v>
      </c>
      <c r="K2905">
        <v>24768.9</v>
      </c>
      <c r="L2905">
        <f>Tabla_STOCKENALMACEN[[#This Row],[CANT_STOCK]]*Tabla_STOCKENALMACEN[[#This Row],[COSTO_UNIT]]</f>
        <v>25584</v>
      </c>
      <c r="M2905">
        <f>IFERROR(Tabla_STOCKENALMACEN[[#This Row],[CANT_STOCK]]/Tabla_STOCKENALMACEN[[#This Row],[VENTA_PROM12MESES_UN]],0)</f>
        <v>1.5080459770114942</v>
      </c>
      <c r="N2905">
        <f>IFERROR(12/Tabla_STOCKENALMACEN[[#This Row],[MESES DE INVENTARIO]],0)</f>
        <v>7.9573170731707314</v>
      </c>
      <c r="O2905" s="3">
        <f>Tabla_STOCKENALMACEN[[#This Row],[STOCK_VALORIZADO]]/SUM(Tabla_STOCKENALMACEN[STOCK_VALORIZADO])</f>
        <v>9.6313224882636924E-4</v>
      </c>
      <c r="P2905" s="1" t="str">
        <f>VLOOKUP(Tabla_STOCKENALMACEN[[#This Row],[ID_PRODUCTO]],'ABC VENTAS'!$B$2:$F$564,5,FALSE)</f>
        <v>C</v>
      </c>
      <c r="Q2905" s="1" t="str">
        <f>VLOOKUP(Tabla_STOCKENALMACEN[[#This Row],[ID_PRODUCTO]],'ABC STOCK'!$B$3:$F$565,5,FALSE)</f>
        <v>B</v>
      </c>
      <c r="R290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06" spans="1:18" x14ac:dyDescent="0.25">
      <c r="A2906">
        <v>2</v>
      </c>
      <c r="B2906">
        <v>1485</v>
      </c>
      <c r="C2906">
        <v>9</v>
      </c>
      <c r="D2906">
        <v>4</v>
      </c>
      <c r="E2906">
        <v>201902</v>
      </c>
      <c r="F2906">
        <v>44</v>
      </c>
      <c r="G2906">
        <v>6.7</v>
      </c>
      <c r="H2906">
        <v>294.8</v>
      </c>
      <c r="I2906">
        <v>308.2</v>
      </c>
      <c r="J2906">
        <v>50</v>
      </c>
      <c r="K2906">
        <v>559.45000000000005</v>
      </c>
      <c r="L2906">
        <f>Tabla_STOCKENALMACEN[[#This Row],[CANT_STOCK]]*Tabla_STOCKENALMACEN[[#This Row],[COSTO_UNIT]]</f>
        <v>294.8</v>
      </c>
      <c r="M2906">
        <f>IFERROR(Tabla_STOCKENALMACEN[[#This Row],[CANT_STOCK]]/Tabla_STOCKENALMACEN[[#This Row],[VENTA_PROM12MESES_UN]],0)</f>
        <v>0.88</v>
      </c>
      <c r="N2906">
        <f>IFERROR(12/Tabla_STOCKENALMACEN[[#This Row],[MESES DE INVENTARIO]],0)</f>
        <v>13.636363636363637</v>
      </c>
      <c r="O2906" s="3">
        <f>Tabla_STOCKENALMACEN[[#This Row],[STOCK_VALORIZADO]]/SUM(Tabla_STOCKENALMACEN[STOCK_VALORIZADO])</f>
        <v>1.1098006056676581E-5</v>
      </c>
      <c r="P2906" s="1" t="str">
        <f>VLOOKUP(Tabla_STOCKENALMACEN[[#This Row],[ID_PRODUCTO]],'ABC VENTAS'!$B$2:$F$564,5,FALSE)</f>
        <v>C</v>
      </c>
      <c r="Q2906" s="1" t="str">
        <f>VLOOKUP(Tabla_STOCKENALMACEN[[#This Row],[ID_PRODUCTO]],'ABC STOCK'!$B$3:$F$565,5,FALSE)</f>
        <v>C</v>
      </c>
      <c r="R290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07" spans="1:18" x14ac:dyDescent="0.25">
      <c r="A2907">
        <v>1</v>
      </c>
      <c r="B2907">
        <v>1485</v>
      </c>
      <c r="C2907">
        <v>9</v>
      </c>
      <c r="D2907">
        <v>4</v>
      </c>
      <c r="E2907">
        <v>202001</v>
      </c>
      <c r="F2907">
        <v>146</v>
      </c>
      <c r="G2907">
        <v>6.49</v>
      </c>
      <c r="H2907">
        <v>947.54</v>
      </c>
      <c r="I2907">
        <v>289.5838</v>
      </c>
      <c r="J2907">
        <v>48.5</v>
      </c>
      <c r="K2907">
        <v>478.44279999999998</v>
      </c>
      <c r="L2907">
        <f>Tabla_STOCKENALMACEN[[#This Row],[CANT_STOCK]]*Tabla_STOCKENALMACEN[[#This Row],[COSTO_UNIT]]</f>
        <v>947.54000000000008</v>
      </c>
      <c r="M2907">
        <f>IFERROR(Tabla_STOCKENALMACEN[[#This Row],[CANT_STOCK]]/Tabla_STOCKENALMACEN[[#This Row],[VENTA_PROM12MESES_UN]],0)</f>
        <v>3.0103092783505154</v>
      </c>
      <c r="N2907">
        <f>IFERROR(12/Tabla_STOCKENALMACEN[[#This Row],[MESES DE INVENTARIO]],0)</f>
        <v>3.9863013698630136</v>
      </c>
      <c r="O2907" s="3">
        <f>Tabla_STOCKENALMACEN[[#This Row],[STOCK_VALORIZADO]]/SUM(Tabla_STOCKENALMACEN[STOCK_VALORIZADO])</f>
        <v>3.5670979168735848E-5</v>
      </c>
      <c r="P2907" s="1" t="str">
        <f>VLOOKUP(Tabla_STOCKENALMACEN[[#This Row],[ID_PRODUCTO]],'ABC VENTAS'!$B$2:$F$564,5,FALSE)</f>
        <v>C</v>
      </c>
      <c r="Q2907" s="1" t="str">
        <f>VLOOKUP(Tabla_STOCKENALMACEN[[#This Row],[ID_PRODUCTO]],'ABC STOCK'!$B$3:$F$565,5,FALSE)</f>
        <v>C</v>
      </c>
      <c r="R290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908" spans="1:18" x14ac:dyDescent="0.25">
      <c r="A2908">
        <v>3</v>
      </c>
      <c r="B2908">
        <v>1485</v>
      </c>
      <c r="C2908">
        <v>9</v>
      </c>
      <c r="D2908">
        <v>4</v>
      </c>
      <c r="E2908">
        <v>201903</v>
      </c>
      <c r="F2908">
        <v>127</v>
      </c>
      <c r="G2908">
        <v>2.2999999999999998</v>
      </c>
      <c r="H2908">
        <v>292.10000000000002</v>
      </c>
      <c r="I2908">
        <v>244.72</v>
      </c>
      <c r="J2908">
        <v>133</v>
      </c>
      <c r="K2908">
        <v>461.90899999999999</v>
      </c>
      <c r="L2908">
        <f>Tabla_STOCKENALMACEN[[#This Row],[CANT_STOCK]]*Tabla_STOCKENALMACEN[[#This Row],[COSTO_UNIT]]</f>
        <v>292.09999999999997</v>
      </c>
      <c r="M2908">
        <f>IFERROR(Tabla_STOCKENALMACEN[[#This Row],[CANT_STOCK]]/Tabla_STOCKENALMACEN[[#This Row],[VENTA_PROM12MESES_UN]],0)</f>
        <v>0.95488721804511278</v>
      </c>
      <c r="N2908">
        <f>IFERROR(12/Tabla_STOCKENALMACEN[[#This Row],[MESES DE INVENTARIO]],0)</f>
        <v>12.566929133858268</v>
      </c>
      <c r="O2908" s="3">
        <f>Tabla_STOCKENALMACEN[[#This Row],[STOCK_VALORIZADO]]/SUM(Tabla_STOCKENALMACEN[STOCK_VALORIZADO])</f>
        <v>1.0996362174882052E-5</v>
      </c>
      <c r="P2908" s="1" t="str">
        <f>VLOOKUP(Tabla_STOCKENALMACEN[[#This Row],[ID_PRODUCTO]],'ABC VENTAS'!$B$2:$F$564,5,FALSE)</f>
        <v>C</v>
      </c>
      <c r="Q2908" s="1" t="str">
        <f>VLOOKUP(Tabla_STOCKENALMACEN[[#This Row],[ID_PRODUCTO]],'ABC STOCK'!$B$3:$F$565,5,FALSE)</f>
        <v>C</v>
      </c>
      <c r="R290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09" spans="1:18" x14ac:dyDescent="0.25">
      <c r="A2909">
        <v>3</v>
      </c>
      <c r="B2909">
        <v>1485</v>
      </c>
      <c r="C2909">
        <v>9</v>
      </c>
      <c r="D2909">
        <v>4</v>
      </c>
      <c r="E2909">
        <v>202003</v>
      </c>
      <c r="F2909">
        <v>140</v>
      </c>
      <c r="G2909">
        <v>3.48</v>
      </c>
      <c r="H2909">
        <v>487.2</v>
      </c>
      <c r="I2909">
        <v>286.71719999999999</v>
      </c>
      <c r="J2909">
        <v>77</v>
      </c>
      <c r="K2909">
        <v>396.58080000000001</v>
      </c>
      <c r="L2909">
        <f>Tabla_STOCKENALMACEN[[#This Row],[CANT_STOCK]]*Tabla_STOCKENALMACEN[[#This Row],[COSTO_UNIT]]</f>
        <v>487.2</v>
      </c>
      <c r="M2909">
        <f>IFERROR(Tabla_STOCKENALMACEN[[#This Row],[CANT_STOCK]]/Tabla_STOCKENALMACEN[[#This Row],[VENTA_PROM12MESES_UN]],0)</f>
        <v>1.8181818181818181</v>
      </c>
      <c r="N2909">
        <f>IFERROR(12/Tabla_STOCKENALMACEN[[#This Row],[MESES DE INVENTARIO]],0)</f>
        <v>6.6000000000000005</v>
      </c>
      <c r="O2909" s="3">
        <f>Tabla_STOCKENALMACEN[[#This Row],[STOCK_VALORIZADO]]/SUM(Tabla_STOCKENALMACEN[STOCK_VALORIZADO])</f>
        <v>1.8341073781590334E-5</v>
      </c>
      <c r="P2909" s="1" t="str">
        <f>VLOOKUP(Tabla_STOCKENALMACEN[[#This Row],[ID_PRODUCTO]],'ABC VENTAS'!$B$2:$F$564,5,FALSE)</f>
        <v>C</v>
      </c>
      <c r="Q2909" s="1" t="str">
        <f>VLOOKUP(Tabla_STOCKENALMACEN[[#This Row],[ID_PRODUCTO]],'ABC STOCK'!$B$3:$F$565,5,FALSE)</f>
        <v>C</v>
      </c>
      <c r="R290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10" spans="1:18" x14ac:dyDescent="0.25">
      <c r="A2910">
        <v>1</v>
      </c>
      <c r="B2910">
        <v>1485</v>
      </c>
      <c r="C2910">
        <v>9</v>
      </c>
      <c r="D2910">
        <v>4</v>
      </c>
      <c r="E2910">
        <v>201912</v>
      </c>
      <c r="F2910">
        <v>880</v>
      </c>
      <c r="G2910">
        <v>2.85</v>
      </c>
      <c r="H2910">
        <v>2508</v>
      </c>
      <c r="I2910">
        <v>213.0831</v>
      </c>
      <c r="J2910">
        <v>73.3</v>
      </c>
      <c r="K2910">
        <v>376.029</v>
      </c>
      <c r="L2910">
        <f>Tabla_STOCKENALMACEN[[#This Row],[CANT_STOCK]]*Tabla_STOCKENALMACEN[[#This Row],[COSTO_UNIT]]</f>
        <v>2508</v>
      </c>
      <c r="M2910">
        <f>IFERROR(Tabla_STOCKENALMACEN[[#This Row],[CANT_STOCK]]/Tabla_STOCKENALMACEN[[#This Row],[VENTA_PROM12MESES_UN]],0)</f>
        <v>12.005457025920874</v>
      </c>
      <c r="N2910">
        <f>IFERROR(12/Tabla_STOCKENALMACEN[[#This Row],[MESES DE INVENTARIO]],0)</f>
        <v>0.99954545454545451</v>
      </c>
      <c r="O2910" s="3">
        <f>Tabla_STOCKENALMACEN[[#This Row],[STOCK_VALORIZADO]]/SUM(Tabla_STOCKENALMACEN[STOCK_VALORIZADO])</f>
        <v>9.4415872422472409E-5</v>
      </c>
      <c r="P2910" s="1" t="str">
        <f>VLOOKUP(Tabla_STOCKENALMACEN[[#This Row],[ID_PRODUCTO]],'ABC VENTAS'!$B$2:$F$564,5,FALSE)</f>
        <v>C</v>
      </c>
      <c r="Q2910" s="1" t="str">
        <f>VLOOKUP(Tabla_STOCKENALMACEN[[#This Row],[ID_PRODUCTO]],'ABC STOCK'!$B$3:$F$565,5,FALSE)</f>
        <v>C</v>
      </c>
      <c r="R291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911" spans="1:18" x14ac:dyDescent="0.25">
      <c r="A2911">
        <v>3</v>
      </c>
      <c r="B2911">
        <v>1485</v>
      </c>
      <c r="C2911">
        <v>9</v>
      </c>
      <c r="D2911">
        <v>4</v>
      </c>
      <c r="E2911">
        <v>201910</v>
      </c>
      <c r="F2911">
        <v>555</v>
      </c>
      <c r="G2911">
        <v>5.95</v>
      </c>
      <c r="H2911">
        <v>3302.25</v>
      </c>
      <c r="I2911">
        <v>231.1575</v>
      </c>
      <c r="J2911">
        <v>37</v>
      </c>
      <c r="K2911">
        <v>266.38150000000002</v>
      </c>
      <c r="L2911">
        <f>Tabla_STOCKENALMACEN[[#This Row],[CANT_STOCK]]*Tabla_STOCKENALMACEN[[#This Row],[COSTO_UNIT]]</f>
        <v>3302.25</v>
      </c>
      <c r="M2911">
        <f>IFERROR(Tabla_STOCKENALMACEN[[#This Row],[CANT_STOCK]]/Tabla_STOCKENALMACEN[[#This Row],[VENTA_PROM12MESES_UN]],0)</f>
        <v>15</v>
      </c>
      <c r="N2911">
        <f>IFERROR(12/Tabla_STOCKENALMACEN[[#This Row],[MESES DE INVENTARIO]],0)</f>
        <v>0.8</v>
      </c>
      <c r="O2911" s="3">
        <f>Tabla_STOCKENALMACEN[[#This Row],[STOCK_VALORIZADO]]/SUM(Tabla_STOCKENALMACEN[STOCK_VALORIZADO])</f>
        <v>1.2431611431702931E-4</v>
      </c>
      <c r="P2911" s="1" t="str">
        <f>VLOOKUP(Tabla_STOCKENALMACEN[[#This Row],[ID_PRODUCTO]],'ABC VENTAS'!$B$2:$F$564,5,FALSE)</f>
        <v>C</v>
      </c>
      <c r="Q2911" s="1" t="str">
        <f>VLOOKUP(Tabla_STOCKENALMACEN[[#This Row],[ID_PRODUCTO]],'ABC STOCK'!$B$3:$F$565,5,FALSE)</f>
        <v>C</v>
      </c>
      <c r="R291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912" spans="1:18" x14ac:dyDescent="0.25">
      <c r="A2912">
        <v>1</v>
      </c>
      <c r="B2912">
        <v>1486</v>
      </c>
      <c r="C2912">
        <v>9</v>
      </c>
      <c r="D2912">
        <v>4</v>
      </c>
      <c r="E2912">
        <v>201912</v>
      </c>
      <c r="F2912">
        <v>33</v>
      </c>
      <c r="G2912">
        <v>4.3</v>
      </c>
      <c r="H2912">
        <v>141.9</v>
      </c>
      <c r="I2912">
        <v>532.16800000000001</v>
      </c>
      <c r="J2912">
        <v>136</v>
      </c>
      <c r="K2912">
        <v>707.60799999999995</v>
      </c>
      <c r="L2912">
        <f>Tabla_STOCKENALMACEN[[#This Row],[CANT_STOCK]]*Tabla_STOCKENALMACEN[[#This Row],[COSTO_UNIT]]</f>
        <v>141.9</v>
      </c>
      <c r="M2912">
        <f>IFERROR(Tabla_STOCKENALMACEN[[#This Row],[CANT_STOCK]]/Tabla_STOCKENALMACEN[[#This Row],[VENTA_PROM12MESES_UN]],0)</f>
        <v>0.24264705882352941</v>
      </c>
      <c r="N2912">
        <f>IFERROR(12/Tabla_STOCKENALMACEN[[#This Row],[MESES DE INVENTARIO]],0)</f>
        <v>49.454545454545453</v>
      </c>
      <c r="O2912" s="3">
        <f>Tabla_STOCKENALMACEN[[#This Row],[STOCK_VALORIZADO]]/SUM(Tabla_STOCKENALMACEN[STOCK_VALORIZADO])</f>
        <v>5.3419506765346235E-6</v>
      </c>
      <c r="P2912" s="1" t="str">
        <f>VLOOKUP(Tabla_STOCKENALMACEN[[#This Row],[ID_PRODUCTO]],'ABC VENTAS'!$B$2:$F$564,5,FALSE)</f>
        <v>C</v>
      </c>
      <c r="Q2912" s="1" t="str">
        <f>VLOOKUP(Tabla_STOCKENALMACEN[[#This Row],[ID_PRODUCTO]],'ABC STOCK'!$B$3:$F$565,5,FALSE)</f>
        <v>C</v>
      </c>
      <c r="R291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13" spans="1:18" x14ac:dyDescent="0.25">
      <c r="A2913">
        <v>3</v>
      </c>
      <c r="B2913">
        <v>1486</v>
      </c>
      <c r="C2913">
        <v>9</v>
      </c>
      <c r="D2913">
        <v>4</v>
      </c>
      <c r="E2913">
        <v>202001</v>
      </c>
      <c r="F2913">
        <v>190</v>
      </c>
      <c r="G2913">
        <v>3.23</v>
      </c>
      <c r="H2913">
        <v>613.70000000000005</v>
      </c>
      <c r="I2913">
        <v>470.06189999999998</v>
      </c>
      <c r="J2913">
        <v>147</v>
      </c>
      <c r="K2913">
        <v>674.23019999999997</v>
      </c>
      <c r="L2913">
        <f>Tabla_STOCKENALMACEN[[#This Row],[CANT_STOCK]]*Tabla_STOCKENALMACEN[[#This Row],[COSTO_UNIT]]</f>
        <v>613.70000000000005</v>
      </c>
      <c r="M2913">
        <f>IFERROR(Tabla_STOCKENALMACEN[[#This Row],[CANT_STOCK]]/Tabla_STOCKENALMACEN[[#This Row],[VENTA_PROM12MESES_UN]],0)</f>
        <v>1.2925170068027212</v>
      </c>
      <c r="N2913">
        <f>IFERROR(12/Tabla_STOCKENALMACEN[[#This Row],[MESES DE INVENTARIO]],0)</f>
        <v>9.284210526315789</v>
      </c>
      <c r="O2913" s="3">
        <f>Tabla_STOCKENALMACEN[[#This Row],[STOCK_VALORIZADO]]/SUM(Tabla_STOCKENALMACEN[STOCK_VALORIZADO])</f>
        <v>2.3103277873074691E-5</v>
      </c>
      <c r="P2913" s="1" t="str">
        <f>VLOOKUP(Tabla_STOCKENALMACEN[[#This Row],[ID_PRODUCTO]],'ABC VENTAS'!$B$2:$F$564,5,FALSE)</f>
        <v>C</v>
      </c>
      <c r="Q2913" s="1" t="str">
        <f>VLOOKUP(Tabla_STOCKENALMACEN[[#This Row],[ID_PRODUCTO]],'ABC STOCK'!$B$3:$F$565,5,FALSE)</f>
        <v>C</v>
      </c>
      <c r="R291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14" spans="1:18" x14ac:dyDescent="0.25">
      <c r="A2914">
        <v>1</v>
      </c>
      <c r="B2914">
        <v>1486</v>
      </c>
      <c r="C2914">
        <v>9</v>
      </c>
      <c r="D2914">
        <v>4</v>
      </c>
      <c r="E2914">
        <v>201905</v>
      </c>
      <c r="F2914">
        <v>333</v>
      </c>
      <c r="G2914">
        <v>7.74</v>
      </c>
      <c r="H2914">
        <v>2577.42</v>
      </c>
      <c r="I2914">
        <v>463.09967999999998</v>
      </c>
      <c r="J2914">
        <v>55.4</v>
      </c>
      <c r="K2914">
        <v>638.90603999999996</v>
      </c>
      <c r="L2914">
        <f>Tabla_STOCKENALMACEN[[#This Row],[CANT_STOCK]]*Tabla_STOCKENALMACEN[[#This Row],[COSTO_UNIT]]</f>
        <v>2577.42</v>
      </c>
      <c r="M2914">
        <f>IFERROR(Tabla_STOCKENALMACEN[[#This Row],[CANT_STOCK]]/Tabla_STOCKENALMACEN[[#This Row],[VENTA_PROM12MESES_UN]],0)</f>
        <v>6.0108303249097474</v>
      </c>
      <c r="N2914">
        <f>IFERROR(12/Tabla_STOCKENALMACEN[[#This Row],[MESES DE INVENTARIO]],0)</f>
        <v>1.9963963963963964</v>
      </c>
      <c r="O2914" s="3">
        <f>Tabla_STOCKENALMACEN[[#This Row],[STOCK_VALORIZADO]]/SUM(Tabla_STOCKENALMACEN[STOCK_VALORIZADO])</f>
        <v>9.7029249561056156E-5</v>
      </c>
      <c r="P2914" s="1" t="str">
        <f>VLOOKUP(Tabla_STOCKENALMACEN[[#This Row],[ID_PRODUCTO]],'ABC VENTAS'!$B$2:$F$564,5,FALSE)</f>
        <v>C</v>
      </c>
      <c r="Q2914" s="1" t="str">
        <f>VLOOKUP(Tabla_STOCKENALMACEN[[#This Row],[ID_PRODUCTO]],'ABC STOCK'!$B$3:$F$565,5,FALSE)</f>
        <v>C</v>
      </c>
      <c r="R291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915" spans="1:18" x14ac:dyDescent="0.25">
      <c r="A2915">
        <v>2</v>
      </c>
      <c r="B2915">
        <v>1486</v>
      </c>
      <c r="C2915">
        <v>9</v>
      </c>
      <c r="D2915">
        <v>4</v>
      </c>
      <c r="E2915">
        <v>201910</v>
      </c>
      <c r="F2915">
        <v>17</v>
      </c>
      <c r="G2915">
        <v>2.64</v>
      </c>
      <c r="H2915">
        <v>44.88</v>
      </c>
      <c r="I2915">
        <v>145.67519999999999</v>
      </c>
      <c r="J2915">
        <v>62</v>
      </c>
      <c r="K2915">
        <v>307.71839999999997</v>
      </c>
      <c r="L2915">
        <f>Tabla_STOCKENALMACEN[[#This Row],[CANT_STOCK]]*Tabla_STOCKENALMACEN[[#This Row],[COSTO_UNIT]]</f>
        <v>44.88</v>
      </c>
      <c r="M2915">
        <f>IFERROR(Tabla_STOCKENALMACEN[[#This Row],[CANT_STOCK]]/Tabla_STOCKENALMACEN[[#This Row],[VENTA_PROM12MESES_UN]],0)</f>
        <v>0.27419354838709675</v>
      </c>
      <c r="N2915">
        <f>IFERROR(12/Tabla_STOCKENALMACEN[[#This Row],[MESES DE INVENTARIO]],0)</f>
        <v>43.764705882352942</v>
      </c>
      <c r="O2915" s="3">
        <f>Tabla_STOCKENALMACEN[[#This Row],[STOCK_VALORIZADO]]/SUM(Tabla_STOCKENALMACEN[STOCK_VALORIZADO])</f>
        <v>1.6895471907179275E-6</v>
      </c>
      <c r="P2915" s="1" t="str">
        <f>VLOOKUP(Tabla_STOCKENALMACEN[[#This Row],[ID_PRODUCTO]],'ABC VENTAS'!$B$2:$F$564,5,FALSE)</f>
        <v>C</v>
      </c>
      <c r="Q2915" s="1" t="str">
        <f>VLOOKUP(Tabla_STOCKENALMACEN[[#This Row],[ID_PRODUCTO]],'ABC STOCK'!$B$3:$F$565,5,FALSE)</f>
        <v>C</v>
      </c>
      <c r="R291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16" spans="1:18" x14ac:dyDescent="0.25">
      <c r="A2916">
        <v>1</v>
      </c>
      <c r="B2916">
        <v>1486</v>
      </c>
      <c r="C2916">
        <v>9</v>
      </c>
      <c r="D2916">
        <v>4</v>
      </c>
      <c r="E2916">
        <v>201906</v>
      </c>
      <c r="F2916">
        <v>1649</v>
      </c>
      <c r="G2916">
        <v>1.93</v>
      </c>
      <c r="H2916">
        <v>3182.57</v>
      </c>
      <c r="I2916">
        <v>202.18680000000001</v>
      </c>
      <c r="J2916">
        <v>97</v>
      </c>
      <c r="K2916">
        <v>247.1172</v>
      </c>
      <c r="L2916">
        <f>Tabla_STOCKENALMACEN[[#This Row],[CANT_STOCK]]*Tabla_STOCKENALMACEN[[#This Row],[COSTO_UNIT]]</f>
        <v>3182.5699999999997</v>
      </c>
      <c r="M2916">
        <f>IFERROR(Tabla_STOCKENALMACEN[[#This Row],[CANT_STOCK]]/Tabla_STOCKENALMACEN[[#This Row],[VENTA_PROM12MESES_UN]],0)</f>
        <v>17</v>
      </c>
      <c r="N2916">
        <f>IFERROR(12/Tabla_STOCKENALMACEN[[#This Row],[MESES DE INVENTARIO]],0)</f>
        <v>0.70588235294117652</v>
      </c>
      <c r="O2916" s="3">
        <f>Tabla_STOCKENALMACEN[[#This Row],[STOCK_VALORIZADO]]/SUM(Tabla_STOCKENALMACEN[STOCK_VALORIZADO])</f>
        <v>1.1981065514178149E-4</v>
      </c>
      <c r="P2916" s="1" t="str">
        <f>VLOOKUP(Tabla_STOCKENALMACEN[[#This Row],[ID_PRODUCTO]],'ABC VENTAS'!$B$2:$F$564,5,FALSE)</f>
        <v>C</v>
      </c>
      <c r="Q2916" s="1" t="str">
        <f>VLOOKUP(Tabla_STOCKENALMACEN[[#This Row],[ID_PRODUCTO]],'ABC STOCK'!$B$3:$F$565,5,FALSE)</f>
        <v>C</v>
      </c>
      <c r="R291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917" spans="1:18" x14ac:dyDescent="0.25">
      <c r="A2917">
        <v>2</v>
      </c>
      <c r="B2917">
        <v>1486</v>
      </c>
      <c r="C2917">
        <v>9</v>
      </c>
      <c r="D2917">
        <v>4</v>
      </c>
      <c r="E2917">
        <v>202003</v>
      </c>
      <c r="F2917">
        <v>121</v>
      </c>
      <c r="G2917">
        <v>1.48</v>
      </c>
      <c r="H2917">
        <v>179.08</v>
      </c>
      <c r="I2917">
        <v>168.24639999999999</v>
      </c>
      <c r="J2917">
        <v>116</v>
      </c>
      <c r="K2917">
        <v>221.46719999999999</v>
      </c>
      <c r="L2917">
        <f>Tabla_STOCKENALMACEN[[#This Row],[CANT_STOCK]]*Tabla_STOCKENALMACEN[[#This Row],[COSTO_UNIT]]</f>
        <v>179.07999999999998</v>
      </c>
      <c r="M2917">
        <f>IFERROR(Tabla_STOCKENALMACEN[[#This Row],[CANT_STOCK]]/Tabla_STOCKENALMACEN[[#This Row],[VENTA_PROM12MESES_UN]],0)</f>
        <v>1.0431034482758621</v>
      </c>
      <c r="N2917">
        <f>IFERROR(12/Tabla_STOCKENALMACEN[[#This Row],[MESES DE INVENTARIO]],0)</f>
        <v>11.504132231404958</v>
      </c>
      <c r="O2917" s="3">
        <f>Tabla_STOCKENALMACEN[[#This Row],[STOCK_VALORIZADO]]/SUM(Tabla_STOCKENALMACEN[STOCK_VALORIZADO])</f>
        <v>6.7416245747274153E-6</v>
      </c>
      <c r="P2917" s="1" t="str">
        <f>VLOOKUP(Tabla_STOCKENALMACEN[[#This Row],[ID_PRODUCTO]],'ABC VENTAS'!$B$2:$F$564,5,FALSE)</f>
        <v>C</v>
      </c>
      <c r="Q2917" s="1" t="str">
        <f>VLOOKUP(Tabla_STOCKENALMACEN[[#This Row],[ID_PRODUCTO]],'ABC STOCK'!$B$3:$F$565,5,FALSE)</f>
        <v>C</v>
      </c>
      <c r="R291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18" spans="1:18" x14ac:dyDescent="0.25">
      <c r="A2918">
        <v>3</v>
      </c>
      <c r="B2918">
        <v>1487</v>
      </c>
      <c r="C2918">
        <v>9</v>
      </c>
      <c r="D2918">
        <v>4</v>
      </c>
      <c r="E2918">
        <v>202001</v>
      </c>
      <c r="F2918">
        <v>390</v>
      </c>
      <c r="G2918">
        <v>2.96</v>
      </c>
      <c r="H2918">
        <v>1154.4000000000001</v>
      </c>
      <c r="I2918">
        <v>371.18400000000003</v>
      </c>
      <c r="J2918">
        <v>132</v>
      </c>
      <c r="K2918">
        <v>656.40959999999995</v>
      </c>
      <c r="L2918">
        <f>Tabla_STOCKENALMACEN[[#This Row],[CANT_STOCK]]*Tabla_STOCKENALMACEN[[#This Row],[COSTO_UNIT]]</f>
        <v>1154.4000000000001</v>
      </c>
      <c r="M2918">
        <f>IFERROR(Tabla_STOCKENALMACEN[[#This Row],[CANT_STOCK]]/Tabla_STOCKENALMACEN[[#This Row],[VENTA_PROM12MESES_UN]],0)</f>
        <v>2.9545454545454546</v>
      </c>
      <c r="N2918">
        <f>IFERROR(12/Tabla_STOCKENALMACEN[[#This Row],[MESES DE INVENTARIO]],0)</f>
        <v>4.0615384615384613</v>
      </c>
      <c r="O2918" s="3">
        <f>Tabla_STOCKENALMACEN[[#This Row],[STOCK_VALORIZADO]]/SUM(Tabla_STOCKENALMACEN[STOCK_VALORIZADO])</f>
        <v>4.3458406349482521E-5</v>
      </c>
      <c r="P2918" s="1" t="str">
        <f>VLOOKUP(Tabla_STOCKENALMACEN[[#This Row],[ID_PRODUCTO]],'ABC VENTAS'!$B$2:$F$564,5,FALSE)</f>
        <v>C</v>
      </c>
      <c r="Q2918" s="1" t="str">
        <f>VLOOKUP(Tabla_STOCKENALMACEN[[#This Row],[ID_PRODUCTO]],'ABC STOCK'!$B$3:$F$565,5,FALSE)</f>
        <v>C</v>
      </c>
      <c r="R291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19" spans="1:18" x14ac:dyDescent="0.25">
      <c r="A2919">
        <v>3</v>
      </c>
      <c r="B2919">
        <v>1487</v>
      </c>
      <c r="C2919">
        <v>9</v>
      </c>
      <c r="D2919">
        <v>4</v>
      </c>
      <c r="E2919">
        <v>201910</v>
      </c>
      <c r="F2919">
        <v>24</v>
      </c>
      <c r="G2919">
        <v>5.96</v>
      </c>
      <c r="H2919">
        <v>143.04</v>
      </c>
      <c r="I2919">
        <v>297.88080000000002</v>
      </c>
      <c r="J2919">
        <v>51</v>
      </c>
      <c r="K2919">
        <v>455.94</v>
      </c>
      <c r="L2919">
        <f>Tabla_STOCKENALMACEN[[#This Row],[CANT_STOCK]]*Tabla_STOCKENALMACEN[[#This Row],[COSTO_UNIT]]</f>
        <v>143.04</v>
      </c>
      <c r="M2919">
        <f>IFERROR(Tabla_STOCKENALMACEN[[#This Row],[CANT_STOCK]]/Tabla_STOCKENALMACEN[[#This Row],[VENTA_PROM12MESES_UN]],0)</f>
        <v>0.47058823529411764</v>
      </c>
      <c r="N2919">
        <f>IFERROR(12/Tabla_STOCKENALMACEN[[#This Row],[MESES DE INVENTARIO]],0)</f>
        <v>25.5</v>
      </c>
      <c r="O2919" s="3">
        <f>Tabla_STOCKENALMACEN[[#This Row],[STOCK_VALORIZADO]]/SUM(Tabla_STOCKENALMACEN[STOCK_VALORIZADO])</f>
        <v>5.3848669821812013E-6</v>
      </c>
      <c r="P2919" s="1" t="str">
        <f>VLOOKUP(Tabla_STOCKENALMACEN[[#This Row],[ID_PRODUCTO]],'ABC VENTAS'!$B$2:$F$564,5,FALSE)</f>
        <v>C</v>
      </c>
      <c r="Q2919" s="1" t="str">
        <f>VLOOKUP(Tabla_STOCKENALMACEN[[#This Row],[ID_PRODUCTO]],'ABC STOCK'!$B$3:$F$565,5,FALSE)</f>
        <v>C</v>
      </c>
      <c r="R291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20" spans="1:18" x14ac:dyDescent="0.25">
      <c r="A2920">
        <v>1</v>
      </c>
      <c r="B2920">
        <v>1487</v>
      </c>
      <c r="C2920">
        <v>9</v>
      </c>
      <c r="D2920">
        <v>4</v>
      </c>
      <c r="E2920">
        <v>201901</v>
      </c>
      <c r="F2920">
        <v>526</v>
      </c>
      <c r="G2920">
        <v>4.99</v>
      </c>
      <c r="H2920">
        <v>2624.74</v>
      </c>
      <c r="I2920">
        <v>327.84300000000002</v>
      </c>
      <c r="J2920">
        <v>65.7</v>
      </c>
      <c r="K2920">
        <v>393.41160000000002</v>
      </c>
      <c r="L2920">
        <f>Tabla_STOCKENALMACEN[[#This Row],[CANT_STOCK]]*Tabla_STOCKENALMACEN[[#This Row],[COSTO_UNIT]]</f>
        <v>2624.7400000000002</v>
      </c>
      <c r="M2920">
        <f>IFERROR(Tabla_STOCKENALMACEN[[#This Row],[CANT_STOCK]]/Tabla_STOCKENALMACEN[[#This Row],[VENTA_PROM12MESES_UN]],0)</f>
        <v>8.006088280060883</v>
      </c>
      <c r="N2920">
        <f>IFERROR(12/Tabla_STOCKENALMACEN[[#This Row],[MESES DE INVENTARIO]],0)</f>
        <v>1.4988593155893535</v>
      </c>
      <c r="O2920" s="3">
        <f>Tabla_STOCKENALMACEN[[#This Row],[STOCK_VALORIZADO]]/SUM(Tabla_STOCKENALMACEN[STOCK_VALORIZADO])</f>
        <v>9.8810652704210624E-5</v>
      </c>
      <c r="P2920" s="1" t="str">
        <f>VLOOKUP(Tabla_STOCKENALMACEN[[#This Row],[ID_PRODUCTO]],'ABC VENTAS'!$B$2:$F$564,5,FALSE)</f>
        <v>C</v>
      </c>
      <c r="Q2920" s="1" t="str">
        <f>VLOOKUP(Tabla_STOCKENALMACEN[[#This Row],[ID_PRODUCTO]],'ABC STOCK'!$B$3:$F$565,5,FALSE)</f>
        <v>C</v>
      </c>
      <c r="R292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921" spans="1:18" x14ac:dyDescent="0.25">
      <c r="A2921">
        <v>1</v>
      </c>
      <c r="B2921">
        <v>1487</v>
      </c>
      <c r="C2921">
        <v>9</v>
      </c>
      <c r="D2921">
        <v>4</v>
      </c>
      <c r="E2921">
        <v>202003</v>
      </c>
      <c r="F2921">
        <v>0</v>
      </c>
      <c r="G2921">
        <v>2.36</v>
      </c>
      <c r="H2921">
        <v>0</v>
      </c>
      <c r="I2921">
        <v>209.39099999999999</v>
      </c>
      <c r="J2921">
        <v>97.5</v>
      </c>
      <c r="K2921">
        <v>365.85899999999998</v>
      </c>
      <c r="L2921">
        <f>Tabla_STOCKENALMACEN[[#This Row],[CANT_STOCK]]*Tabla_STOCKENALMACEN[[#This Row],[COSTO_UNIT]]</f>
        <v>0</v>
      </c>
      <c r="M2921">
        <f>IFERROR(Tabla_STOCKENALMACEN[[#This Row],[CANT_STOCK]]/Tabla_STOCKENALMACEN[[#This Row],[VENTA_PROM12MESES_UN]],0)</f>
        <v>0</v>
      </c>
      <c r="N2921">
        <f>IFERROR(12/Tabla_STOCKENALMACEN[[#This Row],[MESES DE INVENTARIO]],0)</f>
        <v>0</v>
      </c>
      <c r="O2921" s="3">
        <f>Tabla_STOCKENALMACEN[[#This Row],[STOCK_VALORIZADO]]/SUM(Tabla_STOCKENALMACEN[STOCK_VALORIZADO])</f>
        <v>0</v>
      </c>
      <c r="P2921" s="1" t="str">
        <f>VLOOKUP(Tabla_STOCKENALMACEN[[#This Row],[ID_PRODUCTO]],'ABC VENTAS'!$B$2:$F$564,5,FALSE)</f>
        <v>C</v>
      </c>
      <c r="Q2921" s="1" t="str">
        <f>VLOOKUP(Tabla_STOCKENALMACEN[[#This Row],[ID_PRODUCTO]],'ABC STOCK'!$B$3:$F$565,5,FALSE)</f>
        <v>C</v>
      </c>
      <c r="R292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22" spans="1:18" x14ac:dyDescent="0.25">
      <c r="A2922">
        <v>3</v>
      </c>
      <c r="B2922">
        <v>1487</v>
      </c>
      <c r="C2922">
        <v>9</v>
      </c>
      <c r="D2922">
        <v>4</v>
      </c>
      <c r="E2922">
        <v>202002</v>
      </c>
      <c r="F2922">
        <v>400</v>
      </c>
      <c r="G2922">
        <v>4.5199999999999996</v>
      </c>
      <c r="H2922">
        <v>1808</v>
      </c>
      <c r="I2922">
        <v>149.30915999999999</v>
      </c>
      <c r="J2922">
        <v>36.299999999999997</v>
      </c>
      <c r="K2922">
        <v>274.00691999999998</v>
      </c>
      <c r="L2922">
        <f>Tabla_STOCKENALMACEN[[#This Row],[CANT_STOCK]]*Tabla_STOCKENALMACEN[[#This Row],[COSTO_UNIT]]</f>
        <v>1807.9999999999998</v>
      </c>
      <c r="M2922">
        <f>IFERROR(Tabla_STOCKENALMACEN[[#This Row],[CANT_STOCK]]/Tabla_STOCKENALMACEN[[#This Row],[VENTA_PROM12MESES_UN]],0)</f>
        <v>11.019283746556475</v>
      </c>
      <c r="N2922">
        <f>IFERROR(12/Tabla_STOCKENALMACEN[[#This Row],[MESES DE INVENTARIO]],0)</f>
        <v>1.089</v>
      </c>
      <c r="O2922" s="3">
        <f>Tabla_STOCKENALMACEN[[#This Row],[STOCK_VALORIZADO]]/SUM(Tabla_STOCKENALMACEN[STOCK_VALORIZADO])</f>
        <v>6.806375492018744E-5</v>
      </c>
      <c r="P2922" s="1" t="str">
        <f>VLOOKUP(Tabla_STOCKENALMACEN[[#This Row],[ID_PRODUCTO]],'ABC VENTAS'!$B$2:$F$564,5,FALSE)</f>
        <v>C</v>
      </c>
      <c r="Q2922" s="1" t="str">
        <f>VLOOKUP(Tabla_STOCKENALMACEN[[#This Row],[ID_PRODUCTO]],'ABC STOCK'!$B$3:$F$565,5,FALSE)</f>
        <v>C</v>
      </c>
      <c r="R292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923" spans="1:18" x14ac:dyDescent="0.25">
      <c r="A2923">
        <v>2</v>
      </c>
      <c r="B2923">
        <v>1487</v>
      </c>
      <c r="C2923">
        <v>9</v>
      </c>
      <c r="D2923">
        <v>4</v>
      </c>
      <c r="E2923">
        <v>201904</v>
      </c>
      <c r="F2923">
        <v>779</v>
      </c>
      <c r="G2923">
        <v>1.4</v>
      </c>
      <c r="H2923">
        <v>1090.5999999999999</v>
      </c>
      <c r="I2923">
        <v>99.792000000000002</v>
      </c>
      <c r="J2923">
        <v>88</v>
      </c>
      <c r="K2923">
        <v>178.64</v>
      </c>
      <c r="L2923">
        <f>Tabla_STOCKENALMACEN[[#This Row],[CANT_STOCK]]*Tabla_STOCKENALMACEN[[#This Row],[COSTO_UNIT]]</f>
        <v>1090.5999999999999</v>
      </c>
      <c r="M2923">
        <f>IFERROR(Tabla_STOCKENALMACEN[[#This Row],[CANT_STOCK]]/Tabla_STOCKENALMACEN[[#This Row],[VENTA_PROM12MESES_UN]],0)</f>
        <v>8.8522727272727266</v>
      </c>
      <c r="N2923">
        <f>IFERROR(12/Tabla_STOCKENALMACEN[[#This Row],[MESES DE INVENTARIO]],0)</f>
        <v>1.3555840821566112</v>
      </c>
      <c r="O2923" s="3">
        <f>Tabla_STOCKENALMACEN[[#This Row],[STOCK_VALORIZADO]]/SUM(Tabla_STOCKENALMACEN[STOCK_VALORIZADO])</f>
        <v>4.1056599068559971E-5</v>
      </c>
      <c r="P2923" s="1" t="str">
        <f>VLOOKUP(Tabla_STOCKENALMACEN[[#This Row],[ID_PRODUCTO]],'ABC VENTAS'!$B$2:$F$564,5,FALSE)</f>
        <v>C</v>
      </c>
      <c r="Q2923" s="1" t="str">
        <f>VLOOKUP(Tabla_STOCKENALMACEN[[#This Row],[ID_PRODUCTO]],'ABC STOCK'!$B$3:$F$565,5,FALSE)</f>
        <v>C</v>
      </c>
      <c r="R292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924" spans="1:18" x14ac:dyDescent="0.25">
      <c r="A2924">
        <v>3</v>
      </c>
      <c r="B2924">
        <v>1488</v>
      </c>
      <c r="C2924">
        <v>9</v>
      </c>
      <c r="D2924">
        <v>4</v>
      </c>
      <c r="E2924">
        <v>201903</v>
      </c>
      <c r="F2924">
        <v>903</v>
      </c>
      <c r="G2924">
        <v>70</v>
      </c>
      <c r="H2924">
        <v>63210</v>
      </c>
      <c r="I2924">
        <v>55161.4</v>
      </c>
      <c r="J2924">
        <v>961</v>
      </c>
      <c r="K2924">
        <v>117049.8</v>
      </c>
      <c r="L2924">
        <f>Tabla_STOCKENALMACEN[[#This Row],[CANT_STOCK]]*Tabla_STOCKENALMACEN[[#This Row],[COSTO_UNIT]]</f>
        <v>63210</v>
      </c>
      <c r="M2924">
        <f>IFERROR(Tabla_STOCKENALMACEN[[#This Row],[CANT_STOCK]]/Tabla_STOCKENALMACEN[[#This Row],[VENTA_PROM12MESES_UN]],0)</f>
        <v>0.93964620187304893</v>
      </c>
      <c r="N2924">
        <f>IFERROR(12/Tabla_STOCKENALMACEN[[#This Row],[MESES DE INVENTARIO]],0)</f>
        <v>12.77076411960133</v>
      </c>
      <c r="O2924" s="3">
        <f>Tabla_STOCKENALMACEN[[#This Row],[STOCK_VALORIZADO]]/SUM(Tabla_STOCKENALMACEN[STOCK_VALORIZADO])</f>
        <v>2.3795962104563319E-3</v>
      </c>
      <c r="P2924" s="1" t="str">
        <f>VLOOKUP(Tabla_STOCKENALMACEN[[#This Row],[ID_PRODUCTO]],'ABC VENTAS'!$B$2:$F$564,5,FALSE)</f>
        <v>A</v>
      </c>
      <c r="Q2924" s="1" t="str">
        <f>VLOOKUP(Tabla_STOCKENALMACEN[[#This Row],[ID_PRODUCTO]],'ABC STOCK'!$B$3:$F$565,5,FALSE)</f>
        <v>A</v>
      </c>
      <c r="R292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25" spans="1:18" x14ac:dyDescent="0.25">
      <c r="A2925">
        <v>3</v>
      </c>
      <c r="B2925">
        <v>1488</v>
      </c>
      <c r="C2925">
        <v>9</v>
      </c>
      <c r="D2925">
        <v>4</v>
      </c>
      <c r="E2925">
        <v>202001</v>
      </c>
      <c r="F2925">
        <v>1527</v>
      </c>
      <c r="G2925">
        <v>59</v>
      </c>
      <c r="H2925">
        <v>90093</v>
      </c>
      <c r="I2925">
        <v>55080.63</v>
      </c>
      <c r="J2925">
        <v>943</v>
      </c>
      <c r="K2925">
        <v>90688.31</v>
      </c>
      <c r="L2925">
        <f>Tabla_STOCKENALMACEN[[#This Row],[CANT_STOCK]]*Tabla_STOCKENALMACEN[[#This Row],[COSTO_UNIT]]</f>
        <v>90093</v>
      </c>
      <c r="M2925">
        <f>IFERROR(Tabla_STOCKENALMACEN[[#This Row],[CANT_STOCK]]/Tabla_STOCKENALMACEN[[#This Row],[VENTA_PROM12MESES_UN]],0)</f>
        <v>1.6193001060445387</v>
      </c>
      <c r="N2925">
        <f>IFERROR(12/Tabla_STOCKENALMACEN[[#This Row],[MESES DE INVENTARIO]],0)</f>
        <v>7.4106090373280944</v>
      </c>
      <c r="O2925" s="3">
        <f>Tabla_STOCKENALMACEN[[#This Row],[STOCK_VALORIZADO]]/SUM(Tabla_STOCKENALMACEN[STOCK_VALORIZADO])</f>
        <v>3.3916304601905129E-3</v>
      </c>
      <c r="P2925" s="1" t="str">
        <f>VLOOKUP(Tabla_STOCKENALMACEN[[#This Row],[ID_PRODUCTO]],'ABC VENTAS'!$B$2:$F$564,5,FALSE)</f>
        <v>A</v>
      </c>
      <c r="Q2925" s="1" t="str">
        <f>VLOOKUP(Tabla_STOCKENALMACEN[[#This Row],[ID_PRODUCTO]],'ABC STOCK'!$B$3:$F$565,5,FALSE)</f>
        <v>A</v>
      </c>
      <c r="R292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26" spans="1:18" x14ac:dyDescent="0.25">
      <c r="A2926">
        <v>3</v>
      </c>
      <c r="B2926">
        <v>1488</v>
      </c>
      <c r="C2926">
        <v>9</v>
      </c>
      <c r="D2926">
        <v>4</v>
      </c>
      <c r="E2926">
        <v>201912</v>
      </c>
      <c r="F2926">
        <v>337</v>
      </c>
      <c r="G2926">
        <v>52</v>
      </c>
      <c r="H2926">
        <v>17524</v>
      </c>
      <c r="I2926">
        <v>47673.599999999999</v>
      </c>
      <c r="J2926">
        <v>955</v>
      </c>
      <c r="K2926">
        <v>75979.8</v>
      </c>
      <c r="L2926">
        <f>Tabla_STOCKENALMACEN[[#This Row],[CANT_STOCK]]*Tabla_STOCKENALMACEN[[#This Row],[COSTO_UNIT]]</f>
        <v>17524</v>
      </c>
      <c r="M2926">
        <f>IFERROR(Tabla_STOCKENALMACEN[[#This Row],[CANT_STOCK]]/Tabla_STOCKENALMACEN[[#This Row],[VENTA_PROM12MESES_UN]],0)</f>
        <v>0.35287958115183243</v>
      </c>
      <c r="N2926">
        <f>IFERROR(12/Tabla_STOCKENALMACEN[[#This Row],[MESES DE INVENTARIO]],0)</f>
        <v>34.005934718100896</v>
      </c>
      <c r="O2926" s="3">
        <f>Tabla_STOCKENALMACEN[[#This Row],[STOCK_VALORIZADO]]/SUM(Tabla_STOCKENALMACEN[STOCK_VALORIZADO])</f>
        <v>6.5970643872863093E-4</v>
      </c>
      <c r="P2926" s="1" t="str">
        <f>VLOOKUP(Tabla_STOCKENALMACEN[[#This Row],[ID_PRODUCTO]],'ABC VENTAS'!$B$2:$F$564,5,FALSE)</f>
        <v>A</v>
      </c>
      <c r="Q2926" s="1" t="str">
        <f>VLOOKUP(Tabla_STOCKENALMACEN[[#This Row],[ID_PRODUCTO]],'ABC STOCK'!$B$3:$F$565,5,FALSE)</f>
        <v>A</v>
      </c>
      <c r="R292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27" spans="1:18" x14ac:dyDescent="0.25">
      <c r="A2927">
        <v>2</v>
      </c>
      <c r="B2927">
        <v>1488</v>
      </c>
      <c r="C2927">
        <v>9</v>
      </c>
      <c r="D2927">
        <v>4</v>
      </c>
      <c r="E2927">
        <v>202001</v>
      </c>
      <c r="F2927">
        <v>549</v>
      </c>
      <c r="G2927">
        <v>40</v>
      </c>
      <c r="H2927">
        <v>21960</v>
      </c>
      <c r="I2927">
        <v>32886.400000000001</v>
      </c>
      <c r="J2927">
        <v>956</v>
      </c>
      <c r="K2927">
        <v>50476.800000000003</v>
      </c>
      <c r="L2927">
        <f>Tabla_STOCKENALMACEN[[#This Row],[CANT_STOCK]]*Tabla_STOCKENALMACEN[[#This Row],[COSTO_UNIT]]</f>
        <v>21960</v>
      </c>
      <c r="M2927">
        <f>IFERROR(Tabla_STOCKENALMACEN[[#This Row],[CANT_STOCK]]/Tabla_STOCKENALMACEN[[#This Row],[VENTA_PROM12MESES_UN]],0)</f>
        <v>0.57426778242677823</v>
      </c>
      <c r="N2927">
        <f>IFERROR(12/Tabla_STOCKENALMACEN[[#This Row],[MESES DE INVENTARIO]],0)</f>
        <v>20.89617486338798</v>
      </c>
      <c r="O2927" s="3">
        <f>Tabla_STOCKENALMACEN[[#This Row],[STOCK_VALORIZADO]]/SUM(Tabla_STOCKENALMACEN[STOCK_VALORIZADO])</f>
        <v>8.267035719288254E-4</v>
      </c>
      <c r="P2927" s="1" t="str">
        <f>VLOOKUP(Tabla_STOCKENALMACEN[[#This Row],[ID_PRODUCTO]],'ABC VENTAS'!$B$2:$F$564,5,FALSE)</f>
        <v>A</v>
      </c>
      <c r="Q2927" s="1" t="str">
        <f>VLOOKUP(Tabla_STOCKENALMACEN[[#This Row],[ID_PRODUCTO]],'ABC STOCK'!$B$3:$F$565,5,FALSE)</f>
        <v>A</v>
      </c>
      <c r="R292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28" spans="1:18" x14ac:dyDescent="0.25">
      <c r="A2928">
        <v>1</v>
      </c>
      <c r="B2928">
        <v>1488</v>
      </c>
      <c r="C2928">
        <v>9</v>
      </c>
      <c r="D2928">
        <v>4</v>
      </c>
      <c r="E2928">
        <v>202002</v>
      </c>
      <c r="F2928">
        <v>92</v>
      </c>
      <c r="G2928">
        <v>51</v>
      </c>
      <c r="H2928">
        <v>4692</v>
      </c>
      <c r="I2928">
        <v>25957.98</v>
      </c>
      <c r="J2928">
        <v>499</v>
      </c>
      <c r="K2928">
        <v>42754.32</v>
      </c>
      <c r="L2928">
        <f>Tabla_STOCKENALMACEN[[#This Row],[CANT_STOCK]]*Tabla_STOCKENALMACEN[[#This Row],[COSTO_UNIT]]</f>
        <v>4692</v>
      </c>
      <c r="M2928">
        <f>IFERROR(Tabla_STOCKENALMACEN[[#This Row],[CANT_STOCK]]/Tabla_STOCKENALMACEN[[#This Row],[VENTA_PROM12MESES_UN]],0)</f>
        <v>0.18436873747494989</v>
      </c>
      <c r="N2928">
        <f>IFERROR(12/Tabla_STOCKENALMACEN[[#This Row],[MESES DE INVENTARIO]],0)</f>
        <v>65.08695652173914</v>
      </c>
      <c r="O2928" s="3">
        <f>Tabla_STOCKENALMACEN[[#This Row],[STOCK_VALORIZADO]]/SUM(Tabla_STOCKENALMACEN[STOCK_VALORIZADO])</f>
        <v>1.766344790296015E-4</v>
      </c>
      <c r="P2928" s="1" t="str">
        <f>VLOOKUP(Tabla_STOCKENALMACEN[[#This Row],[ID_PRODUCTO]],'ABC VENTAS'!$B$2:$F$564,5,FALSE)</f>
        <v>A</v>
      </c>
      <c r="Q2928" s="1" t="str">
        <f>VLOOKUP(Tabla_STOCKENALMACEN[[#This Row],[ID_PRODUCTO]],'ABC STOCK'!$B$3:$F$565,5,FALSE)</f>
        <v>A</v>
      </c>
      <c r="R292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29" spans="1:18" x14ac:dyDescent="0.25">
      <c r="A2929">
        <v>1</v>
      </c>
      <c r="B2929">
        <v>1488</v>
      </c>
      <c r="C2929">
        <v>9</v>
      </c>
      <c r="D2929">
        <v>4</v>
      </c>
      <c r="E2929">
        <v>202001</v>
      </c>
      <c r="F2929">
        <v>419</v>
      </c>
      <c r="G2929">
        <v>44</v>
      </c>
      <c r="H2929">
        <v>18436</v>
      </c>
      <c r="I2929">
        <v>20281.8</v>
      </c>
      <c r="J2929">
        <v>439</v>
      </c>
      <c r="K2929">
        <v>29360.32</v>
      </c>
      <c r="L2929">
        <f>Tabla_STOCKENALMACEN[[#This Row],[CANT_STOCK]]*Tabla_STOCKENALMACEN[[#This Row],[COSTO_UNIT]]</f>
        <v>18436</v>
      </c>
      <c r="M2929">
        <f>IFERROR(Tabla_STOCKENALMACEN[[#This Row],[CANT_STOCK]]/Tabla_STOCKENALMACEN[[#This Row],[VENTA_PROM12MESES_UN]],0)</f>
        <v>0.95444191343963558</v>
      </c>
      <c r="N2929">
        <f>IFERROR(12/Tabla_STOCKENALMACEN[[#This Row],[MESES DE INVENTARIO]],0)</f>
        <v>12.572792362768496</v>
      </c>
      <c r="O2929" s="3">
        <f>Tabla_STOCKENALMACEN[[#This Row],[STOCK_VALORIZADO]]/SUM(Tabla_STOCKENALMACEN[STOCK_VALORIZADO])</f>
        <v>6.9403948324589363E-4</v>
      </c>
      <c r="P2929" s="1" t="str">
        <f>VLOOKUP(Tabla_STOCKENALMACEN[[#This Row],[ID_PRODUCTO]],'ABC VENTAS'!$B$2:$F$564,5,FALSE)</f>
        <v>A</v>
      </c>
      <c r="Q2929" s="1" t="str">
        <f>VLOOKUP(Tabla_STOCKENALMACEN[[#This Row],[ID_PRODUCTO]],'ABC STOCK'!$B$3:$F$565,5,FALSE)</f>
        <v>A</v>
      </c>
      <c r="R292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30" spans="1:18" x14ac:dyDescent="0.25">
      <c r="A2930">
        <v>1</v>
      </c>
      <c r="B2930">
        <v>1489</v>
      </c>
      <c r="C2930">
        <v>9</v>
      </c>
      <c r="D2930">
        <v>4</v>
      </c>
      <c r="E2930">
        <v>201904</v>
      </c>
      <c r="F2930">
        <v>151</v>
      </c>
      <c r="G2930">
        <v>6.6</v>
      </c>
      <c r="H2930">
        <v>996.6</v>
      </c>
      <c r="I2930">
        <v>798.798</v>
      </c>
      <c r="J2930">
        <v>133</v>
      </c>
      <c r="K2930">
        <v>1588.818</v>
      </c>
      <c r="L2930">
        <f>Tabla_STOCKENALMACEN[[#This Row],[CANT_STOCK]]*Tabla_STOCKENALMACEN[[#This Row],[COSTO_UNIT]]</f>
        <v>996.59999999999991</v>
      </c>
      <c r="M2930">
        <f>IFERROR(Tabla_STOCKENALMACEN[[#This Row],[CANT_STOCK]]/Tabla_STOCKENALMACEN[[#This Row],[VENTA_PROM12MESES_UN]],0)</f>
        <v>1.1353383458646618</v>
      </c>
      <c r="N2930">
        <f>IFERROR(12/Tabla_STOCKENALMACEN[[#This Row],[MESES DE INVENTARIO]],0)</f>
        <v>10.569536423841059</v>
      </c>
      <c r="O2930" s="3">
        <f>Tabla_STOCKENALMACEN[[#This Row],[STOCK_VALORIZADO]]/SUM(Tabla_STOCKENALMACEN[STOCK_VALORIZADO])</f>
        <v>3.7517886146824559E-5</v>
      </c>
      <c r="P2930" s="1" t="str">
        <f>VLOOKUP(Tabla_STOCKENALMACEN[[#This Row],[ID_PRODUCTO]],'ABC VENTAS'!$B$2:$F$564,5,FALSE)</f>
        <v>C</v>
      </c>
      <c r="Q2930" s="1" t="str">
        <f>VLOOKUP(Tabla_STOCKENALMACEN[[#This Row],[ID_PRODUCTO]],'ABC STOCK'!$B$3:$F$565,5,FALSE)</f>
        <v>C</v>
      </c>
      <c r="R293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31" spans="1:18" x14ac:dyDescent="0.25">
      <c r="A2931">
        <v>1</v>
      </c>
      <c r="B2931">
        <v>1489</v>
      </c>
      <c r="C2931">
        <v>9</v>
      </c>
      <c r="D2931">
        <v>4</v>
      </c>
      <c r="E2931">
        <v>201906</v>
      </c>
      <c r="F2931">
        <v>15</v>
      </c>
      <c r="G2931">
        <v>3.66</v>
      </c>
      <c r="H2931">
        <v>54.9</v>
      </c>
      <c r="I2931">
        <v>350.92079999999999</v>
      </c>
      <c r="J2931">
        <v>94</v>
      </c>
      <c r="K2931">
        <v>636.47400000000005</v>
      </c>
      <c r="L2931">
        <f>Tabla_STOCKENALMACEN[[#This Row],[CANT_STOCK]]*Tabla_STOCKENALMACEN[[#This Row],[COSTO_UNIT]]</f>
        <v>54.900000000000006</v>
      </c>
      <c r="M2931">
        <f>IFERROR(Tabla_STOCKENALMACEN[[#This Row],[CANT_STOCK]]/Tabla_STOCKENALMACEN[[#This Row],[VENTA_PROM12MESES_UN]],0)</f>
        <v>0.15957446808510639</v>
      </c>
      <c r="N2931">
        <f>IFERROR(12/Tabla_STOCKENALMACEN[[#This Row],[MESES DE INVENTARIO]],0)</f>
        <v>75.2</v>
      </c>
      <c r="O2931" s="3">
        <f>Tabla_STOCKENALMACEN[[#This Row],[STOCK_VALORIZADO]]/SUM(Tabla_STOCKENALMACEN[STOCK_VALORIZADO])</f>
        <v>2.0667589298220635E-6</v>
      </c>
      <c r="P2931" s="1" t="str">
        <f>VLOOKUP(Tabla_STOCKENALMACEN[[#This Row],[ID_PRODUCTO]],'ABC VENTAS'!$B$2:$F$564,5,FALSE)</f>
        <v>C</v>
      </c>
      <c r="Q2931" s="1" t="str">
        <f>VLOOKUP(Tabla_STOCKENALMACEN[[#This Row],[ID_PRODUCTO]],'ABC STOCK'!$B$3:$F$565,5,FALSE)</f>
        <v>C</v>
      </c>
      <c r="R293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32" spans="1:18" x14ac:dyDescent="0.25">
      <c r="A2932">
        <v>2</v>
      </c>
      <c r="B2932">
        <v>1489</v>
      </c>
      <c r="C2932">
        <v>9</v>
      </c>
      <c r="D2932">
        <v>4</v>
      </c>
      <c r="E2932">
        <v>202003</v>
      </c>
      <c r="F2932">
        <v>163</v>
      </c>
      <c r="G2932">
        <v>7.69</v>
      </c>
      <c r="H2932">
        <v>1253.47</v>
      </c>
      <c r="I2932">
        <v>290.35901999999999</v>
      </c>
      <c r="J2932">
        <v>40.6</v>
      </c>
      <c r="K2932">
        <v>402.75605999999999</v>
      </c>
      <c r="L2932">
        <f>Tabla_STOCKENALMACEN[[#This Row],[CANT_STOCK]]*Tabla_STOCKENALMACEN[[#This Row],[COSTO_UNIT]]</f>
        <v>1253.47</v>
      </c>
      <c r="M2932">
        <f>IFERROR(Tabla_STOCKENALMACEN[[#This Row],[CANT_STOCK]]/Tabla_STOCKENALMACEN[[#This Row],[VENTA_PROM12MESES_UN]],0)</f>
        <v>4.0147783251231521</v>
      </c>
      <c r="N2932">
        <f>IFERROR(12/Tabla_STOCKENALMACEN[[#This Row],[MESES DE INVENTARIO]],0)</f>
        <v>2.9889570552147244</v>
      </c>
      <c r="O2932" s="3">
        <f>Tabla_STOCKENALMACEN[[#This Row],[STOCK_VALORIZADO]]/SUM(Tabla_STOCKENALMACEN[STOCK_VALORIZADO])</f>
        <v>4.718798389369876E-5</v>
      </c>
      <c r="P2932" s="1" t="str">
        <f>VLOOKUP(Tabla_STOCKENALMACEN[[#This Row],[ID_PRODUCTO]],'ABC VENTAS'!$B$2:$F$564,5,FALSE)</f>
        <v>C</v>
      </c>
      <c r="Q2932" s="1" t="str">
        <f>VLOOKUP(Tabla_STOCKENALMACEN[[#This Row],[ID_PRODUCTO]],'ABC STOCK'!$B$3:$F$565,5,FALSE)</f>
        <v>C</v>
      </c>
      <c r="R293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933" spans="1:18" x14ac:dyDescent="0.25">
      <c r="A2933">
        <v>1</v>
      </c>
      <c r="B2933">
        <v>1489</v>
      </c>
      <c r="C2933">
        <v>9</v>
      </c>
      <c r="D2933">
        <v>4</v>
      </c>
      <c r="E2933">
        <v>202003</v>
      </c>
      <c r="F2933">
        <v>273</v>
      </c>
      <c r="G2933">
        <v>5.97</v>
      </c>
      <c r="H2933">
        <v>1629.81</v>
      </c>
      <c r="I2933">
        <v>241.52232000000001</v>
      </c>
      <c r="J2933">
        <v>38.9</v>
      </c>
      <c r="K2933">
        <v>297.25824</v>
      </c>
      <c r="L2933">
        <f>Tabla_STOCKENALMACEN[[#This Row],[CANT_STOCK]]*Tabla_STOCKENALMACEN[[#This Row],[COSTO_UNIT]]</f>
        <v>1629.81</v>
      </c>
      <c r="M2933">
        <f>IFERROR(Tabla_STOCKENALMACEN[[#This Row],[CANT_STOCK]]/Tabla_STOCKENALMACEN[[#This Row],[VENTA_PROM12MESES_UN]],0)</f>
        <v>7.017994858611825</v>
      </c>
      <c r="N2933">
        <f>IFERROR(12/Tabla_STOCKENALMACEN[[#This Row],[MESES DE INVENTARIO]],0)</f>
        <v>1.70989010989011</v>
      </c>
      <c r="O2933" s="3">
        <f>Tabla_STOCKENALMACEN[[#This Row],[STOCK_VALORIZADO]]/SUM(Tabla_STOCKENALMACEN[STOCK_VALORIZADO])</f>
        <v>6.1355635180570072E-5</v>
      </c>
      <c r="P2933" s="1" t="str">
        <f>VLOOKUP(Tabla_STOCKENALMACEN[[#This Row],[ID_PRODUCTO]],'ABC VENTAS'!$B$2:$F$564,5,FALSE)</f>
        <v>C</v>
      </c>
      <c r="Q2933" s="1" t="str">
        <f>VLOOKUP(Tabla_STOCKENALMACEN[[#This Row],[ID_PRODUCTO]],'ABC STOCK'!$B$3:$F$565,5,FALSE)</f>
        <v>C</v>
      </c>
      <c r="R293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934" spans="1:18" x14ac:dyDescent="0.25">
      <c r="A2934">
        <v>3</v>
      </c>
      <c r="B2934">
        <v>1489</v>
      </c>
      <c r="C2934">
        <v>9</v>
      </c>
      <c r="D2934">
        <v>4</v>
      </c>
      <c r="E2934">
        <v>202003</v>
      </c>
      <c r="F2934">
        <v>446</v>
      </c>
      <c r="G2934">
        <v>3.58</v>
      </c>
      <c r="H2934">
        <v>1596.68</v>
      </c>
      <c r="I2934">
        <v>130.92776000000001</v>
      </c>
      <c r="J2934">
        <v>44.6</v>
      </c>
      <c r="K2934">
        <v>277.82231999999999</v>
      </c>
      <c r="L2934">
        <f>Tabla_STOCKENALMACEN[[#This Row],[CANT_STOCK]]*Tabla_STOCKENALMACEN[[#This Row],[COSTO_UNIT]]</f>
        <v>1596.68</v>
      </c>
      <c r="M2934">
        <f>IFERROR(Tabla_STOCKENALMACEN[[#This Row],[CANT_STOCK]]/Tabla_STOCKENALMACEN[[#This Row],[VENTA_PROM12MESES_UN]],0)</f>
        <v>10</v>
      </c>
      <c r="N2934">
        <f>IFERROR(12/Tabla_STOCKENALMACEN[[#This Row],[MESES DE INVENTARIO]],0)</f>
        <v>1.2</v>
      </c>
      <c r="O2934" s="3">
        <f>Tabla_STOCKENALMACEN[[#This Row],[STOCK_VALORIZADO]]/SUM(Tabla_STOCKENALMACEN[STOCK_VALORIZADO])</f>
        <v>6.010842710506908E-5</v>
      </c>
      <c r="P2934" s="1" t="str">
        <f>VLOOKUP(Tabla_STOCKENALMACEN[[#This Row],[ID_PRODUCTO]],'ABC VENTAS'!$B$2:$F$564,5,FALSE)</f>
        <v>C</v>
      </c>
      <c r="Q2934" s="1" t="str">
        <f>VLOOKUP(Tabla_STOCKENALMACEN[[#This Row],[ID_PRODUCTO]],'ABC STOCK'!$B$3:$F$565,5,FALSE)</f>
        <v>C</v>
      </c>
      <c r="R293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935" spans="1:18" x14ac:dyDescent="0.25">
      <c r="A2935">
        <v>1</v>
      </c>
      <c r="B2935">
        <v>1489</v>
      </c>
      <c r="C2935">
        <v>9</v>
      </c>
      <c r="D2935">
        <v>4</v>
      </c>
      <c r="E2935">
        <v>201906</v>
      </c>
      <c r="F2935">
        <v>346</v>
      </c>
      <c r="G2935">
        <v>1.84</v>
      </c>
      <c r="H2935">
        <v>636.64</v>
      </c>
      <c r="I2935">
        <v>106.628</v>
      </c>
      <c r="J2935">
        <v>61</v>
      </c>
      <c r="K2935">
        <v>170.60480000000001</v>
      </c>
      <c r="L2935">
        <f>Tabla_STOCKENALMACEN[[#This Row],[CANT_STOCK]]*Tabla_STOCKENALMACEN[[#This Row],[COSTO_UNIT]]</f>
        <v>636.64</v>
      </c>
      <c r="M2935">
        <f>IFERROR(Tabla_STOCKENALMACEN[[#This Row],[CANT_STOCK]]/Tabla_STOCKENALMACEN[[#This Row],[VENTA_PROM12MESES_UN]],0)</f>
        <v>5.6721311475409832</v>
      </c>
      <c r="N2935">
        <f>IFERROR(12/Tabla_STOCKENALMACEN[[#This Row],[MESES DE INVENTARIO]],0)</f>
        <v>2.1156069364161851</v>
      </c>
      <c r="O2935" s="3">
        <f>Tabla_STOCKENALMACEN[[#This Row],[STOCK_VALORIZADO]]/SUM(Tabla_STOCKENALMACEN[STOCK_VALORIZADO])</f>
        <v>2.3966874409506713E-5</v>
      </c>
      <c r="P2935" s="1" t="str">
        <f>VLOOKUP(Tabla_STOCKENALMACEN[[#This Row],[ID_PRODUCTO]],'ABC VENTAS'!$B$2:$F$564,5,FALSE)</f>
        <v>C</v>
      </c>
      <c r="Q2935" s="1" t="str">
        <f>VLOOKUP(Tabla_STOCKENALMACEN[[#This Row],[ID_PRODUCTO]],'ABC STOCK'!$B$3:$F$565,5,FALSE)</f>
        <v>C</v>
      </c>
      <c r="R293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936" spans="1:18" x14ac:dyDescent="0.25">
      <c r="A2936">
        <v>2</v>
      </c>
      <c r="B2936">
        <v>1490</v>
      </c>
      <c r="C2936">
        <v>9</v>
      </c>
      <c r="D2936">
        <v>4</v>
      </c>
      <c r="E2936">
        <v>202001</v>
      </c>
      <c r="F2936">
        <v>8</v>
      </c>
      <c r="G2936">
        <v>7.96</v>
      </c>
      <c r="H2936">
        <v>63.68</v>
      </c>
      <c r="I2936">
        <v>1085.7439999999999</v>
      </c>
      <c r="J2936">
        <v>124</v>
      </c>
      <c r="K2936">
        <v>1589.1343999999999</v>
      </c>
      <c r="L2936">
        <f>Tabla_STOCKENALMACEN[[#This Row],[CANT_STOCK]]*Tabla_STOCKENALMACEN[[#This Row],[COSTO_UNIT]]</f>
        <v>63.68</v>
      </c>
      <c r="M2936">
        <f>IFERROR(Tabla_STOCKENALMACEN[[#This Row],[CANT_STOCK]]/Tabla_STOCKENALMACEN[[#This Row],[VENTA_PROM12MESES_UN]],0)</f>
        <v>6.4516129032258063E-2</v>
      </c>
      <c r="N2936">
        <f>IFERROR(12/Tabla_STOCKENALMACEN[[#This Row],[MESES DE INVENTARIO]],0)</f>
        <v>186</v>
      </c>
      <c r="O2936" s="3">
        <f>Tabla_STOCKENALMACEN[[#This Row],[STOCK_VALORIZADO]]/SUM(Tabla_STOCKENALMACEN[STOCK_VALORIZADO])</f>
        <v>2.3972897750650091E-6</v>
      </c>
      <c r="P2936" s="1" t="str">
        <f>VLOOKUP(Tabla_STOCKENALMACEN[[#This Row],[ID_PRODUCTO]],'ABC VENTAS'!$B$2:$F$564,5,FALSE)</f>
        <v>C</v>
      </c>
      <c r="Q2936" s="1" t="str">
        <f>VLOOKUP(Tabla_STOCKENALMACEN[[#This Row],[ID_PRODUCTO]],'ABC STOCK'!$B$3:$F$565,5,FALSE)</f>
        <v>C</v>
      </c>
      <c r="R293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37" spans="1:18" x14ac:dyDescent="0.25">
      <c r="A2937">
        <v>2</v>
      </c>
      <c r="B2937">
        <v>1490</v>
      </c>
      <c r="C2937">
        <v>9</v>
      </c>
      <c r="D2937">
        <v>4</v>
      </c>
      <c r="E2937">
        <v>201903</v>
      </c>
      <c r="F2937">
        <v>0</v>
      </c>
      <c r="G2937">
        <v>6.12</v>
      </c>
      <c r="H2937">
        <v>0</v>
      </c>
      <c r="I2937">
        <v>569.52719999999999</v>
      </c>
      <c r="J2937">
        <v>99</v>
      </c>
      <c r="K2937">
        <v>1084.5252</v>
      </c>
      <c r="L2937">
        <f>Tabla_STOCKENALMACEN[[#This Row],[CANT_STOCK]]*Tabla_STOCKENALMACEN[[#This Row],[COSTO_UNIT]]</f>
        <v>0</v>
      </c>
      <c r="M2937">
        <f>IFERROR(Tabla_STOCKENALMACEN[[#This Row],[CANT_STOCK]]/Tabla_STOCKENALMACEN[[#This Row],[VENTA_PROM12MESES_UN]],0)</f>
        <v>0</v>
      </c>
      <c r="N2937">
        <f>IFERROR(12/Tabla_STOCKENALMACEN[[#This Row],[MESES DE INVENTARIO]],0)</f>
        <v>0</v>
      </c>
      <c r="O2937" s="3">
        <f>Tabla_STOCKENALMACEN[[#This Row],[STOCK_VALORIZADO]]/SUM(Tabla_STOCKENALMACEN[STOCK_VALORIZADO])</f>
        <v>0</v>
      </c>
      <c r="P2937" s="1" t="str">
        <f>VLOOKUP(Tabla_STOCKENALMACEN[[#This Row],[ID_PRODUCTO]],'ABC VENTAS'!$B$2:$F$564,5,FALSE)</f>
        <v>C</v>
      </c>
      <c r="Q2937" s="1" t="str">
        <f>VLOOKUP(Tabla_STOCKENALMACEN[[#This Row],[ID_PRODUCTO]],'ABC STOCK'!$B$3:$F$565,5,FALSE)</f>
        <v>C</v>
      </c>
      <c r="R293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38" spans="1:18" x14ac:dyDescent="0.25">
      <c r="A2938">
        <v>3</v>
      </c>
      <c r="B2938">
        <v>1490</v>
      </c>
      <c r="C2938">
        <v>9</v>
      </c>
      <c r="D2938">
        <v>4</v>
      </c>
      <c r="E2938">
        <v>202001</v>
      </c>
      <c r="F2938">
        <v>677</v>
      </c>
      <c r="G2938">
        <v>5.17</v>
      </c>
      <c r="H2938">
        <v>3500.09</v>
      </c>
      <c r="I2938">
        <v>514.93717000000004</v>
      </c>
      <c r="J2938">
        <v>96.7</v>
      </c>
      <c r="K2938">
        <v>859.89508000000001</v>
      </c>
      <c r="L2938">
        <f>Tabla_STOCKENALMACEN[[#This Row],[CANT_STOCK]]*Tabla_STOCKENALMACEN[[#This Row],[COSTO_UNIT]]</f>
        <v>3500.09</v>
      </c>
      <c r="M2938">
        <f>IFERROR(Tabla_STOCKENALMACEN[[#This Row],[CANT_STOCK]]/Tabla_STOCKENALMACEN[[#This Row],[VENTA_PROM12MESES_UN]],0)</f>
        <v>7.0010341261633915</v>
      </c>
      <c r="N2938">
        <f>IFERROR(12/Tabla_STOCKENALMACEN[[#This Row],[MESES DE INVENTARIO]],0)</f>
        <v>1.714032496307238</v>
      </c>
      <c r="O2938" s="3">
        <f>Tabla_STOCKENALMACEN[[#This Row],[STOCK_VALORIZADO]]/SUM(Tabla_STOCKENALMACEN[STOCK_VALORIZADO])</f>
        <v>1.3176397564081796E-4</v>
      </c>
      <c r="P2938" s="1" t="str">
        <f>VLOOKUP(Tabla_STOCKENALMACEN[[#This Row],[ID_PRODUCTO]],'ABC VENTAS'!$B$2:$F$564,5,FALSE)</f>
        <v>C</v>
      </c>
      <c r="Q2938" s="1" t="str">
        <f>VLOOKUP(Tabla_STOCKENALMACEN[[#This Row],[ID_PRODUCTO]],'ABC STOCK'!$B$3:$F$565,5,FALSE)</f>
        <v>C</v>
      </c>
      <c r="R293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939" spans="1:18" x14ac:dyDescent="0.25">
      <c r="A2939">
        <v>2</v>
      </c>
      <c r="B2939">
        <v>1490</v>
      </c>
      <c r="C2939">
        <v>9</v>
      </c>
      <c r="D2939">
        <v>4</v>
      </c>
      <c r="E2939">
        <v>201912</v>
      </c>
      <c r="F2939">
        <v>92</v>
      </c>
      <c r="G2939">
        <v>5.7</v>
      </c>
      <c r="H2939">
        <v>524.4</v>
      </c>
      <c r="I2939">
        <v>398.77199999999999</v>
      </c>
      <c r="J2939">
        <v>66</v>
      </c>
      <c r="K2939">
        <v>553.01400000000001</v>
      </c>
      <c r="L2939">
        <f>Tabla_STOCKENALMACEN[[#This Row],[CANT_STOCK]]*Tabla_STOCKENALMACEN[[#This Row],[COSTO_UNIT]]</f>
        <v>524.4</v>
      </c>
      <c r="M2939">
        <f>IFERROR(Tabla_STOCKENALMACEN[[#This Row],[CANT_STOCK]]/Tabla_STOCKENALMACEN[[#This Row],[VENTA_PROM12MESES_UN]],0)</f>
        <v>1.393939393939394</v>
      </c>
      <c r="N2939">
        <f>IFERROR(12/Tabla_STOCKENALMACEN[[#This Row],[MESES DE INVENTARIO]],0)</f>
        <v>8.6086956521739122</v>
      </c>
      <c r="O2939" s="3">
        <f>Tabla_STOCKENALMACEN[[#This Row],[STOCK_VALORIZADO]]/SUM(Tabla_STOCKENALMACEN[STOCK_VALORIZADO])</f>
        <v>1.9741500597426047E-5</v>
      </c>
      <c r="P2939" s="1" t="str">
        <f>VLOOKUP(Tabla_STOCKENALMACEN[[#This Row],[ID_PRODUCTO]],'ABC VENTAS'!$B$2:$F$564,5,FALSE)</f>
        <v>C</v>
      </c>
      <c r="Q2939" s="1" t="str">
        <f>VLOOKUP(Tabla_STOCKENALMACEN[[#This Row],[ID_PRODUCTO]],'ABC STOCK'!$B$3:$F$565,5,FALSE)</f>
        <v>C</v>
      </c>
      <c r="R293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40" spans="1:18" x14ac:dyDescent="0.25">
      <c r="A2940">
        <v>3</v>
      </c>
      <c r="B2940">
        <v>1490</v>
      </c>
      <c r="C2940">
        <v>9</v>
      </c>
      <c r="D2940">
        <v>4</v>
      </c>
      <c r="E2940">
        <v>201910</v>
      </c>
      <c r="F2940">
        <v>0</v>
      </c>
      <c r="G2940">
        <v>7.84</v>
      </c>
      <c r="H2940">
        <v>0</v>
      </c>
      <c r="I2940">
        <v>267.93984</v>
      </c>
      <c r="J2940">
        <v>38.4</v>
      </c>
      <c r="K2940">
        <v>454.59456</v>
      </c>
      <c r="L2940">
        <f>Tabla_STOCKENALMACEN[[#This Row],[CANT_STOCK]]*Tabla_STOCKENALMACEN[[#This Row],[COSTO_UNIT]]</f>
        <v>0</v>
      </c>
      <c r="M2940">
        <f>IFERROR(Tabla_STOCKENALMACEN[[#This Row],[CANT_STOCK]]/Tabla_STOCKENALMACEN[[#This Row],[VENTA_PROM12MESES_UN]],0)</f>
        <v>0</v>
      </c>
      <c r="N2940">
        <f>IFERROR(12/Tabla_STOCKENALMACEN[[#This Row],[MESES DE INVENTARIO]],0)</f>
        <v>0</v>
      </c>
      <c r="O2940" s="3">
        <f>Tabla_STOCKENALMACEN[[#This Row],[STOCK_VALORIZADO]]/SUM(Tabla_STOCKENALMACEN[STOCK_VALORIZADO])</f>
        <v>0</v>
      </c>
      <c r="P2940" s="1" t="str">
        <f>VLOOKUP(Tabla_STOCKENALMACEN[[#This Row],[ID_PRODUCTO]],'ABC VENTAS'!$B$2:$F$564,5,FALSE)</f>
        <v>C</v>
      </c>
      <c r="Q2940" s="1" t="str">
        <f>VLOOKUP(Tabla_STOCKENALMACEN[[#This Row],[ID_PRODUCTO]],'ABC STOCK'!$B$3:$F$565,5,FALSE)</f>
        <v>C</v>
      </c>
      <c r="R294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41" spans="1:18" x14ac:dyDescent="0.25">
      <c r="A2941">
        <v>1</v>
      </c>
      <c r="B2941">
        <v>1490</v>
      </c>
      <c r="C2941">
        <v>9</v>
      </c>
      <c r="D2941">
        <v>4</v>
      </c>
      <c r="E2941">
        <v>202001</v>
      </c>
      <c r="F2941">
        <v>556</v>
      </c>
      <c r="G2941">
        <v>5.15</v>
      </c>
      <c r="H2941">
        <v>2863.4</v>
      </c>
      <c r="I2941">
        <v>156.61664999999999</v>
      </c>
      <c r="J2941">
        <v>32.700000000000003</v>
      </c>
      <c r="K2941">
        <v>239.13509999999999</v>
      </c>
      <c r="L2941">
        <f>Tabla_STOCKENALMACEN[[#This Row],[CANT_STOCK]]*Tabla_STOCKENALMACEN[[#This Row],[COSTO_UNIT]]</f>
        <v>2863.4</v>
      </c>
      <c r="M2941">
        <f>IFERROR(Tabla_STOCKENALMACEN[[#This Row],[CANT_STOCK]]/Tabla_STOCKENALMACEN[[#This Row],[VENTA_PROM12MESES_UN]],0)</f>
        <v>17.003058103975533</v>
      </c>
      <c r="N2941">
        <f>IFERROR(12/Tabla_STOCKENALMACEN[[#This Row],[MESES DE INVENTARIO]],0)</f>
        <v>0.70575539568345336</v>
      </c>
      <c r="O2941" s="3">
        <f>Tabla_STOCKENALMACEN[[#This Row],[STOCK_VALORIZADO]]/SUM(Tabla_STOCKENALMACEN[STOCK_VALORIZADO])</f>
        <v>1.0779521893720394E-4</v>
      </c>
      <c r="P2941" s="1" t="str">
        <f>VLOOKUP(Tabla_STOCKENALMACEN[[#This Row],[ID_PRODUCTO]],'ABC VENTAS'!$B$2:$F$564,5,FALSE)</f>
        <v>C</v>
      </c>
      <c r="Q2941" s="1" t="str">
        <f>VLOOKUP(Tabla_STOCKENALMACEN[[#This Row],[ID_PRODUCTO]],'ABC STOCK'!$B$3:$F$565,5,FALSE)</f>
        <v>C</v>
      </c>
      <c r="R294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942" spans="1:18" x14ac:dyDescent="0.25">
      <c r="A2942">
        <v>2</v>
      </c>
      <c r="B2942">
        <v>1491</v>
      </c>
      <c r="C2942">
        <v>9</v>
      </c>
      <c r="D2942">
        <v>4</v>
      </c>
      <c r="E2942">
        <v>201901</v>
      </c>
      <c r="F2942">
        <v>18</v>
      </c>
      <c r="G2942">
        <v>7.09</v>
      </c>
      <c r="H2942">
        <v>127.62</v>
      </c>
      <c r="I2942">
        <v>725.30700000000002</v>
      </c>
      <c r="J2942">
        <v>93</v>
      </c>
      <c r="K2942">
        <v>1114.3353</v>
      </c>
      <c r="L2942">
        <f>Tabla_STOCKENALMACEN[[#This Row],[CANT_STOCK]]*Tabla_STOCKENALMACEN[[#This Row],[COSTO_UNIT]]</f>
        <v>127.62</v>
      </c>
      <c r="M2942">
        <f>IFERROR(Tabla_STOCKENALMACEN[[#This Row],[CANT_STOCK]]/Tabla_STOCKENALMACEN[[#This Row],[VENTA_PROM12MESES_UN]],0)</f>
        <v>0.19354838709677419</v>
      </c>
      <c r="N2942">
        <f>IFERROR(12/Tabla_STOCKENALMACEN[[#This Row],[MESES DE INVENTARIO]],0)</f>
        <v>62</v>
      </c>
      <c r="O2942" s="3">
        <f>Tabla_STOCKENALMACEN[[#This Row],[STOCK_VALORIZADO]]/SUM(Tabla_STOCKENALMACEN[STOCK_VALORIZADO])</f>
        <v>4.80436747948801E-6</v>
      </c>
      <c r="P2942" s="1" t="str">
        <f>VLOOKUP(Tabla_STOCKENALMACEN[[#This Row],[ID_PRODUCTO]],'ABC VENTAS'!$B$2:$F$564,5,FALSE)</f>
        <v>C</v>
      </c>
      <c r="Q2942" s="1" t="str">
        <f>VLOOKUP(Tabla_STOCKENALMACEN[[#This Row],[ID_PRODUCTO]],'ABC STOCK'!$B$3:$F$565,5,FALSE)</f>
        <v>C</v>
      </c>
      <c r="R294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43" spans="1:18" x14ac:dyDescent="0.25">
      <c r="A2943">
        <v>2</v>
      </c>
      <c r="B2943">
        <v>1491</v>
      </c>
      <c r="C2943">
        <v>9</v>
      </c>
      <c r="D2943">
        <v>4</v>
      </c>
      <c r="E2943">
        <v>201903</v>
      </c>
      <c r="F2943">
        <v>701</v>
      </c>
      <c r="G2943">
        <v>7</v>
      </c>
      <c r="H2943">
        <v>4907</v>
      </c>
      <c r="I2943">
        <v>347.48</v>
      </c>
      <c r="J2943">
        <v>58.4</v>
      </c>
      <c r="K2943">
        <v>560.05600000000004</v>
      </c>
      <c r="L2943">
        <f>Tabla_STOCKENALMACEN[[#This Row],[CANT_STOCK]]*Tabla_STOCKENALMACEN[[#This Row],[COSTO_UNIT]]</f>
        <v>4907</v>
      </c>
      <c r="M2943">
        <f>IFERROR(Tabla_STOCKENALMACEN[[#This Row],[CANT_STOCK]]/Tabla_STOCKENALMACEN[[#This Row],[VENTA_PROM12MESES_UN]],0)</f>
        <v>12.003424657534246</v>
      </c>
      <c r="N2943">
        <f>IFERROR(12/Tabla_STOCKENALMACEN[[#This Row],[MESES DE INVENTARIO]],0)</f>
        <v>0.9997146932952925</v>
      </c>
      <c r="O2943" s="3">
        <f>Tabla_STOCKENALMACEN[[#This Row],[STOCK_VALORIZADO]]/SUM(Tabla_STOCKENALMACEN[STOCK_VALORIZADO])</f>
        <v>1.8472834369101759E-4</v>
      </c>
      <c r="P2943" s="1" t="str">
        <f>VLOOKUP(Tabla_STOCKENALMACEN[[#This Row],[ID_PRODUCTO]],'ABC VENTAS'!$B$2:$F$564,5,FALSE)</f>
        <v>C</v>
      </c>
      <c r="Q2943" s="1" t="str">
        <f>VLOOKUP(Tabla_STOCKENALMACEN[[#This Row],[ID_PRODUCTO]],'ABC STOCK'!$B$3:$F$565,5,FALSE)</f>
        <v>C</v>
      </c>
      <c r="R294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944" spans="1:18" x14ac:dyDescent="0.25">
      <c r="A2944">
        <v>1</v>
      </c>
      <c r="B2944">
        <v>1491</v>
      </c>
      <c r="C2944">
        <v>9</v>
      </c>
      <c r="D2944">
        <v>4</v>
      </c>
      <c r="E2944">
        <v>201904</v>
      </c>
      <c r="F2944">
        <v>33</v>
      </c>
      <c r="G2944">
        <v>5.45</v>
      </c>
      <c r="H2944">
        <v>179.85</v>
      </c>
      <c r="I2944">
        <v>335.93799999999999</v>
      </c>
      <c r="J2944">
        <v>67</v>
      </c>
      <c r="K2944">
        <v>540.42200000000003</v>
      </c>
      <c r="L2944">
        <f>Tabla_STOCKENALMACEN[[#This Row],[CANT_STOCK]]*Tabla_STOCKENALMACEN[[#This Row],[COSTO_UNIT]]</f>
        <v>179.85</v>
      </c>
      <c r="M2944">
        <f>IFERROR(Tabla_STOCKENALMACEN[[#This Row],[CANT_STOCK]]/Tabla_STOCKENALMACEN[[#This Row],[VENTA_PROM12MESES_UN]],0)</f>
        <v>0.4925373134328358</v>
      </c>
      <c r="N2944">
        <f>IFERROR(12/Tabla_STOCKENALMACEN[[#This Row],[MESES DE INVENTARIO]],0)</f>
        <v>24.363636363636363</v>
      </c>
      <c r="O2944" s="3">
        <f>Tabla_STOCKENALMACEN[[#This Row],[STOCK_VALORIZADO]]/SUM(Tabla_STOCKENALMACEN[STOCK_VALORIZADO])</f>
        <v>6.7706119039799287E-6</v>
      </c>
      <c r="P2944" s="1" t="str">
        <f>VLOOKUP(Tabla_STOCKENALMACEN[[#This Row],[ID_PRODUCTO]],'ABC VENTAS'!$B$2:$F$564,5,FALSE)</f>
        <v>C</v>
      </c>
      <c r="Q2944" s="1" t="str">
        <f>VLOOKUP(Tabla_STOCKENALMACEN[[#This Row],[ID_PRODUCTO]],'ABC STOCK'!$B$3:$F$565,5,FALSE)</f>
        <v>C</v>
      </c>
      <c r="R294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45" spans="1:18" x14ac:dyDescent="0.25">
      <c r="A2945">
        <v>1</v>
      </c>
      <c r="B2945">
        <v>1491</v>
      </c>
      <c r="C2945">
        <v>9</v>
      </c>
      <c r="D2945">
        <v>4</v>
      </c>
      <c r="E2945">
        <v>202002</v>
      </c>
      <c r="F2945">
        <v>911</v>
      </c>
      <c r="G2945">
        <v>4.1500000000000004</v>
      </c>
      <c r="H2945">
        <v>3780.65</v>
      </c>
      <c r="I2945">
        <v>257.38715000000002</v>
      </c>
      <c r="J2945">
        <v>56.9</v>
      </c>
      <c r="K2945">
        <v>384.90005000000002</v>
      </c>
      <c r="L2945">
        <f>Tabla_STOCKENALMACEN[[#This Row],[CANT_STOCK]]*Tabla_STOCKENALMACEN[[#This Row],[COSTO_UNIT]]</f>
        <v>3780.6500000000005</v>
      </c>
      <c r="M2945">
        <f>IFERROR(Tabla_STOCKENALMACEN[[#This Row],[CANT_STOCK]]/Tabla_STOCKENALMACEN[[#This Row],[VENTA_PROM12MESES_UN]],0)</f>
        <v>16.010544815465728</v>
      </c>
      <c r="N2945">
        <f>IFERROR(12/Tabla_STOCKENALMACEN[[#This Row],[MESES DE INVENTARIO]],0)</f>
        <v>0.74950603732162469</v>
      </c>
      <c r="O2945" s="3">
        <f>Tabla_STOCKENALMACEN[[#This Row],[STOCK_VALORIZADO]]/SUM(Tabla_STOCKENALMACEN[STOCK_VALORIZADO])</f>
        <v>1.423259043357338E-4</v>
      </c>
      <c r="P2945" s="1" t="str">
        <f>VLOOKUP(Tabla_STOCKENALMACEN[[#This Row],[ID_PRODUCTO]],'ABC VENTAS'!$B$2:$F$564,5,FALSE)</f>
        <v>C</v>
      </c>
      <c r="Q2945" s="1" t="str">
        <f>VLOOKUP(Tabla_STOCKENALMACEN[[#This Row],[ID_PRODUCTO]],'ABC STOCK'!$B$3:$F$565,5,FALSE)</f>
        <v>C</v>
      </c>
      <c r="R294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946" spans="1:18" x14ac:dyDescent="0.25">
      <c r="A2946">
        <v>1</v>
      </c>
      <c r="B2946">
        <v>1491</v>
      </c>
      <c r="C2946">
        <v>9</v>
      </c>
      <c r="D2946">
        <v>4</v>
      </c>
      <c r="E2946">
        <v>201908</v>
      </c>
      <c r="F2946">
        <v>176</v>
      </c>
      <c r="G2946">
        <v>4.17</v>
      </c>
      <c r="H2946">
        <v>733.92</v>
      </c>
      <c r="I2946">
        <v>218.75819999999999</v>
      </c>
      <c r="J2946">
        <v>61</v>
      </c>
      <c r="K2946">
        <v>363.7491</v>
      </c>
      <c r="L2946">
        <f>Tabla_STOCKENALMACEN[[#This Row],[CANT_STOCK]]*Tabla_STOCKENALMACEN[[#This Row],[COSTO_UNIT]]</f>
        <v>733.92</v>
      </c>
      <c r="M2946">
        <f>IFERROR(Tabla_STOCKENALMACEN[[#This Row],[CANT_STOCK]]/Tabla_STOCKENALMACEN[[#This Row],[VENTA_PROM12MESES_UN]],0)</f>
        <v>2.8852459016393444</v>
      </c>
      <c r="N2946">
        <f>IFERROR(12/Tabla_STOCKENALMACEN[[#This Row],[MESES DE INVENTARIO]],0)</f>
        <v>4.1590909090909092</v>
      </c>
      <c r="O2946" s="3">
        <f>Tabla_STOCKENALMACEN[[#This Row],[STOCK_VALORIZADO]]/SUM(Tabla_STOCKENALMACEN[STOCK_VALORIZADO])</f>
        <v>2.7629065824681398E-5</v>
      </c>
      <c r="P2946" s="1" t="str">
        <f>VLOOKUP(Tabla_STOCKENALMACEN[[#This Row],[ID_PRODUCTO]],'ABC VENTAS'!$B$2:$F$564,5,FALSE)</f>
        <v>C</v>
      </c>
      <c r="Q2946" s="1" t="str">
        <f>VLOOKUP(Tabla_STOCKENALMACEN[[#This Row],[ID_PRODUCTO]],'ABC STOCK'!$B$3:$F$565,5,FALSE)</f>
        <v>C</v>
      </c>
      <c r="R294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47" spans="1:18" x14ac:dyDescent="0.25">
      <c r="A2947">
        <v>3</v>
      </c>
      <c r="B2947">
        <v>1491</v>
      </c>
      <c r="C2947">
        <v>9</v>
      </c>
      <c r="D2947">
        <v>4</v>
      </c>
      <c r="E2947">
        <v>201902</v>
      </c>
      <c r="F2947">
        <v>954</v>
      </c>
      <c r="G2947">
        <v>1.73</v>
      </c>
      <c r="H2947">
        <v>1650.42</v>
      </c>
      <c r="I2947">
        <v>149.47200000000001</v>
      </c>
      <c r="J2947">
        <v>96</v>
      </c>
      <c r="K2947">
        <v>247.45920000000001</v>
      </c>
      <c r="L2947">
        <f>Tabla_STOCKENALMACEN[[#This Row],[CANT_STOCK]]*Tabla_STOCKENALMACEN[[#This Row],[COSTO_UNIT]]</f>
        <v>1650.42</v>
      </c>
      <c r="M2947">
        <f>IFERROR(Tabla_STOCKENALMACEN[[#This Row],[CANT_STOCK]]/Tabla_STOCKENALMACEN[[#This Row],[VENTA_PROM12MESES_UN]],0)</f>
        <v>9.9375</v>
      </c>
      <c r="N2947">
        <f>IFERROR(12/Tabla_STOCKENALMACEN[[#This Row],[MESES DE INVENTARIO]],0)</f>
        <v>1.2075471698113207</v>
      </c>
      <c r="O2947" s="3">
        <f>Tabla_STOCKENALMACEN[[#This Row],[STOCK_VALORIZADO]]/SUM(Tabla_STOCKENALMACEN[STOCK_VALORIZADO])</f>
        <v>6.2131516811601644E-5</v>
      </c>
      <c r="P2947" s="1" t="str">
        <f>VLOOKUP(Tabla_STOCKENALMACEN[[#This Row],[ID_PRODUCTO]],'ABC VENTAS'!$B$2:$F$564,5,FALSE)</f>
        <v>C</v>
      </c>
      <c r="Q2947" s="1" t="str">
        <f>VLOOKUP(Tabla_STOCKENALMACEN[[#This Row],[ID_PRODUCTO]],'ABC STOCK'!$B$3:$F$565,5,FALSE)</f>
        <v>C</v>
      </c>
      <c r="R294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948" spans="1:18" x14ac:dyDescent="0.25">
      <c r="A2948">
        <v>3</v>
      </c>
      <c r="B2948">
        <v>1492</v>
      </c>
      <c r="C2948">
        <v>9</v>
      </c>
      <c r="D2948">
        <v>4</v>
      </c>
      <c r="E2948">
        <v>201903</v>
      </c>
      <c r="F2948">
        <v>61</v>
      </c>
      <c r="G2948">
        <v>6.09</v>
      </c>
      <c r="H2948">
        <v>371.49</v>
      </c>
      <c r="I2948">
        <v>591.94799999999998</v>
      </c>
      <c r="J2948">
        <v>120</v>
      </c>
      <c r="K2948">
        <v>928.11599999999999</v>
      </c>
      <c r="L2948">
        <f>Tabla_STOCKENALMACEN[[#This Row],[CANT_STOCK]]*Tabla_STOCKENALMACEN[[#This Row],[COSTO_UNIT]]</f>
        <v>371.49</v>
      </c>
      <c r="M2948">
        <f>IFERROR(Tabla_STOCKENALMACEN[[#This Row],[CANT_STOCK]]/Tabla_STOCKENALMACEN[[#This Row],[VENTA_PROM12MESES_UN]],0)</f>
        <v>0.5083333333333333</v>
      </c>
      <c r="N2948">
        <f>IFERROR(12/Tabla_STOCKENALMACEN[[#This Row],[MESES DE INVENTARIO]],0)</f>
        <v>23.606557377049182</v>
      </c>
      <c r="O2948" s="3">
        <f>Tabla_STOCKENALMACEN[[#This Row],[STOCK_VALORIZADO]]/SUM(Tabla_STOCKENALMACEN[STOCK_VALORIZADO])</f>
        <v>1.398506875846263E-5</v>
      </c>
      <c r="P2948" s="1" t="str">
        <f>VLOOKUP(Tabla_STOCKENALMACEN[[#This Row],[ID_PRODUCTO]],'ABC VENTAS'!$B$2:$F$564,5,FALSE)</f>
        <v>C</v>
      </c>
      <c r="Q2948" s="1" t="str">
        <f>VLOOKUP(Tabla_STOCKENALMACEN[[#This Row],[ID_PRODUCTO]],'ABC STOCK'!$B$3:$F$565,5,FALSE)</f>
        <v>C</v>
      </c>
      <c r="R294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49" spans="1:18" x14ac:dyDescent="0.25">
      <c r="A2949">
        <v>1</v>
      </c>
      <c r="B2949">
        <v>1492</v>
      </c>
      <c r="C2949">
        <v>9</v>
      </c>
      <c r="D2949">
        <v>4</v>
      </c>
      <c r="E2949">
        <v>202003</v>
      </c>
      <c r="F2949">
        <v>1060</v>
      </c>
      <c r="G2949">
        <v>6.1</v>
      </c>
      <c r="H2949">
        <v>6466</v>
      </c>
      <c r="I2949">
        <v>634.42439999999999</v>
      </c>
      <c r="J2949">
        <v>96.3</v>
      </c>
      <c r="K2949">
        <v>869.39639999999997</v>
      </c>
      <c r="L2949">
        <f>Tabla_STOCKENALMACEN[[#This Row],[CANT_STOCK]]*Tabla_STOCKENALMACEN[[#This Row],[COSTO_UNIT]]</f>
        <v>6466</v>
      </c>
      <c r="M2949">
        <f>IFERROR(Tabla_STOCKENALMACEN[[#This Row],[CANT_STOCK]]/Tabla_STOCKENALMACEN[[#This Row],[VENTA_PROM12MESES_UN]],0)</f>
        <v>11.007268951194185</v>
      </c>
      <c r="N2949">
        <f>IFERROR(12/Tabla_STOCKENALMACEN[[#This Row],[MESES DE INVENTARIO]],0)</f>
        <v>1.0901886792452831</v>
      </c>
      <c r="O2949" s="3">
        <f>Tabla_STOCKENALMACEN[[#This Row],[STOCK_VALORIZADO]]/SUM(Tabla_STOCKENALMACEN[STOCK_VALORIZADO])</f>
        <v>2.4341827395682082E-4</v>
      </c>
      <c r="P2949" s="1" t="str">
        <f>VLOOKUP(Tabla_STOCKENALMACEN[[#This Row],[ID_PRODUCTO]],'ABC VENTAS'!$B$2:$F$564,5,FALSE)</f>
        <v>C</v>
      </c>
      <c r="Q2949" s="1" t="str">
        <f>VLOOKUP(Tabla_STOCKENALMACEN[[#This Row],[ID_PRODUCTO]],'ABC STOCK'!$B$3:$F$565,5,FALSE)</f>
        <v>C</v>
      </c>
      <c r="R294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950" spans="1:18" x14ac:dyDescent="0.25">
      <c r="A2950">
        <v>1</v>
      </c>
      <c r="B2950">
        <v>1492</v>
      </c>
      <c r="C2950">
        <v>9</v>
      </c>
      <c r="D2950">
        <v>4</v>
      </c>
      <c r="E2950">
        <v>201903</v>
      </c>
      <c r="F2950">
        <v>933</v>
      </c>
      <c r="G2950">
        <v>5.7</v>
      </c>
      <c r="H2950">
        <v>5318.1</v>
      </c>
      <c r="I2950">
        <v>396.35520000000002</v>
      </c>
      <c r="J2950">
        <v>84.8</v>
      </c>
      <c r="K2950">
        <v>580.03200000000004</v>
      </c>
      <c r="L2950">
        <f>Tabla_STOCKENALMACEN[[#This Row],[CANT_STOCK]]*Tabla_STOCKENALMACEN[[#This Row],[COSTO_UNIT]]</f>
        <v>5318.1</v>
      </c>
      <c r="M2950">
        <f>IFERROR(Tabla_STOCKENALMACEN[[#This Row],[CANT_STOCK]]/Tabla_STOCKENALMACEN[[#This Row],[VENTA_PROM12MESES_UN]],0)</f>
        <v>11.002358490566039</v>
      </c>
      <c r="N2950">
        <f>IFERROR(12/Tabla_STOCKENALMACEN[[#This Row],[MESES DE INVENTARIO]],0)</f>
        <v>1.0906752411575562</v>
      </c>
      <c r="O2950" s="3">
        <f>Tabla_STOCKENALMACEN[[#This Row],[STOCK_VALORIZADO]]/SUM(Tabla_STOCKENALMACEN[STOCK_VALORIZADO])</f>
        <v>2.002045658412881E-4</v>
      </c>
      <c r="P2950" s="1" t="str">
        <f>VLOOKUP(Tabla_STOCKENALMACEN[[#This Row],[ID_PRODUCTO]],'ABC VENTAS'!$B$2:$F$564,5,FALSE)</f>
        <v>C</v>
      </c>
      <c r="Q2950" s="1" t="str">
        <f>VLOOKUP(Tabla_STOCKENALMACEN[[#This Row],[ID_PRODUCTO]],'ABC STOCK'!$B$3:$F$565,5,FALSE)</f>
        <v>C</v>
      </c>
      <c r="R295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951" spans="1:18" x14ac:dyDescent="0.25">
      <c r="A2951">
        <v>3</v>
      </c>
      <c r="B2951">
        <v>1492</v>
      </c>
      <c r="C2951">
        <v>9</v>
      </c>
      <c r="D2951">
        <v>4</v>
      </c>
      <c r="E2951">
        <v>202003</v>
      </c>
      <c r="F2951">
        <v>892</v>
      </c>
      <c r="G2951">
        <v>3.75</v>
      </c>
      <c r="H2951">
        <v>3345</v>
      </c>
      <c r="I2951">
        <v>229.32</v>
      </c>
      <c r="J2951">
        <v>63.7</v>
      </c>
      <c r="K2951">
        <v>375.03375</v>
      </c>
      <c r="L2951">
        <f>Tabla_STOCKENALMACEN[[#This Row],[CANT_STOCK]]*Tabla_STOCKENALMACEN[[#This Row],[COSTO_UNIT]]</f>
        <v>3345</v>
      </c>
      <c r="M2951">
        <f>IFERROR(Tabla_STOCKENALMACEN[[#This Row],[CANT_STOCK]]/Tabla_STOCKENALMACEN[[#This Row],[VENTA_PROM12MESES_UN]],0)</f>
        <v>14.003139717425432</v>
      </c>
      <c r="N2951">
        <f>IFERROR(12/Tabla_STOCKENALMACEN[[#This Row],[MESES DE INVENTARIO]],0)</f>
        <v>0.85695067264573987</v>
      </c>
      <c r="O2951" s="3">
        <f>Tabla_STOCKENALMACEN[[#This Row],[STOCK_VALORIZADO]]/SUM(Tabla_STOCKENALMACEN[STOCK_VALORIZADO])</f>
        <v>1.2592547577877601E-4</v>
      </c>
      <c r="P2951" s="1" t="str">
        <f>VLOOKUP(Tabla_STOCKENALMACEN[[#This Row],[ID_PRODUCTO]],'ABC VENTAS'!$B$2:$F$564,5,FALSE)</f>
        <v>C</v>
      </c>
      <c r="Q2951" s="1" t="str">
        <f>VLOOKUP(Tabla_STOCKENALMACEN[[#This Row],[ID_PRODUCTO]],'ABC STOCK'!$B$3:$F$565,5,FALSE)</f>
        <v>C</v>
      </c>
      <c r="R295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952" spans="1:18" x14ac:dyDescent="0.25">
      <c r="A2952">
        <v>1</v>
      </c>
      <c r="B2952">
        <v>1492</v>
      </c>
      <c r="C2952">
        <v>9</v>
      </c>
      <c r="D2952">
        <v>4</v>
      </c>
      <c r="E2952">
        <v>202001</v>
      </c>
      <c r="F2952">
        <v>55</v>
      </c>
      <c r="G2952">
        <v>2.67</v>
      </c>
      <c r="H2952">
        <v>146.85</v>
      </c>
      <c r="I2952">
        <v>228.4452</v>
      </c>
      <c r="J2952">
        <v>92</v>
      </c>
      <c r="K2952">
        <v>373.37279999999998</v>
      </c>
      <c r="L2952">
        <f>Tabla_STOCKENALMACEN[[#This Row],[CANT_STOCK]]*Tabla_STOCKENALMACEN[[#This Row],[COSTO_UNIT]]</f>
        <v>146.85</v>
      </c>
      <c r="M2952">
        <f>IFERROR(Tabla_STOCKENALMACEN[[#This Row],[CANT_STOCK]]/Tabla_STOCKENALMACEN[[#This Row],[VENTA_PROM12MESES_UN]],0)</f>
        <v>0.59782608695652173</v>
      </c>
      <c r="N2952">
        <f>IFERROR(12/Tabla_STOCKENALMACEN[[#This Row],[MESES DE INVENTARIO]],0)</f>
        <v>20.072727272727274</v>
      </c>
      <c r="O2952" s="3">
        <f>Tabla_STOCKENALMACEN[[#This Row],[STOCK_VALORIZADO]]/SUM(Tabla_STOCKENALMACEN[STOCK_VALORIZADO])</f>
        <v>5.5282977931579234E-6</v>
      </c>
      <c r="P2952" s="1" t="str">
        <f>VLOOKUP(Tabla_STOCKENALMACEN[[#This Row],[ID_PRODUCTO]],'ABC VENTAS'!$B$2:$F$564,5,FALSE)</f>
        <v>C</v>
      </c>
      <c r="Q2952" s="1" t="str">
        <f>VLOOKUP(Tabla_STOCKENALMACEN[[#This Row],[ID_PRODUCTO]],'ABC STOCK'!$B$3:$F$565,5,FALSE)</f>
        <v>C</v>
      </c>
      <c r="R295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53" spans="1:18" x14ac:dyDescent="0.25">
      <c r="A2953">
        <v>2</v>
      </c>
      <c r="B2953">
        <v>1492</v>
      </c>
      <c r="C2953">
        <v>9</v>
      </c>
      <c r="D2953">
        <v>4</v>
      </c>
      <c r="E2953">
        <v>201908</v>
      </c>
      <c r="F2953">
        <v>276</v>
      </c>
      <c r="G2953">
        <v>3.11</v>
      </c>
      <c r="H2953">
        <v>858.36</v>
      </c>
      <c r="I2953">
        <v>179.136</v>
      </c>
      <c r="J2953">
        <v>72</v>
      </c>
      <c r="K2953">
        <v>369.46800000000002</v>
      </c>
      <c r="L2953">
        <f>Tabla_STOCKENALMACEN[[#This Row],[CANT_STOCK]]*Tabla_STOCKENALMACEN[[#This Row],[COSTO_UNIT]]</f>
        <v>858.36</v>
      </c>
      <c r="M2953">
        <f>IFERROR(Tabla_STOCKENALMACEN[[#This Row],[CANT_STOCK]]/Tabla_STOCKENALMACEN[[#This Row],[VENTA_PROM12MESES_UN]],0)</f>
        <v>3.8333333333333335</v>
      </c>
      <c r="N2953">
        <f>IFERROR(12/Tabla_STOCKENALMACEN[[#This Row],[MESES DE INVENTARIO]],0)</f>
        <v>3.1304347826086953</v>
      </c>
      <c r="O2953" s="3">
        <f>Tabla_STOCKENALMACEN[[#This Row],[STOCK_VALORIZADO]]/SUM(Tabla_STOCKENALMACEN[STOCK_VALORIZADO])</f>
        <v>3.2313719398944746E-5</v>
      </c>
      <c r="P2953" s="1" t="str">
        <f>VLOOKUP(Tabla_STOCKENALMACEN[[#This Row],[ID_PRODUCTO]],'ABC VENTAS'!$B$2:$F$564,5,FALSE)</f>
        <v>C</v>
      </c>
      <c r="Q2953" s="1" t="str">
        <f>VLOOKUP(Tabla_STOCKENALMACEN[[#This Row],[ID_PRODUCTO]],'ABC STOCK'!$B$3:$F$565,5,FALSE)</f>
        <v>C</v>
      </c>
      <c r="R295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954" spans="1:18" x14ac:dyDescent="0.25">
      <c r="A2954">
        <v>3</v>
      </c>
      <c r="B2954">
        <v>1493</v>
      </c>
      <c r="C2954">
        <v>9</v>
      </c>
      <c r="D2954">
        <v>4</v>
      </c>
      <c r="E2954">
        <v>202002</v>
      </c>
      <c r="F2954">
        <v>136</v>
      </c>
      <c r="G2954">
        <v>3.28</v>
      </c>
      <c r="H2954">
        <v>446.08</v>
      </c>
      <c r="I2954">
        <v>270.43599999999998</v>
      </c>
      <c r="J2954">
        <v>97</v>
      </c>
      <c r="K2954">
        <v>572.68799999999999</v>
      </c>
      <c r="L2954">
        <f>Tabla_STOCKENALMACEN[[#This Row],[CANT_STOCK]]*Tabla_STOCKENALMACEN[[#This Row],[COSTO_UNIT]]</f>
        <v>446.08</v>
      </c>
      <c r="M2954">
        <f>IFERROR(Tabla_STOCKENALMACEN[[#This Row],[CANT_STOCK]]/Tabla_STOCKENALMACEN[[#This Row],[VENTA_PROM12MESES_UN]],0)</f>
        <v>1.402061855670103</v>
      </c>
      <c r="N2954">
        <f>IFERROR(12/Tabla_STOCKENALMACEN[[#This Row],[MESES DE INVENTARIO]],0)</f>
        <v>8.5588235294117645</v>
      </c>
      <c r="O2954" s="3">
        <f>Tabla_STOCKENALMACEN[[#This Row],[STOCK_VALORIZADO]]/SUM(Tabla_STOCKENALMACEN[STOCK_VALORIZADO])</f>
        <v>1.6793075107741824E-5</v>
      </c>
      <c r="P2954" s="1" t="str">
        <f>VLOOKUP(Tabla_STOCKENALMACEN[[#This Row],[ID_PRODUCTO]],'ABC VENTAS'!$B$2:$F$564,5,FALSE)</f>
        <v>C</v>
      </c>
      <c r="Q2954" s="1" t="str">
        <f>VLOOKUP(Tabla_STOCKENALMACEN[[#This Row],[ID_PRODUCTO]],'ABC STOCK'!$B$3:$F$565,5,FALSE)</f>
        <v>C</v>
      </c>
      <c r="R295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55" spans="1:18" x14ac:dyDescent="0.25">
      <c r="A2955">
        <v>2</v>
      </c>
      <c r="B2955">
        <v>1493</v>
      </c>
      <c r="C2955">
        <v>9</v>
      </c>
      <c r="D2955">
        <v>4</v>
      </c>
      <c r="E2955">
        <v>202001</v>
      </c>
      <c r="F2955">
        <v>248</v>
      </c>
      <c r="G2955">
        <v>3.86</v>
      </c>
      <c r="H2955">
        <v>957.28</v>
      </c>
      <c r="I2955">
        <v>401.28559999999999</v>
      </c>
      <c r="J2955">
        <v>113</v>
      </c>
      <c r="K2955">
        <v>536.50139999999999</v>
      </c>
      <c r="L2955">
        <f>Tabla_STOCKENALMACEN[[#This Row],[CANT_STOCK]]*Tabla_STOCKENALMACEN[[#This Row],[COSTO_UNIT]]</f>
        <v>957.28</v>
      </c>
      <c r="M2955">
        <f>IFERROR(Tabla_STOCKENALMACEN[[#This Row],[CANT_STOCK]]/Tabla_STOCKENALMACEN[[#This Row],[VENTA_PROM12MESES_UN]],0)</f>
        <v>2.1946902654867255</v>
      </c>
      <c r="N2955">
        <f>IFERROR(12/Tabla_STOCKENALMACEN[[#This Row],[MESES DE INVENTARIO]],0)</f>
        <v>5.467741935483871</v>
      </c>
      <c r="O2955" s="3">
        <f>Tabla_STOCKENALMACEN[[#This Row],[STOCK_VALORIZADO]]/SUM(Tabla_STOCKENALMACEN[STOCK_VALORIZADO])</f>
        <v>3.6037650060839069E-5</v>
      </c>
      <c r="P2955" s="1" t="str">
        <f>VLOOKUP(Tabla_STOCKENALMACEN[[#This Row],[ID_PRODUCTO]],'ABC VENTAS'!$B$2:$F$564,5,FALSE)</f>
        <v>C</v>
      </c>
      <c r="Q2955" s="1" t="str">
        <f>VLOOKUP(Tabla_STOCKENALMACEN[[#This Row],[ID_PRODUCTO]],'ABC STOCK'!$B$3:$F$565,5,FALSE)</f>
        <v>C</v>
      </c>
      <c r="R295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56" spans="1:18" x14ac:dyDescent="0.25">
      <c r="A2956">
        <v>1</v>
      </c>
      <c r="B2956">
        <v>1493</v>
      </c>
      <c r="C2956">
        <v>9</v>
      </c>
      <c r="D2956">
        <v>4</v>
      </c>
      <c r="E2956">
        <v>201902</v>
      </c>
      <c r="F2956">
        <v>764</v>
      </c>
      <c r="G2956">
        <v>6.7</v>
      </c>
      <c r="H2956">
        <v>5118.8</v>
      </c>
      <c r="I2956">
        <v>315.87150000000003</v>
      </c>
      <c r="J2956">
        <v>44.9</v>
      </c>
      <c r="K2956">
        <v>466.28649999999999</v>
      </c>
      <c r="L2956">
        <f>Tabla_STOCKENALMACEN[[#This Row],[CANT_STOCK]]*Tabla_STOCKENALMACEN[[#This Row],[COSTO_UNIT]]</f>
        <v>5118.8</v>
      </c>
      <c r="M2956">
        <f>IFERROR(Tabla_STOCKENALMACEN[[#This Row],[CANT_STOCK]]/Tabla_STOCKENALMACEN[[#This Row],[VENTA_PROM12MESES_UN]],0)</f>
        <v>17.015590200445434</v>
      </c>
      <c r="N2956">
        <f>IFERROR(12/Tabla_STOCKENALMACEN[[#This Row],[MESES DE INVENTARIO]],0)</f>
        <v>0.70523560209424085</v>
      </c>
      <c r="O2956" s="3">
        <f>Tabla_STOCKENALMACEN[[#This Row],[STOCK_VALORIZADO]]/SUM(Tabla_STOCKENALMACEN[STOCK_VALORIZADO])</f>
        <v>1.9270174152956611E-4</v>
      </c>
      <c r="P2956" s="1" t="str">
        <f>VLOOKUP(Tabla_STOCKENALMACEN[[#This Row],[ID_PRODUCTO]],'ABC VENTAS'!$B$2:$F$564,5,FALSE)</f>
        <v>C</v>
      </c>
      <c r="Q2956" s="1" t="str">
        <f>VLOOKUP(Tabla_STOCKENALMACEN[[#This Row],[ID_PRODUCTO]],'ABC STOCK'!$B$3:$F$565,5,FALSE)</f>
        <v>C</v>
      </c>
      <c r="R295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957" spans="1:18" x14ac:dyDescent="0.25">
      <c r="A2957">
        <v>2</v>
      </c>
      <c r="B2957">
        <v>1493</v>
      </c>
      <c r="C2957">
        <v>9</v>
      </c>
      <c r="D2957">
        <v>4</v>
      </c>
      <c r="E2957">
        <v>202003</v>
      </c>
      <c r="F2957">
        <v>884</v>
      </c>
      <c r="G2957">
        <v>6.1</v>
      </c>
      <c r="H2957">
        <v>5392.4</v>
      </c>
      <c r="I2957">
        <v>275.54919999999998</v>
      </c>
      <c r="J2957">
        <v>49.1</v>
      </c>
      <c r="K2957">
        <v>416.31889999999999</v>
      </c>
      <c r="L2957">
        <f>Tabla_STOCKENALMACEN[[#This Row],[CANT_STOCK]]*Tabla_STOCKENALMACEN[[#This Row],[COSTO_UNIT]]</f>
        <v>5392.4</v>
      </c>
      <c r="M2957">
        <f>IFERROR(Tabla_STOCKENALMACEN[[#This Row],[CANT_STOCK]]/Tabla_STOCKENALMACEN[[#This Row],[VENTA_PROM12MESES_UN]],0)</f>
        <v>18.004073319755602</v>
      </c>
      <c r="N2957">
        <f>IFERROR(12/Tabla_STOCKENALMACEN[[#This Row],[MESES DE INVENTARIO]],0)</f>
        <v>0.66651583710407236</v>
      </c>
      <c r="O2957" s="3">
        <f>Tabla_STOCKENALMACEN[[#This Row],[STOCK_VALORIZADO]]/SUM(Tabla_STOCKENALMACEN[STOCK_VALORIZADO])</f>
        <v>2.0300165488474489E-4</v>
      </c>
      <c r="P2957" s="1" t="str">
        <f>VLOOKUP(Tabla_STOCKENALMACEN[[#This Row],[ID_PRODUCTO]],'ABC VENTAS'!$B$2:$F$564,5,FALSE)</f>
        <v>C</v>
      </c>
      <c r="Q2957" s="1" t="str">
        <f>VLOOKUP(Tabla_STOCKENALMACEN[[#This Row],[ID_PRODUCTO]],'ABC STOCK'!$B$3:$F$565,5,FALSE)</f>
        <v>C</v>
      </c>
      <c r="R295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958" spans="1:18" x14ac:dyDescent="0.25">
      <c r="A2958">
        <v>1</v>
      </c>
      <c r="B2958">
        <v>1493</v>
      </c>
      <c r="C2958">
        <v>9</v>
      </c>
      <c r="D2958">
        <v>4</v>
      </c>
      <c r="E2958">
        <v>201912</v>
      </c>
      <c r="F2958">
        <v>341</v>
      </c>
      <c r="G2958">
        <v>6.61</v>
      </c>
      <c r="H2958">
        <v>2254.0100000000002</v>
      </c>
      <c r="I2958">
        <v>200.86467999999999</v>
      </c>
      <c r="J2958">
        <v>28.4</v>
      </c>
      <c r="K2958">
        <v>351.04388</v>
      </c>
      <c r="L2958">
        <f>Tabla_STOCKENALMACEN[[#This Row],[CANT_STOCK]]*Tabla_STOCKENALMACEN[[#This Row],[COSTO_UNIT]]</f>
        <v>2254.0100000000002</v>
      </c>
      <c r="M2958">
        <f>IFERROR(Tabla_STOCKENALMACEN[[#This Row],[CANT_STOCK]]/Tabla_STOCKENALMACEN[[#This Row],[VENTA_PROM12MESES_UN]],0)</f>
        <v>12.007042253521128</v>
      </c>
      <c r="N2958">
        <f>IFERROR(12/Tabla_STOCKENALMACEN[[#This Row],[MESES DE INVENTARIO]],0)</f>
        <v>0.99941348973607025</v>
      </c>
      <c r="O2958" s="3">
        <f>Tabla_STOCKENALMACEN[[#This Row],[STOCK_VALORIZADO]]/SUM(Tabla_STOCKENALMACEN[STOCK_VALORIZADO])</f>
        <v>8.4854194816179042E-5</v>
      </c>
      <c r="P2958" s="1" t="str">
        <f>VLOOKUP(Tabla_STOCKENALMACEN[[#This Row],[ID_PRODUCTO]],'ABC VENTAS'!$B$2:$F$564,5,FALSE)</f>
        <v>C</v>
      </c>
      <c r="Q2958" s="1" t="str">
        <f>VLOOKUP(Tabla_STOCKENALMACEN[[#This Row],[ID_PRODUCTO]],'ABC STOCK'!$B$3:$F$565,5,FALSE)</f>
        <v>C</v>
      </c>
      <c r="R295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959" spans="1:18" x14ac:dyDescent="0.25">
      <c r="A2959">
        <v>2</v>
      </c>
      <c r="B2959">
        <v>1493</v>
      </c>
      <c r="C2959">
        <v>9</v>
      </c>
      <c r="D2959">
        <v>4</v>
      </c>
      <c r="E2959">
        <v>201901</v>
      </c>
      <c r="F2959">
        <v>69</v>
      </c>
      <c r="G2959">
        <v>1.1399999999999999</v>
      </c>
      <c r="H2959">
        <v>78.66</v>
      </c>
      <c r="I2959">
        <v>108.92700000000001</v>
      </c>
      <c r="J2959">
        <v>91</v>
      </c>
      <c r="K2959">
        <v>156.6474</v>
      </c>
      <c r="L2959">
        <f>Tabla_STOCKENALMACEN[[#This Row],[CANT_STOCK]]*Tabla_STOCKENALMACEN[[#This Row],[COSTO_UNIT]]</f>
        <v>78.66</v>
      </c>
      <c r="M2959">
        <f>IFERROR(Tabla_STOCKENALMACEN[[#This Row],[CANT_STOCK]]/Tabla_STOCKENALMACEN[[#This Row],[VENTA_PROM12MESES_UN]],0)</f>
        <v>0.75824175824175821</v>
      </c>
      <c r="N2959">
        <f>IFERROR(12/Tabla_STOCKENALMACEN[[#This Row],[MESES DE INVENTARIO]],0)</f>
        <v>15.82608695652174</v>
      </c>
      <c r="O2959" s="3">
        <f>Tabla_STOCKENALMACEN[[#This Row],[STOCK_VALORIZADO]]/SUM(Tabla_STOCKENALMACEN[STOCK_VALORIZADO])</f>
        <v>2.9612250896139074E-6</v>
      </c>
      <c r="P2959" s="1" t="str">
        <f>VLOOKUP(Tabla_STOCKENALMACEN[[#This Row],[ID_PRODUCTO]],'ABC VENTAS'!$B$2:$F$564,5,FALSE)</f>
        <v>C</v>
      </c>
      <c r="Q2959" s="1" t="str">
        <f>VLOOKUP(Tabla_STOCKENALMACEN[[#This Row],[ID_PRODUCTO]],'ABC STOCK'!$B$3:$F$565,5,FALSE)</f>
        <v>C</v>
      </c>
      <c r="R295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60" spans="1:18" x14ac:dyDescent="0.25">
      <c r="A2960">
        <v>3</v>
      </c>
      <c r="B2960">
        <v>1494</v>
      </c>
      <c r="C2960">
        <v>9</v>
      </c>
      <c r="D2960">
        <v>4</v>
      </c>
      <c r="E2960">
        <v>202003</v>
      </c>
      <c r="F2960">
        <v>213</v>
      </c>
      <c r="G2960">
        <v>3.58</v>
      </c>
      <c r="H2960">
        <v>762.54</v>
      </c>
      <c r="I2960">
        <v>421.75979999999998</v>
      </c>
      <c r="J2960">
        <v>119</v>
      </c>
      <c r="K2960">
        <v>775.35640000000001</v>
      </c>
      <c r="L2960">
        <f>Tabla_STOCKENALMACEN[[#This Row],[CANT_STOCK]]*Tabla_STOCKENALMACEN[[#This Row],[COSTO_UNIT]]</f>
        <v>762.54</v>
      </c>
      <c r="M2960">
        <f>IFERROR(Tabla_STOCKENALMACEN[[#This Row],[CANT_STOCK]]/Tabla_STOCKENALMACEN[[#This Row],[VENTA_PROM12MESES_UN]],0)</f>
        <v>1.7899159663865547</v>
      </c>
      <c r="N2960">
        <f>IFERROR(12/Tabla_STOCKENALMACEN[[#This Row],[MESES DE INVENTARIO]],0)</f>
        <v>6.704225352112676</v>
      </c>
      <c r="O2960" s="3">
        <f>Tabla_STOCKENALMACEN[[#This Row],[STOCK_VALORIZADO]]/SUM(Tabla_STOCKENALMACEN[STOCK_VALORIZADO])</f>
        <v>2.8706490971703393E-5</v>
      </c>
      <c r="P2960" s="1" t="str">
        <f>VLOOKUP(Tabla_STOCKENALMACEN[[#This Row],[ID_PRODUCTO]],'ABC VENTAS'!$B$2:$F$564,5,FALSE)</f>
        <v>C</v>
      </c>
      <c r="Q2960" s="1" t="str">
        <f>VLOOKUP(Tabla_STOCKENALMACEN[[#This Row],[ID_PRODUCTO]],'ABC STOCK'!$B$3:$F$565,5,FALSE)</f>
        <v>C</v>
      </c>
      <c r="R296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61" spans="1:18" x14ac:dyDescent="0.25">
      <c r="A2961">
        <v>1</v>
      </c>
      <c r="B2961">
        <v>1494</v>
      </c>
      <c r="C2961">
        <v>9</v>
      </c>
      <c r="D2961">
        <v>4</v>
      </c>
      <c r="E2961">
        <v>202001</v>
      </c>
      <c r="F2961">
        <v>210</v>
      </c>
      <c r="G2961">
        <v>3.84</v>
      </c>
      <c r="H2961">
        <v>806.4</v>
      </c>
      <c r="I2961">
        <v>496.43520000000001</v>
      </c>
      <c r="J2961">
        <v>128</v>
      </c>
      <c r="K2961">
        <v>629.14559999999994</v>
      </c>
      <c r="L2961">
        <f>Tabla_STOCKENALMACEN[[#This Row],[CANT_STOCK]]*Tabla_STOCKENALMACEN[[#This Row],[COSTO_UNIT]]</f>
        <v>806.4</v>
      </c>
      <c r="M2961">
        <f>IFERROR(Tabla_STOCKENALMACEN[[#This Row],[CANT_STOCK]]/Tabla_STOCKENALMACEN[[#This Row],[VENTA_PROM12MESES_UN]],0)</f>
        <v>1.640625</v>
      </c>
      <c r="N2961">
        <f>IFERROR(12/Tabla_STOCKENALMACEN[[#This Row],[MESES DE INVENTARIO]],0)</f>
        <v>7.3142857142857141</v>
      </c>
      <c r="O2961" s="3">
        <f>Tabla_STOCKENALMACEN[[#This Row],[STOCK_VALORIZADO]]/SUM(Tabla_STOCKENALMACEN[STOCK_VALORIZADO])</f>
        <v>3.0357639362632276E-5</v>
      </c>
      <c r="P2961" s="1" t="str">
        <f>VLOOKUP(Tabla_STOCKENALMACEN[[#This Row],[ID_PRODUCTO]],'ABC VENTAS'!$B$2:$F$564,5,FALSE)</f>
        <v>C</v>
      </c>
      <c r="Q2961" s="1" t="str">
        <f>VLOOKUP(Tabla_STOCKENALMACEN[[#This Row],[ID_PRODUCTO]],'ABC STOCK'!$B$3:$F$565,5,FALSE)</f>
        <v>C</v>
      </c>
      <c r="R296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62" spans="1:18" x14ac:dyDescent="0.25">
      <c r="A2962">
        <v>3</v>
      </c>
      <c r="B2962">
        <v>1494</v>
      </c>
      <c r="C2962">
        <v>9</v>
      </c>
      <c r="D2962">
        <v>4</v>
      </c>
      <c r="E2962">
        <v>201906</v>
      </c>
      <c r="F2962">
        <v>13</v>
      </c>
      <c r="G2962">
        <v>4.88</v>
      </c>
      <c r="H2962">
        <v>63.44</v>
      </c>
      <c r="I2962">
        <v>366.92720000000003</v>
      </c>
      <c r="J2962">
        <v>73</v>
      </c>
      <c r="K2962">
        <v>594.92079999999999</v>
      </c>
      <c r="L2962">
        <f>Tabla_STOCKENALMACEN[[#This Row],[CANT_STOCK]]*Tabla_STOCKENALMACEN[[#This Row],[COSTO_UNIT]]</f>
        <v>63.44</v>
      </c>
      <c r="M2962">
        <f>IFERROR(Tabla_STOCKENALMACEN[[#This Row],[CANT_STOCK]]/Tabla_STOCKENALMACEN[[#This Row],[VENTA_PROM12MESES_UN]],0)</f>
        <v>0.17808219178082191</v>
      </c>
      <c r="N2962">
        <f>IFERROR(12/Tabla_STOCKENALMACEN[[#This Row],[MESES DE INVENTARIO]],0)</f>
        <v>67.384615384615387</v>
      </c>
      <c r="O2962" s="3">
        <f>Tabla_STOCKENALMACEN[[#This Row],[STOCK_VALORIZADO]]/SUM(Tabla_STOCKENALMACEN[STOCK_VALORIZADO])</f>
        <v>2.3882547633499398E-6</v>
      </c>
      <c r="P2962" s="1" t="str">
        <f>VLOOKUP(Tabla_STOCKENALMACEN[[#This Row],[ID_PRODUCTO]],'ABC VENTAS'!$B$2:$F$564,5,FALSE)</f>
        <v>C</v>
      </c>
      <c r="Q2962" s="1" t="str">
        <f>VLOOKUP(Tabla_STOCKENALMACEN[[#This Row],[ID_PRODUCTO]],'ABC STOCK'!$B$3:$F$565,5,FALSE)</f>
        <v>C</v>
      </c>
      <c r="R296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63" spans="1:18" x14ac:dyDescent="0.25">
      <c r="A2963">
        <v>3</v>
      </c>
      <c r="B2963">
        <v>1494</v>
      </c>
      <c r="C2963">
        <v>9</v>
      </c>
      <c r="D2963">
        <v>4</v>
      </c>
      <c r="E2963">
        <v>202002</v>
      </c>
      <c r="F2963">
        <v>733</v>
      </c>
      <c r="G2963">
        <v>5.1100000000000003</v>
      </c>
      <c r="H2963">
        <v>3745.63</v>
      </c>
      <c r="I2963">
        <v>449.35296</v>
      </c>
      <c r="J2963">
        <v>91.6</v>
      </c>
      <c r="K2963">
        <v>561.69119999999998</v>
      </c>
      <c r="L2963">
        <f>Tabla_STOCKENALMACEN[[#This Row],[CANT_STOCK]]*Tabla_STOCKENALMACEN[[#This Row],[COSTO_UNIT]]</f>
        <v>3745.63</v>
      </c>
      <c r="M2963">
        <f>IFERROR(Tabla_STOCKENALMACEN[[#This Row],[CANT_STOCK]]/Tabla_STOCKENALMACEN[[#This Row],[VENTA_PROM12MESES_UN]],0)</f>
        <v>8.002183406113538</v>
      </c>
      <c r="N2963">
        <f>IFERROR(12/Tabla_STOCKENALMACEN[[#This Row],[MESES DE INVENTARIO]],0)</f>
        <v>1.4995907230559344</v>
      </c>
      <c r="O2963" s="3">
        <f>Tabla_STOCKENALMACEN[[#This Row],[STOCK_VALORIZADO]]/SUM(Tabla_STOCKENALMACEN[STOCK_VALORIZADO])</f>
        <v>1.4100754554297661E-4</v>
      </c>
      <c r="P2963" s="1" t="str">
        <f>VLOOKUP(Tabla_STOCKENALMACEN[[#This Row],[ID_PRODUCTO]],'ABC VENTAS'!$B$2:$F$564,5,FALSE)</f>
        <v>C</v>
      </c>
      <c r="Q2963" s="1" t="str">
        <f>VLOOKUP(Tabla_STOCKENALMACEN[[#This Row],[ID_PRODUCTO]],'ABC STOCK'!$B$3:$F$565,5,FALSE)</f>
        <v>C</v>
      </c>
      <c r="R296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964" spans="1:18" x14ac:dyDescent="0.25">
      <c r="A2964">
        <v>2</v>
      </c>
      <c r="B2964">
        <v>1494</v>
      </c>
      <c r="C2964">
        <v>9</v>
      </c>
      <c r="D2964">
        <v>4</v>
      </c>
      <c r="E2964">
        <v>202001</v>
      </c>
      <c r="F2964">
        <v>0</v>
      </c>
      <c r="G2964">
        <v>5.69</v>
      </c>
      <c r="H2964">
        <v>0</v>
      </c>
      <c r="I2964">
        <v>365.12160999999998</v>
      </c>
      <c r="J2964">
        <v>72.099999999999994</v>
      </c>
      <c r="K2964">
        <v>521.01622999999995</v>
      </c>
      <c r="L2964">
        <f>Tabla_STOCKENALMACEN[[#This Row],[CANT_STOCK]]*Tabla_STOCKENALMACEN[[#This Row],[COSTO_UNIT]]</f>
        <v>0</v>
      </c>
      <c r="M2964">
        <f>IFERROR(Tabla_STOCKENALMACEN[[#This Row],[CANT_STOCK]]/Tabla_STOCKENALMACEN[[#This Row],[VENTA_PROM12MESES_UN]],0)</f>
        <v>0</v>
      </c>
      <c r="N2964">
        <f>IFERROR(12/Tabla_STOCKENALMACEN[[#This Row],[MESES DE INVENTARIO]],0)</f>
        <v>0</v>
      </c>
      <c r="O2964" s="3">
        <f>Tabla_STOCKENALMACEN[[#This Row],[STOCK_VALORIZADO]]/SUM(Tabla_STOCKENALMACEN[STOCK_VALORIZADO])</f>
        <v>0</v>
      </c>
      <c r="P2964" s="1" t="str">
        <f>VLOOKUP(Tabla_STOCKENALMACEN[[#This Row],[ID_PRODUCTO]],'ABC VENTAS'!$B$2:$F$564,5,FALSE)</f>
        <v>C</v>
      </c>
      <c r="Q2964" s="1" t="str">
        <f>VLOOKUP(Tabla_STOCKENALMACEN[[#This Row],[ID_PRODUCTO]],'ABC STOCK'!$B$3:$F$565,5,FALSE)</f>
        <v>C</v>
      </c>
      <c r="R29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65" spans="1:18" x14ac:dyDescent="0.25">
      <c r="A2965">
        <v>1</v>
      </c>
      <c r="B2965">
        <v>1494</v>
      </c>
      <c r="C2965">
        <v>9</v>
      </c>
      <c r="D2965">
        <v>4</v>
      </c>
      <c r="E2965">
        <v>201910</v>
      </c>
      <c r="F2965">
        <v>158</v>
      </c>
      <c r="G2965">
        <v>35.299999999999997</v>
      </c>
      <c r="H2965">
        <v>5577.4</v>
      </c>
      <c r="I2965">
        <v>0</v>
      </c>
      <c r="J2965">
        <v>0</v>
      </c>
      <c r="K2965">
        <v>0</v>
      </c>
      <c r="L2965">
        <f>Tabla_STOCKENALMACEN[[#This Row],[CANT_STOCK]]*Tabla_STOCKENALMACEN[[#This Row],[COSTO_UNIT]]</f>
        <v>5577.4</v>
      </c>
      <c r="M2965">
        <f>IFERROR(Tabla_STOCKENALMACEN[[#This Row],[CANT_STOCK]]/Tabla_STOCKENALMACEN[[#This Row],[VENTA_PROM12MESES_UN]],0)</f>
        <v>0</v>
      </c>
      <c r="N2965">
        <f>IFERROR(12/Tabla_STOCKENALMACEN[[#This Row],[MESES DE INVENTARIO]],0)</f>
        <v>0</v>
      </c>
      <c r="O2965" s="3">
        <f>Tabla_STOCKENALMACEN[[#This Row],[STOCK_VALORIZADO]]/SUM(Tabla_STOCKENALMACEN[STOCK_VALORIZADO])</f>
        <v>2.0996614308177734E-4</v>
      </c>
      <c r="P2965" s="1" t="str">
        <f>VLOOKUP(Tabla_STOCKENALMACEN[[#This Row],[ID_PRODUCTO]],'ABC VENTAS'!$B$2:$F$564,5,FALSE)</f>
        <v>C</v>
      </c>
      <c r="Q2965" s="1" t="str">
        <f>VLOOKUP(Tabla_STOCKENALMACEN[[#This Row],[ID_PRODUCTO]],'ABC STOCK'!$B$3:$F$565,5,FALSE)</f>
        <v>C</v>
      </c>
      <c r="R2965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966" spans="1:18" x14ac:dyDescent="0.25">
      <c r="A2966">
        <v>1</v>
      </c>
      <c r="B2966">
        <v>1495</v>
      </c>
      <c r="C2966">
        <v>9</v>
      </c>
      <c r="D2966">
        <v>4</v>
      </c>
      <c r="E2966">
        <v>202003</v>
      </c>
      <c r="F2966">
        <v>394</v>
      </c>
      <c r="G2966">
        <v>4.53</v>
      </c>
      <c r="H2966">
        <v>1784.82</v>
      </c>
      <c r="I2966">
        <v>528.10739999999998</v>
      </c>
      <c r="J2966">
        <v>134</v>
      </c>
      <c r="K2966">
        <v>959.09159999999997</v>
      </c>
      <c r="L2966">
        <f>Tabla_STOCKENALMACEN[[#This Row],[CANT_STOCK]]*Tabla_STOCKENALMACEN[[#This Row],[COSTO_UNIT]]</f>
        <v>1784.8200000000002</v>
      </c>
      <c r="M2966">
        <f>IFERROR(Tabla_STOCKENALMACEN[[#This Row],[CANT_STOCK]]/Tabla_STOCKENALMACEN[[#This Row],[VENTA_PROM12MESES_UN]],0)</f>
        <v>2.9402985074626864</v>
      </c>
      <c r="N2966">
        <f>IFERROR(12/Tabla_STOCKENALMACEN[[#This Row],[MESES DE INVENTARIO]],0)</f>
        <v>4.0812182741116754</v>
      </c>
      <c r="O2966" s="3">
        <f>Tabla_STOCKENALMACEN[[#This Row],[STOCK_VALORIZADO]]/SUM(Tabla_STOCKENALMACEN[STOCK_VALORIZADO])</f>
        <v>6.7191123372040354E-5</v>
      </c>
      <c r="P2966" s="1" t="str">
        <f>VLOOKUP(Tabla_STOCKENALMACEN[[#This Row],[ID_PRODUCTO]],'ABC VENTAS'!$B$2:$F$564,5,FALSE)</f>
        <v>C</v>
      </c>
      <c r="Q2966" s="1" t="str">
        <f>VLOOKUP(Tabla_STOCKENALMACEN[[#This Row],[ID_PRODUCTO]],'ABC STOCK'!$B$3:$F$565,5,FALSE)</f>
        <v>C</v>
      </c>
      <c r="R296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67" spans="1:18" x14ac:dyDescent="0.25">
      <c r="A2967">
        <v>1</v>
      </c>
      <c r="B2967">
        <v>1495</v>
      </c>
      <c r="C2967">
        <v>9</v>
      </c>
      <c r="D2967">
        <v>4</v>
      </c>
      <c r="E2967">
        <v>202002</v>
      </c>
      <c r="F2967">
        <v>938</v>
      </c>
      <c r="G2967">
        <v>6.88</v>
      </c>
      <c r="H2967">
        <v>6453.44</v>
      </c>
      <c r="I2967">
        <v>387.12383999999997</v>
      </c>
      <c r="J2967">
        <v>52.1</v>
      </c>
      <c r="K2967">
        <v>430.13760000000002</v>
      </c>
      <c r="L2967">
        <f>Tabla_STOCKENALMACEN[[#This Row],[CANT_STOCK]]*Tabla_STOCKENALMACEN[[#This Row],[COSTO_UNIT]]</f>
        <v>6453.44</v>
      </c>
      <c r="M2967">
        <f>IFERROR(Tabla_STOCKENALMACEN[[#This Row],[CANT_STOCK]]/Tabla_STOCKENALMACEN[[#This Row],[VENTA_PROM12MESES_UN]],0)</f>
        <v>18.003838771593088</v>
      </c>
      <c r="N2967">
        <f>IFERROR(12/Tabla_STOCKENALMACEN[[#This Row],[MESES DE INVENTARIO]],0)</f>
        <v>0.66652452025586362</v>
      </c>
      <c r="O2967" s="3">
        <f>Tabla_STOCKENALMACEN[[#This Row],[STOCK_VALORIZADO]]/SUM(Tabla_STOCKENALMACEN[STOCK_VALORIZADO])</f>
        <v>2.429454416770655E-4</v>
      </c>
      <c r="P2967" s="1" t="str">
        <f>VLOOKUP(Tabla_STOCKENALMACEN[[#This Row],[ID_PRODUCTO]],'ABC VENTAS'!$B$2:$F$564,5,FALSE)</f>
        <v>C</v>
      </c>
      <c r="Q2967" s="1" t="str">
        <f>VLOOKUP(Tabla_STOCKENALMACEN[[#This Row],[ID_PRODUCTO]],'ABC STOCK'!$B$3:$F$565,5,FALSE)</f>
        <v>C</v>
      </c>
      <c r="R296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968" spans="1:18" x14ac:dyDescent="0.25">
      <c r="A2968">
        <v>2</v>
      </c>
      <c r="B2968">
        <v>1495</v>
      </c>
      <c r="C2968">
        <v>9</v>
      </c>
      <c r="D2968">
        <v>4</v>
      </c>
      <c r="E2968">
        <v>201912</v>
      </c>
      <c r="F2968">
        <v>642</v>
      </c>
      <c r="G2968">
        <v>4.3</v>
      </c>
      <c r="H2968">
        <v>2760.6</v>
      </c>
      <c r="I2968">
        <v>240.66239999999999</v>
      </c>
      <c r="J2968">
        <v>58.3</v>
      </c>
      <c r="K2968">
        <v>373.52809999999999</v>
      </c>
      <c r="L2968">
        <f>Tabla_STOCKENALMACEN[[#This Row],[CANT_STOCK]]*Tabla_STOCKENALMACEN[[#This Row],[COSTO_UNIT]]</f>
        <v>2760.6</v>
      </c>
      <c r="M2968">
        <f>IFERROR(Tabla_STOCKENALMACEN[[#This Row],[CANT_STOCK]]/Tabla_STOCKENALMACEN[[#This Row],[VENTA_PROM12MESES_UN]],0)</f>
        <v>11.012006861063465</v>
      </c>
      <c r="N2968">
        <f>IFERROR(12/Tabla_STOCKENALMACEN[[#This Row],[MESES DE INVENTARIO]],0)</f>
        <v>1.0897196261682243</v>
      </c>
      <c r="O2968" s="3">
        <f>Tabla_STOCKENALMACEN[[#This Row],[STOCK_VALORIZADO]]/SUM(Tabla_STOCKENALMACEN[STOCK_VALORIZADO])</f>
        <v>1.0392522225258266E-4</v>
      </c>
      <c r="P2968" s="1" t="str">
        <f>VLOOKUP(Tabla_STOCKENALMACEN[[#This Row],[ID_PRODUCTO]],'ABC VENTAS'!$B$2:$F$564,5,FALSE)</f>
        <v>C</v>
      </c>
      <c r="Q2968" s="1" t="str">
        <f>VLOOKUP(Tabla_STOCKENALMACEN[[#This Row],[ID_PRODUCTO]],'ABC STOCK'!$B$3:$F$565,5,FALSE)</f>
        <v>C</v>
      </c>
      <c r="R296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969" spans="1:18" x14ac:dyDescent="0.25">
      <c r="A2969">
        <v>2</v>
      </c>
      <c r="B2969">
        <v>1495</v>
      </c>
      <c r="C2969">
        <v>9</v>
      </c>
      <c r="D2969">
        <v>4</v>
      </c>
      <c r="E2969">
        <v>201906</v>
      </c>
      <c r="F2969">
        <v>221</v>
      </c>
      <c r="G2969">
        <v>5.42</v>
      </c>
      <c r="H2969">
        <v>1197.82</v>
      </c>
      <c r="I2969">
        <v>215.41247999999999</v>
      </c>
      <c r="J2969">
        <v>36.799999999999997</v>
      </c>
      <c r="K2969">
        <v>277.24383999999998</v>
      </c>
      <c r="L2969">
        <f>Tabla_STOCKENALMACEN[[#This Row],[CANT_STOCK]]*Tabla_STOCKENALMACEN[[#This Row],[COSTO_UNIT]]</f>
        <v>1197.82</v>
      </c>
      <c r="M2969">
        <f>IFERROR(Tabla_STOCKENALMACEN[[#This Row],[CANT_STOCK]]/Tabla_STOCKENALMACEN[[#This Row],[VENTA_PROM12MESES_UN]],0)</f>
        <v>6.0054347826086962</v>
      </c>
      <c r="N2969">
        <f>IFERROR(12/Tabla_STOCKENALMACEN[[#This Row],[MESES DE INVENTARIO]],0)</f>
        <v>1.9981900452488686</v>
      </c>
      <c r="O2969" s="3">
        <f>Tabla_STOCKENALMACEN[[#This Row],[STOCK_VALORIZADO]]/SUM(Tabla_STOCKENALMACEN[STOCK_VALORIZADO])</f>
        <v>4.5092990552267104E-5</v>
      </c>
      <c r="P2969" s="1" t="str">
        <f>VLOOKUP(Tabla_STOCKENALMACEN[[#This Row],[ID_PRODUCTO]],'ABC VENTAS'!$B$2:$F$564,5,FALSE)</f>
        <v>C</v>
      </c>
      <c r="Q2969" s="1" t="str">
        <f>VLOOKUP(Tabla_STOCKENALMACEN[[#This Row],[ID_PRODUCTO]],'ABC STOCK'!$B$3:$F$565,5,FALSE)</f>
        <v>C</v>
      </c>
      <c r="R296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970" spans="1:18" x14ac:dyDescent="0.25">
      <c r="A2970">
        <v>1</v>
      </c>
      <c r="B2970">
        <v>1495</v>
      </c>
      <c r="C2970">
        <v>9</v>
      </c>
      <c r="D2970">
        <v>4</v>
      </c>
      <c r="E2970">
        <v>202003</v>
      </c>
      <c r="F2970">
        <v>1149</v>
      </c>
      <c r="G2970">
        <v>2.82</v>
      </c>
      <c r="H2970">
        <v>3240.18</v>
      </c>
      <c r="I2970">
        <v>194.37696</v>
      </c>
      <c r="J2970">
        <v>71.8</v>
      </c>
      <c r="K2970">
        <v>251.07024000000001</v>
      </c>
      <c r="L2970">
        <f>Tabla_STOCKENALMACEN[[#This Row],[CANT_STOCK]]*Tabla_STOCKENALMACEN[[#This Row],[COSTO_UNIT]]</f>
        <v>3240.18</v>
      </c>
      <c r="M2970">
        <f>IFERROR(Tabla_STOCKENALMACEN[[#This Row],[CANT_STOCK]]/Tabla_STOCKENALMACEN[[#This Row],[VENTA_PROM12MESES_UN]],0)</f>
        <v>16.002785515320333</v>
      </c>
      <c r="N2970">
        <f>IFERROR(12/Tabla_STOCKENALMACEN[[#This Row],[MESES DE INVENTARIO]],0)</f>
        <v>0.74986945169712793</v>
      </c>
      <c r="O2970" s="3">
        <f>Tabla_STOCKENALMACEN[[#This Row],[STOCK_VALORIZADO]]/SUM(Tabla_STOCKENALMACEN[STOCK_VALORIZADO])</f>
        <v>1.2197943441221955E-4</v>
      </c>
      <c r="P2970" s="1" t="str">
        <f>VLOOKUP(Tabla_STOCKENALMACEN[[#This Row],[ID_PRODUCTO]],'ABC VENTAS'!$B$2:$F$564,5,FALSE)</f>
        <v>C</v>
      </c>
      <c r="Q2970" s="1" t="str">
        <f>VLOOKUP(Tabla_STOCKENALMACEN[[#This Row],[ID_PRODUCTO]],'ABC STOCK'!$B$3:$F$565,5,FALSE)</f>
        <v>C</v>
      </c>
      <c r="R297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971" spans="1:18" x14ac:dyDescent="0.25">
      <c r="A2971">
        <v>2</v>
      </c>
      <c r="B2971">
        <v>1495</v>
      </c>
      <c r="C2971">
        <v>9</v>
      </c>
      <c r="D2971">
        <v>4</v>
      </c>
      <c r="E2971">
        <v>201902</v>
      </c>
      <c r="F2971">
        <v>234</v>
      </c>
      <c r="G2971">
        <v>45.4</v>
      </c>
      <c r="H2971">
        <v>10623.6</v>
      </c>
      <c r="I2971">
        <v>0</v>
      </c>
      <c r="J2971">
        <v>0</v>
      </c>
      <c r="K2971">
        <v>0</v>
      </c>
      <c r="L2971">
        <f>Tabla_STOCKENALMACEN[[#This Row],[CANT_STOCK]]*Tabla_STOCKENALMACEN[[#This Row],[COSTO_UNIT]]</f>
        <v>10623.6</v>
      </c>
      <c r="M2971">
        <f>IFERROR(Tabla_STOCKENALMACEN[[#This Row],[CANT_STOCK]]/Tabla_STOCKENALMACEN[[#This Row],[VENTA_PROM12MESES_UN]],0)</f>
        <v>0</v>
      </c>
      <c r="N2971">
        <f>IFERROR(12/Tabla_STOCKENALMACEN[[#This Row],[MESES DE INVENTARIO]],0)</f>
        <v>0</v>
      </c>
      <c r="O2971" s="3">
        <f>Tabla_STOCKENALMACEN[[#This Row],[STOCK_VALORIZADO]]/SUM(Tabla_STOCKENALMACEN[STOCK_VALORIZADO])</f>
        <v>3.9993479356753505E-4</v>
      </c>
      <c r="P2971" s="1" t="str">
        <f>VLOOKUP(Tabla_STOCKENALMACEN[[#This Row],[ID_PRODUCTO]],'ABC VENTAS'!$B$2:$F$564,5,FALSE)</f>
        <v>C</v>
      </c>
      <c r="Q2971" s="1" t="str">
        <f>VLOOKUP(Tabla_STOCKENALMACEN[[#This Row],[ID_PRODUCTO]],'ABC STOCK'!$B$3:$F$565,5,FALSE)</f>
        <v>C</v>
      </c>
      <c r="R2971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2972" spans="1:18" x14ac:dyDescent="0.25">
      <c r="A2972">
        <v>1</v>
      </c>
      <c r="B2972">
        <v>1496</v>
      </c>
      <c r="C2972">
        <v>9</v>
      </c>
      <c r="D2972">
        <v>4</v>
      </c>
      <c r="E2972">
        <v>201904</v>
      </c>
      <c r="F2972">
        <v>75</v>
      </c>
      <c r="G2972">
        <v>5.05</v>
      </c>
      <c r="H2972">
        <v>378.75</v>
      </c>
      <c r="I2972">
        <v>597.61699999999996</v>
      </c>
      <c r="J2972">
        <v>122</v>
      </c>
      <c r="K2972">
        <v>899.50599999999997</v>
      </c>
      <c r="L2972">
        <f>Tabla_STOCKENALMACEN[[#This Row],[CANT_STOCK]]*Tabla_STOCKENALMACEN[[#This Row],[COSTO_UNIT]]</f>
        <v>378.75</v>
      </c>
      <c r="M2972">
        <f>IFERROR(Tabla_STOCKENALMACEN[[#This Row],[CANT_STOCK]]/Tabla_STOCKENALMACEN[[#This Row],[VENTA_PROM12MESES_UN]],0)</f>
        <v>0.61475409836065575</v>
      </c>
      <c r="N2972">
        <f>IFERROR(12/Tabla_STOCKENALMACEN[[#This Row],[MESES DE INVENTARIO]],0)</f>
        <v>19.52</v>
      </c>
      <c r="O2972" s="3">
        <f>Tabla_STOCKENALMACEN[[#This Row],[STOCK_VALORIZADO]]/SUM(Tabla_STOCKENALMACEN[STOCK_VALORIZADO])</f>
        <v>1.425837786284347E-5</v>
      </c>
      <c r="P2972" s="1" t="str">
        <f>VLOOKUP(Tabla_STOCKENALMACEN[[#This Row],[ID_PRODUCTO]],'ABC VENTAS'!$B$2:$F$564,5,FALSE)</f>
        <v>C</v>
      </c>
      <c r="Q2972" s="1" t="str">
        <f>VLOOKUP(Tabla_STOCKENALMACEN[[#This Row],[ID_PRODUCTO]],'ABC STOCK'!$B$3:$F$565,5,FALSE)</f>
        <v>C</v>
      </c>
      <c r="R297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73" spans="1:18" x14ac:dyDescent="0.25">
      <c r="A2973">
        <v>2</v>
      </c>
      <c r="B2973">
        <v>1496</v>
      </c>
      <c r="C2973">
        <v>9</v>
      </c>
      <c r="D2973">
        <v>4</v>
      </c>
      <c r="E2973">
        <v>201905</v>
      </c>
      <c r="F2973">
        <v>735</v>
      </c>
      <c r="G2973">
        <v>5.99</v>
      </c>
      <c r="H2973">
        <v>4402.6499999999996</v>
      </c>
      <c r="I2973">
        <v>374.22525000000002</v>
      </c>
      <c r="J2973">
        <v>73.5</v>
      </c>
      <c r="K2973">
        <v>726.43724999999995</v>
      </c>
      <c r="L2973">
        <f>Tabla_STOCKENALMACEN[[#This Row],[CANT_STOCK]]*Tabla_STOCKENALMACEN[[#This Row],[COSTO_UNIT]]</f>
        <v>4402.6500000000005</v>
      </c>
      <c r="M2973">
        <f>IFERROR(Tabla_STOCKENALMACEN[[#This Row],[CANT_STOCK]]/Tabla_STOCKENALMACEN[[#This Row],[VENTA_PROM12MESES_UN]],0)</f>
        <v>10</v>
      </c>
      <c r="N2973">
        <f>IFERROR(12/Tabla_STOCKENALMACEN[[#This Row],[MESES DE INVENTARIO]],0)</f>
        <v>1.2</v>
      </c>
      <c r="O2973" s="3">
        <f>Tabla_STOCKENALMACEN[[#This Row],[STOCK_VALORIZADO]]/SUM(Tabla_STOCKENALMACEN[STOCK_VALORIZADO])</f>
        <v>1.657416430306213E-4</v>
      </c>
      <c r="P2973" s="1" t="str">
        <f>VLOOKUP(Tabla_STOCKENALMACEN[[#This Row],[ID_PRODUCTO]],'ABC VENTAS'!$B$2:$F$564,5,FALSE)</f>
        <v>C</v>
      </c>
      <c r="Q2973" s="1" t="str">
        <f>VLOOKUP(Tabla_STOCKENALMACEN[[#This Row],[ID_PRODUCTO]],'ABC STOCK'!$B$3:$F$565,5,FALSE)</f>
        <v>C</v>
      </c>
      <c r="R297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974" spans="1:18" x14ac:dyDescent="0.25">
      <c r="A2974">
        <v>1</v>
      </c>
      <c r="B2974">
        <v>1496</v>
      </c>
      <c r="C2974">
        <v>9</v>
      </c>
      <c r="D2974">
        <v>4</v>
      </c>
      <c r="E2974">
        <v>202003</v>
      </c>
      <c r="F2974">
        <v>956</v>
      </c>
      <c r="G2974">
        <v>2.2799999999999998</v>
      </c>
      <c r="H2974">
        <v>2179.6799999999998</v>
      </c>
      <c r="I2974">
        <v>237.1884</v>
      </c>
      <c r="J2974">
        <v>103</v>
      </c>
      <c r="K2974">
        <v>302.9436</v>
      </c>
      <c r="L2974">
        <f>Tabla_STOCKENALMACEN[[#This Row],[CANT_STOCK]]*Tabla_STOCKENALMACEN[[#This Row],[COSTO_UNIT]]</f>
        <v>2179.6799999999998</v>
      </c>
      <c r="M2974">
        <f>IFERROR(Tabla_STOCKENALMACEN[[#This Row],[CANT_STOCK]]/Tabla_STOCKENALMACEN[[#This Row],[VENTA_PROM12MESES_UN]],0)</f>
        <v>9.2815533980582519</v>
      </c>
      <c r="N2974">
        <f>IFERROR(12/Tabla_STOCKENALMACEN[[#This Row],[MESES DE INVENTARIO]],0)</f>
        <v>1.2928870292887029</v>
      </c>
      <c r="O2974" s="3">
        <f>Tabla_STOCKENALMACEN[[#This Row],[STOCK_VALORIZADO]]/SUM(Tabla_STOCKENALMACEN[STOCK_VALORIZADO])</f>
        <v>8.2055976396257831E-5</v>
      </c>
      <c r="P2974" s="1" t="str">
        <f>VLOOKUP(Tabla_STOCKENALMACEN[[#This Row],[ID_PRODUCTO]],'ABC VENTAS'!$B$2:$F$564,5,FALSE)</f>
        <v>C</v>
      </c>
      <c r="Q2974" s="1" t="str">
        <f>VLOOKUP(Tabla_STOCKENALMACEN[[#This Row],[ID_PRODUCTO]],'ABC STOCK'!$B$3:$F$565,5,FALSE)</f>
        <v>C</v>
      </c>
      <c r="R297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975" spans="1:18" x14ac:dyDescent="0.25">
      <c r="A2975">
        <v>2</v>
      </c>
      <c r="B2975">
        <v>1496</v>
      </c>
      <c r="C2975">
        <v>9</v>
      </c>
      <c r="D2975">
        <v>4</v>
      </c>
      <c r="E2975">
        <v>202001</v>
      </c>
      <c r="F2975">
        <v>489</v>
      </c>
      <c r="G2975">
        <v>1.32</v>
      </c>
      <c r="H2975">
        <v>645.48</v>
      </c>
      <c r="I2975">
        <v>112.8468</v>
      </c>
      <c r="J2975">
        <v>103</v>
      </c>
      <c r="K2975">
        <v>256.96440000000001</v>
      </c>
      <c r="L2975">
        <f>Tabla_STOCKENALMACEN[[#This Row],[CANT_STOCK]]*Tabla_STOCKENALMACEN[[#This Row],[COSTO_UNIT]]</f>
        <v>645.48</v>
      </c>
      <c r="M2975">
        <f>IFERROR(Tabla_STOCKENALMACEN[[#This Row],[CANT_STOCK]]/Tabla_STOCKENALMACEN[[#This Row],[VENTA_PROM12MESES_UN]],0)</f>
        <v>4.7475728155339807</v>
      </c>
      <c r="N2975">
        <f>IFERROR(12/Tabla_STOCKENALMACEN[[#This Row],[MESES DE INVENTARIO]],0)</f>
        <v>2.5276073619631902</v>
      </c>
      <c r="O2975" s="3">
        <f>Tabla_STOCKENALMACEN[[#This Row],[STOCK_VALORIZADO]]/SUM(Tabla_STOCKENALMACEN[STOCK_VALORIZADO])</f>
        <v>2.4299664007678427E-5</v>
      </c>
      <c r="P2975" s="1" t="str">
        <f>VLOOKUP(Tabla_STOCKENALMACEN[[#This Row],[ID_PRODUCTO]],'ABC VENTAS'!$B$2:$F$564,5,FALSE)</f>
        <v>C</v>
      </c>
      <c r="Q2975" s="1" t="str">
        <f>VLOOKUP(Tabla_STOCKENALMACEN[[#This Row],[ID_PRODUCTO]],'ABC STOCK'!$B$3:$F$565,5,FALSE)</f>
        <v>C</v>
      </c>
      <c r="R297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976" spans="1:18" x14ac:dyDescent="0.25">
      <c r="A2976">
        <v>2</v>
      </c>
      <c r="B2976">
        <v>1496</v>
      </c>
      <c r="C2976">
        <v>9</v>
      </c>
      <c r="D2976">
        <v>4</v>
      </c>
      <c r="E2976">
        <v>202002</v>
      </c>
      <c r="F2976">
        <v>1066</v>
      </c>
      <c r="G2976">
        <v>1.72</v>
      </c>
      <c r="H2976">
        <v>1833.52</v>
      </c>
      <c r="I2976">
        <v>180.75479999999999</v>
      </c>
      <c r="J2976">
        <v>113</v>
      </c>
      <c r="K2976">
        <v>235.1756</v>
      </c>
      <c r="L2976">
        <f>Tabla_STOCKENALMACEN[[#This Row],[CANT_STOCK]]*Tabla_STOCKENALMACEN[[#This Row],[COSTO_UNIT]]</f>
        <v>1833.52</v>
      </c>
      <c r="M2976">
        <f>IFERROR(Tabla_STOCKENALMACEN[[#This Row],[CANT_STOCK]]/Tabla_STOCKENALMACEN[[#This Row],[VENTA_PROM12MESES_UN]],0)</f>
        <v>9.4336283185840699</v>
      </c>
      <c r="N2976">
        <f>IFERROR(12/Tabla_STOCKENALMACEN[[#This Row],[MESES DE INVENTARIO]],0)</f>
        <v>1.2720450281425892</v>
      </c>
      <c r="O2976" s="3">
        <f>Tabla_STOCKENALMACEN[[#This Row],[STOCK_VALORIZADO]]/SUM(Tabla_STOCKENALMACEN[STOCK_VALORIZADO])</f>
        <v>6.9024477832556463E-5</v>
      </c>
      <c r="P2976" s="1" t="str">
        <f>VLOOKUP(Tabla_STOCKENALMACEN[[#This Row],[ID_PRODUCTO]],'ABC VENTAS'!$B$2:$F$564,5,FALSE)</f>
        <v>C</v>
      </c>
      <c r="Q2976" s="1" t="str">
        <f>VLOOKUP(Tabla_STOCKENALMACEN[[#This Row],[ID_PRODUCTO]],'ABC STOCK'!$B$3:$F$565,5,FALSE)</f>
        <v>C</v>
      </c>
      <c r="R297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977" spans="1:18" x14ac:dyDescent="0.25">
      <c r="A2977">
        <v>2</v>
      </c>
      <c r="B2977">
        <v>1496</v>
      </c>
      <c r="C2977">
        <v>9</v>
      </c>
      <c r="D2977">
        <v>4</v>
      </c>
      <c r="E2977">
        <v>202003</v>
      </c>
      <c r="F2977">
        <v>377</v>
      </c>
      <c r="G2977">
        <v>3.43</v>
      </c>
      <c r="H2977">
        <v>1293.1099999999999</v>
      </c>
      <c r="I2977">
        <v>174.93</v>
      </c>
      <c r="J2977">
        <v>50</v>
      </c>
      <c r="K2977">
        <v>214.375</v>
      </c>
      <c r="L2977">
        <f>Tabla_STOCKENALMACEN[[#This Row],[CANT_STOCK]]*Tabla_STOCKENALMACEN[[#This Row],[COSTO_UNIT]]</f>
        <v>1293.1100000000001</v>
      </c>
      <c r="M2977">
        <f>IFERROR(Tabla_STOCKENALMACEN[[#This Row],[CANT_STOCK]]/Tabla_STOCKENALMACEN[[#This Row],[VENTA_PROM12MESES_UN]],0)</f>
        <v>7.54</v>
      </c>
      <c r="N2977">
        <f>IFERROR(12/Tabla_STOCKENALMACEN[[#This Row],[MESES DE INVENTARIO]],0)</f>
        <v>1.5915119363395225</v>
      </c>
      <c r="O2977" s="3">
        <f>Tabla_STOCKENALMACEN[[#This Row],[STOCK_VALORIZADO]]/SUM(Tabla_STOCKENALMACEN[STOCK_VALORIZADO])</f>
        <v>4.8680266661971016E-5</v>
      </c>
      <c r="P2977" s="1" t="str">
        <f>VLOOKUP(Tabla_STOCKENALMACEN[[#This Row],[ID_PRODUCTO]],'ABC VENTAS'!$B$2:$F$564,5,FALSE)</f>
        <v>C</v>
      </c>
      <c r="Q2977" s="1" t="str">
        <f>VLOOKUP(Tabla_STOCKENALMACEN[[#This Row],[ID_PRODUCTO]],'ABC STOCK'!$B$3:$F$565,5,FALSE)</f>
        <v>C</v>
      </c>
      <c r="R297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978" spans="1:18" x14ac:dyDescent="0.25">
      <c r="A2978">
        <v>3</v>
      </c>
      <c r="B2978">
        <v>1497</v>
      </c>
      <c r="C2978">
        <v>9</v>
      </c>
      <c r="D2978">
        <v>4</v>
      </c>
      <c r="E2978">
        <v>202003</v>
      </c>
      <c r="F2978">
        <v>1196</v>
      </c>
      <c r="G2978">
        <v>50</v>
      </c>
      <c r="H2978">
        <v>59800</v>
      </c>
      <c r="I2978">
        <v>53339.5</v>
      </c>
      <c r="J2978">
        <v>997</v>
      </c>
      <c r="K2978">
        <v>83748</v>
      </c>
      <c r="L2978">
        <f>Tabla_STOCKENALMACEN[[#This Row],[CANT_STOCK]]*Tabla_STOCKENALMACEN[[#This Row],[COSTO_UNIT]]</f>
        <v>59800</v>
      </c>
      <c r="M2978">
        <f>IFERROR(Tabla_STOCKENALMACEN[[#This Row],[CANT_STOCK]]/Tabla_STOCKENALMACEN[[#This Row],[VENTA_PROM12MESES_UN]],0)</f>
        <v>1.1995987963891674</v>
      </c>
      <c r="N2978">
        <f>IFERROR(12/Tabla_STOCKENALMACEN[[#This Row],[MESES DE INVENTARIO]],0)</f>
        <v>10.003344481605351</v>
      </c>
      <c r="O2978" s="3">
        <f>Tabla_STOCKENALMACEN[[#This Row],[STOCK_VALORIZADO]]/SUM(Tabla_STOCKENALMACEN[STOCK_VALORIZADO])</f>
        <v>2.2512237523380583E-3</v>
      </c>
      <c r="P2978" s="1" t="str">
        <f>VLOOKUP(Tabla_STOCKENALMACEN[[#This Row],[ID_PRODUCTO]],'ABC VENTAS'!$B$2:$F$564,5,FALSE)</f>
        <v>B</v>
      </c>
      <c r="Q2978" s="1" t="str">
        <f>VLOOKUP(Tabla_STOCKENALMACEN[[#This Row],[ID_PRODUCTO]],'ABC STOCK'!$B$3:$F$565,5,FALSE)</f>
        <v>A</v>
      </c>
      <c r="R297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79" spans="1:18" x14ac:dyDescent="0.25">
      <c r="A2979">
        <v>2</v>
      </c>
      <c r="B2979">
        <v>1497</v>
      </c>
      <c r="C2979">
        <v>9</v>
      </c>
      <c r="D2979">
        <v>4</v>
      </c>
      <c r="E2979">
        <v>202002</v>
      </c>
      <c r="F2979">
        <v>746</v>
      </c>
      <c r="G2979">
        <v>66</v>
      </c>
      <c r="H2979">
        <v>49236</v>
      </c>
      <c r="I2979">
        <v>31563.84</v>
      </c>
      <c r="J2979">
        <v>488</v>
      </c>
      <c r="K2979">
        <v>60873.120000000003</v>
      </c>
      <c r="L2979">
        <f>Tabla_STOCKENALMACEN[[#This Row],[CANT_STOCK]]*Tabla_STOCKENALMACEN[[#This Row],[COSTO_UNIT]]</f>
        <v>49236</v>
      </c>
      <c r="M2979">
        <f>IFERROR(Tabla_STOCKENALMACEN[[#This Row],[CANT_STOCK]]/Tabla_STOCKENALMACEN[[#This Row],[VENTA_PROM12MESES_UN]],0)</f>
        <v>1.528688524590164</v>
      </c>
      <c r="N2979">
        <f>IFERROR(12/Tabla_STOCKENALMACEN[[#This Row],[MESES DE INVENTARIO]],0)</f>
        <v>7.8498659517426272</v>
      </c>
      <c r="O2979" s="3">
        <f>Tabla_STOCKENALMACEN[[#This Row],[STOCK_VALORIZADO]]/SUM(Tabla_STOCKENALMACEN[STOCK_VALORIZADO])</f>
        <v>1.853532653346432E-3</v>
      </c>
      <c r="P2979" s="1" t="str">
        <f>VLOOKUP(Tabla_STOCKENALMACEN[[#This Row],[ID_PRODUCTO]],'ABC VENTAS'!$B$2:$F$564,5,FALSE)</f>
        <v>B</v>
      </c>
      <c r="Q2979" s="1" t="str">
        <f>VLOOKUP(Tabla_STOCKENALMACEN[[#This Row],[ID_PRODUCTO]],'ABC STOCK'!$B$3:$F$565,5,FALSE)</f>
        <v>A</v>
      </c>
      <c r="R297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80" spans="1:18" x14ac:dyDescent="0.25">
      <c r="A2980">
        <v>2</v>
      </c>
      <c r="B2980">
        <v>1497</v>
      </c>
      <c r="C2980">
        <v>9</v>
      </c>
      <c r="D2980">
        <v>4</v>
      </c>
      <c r="E2980">
        <v>201908</v>
      </c>
      <c r="F2980">
        <v>726</v>
      </c>
      <c r="G2980">
        <v>50</v>
      </c>
      <c r="H2980">
        <v>36300</v>
      </c>
      <c r="I2980">
        <v>29103</v>
      </c>
      <c r="J2980">
        <v>654</v>
      </c>
      <c r="K2980">
        <v>53955</v>
      </c>
      <c r="L2980">
        <f>Tabla_STOCKENALMACEN[[#This Row],[CANT_STOCK]]*Tabla_STOCKENALMACEN[[#This Row],[COSTO_UNIT]]</f>
        <v>36300</v>
      </c>
      <c r="M2980">
        <f>IFERROR(Tabla_STOCKENALMACEN[[#This Row],[CANT_STOCK]]/Tabla_STOCKENALMACEN[[#This Row],[VENTA_PROM12MESES_UN]],0)</f>
        <v>1.1100917431192661</v>
      </c>
      <c r="N2980">
        <f>IFERROR(12/Tabla_STOCKENALMACEN[[#This Row],[MESES DE INVENTARIO]],0)</f>
        <v>10.809917355371901</v>
      </c>
      <c r="O2980" s="3">
        <f>Tabla_STOCKENALMACEN[[#This Row],[STOCK_VALORIZADO]]/SUM(Tabla_STOCKENALMACEN[STOCK_VALORIZADO])</f>
        <v>1.3665455219042059E-3</v>
      </c>
      <c r="P2980" s="1" t="str">
        <f>VLOOKUP(Tabla_STOCKENALMACEN[[#This Row],[ID_PRODUCTO]],'ABC VENTAS'!$B$2:$F$564,5,FALSE)</f>
        <v>B</v>
      </c>
      <c r="Q2980" s="1" t="str">
        <f>VLOOKUP(Tabla_STOCKENALMACEN[[#This Row],[ID_PRODUCTO]],'ABC STOCK'!$B$3:$F$565,5,FALSE)</f>
        <v>A</v>
      </c>
      <c r="R298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81" spans="1:18" x14ac:dyDescent="0.25">
      <c r="A2981">
        <v>3</v>
      </c>
      <c r="B2981">
        <v>1497</v>
      </c>
      <c r="C2981">
        <v>9</v>
      </c>
      <c r="D2981">
        <v>4</v>
      </c>
      <c r="E2981">
        <v>201907</v>
      </c>
      <c r="F2981">
        <v>113</v>
      </c>
      <c r="G2981">
        <v>61</v>
      </c>
      <c r="H2981">
        <v>6893</v>
      </c>
      <c r="I2981">
        <v>27293.23</v>
      </c>
      <c r="J2981">
        <v>443</v>
      </c>
      <c r="K2981">
        <v>51073.47</v>
      </c>
      <c r="L2981">
        <f>Tabla_STOCKENALMACEN[[#This Row],[CANT_STOCK]]*Tabla_STOCKENALMACEN[[#This Row],[COSTO_UNIT]]</f>
        <v>6893</v>
      </c>
      <c r="M2981">
        <f>IFERROR(Tabla_STOCKENALMACEN[[#This Row],[CANT_STOCK]]/Tabla_STOCKENALMACEN[[#This Row],[VENTA_PROM12MESES_UN]],0)</f>
        <v>0.25507900677200901</v>
      </c>
      <c r="N2981">
        <f>IFERROR(12/Tabla_STOCKENALMACEN[[#This Row],[MESES DE INVENTARIO]],0)</f>
        <v>47.044247787610622</v>
      </c>
      <c r="O2981" s="3">
        <f>Tabla_STOCKENALMACEN[[#This Row],[STOCK_VALORIZADO]]/SUM(Tabla_STOCKENALMACEN[STOCK_VALORIZADO])</f>
        <v>2.5949306563321465E-4</v>
      </c>
      <c r="P2981" s="1" t="str">
        <f>VLOOKUP(Tabla_STOCKENALMACEN[[#This Row],[ID_PRODUCTO]],'ABC VENTAS'!$B$2:$F$564,5,FALSE)</f>
        <v>B</v>
      </c>
      <c r="Q2981" s="1" t="str">
        <f>VLOOKUP(Tabla_STOCKENALMACEN[[#This Row],[ID_PRODUCTO]],'ABC STOCK'!$B$3:$F$565,5,FALSE)</f>
        <v>A</v>
      </c>
      <c r="R298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82" spans="1:18" x14ac:dyDescent="0.25">
      <c r="A2982">
        <v>3</v>
      </c>
      <c r="B2982">
        <v>1497</v>
      </c>
      <c r="C2982">
        <v>9</v>
      </c>
      <c r="D2982">
        <v>4</v>
      </c>
      <c r="E2982">
        <v>202003</v>
      </c>
      <c r="F2982">
        <v>398</v>
      </c>
      <c r="G2982">
        <v>56</v>
      </c>
      <c r="H2982">
        <v>22288</v>
      </c>
      <c r="I2982">
        <v>25636.799999999999</v>
      </c>
      <c r="J2982">
        <v>420</v>
      </c>
      <c r="K2982">
        <v>36220.800000000003</v>
      </c>
      <c r="L2982">
        <f>Tabla_STOCKENALMACEN[[#This Row],[CANT_STOCK]]*Tabla_STOCKENALMACEN[[#This Row],[COSTO_UNIT]]</f>
        <v>22288</v>
      </c>
      <c r="M2982">
        <f>IFERROR(Tabla_STOCKENALMACEN[[#This Row],[CANT_STOCK]]/Tabla_STOCKENALMACEN[[#This Row],[VENTA_PROM12MESES_UN]],0)</f>
        <v>0.94761904761904758</v>
      </c>
      <c r="N2982">
        <f>IFERROR(12/Tabla_STOCKENALMACEN[[#This Row],[MESES DE INVENTARIO]],0)</f>
        <v>12.663316582914574</v>
      </c>
      <c r="O2982" s="3">
        <f>Tabla_STOCKENALMACEN[[#This Row],[STOCK_VALORIZADO]]/SUM(Tabla_STOCKENALMACEN[STOCK_VALORIZADO])</f>
        <v>8.3905142127275317E-4</v>
      </c>
      <c r="P2982" s="1" t="str">
        <f>VLOOKUP(Tabla_STOCKENALMACEN[[#This Row],[ID_PRODUCTO]],'ABC VENTAS'!$B$2:$F$564,5,FALSE)</f>
        <v>B</v>
      </c>
      <c r="Q2982" s="1" t="str">
        <f>VLOOKUP(Tabla_STOCKENALMACEN[[#This Row],[ID_PRODUCTO]],'ABC STOCK'!$B$3:$F$565,5,FALSE)</f>
        <v>A</v>
      </c>
      <c r="R298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83" spans="1:18" x14ac:dyDescent="0.25">
      <c r="A2983">
        <v>2</v>
      </c>
      <c r="B2983">
        <v>1497</v>
      </c>
      <c r="C2983">
        <v>9</v>
      </c>
      <c r="D2983">
        <v>4</v>
      </c>
      <c r="E2983">
        <v>201901</v>
      </c>
      <c r="F2983">
        <v>749</v>
      </c>
      <c r="G2983">
        <v>33</v>
      </c>
      <c r="H2983">
        <v>24717</v>
      </c>
      <c r="I2983">
        <v>13934.58</v>
      </c>
      <c r="J2983">
        <v>491</v>
      </c>
      <c r="K2983">
        <v>24628.560000000001</v>
      </c>
      <c r="L2983">
        <f>Tabla_STOCKENALMACEN[[#This Row],[CANT_STOCK]]*Tabla_STOCKENALMACEN[[#This Row],[COSTO_UNIT]]</f>
        <v>24717</v>
      </c>
      <c r="M2983">
        <f>IFERROR(Tabla_STOCKENALMACEN[[#This Row],[CANT_STOCK]]/Tabla_STOCKENALMACEN[[#This Row],[VENTA_PROM12MESES_UN]],0)</f>
        <v>1.525458248472505</v>
      </c>
      <c r="N2983">
        <f>IFERROR(12/Tabla_STOCKENALMACEN[[#This Row],[MESES DE INVENTARIO]],0)</f>
        <v>7.8664886515353807</v>
      </c>
      <c r="O2983" s="3">
        <f>Tabla_STOCKENALMACEN[[#This Row],[STOCK_VALORIZADO]]/SUM(Tabla_STOCKENALMACEN[STOCK_VALORIZADO])</f>
        <v>9.30493269005682E-4</v>
      </c>
      <c r="P2983" s="1" t="str">
        <f>VLOOKUP(Tabla_STOCKENALMACEN[[#This Row],[ID_PRODUCTO]],'ABC VENTAS'!$B$2:$F$564,5,FALSE)</f>
        <v>B</v>
      </c>
      <c r="Q2983" s="1" t="str">
        <f>VLOOKUP(Tabla_STOCKENALMACEN[[#This Row],[ID_PRODUCTO]],'ABC STOCK'!$B$3:$F$565,5,FALSE)</f>
        <v>A</v>
      </c>
      <c r="R298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84" spans="1:18" x14ac:dyDescent="0.25">
      <c r="A2984">
        <v>2</v>
      </c>
      <c r="B2984">
        <v>1498</v>
      </c>
      <c r="C2984">
        <v>9</v>
      </c>
      <c r="D2984">
        <v>4</v>
      </c>
      <c r="E2984">
        <v>202002</v>
      </c>
      <c r="F2984">
        <v>14</v>
      </c>
      <c r="G2984">
        <v>5.17</v>
      </c>
      <c r="H2984">
        <v>72.38</v>
      </c>
      <c r="I2984">
        <v>697.0711</v>
      </c>
      <c r="J2984">
        <v>139</v>
      </c>
      <c r="K2984">
        <v>1336.6518000000001</v>
      </c>
      <c r="L2984">
        <f>Tabla_STOCKENALMACEN[[#This Row],[CANT_STOCK]]*Tabla_STOCKENALMACEN[[#This Row],[COSTO_UNIT]]</f>
        <v>72.38</v>
      </c>
      <c r="M2984">
        <f>IFERROR(Tabla_STOCKENALMACEN[[#This Row],[CANT_STOCK]]/Tabla_STOCKENALMACEN[[#This Row],[VENTA_PROM12MESES_UN]],0)</f>
        <v>0.10071942446043165</v>
      </c>
      <c r="N2984">
        <f>IFERROR(12/Tabla_STOCKENALMACEN[[#This Row],[MESES DE INVENTARIO]],0)</f>
        <v>119.14285714285714</v>
      </c>
      <c r="O2984" s="3">
        <f>Tabla_STOCKENALMACEN[[#This Row],[STOCK_VALORIZADO]]/SUM(Tabla_STOCKENALMACEN[STOCK_VALORIZADO])</f>
        <v>2.7248089497362651E-6</v>
      </c>
      <c r="P2984" s="1" t="str">
        <f>VLOOKUP(Tabla_STOCKENALMACEN[[#This Row],[ID_PRODUCTO]],'ABC VENTAS'!$B$2:$F$564,5,FALSE)</f>
        <v>C</v>
      </c>
      <c r="Q2984" s="1" t="str">
        <f>VLOOKUP(Tabla_STOCKENALMACEN[[#This Row],[ID_PRODUCTO]],'ABC STOCK'!$B$3:$F$565,5,FALSE)</f>
        <v>C</v>
      </c>
      <c r="R298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85" spans="1:18" x14ac:dyDescent="0.25">
      <c r="A2985">
        <v>3</v>
      </c>
      <c r="B2985">
        <v>1498</v>
      </c>
      <c r="C2985">
        <v>9</v>
      </c>
      <c r="D2985">
        <v>4</v>
      </c>
      <c r="E2985">
        <v>201912</v>
      </c>
      <c r="F2985">
        <v>65</v>
      </c>
      <c r="G2985">
        <v>7.63</v>
      </c>
      <c r="H2985">
        <v>495.95</v>
      </c>
      <c r="I2985">
        <v>458.02890000000002</v>
      </c>
      <c r="J2985">
        <v>69</v>
      </c>
      <c r="K2985">
        <v>858.14610000000005</v>
      </c>
      <c r="L2985">
        <f>Tabla_STOCKENALMACEN[[#This Row],[CANT_STOCK]]*Tabla_STOCKENALMACEN[[#This Row],[COSTO_UNIT]]</f>
        <v>495.95</v>
      </c>
      <c r="M2985">
        <f>IFERROR(Tabla_STOCKENALMACEN[[#This Row],[CANT_STOCK]]/Tabla_STOCKENALMACEN[[#This Row],[VENTA_PROM12MESES_UN]],0)</f>
        <v>0.94202898550724634</v>
      </c>
      <c r="N2985">
        <f>IFERROR(12/Tabla_STOCKENALMACEN[[#This Row],[MESES DE INVENTARIO]],0)</f>
        <v>12.738461538461539</v>
      </c>
      <c r="O2985" s="3">
        <f>Tabla_STOCKENALMACEN[[#This Row],[STOCK_VALORIZADO]]/SUM(Tabla_STOCKENALMACEN[STOCK_VALORIZADO])</f>
        <v>1.8670475250368894E-5</v>
      </c>
      <c r="P2985" s="1" t="str">
        <f>VLOOKUP(Tabla_STOCKENALMACEN[[#This Row],[ID_PRODUCTO]],'ABC VENTAS'!$B$2:$F$564,5,FALSE)</f>
        <v>C</v>
      </c>
      <c r="Q2985" s="1" t="str">
        <f>VLOOKUP(Tabla_STOCKENALMACEN[[#This Row],[ID_PRODUCTO]],'ABC STOCK'!$B$3:$F$565,5,FALSE)</f>
        <v>C</v>
      </c>
      <c r="R298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86" spans="1:18" x14ac:dyDescent="0.25">
      <c r="A2986">
        <v>3</v>
      </c>
      <c r="B2986">
        <v>1498</v>
      </c>
      <c r="C2986">
        <v>9</v>
      </c>
      <c r="D2986">
        <v>4</v>
      </c>
      <c r="E2986">
        <v>202002</v>
      </c>
      <c r="F2986">
        <v>674</v>
      </c>
      <c r="G2986">
        <v>2.54</v>
      </c>
      <c r="H2986">
        <v>1711.96</v>
      </c>
      <c r="I2986">
        <v>353.06</v>
      </c>
      <c r="J2986">
        <v>139</v>
      </c>
      <c r="K2986">
        <v>639.03859999999997</v>
      </c>
      <c r="L2986">
        <f>Tabla_STOCKENALMACEN[[#This Row],[CANT_STOCK]]*Tabla_STOCKENALMACEN[[#This Row],[COSTO_UNIT]]</f>
        <v>1711.96</v>
      </c>
      <c r="M2986">
        <f>IFERROR(Tabla_STOCKENALMACEN[[#This Row],[CANT_STOCK]]/Tabla_STOCKENALMACEN[[#This Row],[VENTA_PROM12MESES_UN]],0)</f>
        <v>4.8489208633093526</v>
      </c>
      <c r="N2986">
        <f>IFERROR(12/Tabla_STOCKENALMACEN[[#This Row],[MESES DE INVENTARIO]],0)</f>
        <v>2.4747774480712166</v>
      </c>
      <c r="O2986" s="3">
        <f>Tabla_STOCKENALMACEN[[#This Row],[STOCK_VALORIZADO]]/SUM(Tabla_STOCKENALMACEN[STOCK_VALORIZADO])</f>
        <v>6.4448244398873945E-5</v>
      </c>
      <c r="P2986" s="1" t="str">
        <f>VLOOKUP(Tabla_STOCKENALMACEN[[#This Row],[ID_PRODUCTO]],'ABC VENTAS'!$B$2:$F$564,5,FALSE)</f>
        <v>C</v>
      </c>
      <c r="Q2986" s="1" t="str">
        <f>VLOOKUP(Tabla_STOCKENALMACEN[[#This Row],[ID_PRODUCTO]],'ABC STOCK'!$B$3:$F$565,5,FALSE)</f>
        <v>C</v>
      </c>
      <c r="R298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987" spans="1:18" x14ac:dyDescent="0.25">
      <c r="A2987">
        <v>1</v>
      </c>
      <c r="B2987">
        <v>1498</v>
      </c>
      <c r="C2987">
        <v>9</v>
      </c>
      <c r="D2987">
        <v>4</v>
      </c>
      <c r="E2987">
        <v>202003</v>
      </c>
      <c r="F2987">
        <v>676</v>
      </c>
      <c r="G2987">
        <v>4.87</v>
      </c>
      <c r="H2987">
        <v>3292.12</v>
      </c>
      <c r="I2987">
        <v>245.64279999999999</v>
      </c>
      <c r="J2987">
        <v>52</v>
      </c>
      <c r="K2987">
        <v>417.846</v>
      </c>
      <c r="L2987">
        <f>Tabla_STOCKENALMACEN[[#This Row],[CANT_STOCK]]*Tabla_STOCKENALMACEN[[#This Row],[COSTO_UNIT]]</f>
        <v>3292.12</v>
      </c>
      <c r="M2987">
        <f>IFERROR(Tabla_STOCKENALMACEN[[#This Row],[CANT_STOCK]]/Tabla_STOCKENALMACEN[[#This Row],[VENTA_PROM12MESES_UN]],0)</f>
        <v>13</v>
      </c>
      <c r="N2987">
        <f>IFERROR(12/Tabla_STOCKENALMACEN[[#This Row],[MESES DE INVENTARIO]],0)</f>
        <v>0.92307692307692313</v>
      </c>
      <c r="O2987" s="3">
        <f>Tabla_STOCKENALMACEN[[#This Row],[STOCK_VALORIZADO]]/SUM(Tabla_STOCKENALMACEN[STOCK_VALORIZADO])</f>
        <v>1.239347615308891E-4</v>
      </c>
      <c r="P2987" s="1" t="str">
        <f>VLOOKUP(Tabla_STOCKENALMACEN[[#This Row],[ID_PRODUCTO]],'ABC VENTAS'!$B$2:$F$564,5,FALSE)</f>
        <v>C</v>
      </c>
      <c r="Q2987" s="1" t="str">
        <f>VLOOKUP(Tabla_STOCKENALMACEN[[#This Row],[ID_PRODUCTO]],'ABC STOCK'!$B$3:$F$565,5,FALSE)</f>
        <v>C</v>
      </c>
      <c r="R298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988" spans="1:18" x14ac:dyDescent="0.25">
      <c r="A2988">
        <v>1</v>
      </c>
      <c r="B2988">
        <v>1498</v>
      </c>
      <c r="C2988">
        <v>9</v>
      </c>
      <c r="D2988">
        <v>4</v>
      </c>
      <c r="E2988">
        <v>202002</v>
      </c>
      <c r="F2988">
        <v>402</v>
      </c>
      <c r="G2988">
        <v>5.19</v>
      </c>
      <c r="H2988">
        <v>2086.38</v>
      </c>
      <c r="I2988">
        <v>175.25592</v>
      </c>
      <c r="J2988">
        <v>40.200000000000003</v>
      </c>
      <c r="K2988">
        <v>275.40215999999998</v>
      </c>
      <c r="L2988">
        <f>Tabla_STOCKENALMACEN[[#This Row],[CANT_STOCK]]*Tabla_STOCKENALMACEN[[#This Row],[COSTO_UNIT]]</f>
        <v>2086.38</v>
      </c>
      <c r="M2988">
        <f>IFERROR(Tabla_STOCKENALMACEN[[#This Row],[CANT_STOCK]]/Tabla_STOCKENALMACEN[[#This Row],[VENTA_PROM12MESES_UN]],0)</f>
        <v>10</v>
      </c>
      <c r="N2988">
        <f>IFERROR(12/Tabla_STOCKENALMACEN[[#This Row],[MESES DE INVENTARIO]],0)</f>
        <v>1.2</v>
      </c>
      <c r="O2988" s="3">
        <f>Tabla_STOCKENALMACEN[[#This Row],[STOCK_VALORIZADO]]/SUM(Tabla_STOCKENALMACEN[STOCK_VALORIZADO])</f>
        <v>7.8543615592024712E-5</v>
      </c>
      <c r="P2988" s="1" t="str">
        <f>VLOOKUP(Tabla_STOCKENALMACEN[[#This Row],[ID_PRODUCTO]],'ABC VENTAS'!$B$2:$F$564,5,FALSE)</f>
        <v>C</v>
      </c>
      <c r="Q2988" s="1" t="str">
        <f>VLOOKUP(Tabla_STOCKENALMACEN[[#This Row],[ID_PRODUCTO]],'ABC STOCK'!$B$3:$F$565,5,FALSE)</f>
        <v>C</v>
      </c>
      <c r="R298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989" spans="1:18" x14ac:dyDescent="0.25">
      <c r="A2989">
        <v>1</v>
      </c>
      <c r="B2989">
        <v>1498</v>
      </c>
      <c r="C2989">
        <v>9</v>
      </c>
      <c r="D2989">
        <v>4</v>
      </c>
      <c r="E2989">
        <v>201903</v>
      </c>
      <c r="F2989">
        <v>714</v>
      </c>
      <c r="G2989">
        <v>1.99</v>
      </c>
      <c r="H2989">
        <v>1420.86</v>
      </c>
      <c r="I2989">
        <v>109.94750000000001</v>
      </c>
      <c r="J2989">
        <v>65</v>
      </c>
      <c r="K2989">
        <v>218.60149999999999</v>
      </c>
      <c r="L2989">
        <f>Tabla_STOCKENALMACEN[[#This Row],[CANT_STOCK]]*Tabla_STOCKENALMACEN[[#This Row],[COSTO_UNIT]]</f>
        <v>1420.86</v>
      </c>
      <c r="M2989">
        <f>IFERROR(Tabla_STOCKENALMACEN[[#This Row],[CANT_STOCK]]/Tabla_STOCKENALMACEN[[#This Row],[VENTA_PROM12MESES_UN]],0)</f>
        <v>10.984615384615385</v>
      </c>
      <c r="N2989">
        <f>IFERROR(12/Tabla_STOCKENALMACEN[[#This Row],[MESES DE INVENTARIO]],0)</f>
        <v>1.0924369747899159</v>
      </c>
      <c r="O2989" s="3">
        <f>Tabla_STOCKENALMACEN[[#This Row],[STOCK_VALORIZADO]]/SUM(Tabla_STOCKENALMACEN[STOCK_VALORIZADO])</f>
        <v>5.3489528106138012E-5</v>
      </c>
      <c r="P2989" s="1" t="str">
        <f>VLOOKUP(Tabla_STOCKENALMACEN[[#This Row],[ID_PRODUCTO]],'ABC VENTAS'!$B$2:$F$564,5,FALSE)</f>
        <v>C</v>
      </c>
      <c r="Q2989" s="1" t="str">
        <f>VLOOKUP(Tabla_STOCKENALMACEN[[#This Row],[ID_PRODUCTO]],'ABC STOCK'!$B$3:$F$565,5,FALSE)</f>
        <v>C</v>
      </c>
      <c r="R298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990" spans="1:18" x14ac:dyDescent="0.25">
      <c r="A2990">
        <v>3</v>
      </c>
      <c r="B2990">
        <v>1499</v>
      </c>
      <c r="C2990">
        <v>9</v>
      </c>
      <c r="D2990">
        <v>4</v>
      </c>
      <c r="E2990">
        <v>202001</v>
      </c>
      <c r="F2990">
        <v>31</v>
      </c>
      <c r="G2990">
        <v>7.59</v>
      </c>
      <c r="H2990">
        <v>235.29</v>
      </c>
      <c r="I2990">
        <v>780.40380000000005</v>
      </c>
      <c r="J2990">
        <v>106</v>
      </c>
      <c r="K2990">
        <v>1472.3081999999999</v>
      </c>
      <c r="L2990">
        <f>Tabla_STOCKENALMACEN[[#This Row],[CANT_STOCK]]*Tabla_STOCKENALMACEN[[#This Row],[COSTO_UNIT]]</f>
        <v>235.29</v>
      </c>
      <c r="M2990">
        <f>IFERROR(Tabla_STOCKENALMACEN[[#This Row],[CANT_STOCK]]/Tabla_STOCKENALMACEN[[#This Row],[VENTA_PROM12MESES_UN]],0)</f>
        <v>0.29245283018867924</v>
      </c>
      <c r="N2990">
        <f>IFERROR(12/Tabla_STOCKENALMACEN[[#This Row],[MESES DE INVENTARIO]],0)</f>
        <v>41.032258064516128</v>
      </c>
      <c r="O2990" s="3">
        <f>Tabla_STOCKENALMACEN[[#This Row],[STOCK_VALORIZADO]]/SUM(Tabla_STOCKENALMACEN[STOCK_VALORIZADO])</f>
        <v>8.8576996101608973E-6</v>
      </c>
      <c r="P2990" s="1" t="str">
        <f>VLOOKUP(Tabla_STOCKENALMACEN[[#This Row],[ID_PRODUCTO]],'ABC VENTAS'!$B$2:$F$564,5,FALSE)</f>
        <v>C</v>
      </c>
      <c r="Q2990" s="1" t="str">
        <f>VLOOKUP(Tabla_STOCKENALMACEN[[#This Row],[ID_PRODUCTO]],'ABC STOCK'!$B$3:$F$565,5,FALSE)</f>
        <v>C</v>
      </c>
      <c r="R299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91" spans="1:18" x14ac:dyDescent="0.25">
      <c r="A2991">
        <v>2</v>
      </c>
      <c r="B2991">
        <v>1499</v>
      </c>
      <c r="C2991">
        <v>9</v>
      </c>
      <c r="D2991">
        <v>4</v>
      </c>
      <c r="E2991">
        <v>201904</v>
      </c>
      <c r="F2991">
        <v>1795</v>
      </c>
      <c r="G2991">
        <v>7.98</v>
      </c>
      <c r="H2991">
        <v>14324.1</v>
      </c>
      <c r="I2991">
        <v>763.78175999999996</v>
      </c>
      <c r="J2991">
        <v>99.7</v>
      </c>
      <c r="K2991">
        <v>1392.3105</v>
      </c>
      <c r="L2991">
        <f>Tabla_STOCKENALMACEN[[#This Row],[CANT_STOCK]]*Tabla_STOCKENALMACEN[[#This Row],[COSTO_UNIT]]</f>
        <v>14324.1</v>
      </c>
      <c r="M2991">
        <f>IFERROR(Tabla_STOCKENALMACEN[[#This Row],[CANT_STOCK]]/Tabla_STOCKENALMACEN[[#This Row],[VENTA_PROM12MESES_UN]],0)</f>
        <v>18.004012036108325</v>
      </c>
      <c r="N2991">
        <f>IFERROR(12/Tabla_STOCKENALMACEN[[#This Row],[MESES DE INVENTARIO]],0)</f>
        <v>0.66651810584958215</v>
      </c>
      <c r="O2991" s="3">
        <f>Tabla_STOCKENALMACEN[[#This Row],[STOCK_VALORIZADO]]/SUM(Tabla_STOCKENALMACEN[STOCK_VALORIZADO])</f>
        <v>5.3924338044925718E-4</v>
      </c>
      <c r="P2991" s="1" t="str">
        <f>VLOOKUP(Tabla_STOCKENALMACEN[[#This Row],[ID_PRODUCTO]],'ABC VENTAS'!$B$2:$F$564,5,FALSE)</f>
        <v>C</v>
      </c>
      <c r="Q2991" s="1" t="str">
        <f>VLOOKUP(Tabla_STOCKENALMACEN[[#This Row],[ID_PRODUCTO]],'ABC STOCK'!$B$3:$F$565,5,FALSE)</f>
        <v>C</v>
      </c>
      <c r="R299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992" spans="1:18" x14ac:dyDescent="0.25">
      <c r="A2992">
        <v>3</v>
      </c>
      <c r="B2992">
        <v>1499</v>
      </c>
      <c r="C2992">
        <v>9</v>
      </c>
      <c r="D2992">
        <v>4</v>
      </c>
      <c r="E2992">
        <v>201905</v>
      </c>
      <c r="F2992">
        <v>461</v>
      </c>
      <c r="G2992">
        <v>4.38</v>
      </c>
      <c r="H2992">
        <v>2019.18</v>
      </c>
      <c r="I2992">
        <v>186.76320000000001</v>
      </c>
      <c r="J2992">
        <v>52</v>
      </c>
      <c r="K2992">
        <v>346.1952</v>
      </c>
      <c r="L2992">
        <f>Tabla_STOCKENALMACEN[[#This Row],[CANT_STOCK]]*Tabla_STOCKENALMACEN[[#This Row],[COSTO_UNIT]]</f>
        <v>2019.18</v>
      </c>
      <c r="M2992">
        <f>IFERROR(Tabla_STOCKENALMACEN[[#This Row],[CANT_STOCK]]/Tabla_STOCKENALMACEN[[#This Row],[VENTA_PROM12MESES_UN]],0)</f>
        <v>8.865384615384615</v>
      </c>
      <c r="N2992">
        <f>IFERROR(12/Tabla_STOCKENALMACEN[[#This Row],[MESES DE INVENTARIO]],0)</f>
        <v>1.3535791757049893</v>
      </c>
      <c r="O2992" s="3">
        <f>Tabla_STOCKENALMACEN[[#This Row],[STOCK_VALORIZADO]]/SUM(Tabla_STOCKENALMACEN[STOCK_VALORIZADO])</f>
        <v>7.6013812311805364E-5</v>
      </c>
      <c r="P2992" s="1" t="str">
        <f>VLOOKUP(Tabla_STOCKENALMACEN[[#This Row],[ID_PRODUCTO]],'ABC VENTAS'!$B$2:$F$564,5,FALSE)</f>
        <v>C</v>
      </c>
      <c r="Q2992" s="1" t="str">
        <f>VLOOKUP(Tabla_STOCKENALMACEN[[#This Row],[ID_PRODUCTO]],'ABC STOCK'!$B$3:$F$565,5,FALSE)</f>
        <v>C</v>
      </c>
      <c r="R299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2993" spans="1:18" x14ac:dyDescent="0.25">
      <c r="A2993">
        <v>2</v>
      </c>
      <c r="B2993">
        <v>1499</v>
      </c>
      <c r="C2993">
        <v>9</v>
      </c>
      <c r="D2993">
        <v>4</v>
      </c>
      <c r="E2993">
        <v>202003</v>
      </c>
      <c r="F2993">
        <v>28</v>
      </c>
      <c r="G2993">
        <v>1.98</v>
      </c>
      <c r="H2993">
        <v>55.44</v>
      </c>
      <c r="I2993">
        <v>193.74299999999999</v>
      </c>
      <c r="J2993">
        <v>95</v>
      </c>
      <c r="K2993">
        <v>289.67399999999998</v>
      </c>
      <c r="L2993">
        <f>Tabla_STOCKENALMACEN[[#This Row],[CANT_STOCK]]*Tabla_STOCKENALMACEN[[#This Row],[COSTO_UNIT]]</f>
        <v>55.44</v>
      </c>
      <c r="M2993">
        <f>IFERROR(Tabla_STOCKENALMACEN[[#This Row],[CANT_STOCK]]/Tabla_STOCKENALMACEN[[#This Row],[VENTA_PROM12MESES_UN]],0)</f>
        <v>0.29473684210526313</v>
      </c>
      <c r="N2993">
        <f>IFERROR(12/Tabla_STOCKENALMACEN[[#This Row],[MESES DE INVENTARIO]],0)</f>
        <v>40.714285714285715</v>
      </c>
      <c r="O2993" s="3">
        <f>Tabla_STOCKENALMACEN[[#This Row],[STOCK_VALORIZADO]]/SUM(Tabla_STOCKENALMACEN[STOCK_VALORIZADO])</f>
        <v>2.087087706180969E-6</v>
      </c>
      <c r="P2993" s="1" t="str">
        <f>VLOOKUP(Tabla_STOCKENALMACEN[[#This Row],[ID_PRODUCTO]],'ABC VENTAS'!$B$2:$F$564,5,FALSE)</f>
        <v>C</v>
      </c>
      <c r="Q2993" s="1" t="str">
        <f>VLOOKUP(Tabla_STOCKENALMACEN[[#This Row],[ID_PRODUCTO]],'ABC STOCK'!$B$3:$F$565,5,FALSE)</f>
        <v>C</v>
      </c>
      <c r="R299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94" spans="1:18" x14ac:dyDescent="0.25">
      <c r="A2994">
        <v>1</v>
      </c>
      <c r="B2994">
        <v>1499</v>
      </c>
      <c r="C2994">
        <v>9</v>
      </c>
      <c r="D2994">
        <v>4</v>
      </c>
      <c r="E2994">
        <v>201905</v>
      </c>
      <c r="F2994">
        <v>1338</v>
      </c>
      <c r="G2994">
        <v>2.75</v>
      </c>
      <c r="H2994">
        <v>3679.5</v>
      </c>
      <c r="I2994">
        <v>203.43950000000001</v>
      </c>
      <c r="J2994">
        <v>78.7</v>
      </c>
      <c r="K2994">
        <v>264.0385</v>
      </c>
      <c r="L2994">
        <f>Tabla_STOCKENALMACEN[[#This Row],[CANT_STOCK]]*Tabla_STOCKENALMACEN[[#This Row],[COSTO_UNIT]]</f>
        <v>3679.5</v>
      </c>
      <c r="M2994">
        <f>IFERROR(Tabla_STOCKENALMACEN[[#This Row],[CANT_STOCK]]/Tabla_STOCKENALMACEN[[#This Row],[VENTA_PROM12MESES_UN]],0)</f>
        <v>17.001270648030495</v>
      </c>
      <c r="N2994">
        <f>IFERROR(12/Tabla_STOCKENALMACEN[[#This Row],[MESES DE INVENTARIO]],0)</f>
        <v>0.70582959641255605</v>
      </c>
      <c r="O2994" s="3">
        <f>Tabla_STOCKENALMACEN[[#This Row],[STOCK_VALORIZADO]]/SUM(Tabla_STOCKENALMACEN[STOCK_VALORIZADO])</f>
        <v>1.385180233566536E-4</v>
      </c>
      <c r="P2994" s="1" t="str">
        <f>VLOOKUP(Tabla_STOCKENALMACEN[[#This Row],[ID_PRODUCTO]],'ABC VENTAS'!$B$2:$F$564,5,FALSE)</f>
        <v>C</v>
      </c>
      <c r="Q2994" s="1" t="str">
        <f>VLOOKUP(Tabla_STOCKENALMACEN[[#This Row],[ID_PRODUCTO]],'ABC STOCK'!$B$3:$F$565,5,FALSE)</f>
        <v>C</v>
      </c>
      <c r="R299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2995" spans="1:18" x14ac:dyDescent="0.25">
      <c r="A2995">
        <v>3</v>
      </c>
      <c r="B2995">
        <v>1499</v>
      </c>
      <c r="C2995">
        <v>9</v>
      </c>
      <c r="D2995">
        <v>4</v>
      </c>
      <c r="E2995">
        <v>201908</v>
      </c>
      <c r="F2995">
        <v>371</v>
      </c>
      <c r="G2995">
        <v>1.2</v>
      </c>
      <c r="H2995">
        <v>445.2</v>
      </c>
      <c r="I2995">
        <v>102</v>
      </c>
      <c r="J2995">
        <v>85</v>
      </c>
      <c r="K2995">
        <v>183.6</v>
      </c>
      <c r="L2995">
        <f>Tabla_STOCKENALMACEN[[#This Row],[CANT_STOCK]]*Tabla_STOCKENALMACEN[[#This Row],[COSTO_UNIT]]</f>
        <v>445.2</v>
      </c>
      <c r="M2995">
        <f>IFERROR(Tabla_STOCKENALMACEN[[#This Row],[CANT_STOCK]]/Tabla_STOCKENALMACEN[[#This Row],[VENTA_PROM12MESES_UN]],0)</f>
        <v>4.3647058823529408</v>
      </c>
      <c r="N2995">
        <f>IFERROR(12/Tabla_STOCKENALMACEN[[#This Row],[MESES DE INVENTARIO]],0)</f>
        <v>2.7493261455525611</v>
      </c>
      <c r="O2995" s="3">
        <f>Tabla_STOCKENALMACEN[[#This Row],[STOCK_VALORIZADO]]/SUM(Tabla_STOCKENALMACEN[STOCK_VALORIZADO])</f>
        <v>1.6759946731453236E-5</v>
      </c>
      <c r="P2995" s="1" t="str">
        <f>VLOOKUP(Tabla_STOCKENALMACEN[[#This Row],[ID_PRODUCTO]],'ABC VENTAS'!$B$2:$F$564,5,FALSE)</f>
        <v>C</v>
      </c>
      <c r="Q2995" s="1" t="str">
        <f>VLOOKUP(Tabla_STOCKENALMACEN[[#This Row],[ID_PRODUCTO]],'ABC STOCK'!$B$3:$F$565,5,FALSE)</f>
        <v>C</v>
      </c>
      <c r="R299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996" spans="1:18" x14ac:dyDescent="0.25">
      <c r="A2996">
        <v>3</v>
      </c>
      <c r="B2996">
        <v>1500</v>
      </c>
      <c r="C2996">
        <v>9</v>
      </c>
      <c r="D2996">
        <v>4</v>
      </c>
      <c r="E2996">
        <v>201909</v>
      </c>
      <c r="F2996">
        <v>526</v>
      </c>
      <c r="G2996">
        <v>75</v>
      </c>
      <c r="H2996">
        <v>39450</v>
      </c>
      <c r="I2996">
        <v>54202.5</v>
      </c>
      <c r="J2996">
        <v>730</v>
      </c>
      <c r="K2996">
        <v>79387.5</v>
      </c>
      <c r="L2996">
        <f>Tabla_STOCKENALMACEN[[#This Row],[CANT_STOCK]]*Tabla_STOCKENALMACEN[[#This Row],[COSTO_UNIT]]</f>
        <v>39450</v>
      </c>
      <c r="M2996">
        <f>IFERROR(Tabla_STOCKENALMACEN[[#This Row],[CANT_STOCK]]/Tabla_STOCKENALMACEN[[#This Row],[VENTA_PROM12MESES_UN]],0)</f>
        <v>0.72054794520547949</v>
      </c>
      <c r="N2996">
        <f>IFERROR(12/Tabla_STOCKENALMACEN[[#This Row],[MESES DE INVENTARIO]],0)</f>
        <v>16.65399239543726</v>
      </c>
      <c r="O2996" s="3">
        <f>Tabla_STOCKENALMACEN[[#This Row],[STOCK_VALORIZADO]]/SUM(Tabla_STOCKENALMACEN[STOCK_VALORIZADO])</f>
        <v>1.4851300506644883E-3</v>
      </c>
      <c r="P2996" s="1" t="str">
        <f>VLOOKUP(Tabla_STOCKENALMACEN[[#This Row],[ID_PRODUCTO]],'ABC VENTAS'!$B$2:$F$564,5,FALSE)</f>
        <v>C</v>
      </c>
      <c r="Q2996" s="1" t="str">
        <f>VLOOKUP(Tabla_STOCKENALMACEN[[#This Row],[ID_PRODUCTO]],'ABC STOCK'!$B$3:$F$565,5,FALSE)</f>
        <v>A</v>
      </c>
      <c r="R299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97" spans="1:18" x14ac:dyDescent="0.25">
      <c r="A2997">
        <v>1</v>
      </c>
      <c r="B2997">
        <v>1500</v>
      </c>
      <c r="C2997">
        <v>9</v>
      </c>
      <c r="D2997">
        <v>4</v>
      </c>
      <c r="E2997">
        <v>202001</v>
      </c>
      <c r="F2997">
        <v>351</v>
      </c>
      <c r="G2997">
        <v>73</v>
      </c>
      <c r="H2997">
        <v>25623</v>
      </c>
      <c r="I2997">
        <v>53160.06</v>
      </c>
      <c r="J2997">
        <v>687</v>
      </c>
      <c r="K2997">
        <v>73220.460000000006</v>
      </c>
      <c r="L2997">
        <f>Tabla_STOCKENALMACEN[[#This Row],[CANT_STOCK]]*Tabla_STOCKENALMACEN[[#This Row],[COSTO_UNIT]]</f>
        <v>25623</v>
      </c>
      <c r="M2997">
        <f>IFERROR(Tabla_STOCKENALMACEN[[#This Row],[CANT_STOCK]]/Tabla_STOCKENALMACEN[[#This Row],[VENTA_PROM12MESES_UN]],0)</f>
        <v>0.51091703056768556</v>
      </c>
      <c r="N2997">
        <f>IFERROR(12/Tabla_STOCKENALMACEN[[#This Row],[MESES DE INVENTARIO]],0)</f>
        <v>23.487179487179489</v>
      </c>
      <c r="O2997" s="3">
        <f>Tabla_STOCKENALMACEN[[#This Row],[STOCK_VALORIZADO]]/SUM(Tabla_STOCKENALMACEN[STOCK_VALORIZADO])</f>
        <v>9.6460043823006804E-4</v>
      </c>
      <c r="P2997" s="1" t="str">
        <f>VLOOKUP(Tabla_STOCKENALMACEN[[#This Row],[ID_PRODUCTO]],'ABC VENTAS'!$B$2:$F$564,5,FALSE)</f>
        <v>C</v>
      </c>
      <c r="Q2997" s="1" t="str">
        <f>VLOOKUP(Tabla_STOCKENALMACEN[[#This Row],[ID_PRODUCTO]],'ABC STOCK'!$B$3:$F$565,5,FALSE)</f>
        <v>A</v>
      </c>
      <c r="R299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2998" spans="1:18" x14ac:dyDescent="0.25">
      <c r="A2998">
        <v>2</v>
      </c>
      <c r="B2998">
        <v>1500</v>
      </c>
      <c r="C2998">
        <v>9</v>
      </c>
      <c r="D2998">
        <v>4</v>
      </c>
      <c r="E2998">
        <v>201909</v>
      </c>
      <c r="F2998">
        <v>1671</v>
      </c>
      <c r="G2998">
        <v>53</v>
      </c>
      <c r="H2998">
        <v>88563</v>
      </c>
      <c r="I2998">
        <v>22752.9</v>
      </c>
      <c r="J2998">
        <v>405</v>
      </c>
      <c r="K2998">
        <v>40783.5</v>
      </c>
      <c r="L2998">
        <f>Tabla_STOCKENALMACEN[[#This Row],[CANT_STOCK]]*Tabla_STOCKENALMACEN[[#This Row],[COSTO_UNIT]]</f>
        <v>88563</v>
      </c>
      <c r="M2998">
        <f>IFERROR(Tabla_STOCKENALMACEN[[#This Row],[CANT_STOCK]]/Tabla_STOCKENALMACEN[[#This Row],[VENTA_PROM12MESES_UN]],0)</f>
        <v>4.1259259259259258</v>
      </c>
      <c r="N2998">
        <f>IFERROR(12/Tabla_STOCKENALMACEN[[#This Row],[MESES DE INVENTARIO]],0)</f>
        <v>2.9084380610412928</v>
      </c>
      <c r="O2998" s="3">
        <f>Tabla_STOCKENALMACEN[[#This Row],[STOCK_VALORIZADO]]/SUM(Tabla_STOCKENALMACEN[STOCK_VALORIZADO])</f>
        <v>3.3340322605069474E-3</v>
      </c>
      <c r="P2998" s="1" t="str">
        <f>VLOOKUP(Tabla_STOCKENALMACEN[[#This Row],[ID_PRODUCTO]],'ABC VENTAS'!$B$2:$F$564,5,FALSE)</f>
        <v>C</v>
      </c>
      <c r="Q2998" s="1" t="str">
        <f>VLOOKUP(Tabla_STOCKENALMACEN[[#This Row],[ID_PRODUCTO]],'ABC STOCK'!$B$3:$F$565,5,FALSE)</f>
        <v>A</v>
      </c>
      <c r="R299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2999" spans="1:18" x14ac:dyDescent="0.25">
      <c r="A2999">
        <v>2</v>
      </c>
      <c r="B2999">
        <v>1500</v>
      </c>
      <c r="C2999">
        <v>9</v>
      </c>
      <c r="D2999">
        <v>4</v>
      </c>
      <c r="E2999">
        <v>201912</v>
      </c>
      <c r="F2999">
        <v>0</v>
      </c>
      <c r="G2999">
        <v>49</v>
      </c>
      <c r="H2999">
        <v>0</v>
      </c>
      <c r="I2999">
        <v>24470.6</v>
      </c>
      <c r="J2999">
        <v>454</v>
      </c>
      <c r="K2999">
        <v>40710.18</v>
      </c>
      <c r="L2999">
        <f>Tabla_STOCKENALMACEN[[#This Row],[CANT_STOCK]]*Tabla_STOCKENALMACEN[[#This Row],[COSTO_UNIT]]</f>
        <v>0</v>
      </c>
      <c r="M2999">
        <f>IFERROR(Tabla_STOCKENALMACEN[[#This Row],[CANT_STOCK]]/Tabla_STOCKENALMACEN[[#This Row],[VENTA_PROM12MESES_UN]],0)</f>
        <v>0</v>
      </c>
      <c r="N2999">
        <f>IFERROR(12/Tabla_STOCKENALMACEN[[#This Row],[MESES DE INVENTARIO]],0)</f>
        <v>0</v>
      </c>
      <c r="O2999" s="3">
        <f>Tabla_STOCKENALMACEN[[#This Row],[STOCK_VALORIZADO]]/SUM(Tabla_STOCKENALMACEN[STOCK_VALORIZADO])</f>
        <v>0</v>
      </c>
      <c r="P2999" s="1" t="str">
        <f>VLOOKUP(Tabla_STOCKENALMACEN[[#This Row],[ID_PRODUCTO]],'ABC VENTAS'!$B$2:$F$564,5,FALSE)</f>
        <v>C</v>
      </c>
      <c r="Q2999" s="1" t="str">
        <f>VLOOKUP(Tabla_STOCKENALMACEN[[#This Row],[ID_PRODUCTO]],'ABC STOCK'!$B$3:$F$565,5,FALSE)</f>
        <v>A</v>
      </c>
      <c r="R299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00" spans="1:18" x14ac:dyDescent="0.25">
      <c r="A3000">
        <v>2</v>
      </c>
      <c r="B3000">
        <v>1500</v>
      </c>
      <c r="C3000">
        <v>9</v>
      </c>
      <c r="D3000">
        <v>4</v>
      </c>
      <c r="E3000">
        <v>202001</v>
      </c>
      <c r="F3000">
        <v>852</v>
      </c>
      <c r="G3000">
        <v>53</v>
      </c>
      <c r="H3000">
        <v>45156</v>
      </c>
      <c r="I3000">
        <v>15772.8</v>
      </c>
      <c r="J3000">
        <v>310</v>
      </c>
      <c r="K3000">
        <v>25795.1</v>
      </c>
      <c r="L3000">
        <f>Tabla_STOCKENALMACEN[[#This Row],[CANT_STOCK]]*Tabla_STOCKENALMACEN[[#This Row],[COSTO_UNIT]]</f>
        <v>45156</v>
      </c>
      <c r="M3000">
        <f>IFERROR(Tabla_STOCKENALMACEN[[#This Row],[CANT_STOCK]]/Tabla_STOCKENALMACEN[[#This Row],[VENTA_PROM12MESES_UN]],0)</f>
        <v>2.7483870967741937</v>
      </c>
      <c r="N3000">
        <f>IFERROR(12/Tabla_STOCKENALMACEN[[#This Row],[MESES DE INVENTARIO]],0)</f>
        <v>4.3661971830985911</v>
      </c>
      <c r="O3000" s="3">
        <f>Tabla_STOCKENALMACEN[[#This Row],[STOCK_VALORIZADO]]/SUM(Tabla_STOCKENALMACEN[STOCK_VALORIZADO])</f>
        <v>1.6999374541902569E-3</v>
      </c>
      <c r="P3000" s="1" t="str">
        <f>VLOOKUP(Tabla_STOCKENALMACEN[[#This Row],[ID_PRODUCTO]],'ABC VENTAS'!$B$2:$F$564,5,FALSE)</f>
        <v>C</v>
      </c>
      <c r="Q3000" s="1" t="str">
        <f>VLOOKUP(Tabla_STOCKENALMACEN[[#This Row],[ID_PRODUCTO]],'ABC STOCK'!$B$3:$F$565,5,FALSE)</f>
        <v>A</v>
      </c>
      <c r="R30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01" spans="1:18" x14ac:dyDescent="0.25">
      <c r="A3001">
        <v>1</v>
      </c>
      <c r="B3001">
        <v>1500</v>
      </c>
      <c r="C3001">
        <v>9</v>
      </c>
      <c r="D3001">
        <v>4</v>
      </c>
      <c r="E3001">
        <v>202003</v>
      </c>
      <c r="F3001">
        <v>188</v>
      </c>
      <c r="G3001">
        <v>33</v>
      </c>
      <c r="H3001">
        <v>6204</v>
      </c>
      <c r="I3001">
        <v>18207.419999999998</v>
      </c>
      <c r="J3001">
        <v>563</v>
      </c>
      <c r="K3001">
        <v>23781.119999999999</v>
      </c>
      <c r="L3001">
        <f>Tabla_STOCKENALMACEN[[#This Row],[CANT_STOCK]]*Tabla_STOCKENALMACEN[[#This Row],[COSTO_UNIT]]</f>
        <v>6204</v>
      </c>
      <c r="M3001">
        <f>IFERROR(Tabla_STOCKENALMACEN[[#This Row],[CANT_STOCK]]/Tabla_STOCKENALMACEN[[#This Row],[VENTA_PROM12MESES_UN]],0)</f>
        <v>0.3339253996447602</v>
      </c>
      <c r="N3001">
        <f>IFERROR(12/Tabla_STOCKENALMACEN[[#This Row],[MESES DE INVENTARIO]],0)</f>
        <v>35.936170212765958</v>
      </c>
      <c r="O3001" s="3">
        <f>Tabla_STOCKENALMACEN[[#This Row],[STOCK_VALORIZADO]]/SUM(Tabla_STOCKENALMACEN[STOCK_VALORIZADO])</f>
        <v>2.3355505283453702E-4</v>
      </c>
      <c r="P3001" s="1" t="str">
        <f>VLOOKUP(Tabla_STOCKENALMACEN[[#This Row],[ID_PRODUCTO]],'ABC VENTAS'!$B$2:$F$564,5,FALSE)</f>
        <v>C</v>
      </c>
      <c r="Q3001" s="1" t="str">
        <f>VLOOKUP(Tabla_STOCKENALMACEN[[#This Row],[ID_PRODUCTO]],'ABC STOCK'!$B$3:$F$565,5,FALSE)</f>
        <v>A</v>
      </c>
      <c r="R300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02" spans="1:18" x14ac:dyDescent="0.25">
      <c r="A3002">
        <v>2</v>
      </c>
      <c r="B3002">
        <v>1501</v>
      </c>
      <c r="C3002">
        <v>9</v>
      </c>
      <c r="D3002">
        <v>4</v>
      </c>
      <c r="E3002">
        <v>202001</v>
      </c>
      <c r="F3002">
        <v>600</v>
      </c>
      <c r="G3002">
        <v>63</v>
      </c>
      <c r="H3002">
        <v>37800</v>
      </c>
      <c r="I3002">
        <v>58040.01</v>
      </c>
      <c r="J3002">
        <v>861</v>
      </c>
      <c r="K3002">
        <v>98179.83</v>
      </c>
      <c r="L3002">
        <f>Tabla_STOCKENALMACEN[[#This Row],[CANT_STOCK]]*Tabla_STOCKENALMACEN[[#This Row],[COSTO_UNIT]]</f>
        <v>37800</v>
      </c>
      <c r="M3002">
        <f>IFERROR(Tabla_STOCKENALMACEN[[#This Row],[CANT_STOCK]]/Tabla_STOCKENALMACEN[[#This Row],[VENTA_PROM12MESES_UN]],0)</f>
        <v>0.69686411149825789</v>
      </c>
      <c r="N3002">
        <f>IFERROR(12/Tabla_STOCKENALMACEN[[#This Row],[MESES DE INVENTARIO]],0)</f>
        <v>17.22</v>
      </c>
      <c r="O3002" s="3">
        <f>Tabla_STOCKENALMACEN[[#This Row],[STOCK_VALORIZADO]]/SUM(Tabla_STOCKENALMACEN[STOCK_VALORIZADO])</f>
        <v>1.423014345123388E-3</v>
      </c>
      <c r="P3002" s="1" t="str">
        <f>VLOOKUP(Tabla_STOCKENALMACEN[[#This Row],[ID_PRODUCTO]],'ABC VENTAS'!$B$2:$F$564,5,FALSE)</f>
        <v>A</v>
      </c>
      <c r="Q3002" s="1" t="str">
        <f>VLOOKUP(Tabla_STOCKENALMACEN[[#This Row],[ID_PRODUCTO]],'ABC STOCK'!$B$3:$F$565,5,FALSE)</f>
        <v>B</v>
      </c>
      <c r="R300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03" spans="1:18" x14ac:dyDescent="0.25">
      <c r="A3003">
        <v>1</v>
      </c>
      <c r="B3003">
        <v>1501</v>
      </c>
      <c r="C3003">
        <v>9</v>
      </c>
      <c r="D3003">
        <v>4</v>
      </c>
      <c r="E3003">
        <v>202002</v>
      </c>
      <c r="F3003">
        <v>150</v>
      </c>
      <c r="G3003">
        <v>54</v>
      </c>
      <c r="H3003">
        <v>8100</v>
      </c>
      <c r="I3003">
        <v>43855.02</v>
      </c>
      <c r="J3003">
        <v>759</v>
      </c>
      <c r="K3003">
        <v>70495.92</v>
      </c>
      <c r="L3003">
        <f>Tabla_STOCKENALMACEN[[#This Row],[CANT_STOCK]]*Tabla_STOCKENALMACEN[[#This Row],[COSTO_UNIT]]</f>
        <v>8100</v>
      </c>
      <c r="M3003">
        <f>IFERROR(Tabla_STOCKENALMACEN[[#This Row],[CANT_STOCK]]/Tabla_STOCKENALMACEN[[#This Row],[VENTA_PROM12MESES_UN]],0)</f>
        <v>0.19762845849802371</v>
      </c>
      <c r="N3003">
        <f>IFERROR(12/Tabla_STOCKENALMACEN[[#This Row],[MESES DE INVENTARIO]],0)</f>
        <v>60.72</v>
      </c>
      <c r="O3003" s="3">
        <f>Tabla_STOCKENALMACEN[[#This Row],[STOCK_VALORIZADO]]/SUM(Tabla_STOCKENALMACEN[STOCK_VALORIZADO])</f>
        <v>3.0493164538358315E-4</v>
      </c>
      <c r="P3003" s="1" t="str">
        <f>VLOOKUP(Tabla_STOCKENALMACEN[[#This Row],[ID_PRODUCTO]],'ABC VENTAS'!$B$2:$F$564,5,FALSE)</f>
        <v>A</v>
      </c>
      <c r="Q3003" s="1" t="str">
        <f>VLOOKUP(Tabla_STOCKENALMACEN[[#This Row],[ID_PRODUCTO]],'ABC STOCK'!$B$3:$F$565,5,FALSE)</f>
        <v>B</v>
      </c>
      <c r="R30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04" spans="1:18" x14ac:dyDescent="0.25">
      <c r="A3004">
        <v>1</v>
      </c>
      <c r="B3004">
        <v>1501</v>
      </c>
      <c r="C3004">
        <v>9</v>
      </c>
      <c r="D3004">
        <v>4</v>
      </c>
      <c r="E3004">
        <v>201902</v>
      </c>
      <c r="F3004">
        <v>193</v>
      </c>
      <c r="G3004">
        <v>65</v>
      </c>
      <c r="H3004">
        <v>12545</v>
      </c>
      <c r="I3004">
        <v>50172.2</v>
      </c>
      <c r="J3004">
        <v>839</v>
      </c>
      <c r="K3004">
        <v>68168.75</v>
      </c>
      <c r="L3004">
        <f>Tabla_STOCKENALMACEN[[#This Row],[CANT_STOCK]]*Tabla_STOCKENALMACEN[[#This Row],[COSTO_UNIT]]</f>
        <v>12545</v>
      </c>
      <c r="M3004">
        <f>IFERROR(Tabla_STOCKENALMACEN[[#This Row],[CANT_STOCK]]/Tabla_STOCKENALMACEN[[#This Row],[VENTA_PROM12MESES_UN]],0)</f>
        <v>0.23003575685339689</v>
      </c>
      <c r="N3004">
        <f>IFERROR(12/Tabla_STOCKENALMACEN[[#This Row],[MESES DE INVENTARIO]],0)</f>
        <v>52.165803108808291</v>
      </c>
      <c r="O3004" s="3">
        <f>Tabla_STOCKENALMACEN[[#This Row],[STOCK_VALORIZADO]]/SUM(Tabla_STOCKENALMACEN[STOCK_VALORIZADO])</f>
        <v>4.7226759152309267E-4</v>
      </c>
      <c r="P3004" s="1" t="str">
        <f>VLOOKUP(Tabla_STOCKENALMACEN[[#This Row],[ID_PRODUCTO]],'ABC VENTAS'!$B$2:$F$564,5,FALSE)</f>
        <v>A</v>
      </c>
      <c r="Q3004" s="1" t="str">
        <f>VLOOKUP(Tabla_STOCKENALMACEN[[#This Row],[ID_PRODUCTO]],'ABC STOCK'!$B$3:$F$565,5,FALSE)</f>
        <v>B</v>
      </c>
      <c r="R300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05" spans="1:18" x14ac:dyDescent="0.25">
      <c r="A3005">
        <v>1</v>
      </c>
      <c r="B3005">
        <v>1501</v>
      </c>
      <c r="C3005">
        <v>9</v>
      </c>
      <c r="D3005">
        <v>4</v>
      </c>
      <c r="E3005">
        <v>202003</v>
      </c>
      <c r="F3005">
        <v>159</v>
      </c>
      <c r="G3005">
        <v>68</v>
      </c>
      <c r="H3005">
        <v>10812</v>
      </c>
      <c r="I3005">
        <v>30028.799999999999</v>
      </c>
      <c r="J3005">
        <v>552</v>
      </c>
      <c r="K3005">
        <v>51424.32</v>
      </c>
      <c r="L3005">
        <f>Tabla_STOCKENALMACEN[[#This Row],[CANT_STOCK]]*Tabla_STOCKENALMACEN[[#This Row],[COSTO_UNIT]]</f>
        <v>10812</v>
      </c>
      <c r="M3005">
        <f>IFERROR(Tabla_STOCKENALMACEN[[#This Row],[CANT_STOCK]]/Tabla_STOCKENALMACEN[[#This Row],[VENTA_PROM12MESES_UN]],0)</f>
        <v>0.28804347826086957</v>
      </c>
      <c r="N3005">
        <f>IFERROR(12/Tabla_STOCKENALMACEN[[#This Row],[MESES DE INVENTARIO]],0)</f>
        <v>41.660377358490564</v>
      </c>
      <c r="O3005" s="3">
        <f>Tabla_STOCKENALMACEN[[#This Row],[STOCK_VALORIZADO]]/SUM(Tabla_STOCKENALMACEN[STOCK_VALORIZADO])</f>
        <v>4.0702727776386428E-4</v>
      </c>
      <c r="P3005" s="1" t="str">
        <f>VLOOKUP(Tabla_STOCKENALMACEN[[#This Row],[ID_PRODUCTO]],'ABC VENTAS'!$B$2:$F$564,5,FALSE)</f>
        <v>A</v>
      </c>
      <c r="Q3005" s="1" t="str">
        <f>VLOOKUP(Tabla_STOCKENALMACEN[[#This Row],[ID_PRODUCTO]],'ABC STOCK'!$B$3:$F$565,5,FALSE)</f>
        <v>B</v>
      </c>
      <c r="R300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06" spans="1:18" x14ac:dyDescent="0.25">
      <c r="A3006">
        <v>1</v>
      </c>
      <c r="B3006">
        <v>1501</v>
      </c>
      <c r="C3006">
        <v>9</v>
      </c>
      <c r="D3006">
        <v>4</v>
      </c>
      <c r="E3006">
        <v>201911</v>
      </c>
      <c r="F3006">
        <v>560</v>
      </c>
      <c r="G3006">
        <v>50</v>
      </c>
      <c r="H3006">
        <v>28000</v>
      </c>
      <c r="I3006">
        <v>16120</v>
      </c>
      <c r="J3006">
        <v>403</v>
      </c>
      <c r="K3006">
        <v>37479</v>
      </c>
      <c r="L3006">
        <f>Tabla_STOCKENALMACEN[[#This Row],[CANT_STOCK]]*Tabla_STOCKENALMACEN[[#This Row],[COSTO_UNIT]]</f>
        <v>28000</v>
      </c>
      <c r="M3006">
        <f>IFERROR(Tabla_STOCKENALMACEN[[#This Row],[CANT_STOCK]]/Tabla_STOCKENALMACEN[[#This Row],[VENTA_PROM12MESES_UN]],0)</f>
        <v>1.3895781637717122</v>
      </c>
      <c r="N3006">
        <f>IFERROR(12/Tabla_STOCKENALMACEN[[#This Row],[MESES DE INVENTARIO]],0)</f>
        <v>8.6357142857142861</v>
      </c>
      <c r="O3006" s="3">
        <f>Tabla_STOCKENALMACEN[[#This Row],[STOCK_VALORIZADO]]/SUM(Tabla_STOCKENALMACEN[STOCK_VALORIZADO])</f>
        <v>1.0540847000913985E-3</v>
      </c>
      <c r="P3006" s="1" t="str">
        <f>VLOOKUP(Tabla_STOCKENALMACEN[[#This Row],[ID_PRODUCTO]],'ABC VENTAS'!$B$2:$F$564,5,FALSE)</f>
        <v>A</v>
      </c>
      <c r="Q3006" s="1" t="str">
        <f>VLOOKUP(Tabla_STOCKENALMACEN[[#This Row],[ID_PRODUCTO]],'ABC STOCK'!$B$3:$F$565,5,FALSE)</f>
        <v>B</v>
      </c>
      <c r="R300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07" spans="1:18" x14ac:dyDescent="0.25">
      <c r="A3007">
        <v>2</v>
      </c>
      <c r="B3007">
        <v>1501</v>
      </c>
      <c r="C3007">
        <v>9</v>
      </c>
      <c r="D3007">
        <v>4</v>
      </c>
      <c r="E3007">
        <v>201911</v>
      </c>
      <c r="F3007">
        <v>174</v>
      </c>
      <c r="G3007">
        <v>63</v>
      </c>
      <c r="H3007">
        <v>10962</v>
      </c>
      <c r="I3007">
        <v>23562</v>
      </c>
      <c r="J3007">
        <v>425</v>
      </c>
      <c r="K3007">
        <v>33736.5</v>
      </c>
      <c r="L3007">
        <f>Tabla_STOCKENALMACEN[[#This Row],[CANT_STOCK]]*Tabla_STOCKENALMACEN[[#This Row],[COSTO_UNIT]]</f>
        <v>10962</v>
      </c>
      <c r="M3007">
        <f>IFERROR(Tabla_STOCKENALMACEN[[#This Row],[CANT_STOCK]]/Tabla_STOCKENALMACEN[[#This Row],[VENTA_PROM12MESES_UN]],0)</f>
        <v>0.40941176470588236</v>
      </c>
      <c r="N3007">
        <f>IFERROR(12/Tabla_STOCKENALMACEN[[#This Row],[MESES DE INVENTARIO]],0)</f>
        <v>29.310344827586206</v>
      </c>
      <c r="O3007" s="3">
        <f>Tabla_STOCKENALMACEN[[#This Row],[STOCK_VALORIZADO]]/SUM(Tabla_STOCKENALMACEN[STOCK_VALORIZADO])</f>
        <v>4.1267416008578249E-4</v>
      </c>
      <c r="P3007" s="1" t="str">
        <f>VLOOKUP(Tabla_STOCKENALMACEN[[#This Row],[ID_PRODUCTO]],'ABC VENTAS'!$B$2:$F$564,5,FALSE)</f>
        <v>A</v>
      </c>
      <c r="Q3007" s="1" t="str">
        <f>VLOOKUP(Tabla_STOCKENALMACEN[[#This Row],[ID_PRODUCTO]],'ABC STOCK'!$B$3:$F$565,5,FALSE)</f>
        <v>B</v>
      </c>
      <c r="R300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08" spans="1:18" x14ac:dyDescent="0.25">
      <c r="A3008">
        <v>2</v>
      </c>
      <c r="B3008">
        <v>1502</v>
      </c>
      <c r="C3008">
        <v>9</v>
      </c>
      <c r="D3008">
        <v>6</v>
      </c>
      <c r="E3008">
        <v>202001</v>
      </c>
      <c r="F3008">
        <v>11</v>
      </c>
      <c r="G3008">
        <v>5.7</v>
      </c>
      <c r="H3008">
        <v>62.7</v>
      </c>
      <c r="I3008">
        <v>514.197</v>
      </c>
      <c r="J3008">
        <v>97</v>
      </c>
      <c r="K3008">
        <v>973.10400000000004</v>
      </c>
      <c r="L3008">
        <f>Tabla_STOCKENALMACEN[[#This Row],[CANT_STOCK]]*Tabla_STOCKENALMACEN[[#This Row],[COSTO_UNIT]]</f>
        <v>62.7</v>
      </c>
      <c r="M3008">
        <f>IFERROR(Tabla_STOCKENALMACEN[[#This Row],[CANT_STOCK]]/Tabla_STOCKENALMACEN[[#This Row],[VENTA_PROM12MESES_UN]],0)</f>
        <v>0.1134020618556701</v>
      </c>
      <c r="N3008">
        <f>IFERROR(12/Tabla_STOCKENALMACEN[[#This Row],[MESES DE INVENTARIO]],0)</f>
        <v>105.81818181818181</v>
      </c>
      <c r="O3008" s="3">
        <f>Tabla_STOCKENALMACEN[[#This Row],[STOCK_VALORIZADO]]/SUM(Tabla_STOCKENALMACEN[STOCK_VALORIZADO])</f>
        <v>2.3603968105618102E-6</v>
      </c>
      <c r="P3008" s="1" t="str">
        <f>VLOOKUP(Tabla_STOCKENALMACEN[[#This Row],[ID_PRODUCTO]],'ABC VENTAS'!$B$2:$F$564,5,FALSE)</f>
        <v>C</v>
      </c>
      <c r="Q3008" s="1" t="str">
        <f>VLOOKUP(Tabla_STOCKENALMACEN[[#This Row],[ID_PRODUCTO]],'ABC STOCK'!$B$3:$F$565,5,FALSE)</f>
        <v>C</v>
      </c>
      <c r="R300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09" spans="1:18" x14ac:dyDescent="0.25">
      <c r="A3009">
        <v>1</v>
      </c>
      <c r="B3009">
        <v>1502</v>
      </c>
      <c r="C3009">
        <v>9</v>
      </c>
      <c r="D3009">
        <v>6</v>
      </c>
      <c r="E3009">
        <v>202002</v>
      </c>
      <c r="F3009">
        <v>87</v>
      </c>
      <c r="G3009">
        <v>3.87</v>
      </c>
      <c r="H3009">
        <v>336.69</v>
      </c>
      <c r="I3009">
        <v>362.96730000000002</v>
      </c>
      <c r="J3009">
        <v>113</v>
      </c>
      <c r="K3009">
        <v>809.02350000000001</v>
      </c>
      <c r="L3009">
        <f>Tabla_STOCKENALMACEN[[#This Row],[CANT_STOCK]]*Tabla_STOCKENALMACEN[[#This Row],[COSTO_UNIT]]</f>
        <v>336.69</v>
      </c>
      <c r="M3009">
        <f>IFERROR(Tabla_STOCKENALMACEN[[#This Row],[CANT_STOCK]]/Tabla_STOCKENALMACEN[[#This Row],[VENTA_PROM12MESES_UN]],0)</f>
        <v>0.76991150442477874</v>
      </c>
      <c r="N3009">
        <f>IFERROR(12/Tabla_STOCKENALMACEN[[#This Row],[MESES DE INVENTARIO]],0)</f>
        <v>15.586206896551724</v>
      </c>
      <c r="O3009" s="3">
        <f>Tabla_STOCKENALMACEN[[#This Row],[STOCK_VALORIZADO]]/SUM(Tabla_STOCKENALMACEN[STOCK_VALORIZADO])</f>
        <v>1.2674992059777605E-5</v>
      </c>
      <c r="P3009" s="1" t="str">
        <f>VLOOKUP(Tabla_STOCKENALMACEN[[#This Row],[ID_PRODUCTO]],'ABC VENTAS'!$B$2:$F$564,5,FALSE)</f>
        <v>C</v>
      </c>
      <c r="Q3009" s="1" t="str">
        <f>VLOOKUP(Tabla_STOCKENALMACEN[[#This Row],[ID_PRODUCTO]],'ABC STOCK'!$B$3:$F$565,5,FALSE)</f>
        <v>C</v>
      </c>
      <c r="R300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10" spans="1:18" x14ac:dyDescent="0.25">
      <c r="A3010">
        <v>1</v>
      </c>
      <c r="B3010">
        <v>1502</v>
      </c>
      <c r="C3010">
        <v>9</v>
      </c>
      <c r="D3010">
        <v>6</v>
      </c>
      <c r="E3010">
        <v>201905</v>
      </c>
      <c r="F3010">
        <v>27</v>
      </c>
      <c r="G3010">
        <v>4.68</v>
      </c>
      <c r="H3010">
        <v>126.36</v>
      </c>
      <c r="I3010">
        <v>287.82</v>
      </c>
      <c r="J3010">
        <v>75</v>
      </c>
      <c r="K3010">
        <v>505.44</v>
      </c>
      <c r="L3010">
        <f>Tabla_STOCKENALMACEN[[#This Row],[CANT_STOCK]]*Tabla_STOCKENALMACEN[[#This Row],[COSTO_UNIT]]</f>
        <v>126.35999999999999</v>
      </c>
      <c r="M3010">
        <f>IFERROR(Tabla_STOCKENALMACEN[[#This Row],[CANT_STOCK]]/Tabla_STOCKENALMACEN[[#This Row],[VENTA_PROM12MESES_UN]],0)</f>
        <v>0.36</v>
      </c>
      <c r="N3010">
        <f>IFERROR(12/Tabla_STOCKENALMACEN[[#This Row],[MESES DE INVENTARIO]],0)</f>
        <v>33.333333333333336</v>
      </c>
      <c r="O3010" s="3">
        <f>Tabla_STOCKENALMACEN[[#This Row],[STOCK_VALORIZADO]]/SUM(Tabla_STOCKENALMACEN[STOCK_VALORIZADO])</f>
        <v>4.7569336679838961E-6</v>
      </c>
      <c r="P3010" s="1" t="str">
        <f>VLOOKUP(Tabla_STOCKENALMACEN[[#This Row],[ID_PRODUCTO]],'ABC VENTAS'!$B$2:$F$564,5,FALSE)</f>
        <v>C</v>
      </c>
      <c r="Q3010" s="1" t="str">
        <f>VLOOKUP(Tabla_STOCKENALMACEN[[#This Row],[ID_PRODUCTO]],'ABC STOCK'!$B$3:$F$565,5,FALSE)</f>
        <v>C</v>
      </c>
      <c r="R301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11" spans="1:18" x14ac:dyDescent="0.25">
      <c r="A3011">
        <v>2</v>
      </c>
      <c r="B3011">
        <v>1502</v>
      </c>
      <c r="C3011">
        <v>9</v>
      </c>
      <c r="D3011">
        <v>6</v>
      </c>
      <c r="E3011">
        <v>201904</v>
      </c>
      <c r="F3011">
        <v>333</v>
      </c>
      <c r="G3011">
        <v>2.08</v>
      </c>
      <c r="H3011">
        <v>692.64</v>
      </c>
      <c r="I3011">
        <v>315.8272</v>
      </c>
      <c r="J3011">
        <v>146</v>
      </c>
      <c r="K3011">
        <v>498.03519999999997</v>
      </c>
      <c r="L3011">
        <f>Tabla_STOCKENALMACEN[[#This Row],[CANT_STOCK]]*Tabla_STOCKENALMACEN[[#This Row],[COSTO_UNIT]]</f>
        <v>692.64</v>
      </c>
      <c r="M3011">
        <f>IFERROR(Tabla_STOCKENALMACEN[[#This Row],[CANT_STOCK]]/Tabla_STOCKENALMACEN[[#This Row],[VENTA_PROM12MESES_UN]],0)</f>
        <v>2.2808219178082192</v>
      </c>
      <c r="N3011">
        <f>IFERROR(12/Tabla_STOCKENALMACEN[[#This Row],[MESES DE INVENTARIO]],0)</f>
        <v>5.2612612612612608</v>
      </c>
      <c r="O3011" s="3">
        <f>Tabla_STOCKENALMACEN[[#This Row],[STOCK_VALORIZADO]]/SUM(Tabla_STOCKENALMACEN[STOCK_VALORIZADO])</f>
        <v>2.6075043809689509E-5</v>
      </c>
      <c r="P3011" s="1" t="str">
        <f>VLOOKUP(Tabla_STOCKENALMACEN[[#This Row],[ID_PRODUCTO]],'ABC VENTAS'!$B$2:$F$564,5,FALSE)</f>
        <v>C</v>
      </c>
      <c r="Q3011" s="1" t="str">
        <f>VLOOKUP(Tabla_STOCKENALMACEN[[#This Row],[ID_PRODUCTO]],'ABC STOCK'!$B$3:$F$565,5,FALSE)</f>
        <v>C</v>
      </c>
      <c r="R301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12" spans="1:18" x14ac:dyDescent="0.25">
      <c r="A3012">
        <v>3</v>
      </c>
      <c r="B3012">
        <v>1502</v>
      </c>
      <c r="C3012">
        <v>9</v>
      </c>
      <c r="D3012">
        <v>6</v>
      </c>
      <c r="E3012">
        <v>202002</v>
      </c>
      <c r="F3012">
        <v>215</v>
      </c>
      <c r="G3012">
        <v>5.94</v>
      </c>
      <c r="H3012">
        <v>1277.0999999999999</v>
      </c>
      <c r="I3012">
        <v>221.15808000000001</v>
      </c>
      <c r="J3012">
        <v>35.799999999999997</v>
      </c>
      <c r="K3012">
        <v>384.90012000000002</v>
      </c>
      <c r="L3012">
        <f>Tabla_STOCKENALMACEN[[#This Row],[CANT_STOCK]]*Tabla_STOCKENALMACEN[[#This Row],[COSTO_UNIT]]</f>
        <v>1277.1000000000001</v>
      </c>
      <c r="M3012">
        <f>IFERROR(Tabla_STOCKENALMACEN[[#This Row],[CANT_STOCK]]/Tabla_STOCKENALMACEN[[#This Row],[VENTA_PROM12MESES_UN]],0)</f>
        <v>6.005586592178771</v>
      </c>
      <c r="N3012">
        <f>IFERROR(12/Tabla_STOCKENALMACEN[[#This Row],[MESES DE INVENTARIO]],0)</f>
        <v>1.998139534883721</v>
      </c>
      <c r="O3012" s="3">
        <f>Tabla_STOCKENALMACEN[[#This Row],[STOCK_VALORIZADO]]/SUM(Tabla_STOCKENALMACEN[STOCK_VALORIZADO])</f>
        <v>4.8077556088811616E-5</v>
      </c>
      <c r="P3012" s="1" t="str">
        <f>VLOOKUP(Tabla_STOCKENALMACEN[[#This Row],[ID_PRODUCTO]],'ABC VENTAS'!$B$2:$F$564,5,FALSE)</f>
        <v>C</v>
      </c>
      <c r="Q3012" s="1" t="str">
        <f>VLOOKUP(Tabla_STOCKENALMACEN[[#This Row],[ID_PRODUCTO]],'ABC STOCK'!$B$3:$F$565,5,FALSE)</f>
        <v>C</v>
      </c>
      <c r="R301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013" spans="1:18" x14ac:dyDescent="0.25">
      <c r="A3013">
        <v>3</v>
      </c>
      <c r="B3013">
        <v>1502</v>
      </c>
      <c r="C3013">
        <v>9</v>
      </c>
      <c r="D3013">
        <v>6</v>
      </c>
      <c r="E3013">
        <v>201901</v>
      </c>
      <c r="F3013">
        <v>196</v>
      </c>
      <c r="G3013">
        <v>4.54</v>
      </c>
      <c r="H3013">
        <v>889.84</v>
      </c>
      <c r="I3013">
        <v>122.84332000000001</v>
      </c>
      <c r="J3013">
        <v>32.6</v>
      </c>
      <c r="K3013">
        <v>182.04491999999999</v>
      </c>
      <c r="L3013">
        <f>Tabla_STOCKENALMACEN[[#This Row],[CANT_STOCK]]*Tabla_STOCKENALMACEN[[#This Row],[COSTO_UNIT]]</f>
        <v>889.84</v>
      </c>
      <c r="M3013">
        <f>IFERROR(Tabla_STOCKENALMACEN[[#This Row],[CANT_STOCK]]/Tabla_STOCKENALMACEN[[#This Row],[VENTA_PROM12MESES_UN]],0)</f>
        <v>6.0122699386503067</v>
      </c>
      <c r="N3013">
        <f>IFERROR(12/Tabla_STOCKENALMACEN[[#This Row],[MESES DE INVENTARIO]],0)</f>
        <v>1.9959183673469387</v>
      </c>
      <c r="O3013" s="3">
        <f>Tabla_STOCKENALMACEN[[#This Row],[STOCK_VALORIZADO]]/SUM(Tabla_STOCKENALMACEN[STOCK_VALORIZADO])</f>
        <v>3.3498811768904643E-5</v>
      </c>
      <c r="P3013" s="1" t="str">
        <f>VLOOKUP(Tabla_STOCKENALMACEN[[#This Row],[ID_PRODUCTO]],'ABC VENTAS'!$B$2:$F$564,5,FALSE)</f>
        <v>C</v>
      </c>
      <c r="Q3013" s="1" t="str">
        <f>VLOOKUP(Tabla_STOCKENALMACEN[[#This Row],[ID_PRODUCTO]],'ABC STOCK'!$B$3:$F$565,5,FALSE)</f>
        <v>C</v>
      </c>
      <c r="R301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014" spans="1:18" x14ac:dyDescent="0.25">
      <c r="A3014">
        <v>2</v>
      </c>
      <c r="B3014">
        <v>1503</v>
      </c>
      <c r="C3014">
        <v>9</v>
      </c>
      <c r="D3014">
        <v>6</v>
      </c>
      <c r="E3014">
        <v>201901</v>
      </c>
      <c r="F3014">
        <v>439</v>
      </c>
      <c r="G3014">
        <v>71</v>
      </c>
      <c r="H3014">
        <v>31169</v>
      </c>
      <c r="I3014">
        <v>61091.24</v>
      </c>
      <c r="J3014">
        <v>878</v>
      </c>
      <c r="K3014">
        <v>99117.42</v>
      </c>
      <c r="L3014">
        <f>Tabla_STOCKENALMACEN[[#This Row],[CANT_STOCK]]*Tabla_STOCKENALMACEN[[#This Row],[COSTO_UNIT]]</f>
        <v>31169</v>
      </c>
      <c r="M3014">
        <f>IFERROR(Tabla_STOCKENALMACEN[[#This Row],[CANT_STOCK]]/Tabla_STOCKENALMACEN[[#This Row],[VENTA_PROM12MESES_UN]],0)</f>
        <v>0.5</v>
      </c>
      <c r="N3014">
        <f>IFERROR(12/Tabla_STOCKENALMACEN[[#This Row],[MESES DE INVENTARIO]],0)</f>
        <v>24</v>
      </c>
      <c r="O3014" s="3">
        <f>Tabla_STOCKENALMACEN[[#This Row],[STOCK_VALORIZADO]]/SUM(Tabla_STOCKENALMACEN[STOCK_VALORIZADO])</f>
        <v>1.1733845006124571E-3</v>
      </c>
      <c r="P3014" s="1" t="str">
        <f>VLOOKUP(Tabla_STOCKENALMACEN[[#This Row],[ID_PRODUCTO]],'ABC VENTAS'!$B$2:$F$564,5,FALSE)</f>
        <v>A</v>
      </c>
      <c r="Q3014" s="1" t="str">
        <f>VLOOKUP(Tabla_STOCKENALMACEN[[#This Row],[ID_PRODUCTO]],'ABC STOCK'!$B$3:$F$565,5,FALSE)</f>
        <v>A</v>
      </c>
      <c r="R301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15" spans="1:18" x14ac:dyDescent="0.25">
      <c r="A3015">
        <v>2</v>
      </c>
      <c r="B3015">
        <v>1503</v>
      </c>
      <c r="C3015">
        <v>9</v>
      </c>
      <c r="D3015">
        <v>6</v>
      </c>
      <c r="E3015">
        <v>201904</v>
      </c>
      <c r="F3015">
        <v>75</v>
      </c>
      <c r="G3015">
        <v>75</v>
      </c>
      <c r="H3015">
        <v>5625</v>
      </c>
      <c r="I3015">
        <v>57987</v>
      </c>
      <c r="J3015">
        <v>758</v>
      </c>
      <c r="K3015">
        <v>91528.5</v>
      </c>
      <c r="L3015">
        <f>Tabla_STOCKENALMACEN[[#This Row],[CANT_STOCK]]*Tabla_STOCKENALMACEN[[#This Row],[COSTO_UNIT]]</f>
        <v>5625</v>
      </c>
      <c r="M3015">
        <f>IFERROR(Tabla_STOCKENALMACEN[[#This Row],[CANT_STOCK]]/Tabla_STOCKENALMACEN[[#This Row],[VENTA_PROM12MESES_UN]],0)</f>
        <v>9.894459102902374E-2</v>
      </c>
      <c r="N3015">
        <f>IFERROR(12/Tabla_STOCKENALMACEN[[#This Row],[MESES DE INVENTARIO]],0)</f>
        <v>121.28</v>
      </c>
      <c r="O3015" s="3">
        <f>Tabla_STOCKENALMACEN[[#This Row],[STOCK_VALORIZADO]]/SUM(Tabla_STOCKENALMACEN[STOCK_VALORIZADO])</f>
        <v>2.1175808707193274E-4</v>
      </c>
      <c r="P3015" s="1" t="str">
        <f>VLOOKUP(Tabla_STOCKENALMACEN[[#This Row],[ID_PRODUCTO]],'ABC VENTAS'!$B$2:$F$564,5,FALSE)</f>
        <v>A</v>
      </c>
      <c r="Q3015" s="1" t="str">
        <f>VLOOKUP(Tabla_STOCKENALMACEN[[#This Row],[ID_PRODUCTO]],'ABC STOCK'!$B$3:$F$565,5,FALSE)</f>
        <v>A</v>
      </c>
      <c r="R301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16" spans="1:18" x14ac:dyDescent="0.25">
      <c r="A3016">
        <v>3</v>
      </c>
      <c r="B3016">
        <v>1503</v>
      </c>
      <c r="C3016">
        <v>9</v>
      </c>
      <c r="D3016">
        <v>6</v>
      </c>
      <c r="E3016">
        <v>202001</v>
      </c>
      <c r="F3016">
        <v>181</v>
      </c>
      <c r="G3016">
        <v>75</v>
      </c>
      <c r="H3016">
        <v>13575</v>
      </c>
      <c r="I3016">
        <v>59545.5</v>
      </c>
      <c r="J3016">
        <v>749</v>
      </c>
      <c r="K3016">
        <v>87071.25</v>
      </c>
      <c r="L3016">
        <f>Tabla_STOCKENALMACEN[[#This Row],[CANT_STOCK]]*Tabla_STOCKENALMACEN[[#This Row],[COSTO_UNIT]]</f>
        <v>13575</v>
      </c>
      <c r="M3016">
        <f>IFERROR(Tabla_STOCKENALMACEN[[#This Row],[CANT_STOCK]]/Tabla_STOCKENALMACEN[[#This Row],[VENTA_PROM12MESES_UN]],0)</f>
        <v>0.24165554072096129</v>
      </c>
      <c r="N3016">
        <f>IFERROR(12/Tabla_STOCKENALMACEN[[#This Row],[MESES DE INVENTARIO]],0)</f>
        <v>49.657458563535911</v>
      </c>
      <c r="O3016" s="3">
        <f>Tabla_STOCKENALMACEN[[#This Row],[STOCK_VALORIZADO]]/SUM(Tabla_STOCKENALMACEN[STOCK_VALORIZADO])</f>
        <v>5.110428501335977E-4</v>
      </c>
      <c r="P3016" s="1" t="str">
        <f>VLOOKUP(Tabla_STOCKENALMACEN[[#This Row],[ID_PRODUCTO]],'ABC VENTAS'!$B$2:$F$564,5,FALSE)</f>
        <v>A</v>
      </c>
      <c r="Q3016" s="1" t="str">
        <f>VLOOKUP(Tabla_STOCKENALMACEN[[#This Row],[ID_PRODUCTO]],'ABC STOCK'!$B$3:$F$565,5,FALSE)</f>
        <v>A</v>
      </c>
      <c r="R301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17" spans="1:18" x14ac:dyDescent="0.25">
      <c r="A3017">
        <v>1</v>
      </c>
      <c r="B3017">
        <v>1503</v>
      </c>
      <c r="C3017">
        <v>9</v>
      </c>
      <c r="D3017">
        <v>6</v>
      </c>
      <c r="E3017">
        <v>201902</v>
      </c>
      <c r="F3017">
        <v>1392</v>
      </c>
      <c r="G3017">
        <v>56</v>
      </c>
      <c r="H3017">
        <v>77952</v>
      </c>
      <c r="I3017">
        <v>39818.239999999998</v>
      </c>
      <c r="J3017">
        <v>704</v>
      </c>
      <c r="K3017">
        <v>71357.440000000002</v>
      </c>
      <c r="L3017">
        <f>Tabla_STOCKENALMACEN[[#This Row],[CANT_STOCK]]*Tabla_STOCKENALMACEN[[#This Row],[COSTO_UNIT]]</f>
        <v>77952</v>
      </c>
      <c r="M3017">
        <f>IFERROR(Tabla_STOCKENALMACEN[[#This Row],[CANT_STOCK]]/Tabla_STOCKENALMACEN[[#This Row],[VENTA_PROM12MESES_UN]],0)</f>
        <v>1.9772727272727273</v>
      </c>
      <c r="N3017">
        <f>IFERROR(12/Tabla_STOCKENALMACEN[[#This Row],[MESES DE INVENTARIO]],0)</f>
        <v>6.068965517241379</v>
      </c>
      <c r="O3017" s="3">
        <f>Tabla_STOCKENALMACEN[[#This Row],[STOCK_VALORIZADO]]/SUM(Tabla_STOCKENALMACEN[STOCK_VALORIZADO])</f>
        <v>2.9345718050544536E-3</v>
      </c>
      <c r="P3017" s="1" t="str">
        <f>VLOOKUP(Tabla_STOCKENALMACEN[[#This Row],[ID_PRODUCTO]],'ABC VENTAS'!$B$2:$F$564,5,FALSE)</f>
        <v>A</v>
      </c>
      <c r="Q3017" s="1" t="str">
        <f>VLOOKUP(Tabla_STOCKENALMACEN[[#This Row],[ID_PRODUCTO]],'ABC STOCK'!$B$3:$F$565,5,FALSE)</f>
        <v>A</v>
      </c>
      <c r="R301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18" spans="1:18" x14ac:dyDescent="0.25">
      <c r="A3018">
        <v>3</v>
      </c>
      <c r="B3018">
        <v>1503</v>
      </c>
      <c r="C3018">
        <v>9</v>
      </c>
      <c r="D3018">
        <v>6</v>
      </c>
      <c r="E3018">
        <v>202003</v>
      </c>
      <c r="F3018">
        <v>1286</v>
      </c>
      <c r="G3018">
        <v>78</v>
      </c>
      <c r="H3018">
        <v>100308</v>
      </c>
      <c r="I3018">
        <v>28894.32</v>
      </c>
      <c r="J3018">
        <v>441</v>
      </c>
      <c r="K3018">
        <v>65356.2</v>
      </c>
      <c r="L3018">
        <f>Tabla_STOCKENALMACEN[[#This Row],[CANT_STOCK]]*Tabla_STOCKENALMACEN[[#This Row],[COSTO_UNIT]]</f>
        <v>100308</v>
      </c>
      <c r="M3018">
        <f>IFERROR(Tabla_STOCKENALMACEN[[#This Row],[CANT_STOCK]]/Tabla_STOCKENALMACEN[[#This Row],[VENTA_PROM12MESES_UN]],0)</f>
        <v>2.9160997732426304</v>
      </c>
      <c r="N3018">
        <f>IFERROR(12/Tabla_STOCKENALMACEN[[#This Row],[MESES DE INVENTARIO]],0)</f>
        <v>4.1150855365474337</v>
      </c>
      <c r="O3018" s="3">
        <f>Tabla_STOCKENALMACEN[[#This Row],[STOCK_VALORIZADO]]/SUM(Tabla_STOCKENALMACEN[STOCK_VALORIZADO])</f>
        <v>3.7761831463131428E-3</v>
      </c>
      <c r="P3018" s="1" t="str">
        <f>VLOOKUP(Tabla_STOCKENALMACEN[[#This Row],[ID_PRODUCTO]],'ABC VENTAS'!$B$2:$F$564,5,FALSE)</f>
        <v>A</v>
      </c>
      <c r="Q3018" s="1" t="str">
        <f>VLOOKUP(Tabla_STOCKENALMACEN[[#This Row],[ID_PRODUCTO]],'ABC STOCK'!$B$3:$F$565,5,FALSE)</f>
        <v>A</v>
      </c>
      <c r="R301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19" spans="1:18" x14ac:dyDescent="0.25">
      <c r="A3019">
        <v>2</v>
      </c>
      <c r="B3019">
        <v>1503</v>
      </c>
      <c r="C3019">
        <v>9</v>
      </c>
      <c r="D3019">
        <v>6</v>
      </c>
      <c r="E3019">
        <v>201904</v>
      </c>
      <c r="F3019">
        <v>810</v>
      </c>
      <c r="G3019">
        <v>81</v>
      </c>
      <c r="H3019">
        <v>65610</v>
      </c>
      <c r="I3019">
        <v>40731.660000000003</v>
      </c>
      <c r="J3019">
        <v>493</v>
      </c>
      <c r="K3019">
        <v>51513.57</v>
      </c>
      <c r="L3019">
        <f>Tabla_STOCKENALMACEN[[#This Row],[CANT_STOCK]]*Tabla_STOCKENALMACEN[[#This Row],[COSTO_UNIT]]</f>
        <v>65610</v>
      </c>
      <c r="M3019">
        <f>IFERROR(Tabla_STOCKENALMACEN[[#This Row],[CANT_STOCK]]/Tabla_STOCKENALMACEN[[#This Row],[VENTA_PROM12MESES_UN]],0)</f>
        <v>1.6430020283975659</v>
      </c>
      <c r="N3019">
        <f>IFERROR(12/Tabla_STOCKENALMACEN[[#This Row],[MESES DE INVENTARIO]],0)</f>
        <v>7.3037037037037038</v>
      </c>
      <c r="O3019" s="3">
        <f>Tabla_STOCKENALMACEN[[#This Row],[STOCK_VALORIZADO]]/SUM(Tabla_STOCKENALMACEN[STOCK_VALORIZADO])</f>
        <v>2.4699463276070233E-3</v>
      </c>
      <c r="P3019" s="1" t="str">
        <f>VLOOKUP(Tabla_STOCKENALMACEN[[#This Row],[ID_PRODUCTO]],'ABC VENTAS'!$B$2:$F$564,5,FALSE)</f>
        <v>A</v>
      </c>
      <c r="Q3019" s="1" t="str">
        <f>VLOOKUP(Tabla_STOCKENALMACEN[[#This Row],[ID_PRODUCTO]],'ABC STOCK'!$B$3:$F$565,5,FALSE)</f>
        <v>A</v>
      </c>
      <c r="R301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20" spans="1:18" x14ac:dyDescent="0.25">
      <c r="A3020">
        <v>3</v>
      </c>
      <c r="B3020">
        <v>1504</v>
      </c>
      <c r="C3020">
        <v>9</v>
      </c>
      <c r="D3020">
        <v>6</v>
      </c>
      <c r="E3020">
        <v>202001</v>
      </c>
      <c r="F3020">
        <v>494</v>
      </c>
      <c r="G3020">
        <v>7.48</v>
      </c>
      <c r="H3020">
        <v>3695.12</v>
      </c>
      <c r="I3020">
        <v>206.71727999999999</v>
      </c>
      <c r="J3020">
        <v>32.9</v>
      </c>
      <c r="K3020">
        <v>391.28627999999998</v>
      </c>
      <c r="L3020">
        <f>Tabla_STOCKENALMACEN[[#This Row],[CANT_STOCK]]*Tabla_STOCKENALMACEN[[#This Row],[COSTO_UNIT]]</f>
        <v>3695.1200000000003</v>
      </c>
      <c r="M3020">
        <f>IFERROR(Tabla_STOCKENALMACEN[[#This Row],[CANT_STOCK]]/Tabla_STOCKENALMACEN[[#This Row],[VENTA_PROM12MESES_UN]],0)</f>
        <v>15.015197568389059</v>
      </c>
      <c r="N3020">
        <f>IFERROR(12/Tabla_STOCKENALMACEN[[#This Row],[MESES DE INVENTARIO]],0)</f>
        <v>0.79919028340080966</v>
      </c>
      <c r="O3020" s="3">
        <f>Tabla_STOCKENALMACEN[[#This Row],[STOCK_VALORIZADO]]/SUM(Tabla_STOCKENALMACEN[STOCK_VALORIZADO])</f>
        <v>1.3910605203577603E-4</v>
      </c>
      <c r="P3020" s="1" t="str">
        <f>VLOOKUP(Tabla_STOCKENALMACEN[[#This Row],[ID_PRODUCTO]],'ABC VENTAS'!$B$2:$F$564,5,FALSE)</f>
        <v>C</v>
      </c>
      <c r="Q3020" s="1" t="str">
        <f>VLOOKUP(Tabla_STOCKENALMACEN[[#This Row],[ID_PRODUCTO]],'ABC STOCK'!$B$3:$F$565,5,FALSE)</f>
        <v>C</v>
      </c>
      <c r="R302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021" spans="1:18" x14ac:dyDescent="0.25">
      <c r="A3021">
        <v>1</v>
      </c>
      <c r="B3021">
        <v>1504</v>
      </c>
      <c r="C3021">
        <v>9</v>
      </c>
      <c r="D3021">
        <v>6</v>
      </c>
      <c r="E3021">
        <v>202003</v>
      </c>
      <c r="F3021">
        <v>495</v>
      </c>
      <c r="G3021">
        <v>1.81</v>
      </c>
      <c r="H3021">
        <v>895.95</v>
      </c>
      <c r="I3021">
        <v>216.9828</v>
      </c>
      <c r="J3021">
        <v>148</v>
      </c>
      <c r="K3021">
        <v>348.24400000000003</v>
      </c>
      <c r="L3021">
        <f>Tabla_STOCKENALMACEN[[#This Row],[CANT_STOCK]]*Tabla_STOCKENALMACEN[[#This Row],[COSTO_UNIT]]</f>
        <v>895.95</v>
      </c>
      <c r="M3021">
        <f>IFERROR(Tabla_STOCKENALMACEN[[#This Row],[CANT_STOCK]]/Tabla_STOCKENALMACEN[[#This Row],[VENTA_PROM12MESES_UN]],0)</f>
        <v>3.3445945945945947</v>
      </c>
      <c r="N3021">
        <f>IFERROR(12/Tabla_STOCKENALMACEN[[#This Row],[MESES DE INVENTARIO]],0)</f>
        <v>3.5878787878787879</v>
      </c>
      <c r="O3021" s="3">
        <f>Tabla_STOCKENALMACEN[[#This Row],[STOCK_VALORIZADO]]/SUM(Tabla_STOCKENALMACEN[STOCK_VALORIZADO])</f>
        <v>3.3728828108817447E-5</v>
      </c>
      <c r="P3021" s="1" t="str">
        <f>VLOOKUP(Tabla_STOCKENALMACEN[[#This Row],[ID_PRODUCTO]],'ABC VENTAS'!$B$2:$F$564,5,FALSE)</f>
        <v>C</v>
      </c>
      <c r="Q3021" s="1" t="str">
        <f>VLOOKUP(Tabla_STOCKENALMACEN[[#This Row],[ID_PRODUCTO]],'ABC STOCK'!$B$3:$F$565,5,FALSE)</f>
        <v>C</v>
      </c>
      <c r="R302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022" spans="1:18" x14ac:dyDescent="0.25">
      <c r="A3022">
        <v>3</v>
      </c>
      <c r="B3022">
        <v>1504</v>
      </c>
      <c r="C3022">
        <v>9</v>
      </c>
      <c r="D3022">
        <v>6</v>
      </c>
      <c r="E3022">
        <v>201909</v>
      </c>
      <c r="F3022">
        <v>305</v>
      </c>
      <c r="G3022">
        <v>2.8</v>
      </c>
      <c r="H3022">
        <v>854</v>
      </c>
      <c r="I3022">
        <v>156.8784</v>
      </c>
      <c r="J3022">
        <v>60.9</v>
      </c>
      <c r="K3022">
        <v>305.23079999999999</v>
      </c>
      <c r="L3022">
        <f>Tabla_STOCKENALMACEN[[#This Row],[CANT_STOCK]]*Tabla_STOCKENALMACEN[[#This Row],[COSTO_UNIT]]</f>
        <v>854</v>
      </c>
      <c r="M3022">
        <f>IFERROR(Tabla_STOCKENALMACEN[[#This Row],[CANT_STOCK]]/Tabla_STOCKENALMACEN[[#This Row],[VENTA_PROM12MESES_UN]],0)</f>
        <v>5.0082101806239736</v>
      </c>
      <c r="N3022">
        <f>IFERROR(12/Tabla_STOCKENALMACEN[[#This Row],[MESES DE INVENTARIO]],0)</f>
        <v>2.3960655737704917</v>
      </c>
      <c r="O3022" s="3">
        <f>Tabla_STOCKENALMACEN[[#This Row],[STOCK_VALORIZADO]]/SUM(Tabla_STOCKENALMACEN[STOCK_VALORIZADO])</f>
        <v>3.2149583352787652E-5</v>
      </c>
      <c r="P3022" s="1" t="str">
        <f>VLOOKUP(Tabla_STOCKENALMACEN[[#This Row],[ID_PRODUCTO]],'ABC VENTAS'!$B$2:$F$564,5,FALSE)</f>
        <v>C</v>
      </c>
      <c r="Q3022" s="1" t="str">
        <f>VLOOKUP(Tabla_STOCKENALMACEN[[#This Row],[ID_PRODUCTO]],'ABC STOCK'!$B$3:$F$565,5,FALSE)</f>
        <v>C</v>
      </c>
      <c r="R302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023" spans="1:18" x14ac:dyDescent="0.25">
      <c r="A3023">
        <v>1</v>
      </c>
      <c r="B3023">
        <v>1504</v>
      </c>
      <c r="C3023">
        <v>9</v>
      </c>
      <c r="D3023">
        <v>6</v>
      </c>
      <c r="E3023">
        <v>201903</v>
      </c>
      <c r="F3023">
        <v>327</v>
      </c>
      <c r="G3023">
        <v>1.82</v>
      </c>
      <c r="H3023">
        <v>595.14</v>
      </c>
      <c r="I3023">
        <v>185.00299999999999</v>
      </c>
      <c r="J3023">
        <v>107</v>
      </c>
      <c r="K3023">
        <v>296.00479999999999</v>
      </c>
      <c r="L3023">
        <f>Tabla_STOCKENALMACEN[[#This Row],[CANT_STOCK]]*Tabla_STOCKENALMACEN[[#This Row],[COSTO_UNIT]]</f>
        <v>595.14</v>
      </c>
      <c r="M3023">
        <f>IFERROR(Tabla_STOCKENALMACEN[[#This Row],[CANT_STOCK]]/Tabla_STOCKENALMACEN[[#This Row],[VENTA_PROM12MESES_UN]],0)</f>
        <v>3.05607476635514</v>
      </c>
      <c r="N3023">
        <f>IFERROR(12/Tabla_STOCKENALMACEN[[#This Row],[MESES DE INVENTARIO]],0)</f>
        <v>3.9266055045871564</v>
      </c>
      <c r="O3023" s="3">
        <f>Tabla_STOCKENALMACEN[[#This Row],[STOCK_VALORIZADO]]/SUM(Tabla_STOCKENALMACEN[STOCK_VALORIZADO])</f>
        <v>2.2404570300442675E-5</v>
      </c>
      <c r="P3023" s="1" t="str">
        <f>VLOOKUP(Tabla_STOCKENALMACEN[[#This Row],[ID_PRODUCTO]],'ABC VENTAS'!$B$2:$F$564,5,FALSE)</f>
        <v>C</v>
      </c>
      <c r="Q3023" s="1" t="str">
        <f>VLOOKUP(Tabla_STOCKENALMACEN[[#This Row],[ID_PRODUCTO]],'ABC STOCK'!$B$3:$F$565,5,FALSE)</f>
        <v>C</v>
      </c>
      <c r="R302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024" spans="1:18" x14ac:dyDescent="0.25">
      <c r="A3024">
        <v>2</v>
      </c>
      <c r="B3024">
        <v>1504</v>
      </c>
      <c r="C3024">
        <v>9</v>
      </c>
      <c r="D3024">
        <v>6</v>
      </c>
      <c r="E3024">
        <v>202003</v>
      </c>
      <c r="F3024">
        <v>290</v>
      </c>
      <c r="G3024">
        <v>3.04</v>
      </c>
      <c r="H3024">
        <v>881.6</v>
      </c>
      <c r="I3024">
        <v>159.69120000000001</v>
      </c>
      <c r="J3024">
        <v>51</v>
      </c>
      <c r="K3024">
        <v>288.37439999999998</v>
      </c>
      <c r="L3024">
        <f>Tabla_STOCKENALMACEN[[#This Row],[CANT_STOCK]]*Tabla_STOCKENALMACEN[[#This Row],[COSTO_UNIT]]</f>
        <v>881.6</v>
      </c>
      <c r="M3024">
        <f>IFERROR(Tabla_STOCKENALMACEN[[#This Row],[CANT_STOCK]]/Tabla_STOCKENALMACEN[[#This Row],[VENTA_PROM12MESES_UN]],0)</f>
        <v>5.6862745098039218</v>
      </c>
      <c r="N3024">
        <f>IFERROR(12/Tabla_STOCKENALMACEN[[#This Row],[MESES DE INVENTARIO]],0)</f>
        <v>2.1103448275862067</v>
      </c>
      <c r="O3024" s="3">
        <f>Tabla_STOCKENALMACEN[[#This Row],[STOCK_VALORIZADO]]/SUM(Tabla_STOCKENALMACEN[STOCK_VALORIZADO])</f>
        <v>3.3188609700020602E-5</v>
      </c>
      <c r="P3024" s="1" t="str">
        <f>VLOOKUP(Tabla_STOCKENALMACEN[[#This Row],[ID_PRODUCTO]],'ABC VENTAS'!$B$2:$F$564,5,FALSE)</f>
        <v>C</v>
      </c>
      <c r="Q3024" s="1" t="str">
        <f>VLOOKUP(Tabla_STOCKENALMACEN[[#This Row],[ID_PRODUCTO]],'ABC STOCK'!$B$3:$F$565,5,FALSE)</f>
        <v>C</v>
      </c>
      <c r="R302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025" spans="1:18" x14ac:dyDescent="0.25">
      <c r="A3025">
        <v>1</v>
      </c>
      <c r="B3025">
        <v>1504</v>
      </c>
      <c r="C3025">
        <v>9</v>
      </c>
      <c r="D3025">
        <v>6</v>
      </c>
      <c r="E3025">
        <v>201910</v>
      </c>
      <c r="F3025">
        <v>337</v>
      </c>
      <c r="G3025">
        <v>17</v>
      </c>
      <c r="H3025">
        <v>5729</v>
      </c>
      <c r="I3025">
        <v>0</v>
      </c>
      <c r="J3025">
        <v>0</v>
      </c>
      <c r="K3025">
        <v>0</v>
      </c>
      <c r="L3025">
        <f>Tabla_STOCKENALMACEN[[#This Row],[CANT_STOCK]]*Tabla_STOCKENALMACEN[[#This Row],[COSTO_UNIT]]</f>
        <v>5729</v>
      </c>
      <c r="M3025">
        <f>IFERROR(Tabla_STOCKENALMACEN[[#This Row],[CANT_STOCK]]/Tabla_STOCKENALMACEN[[#This Row],[VENTA_PROM12MESES_UN]],0)</f>
        <v>0</v>
      </c>
      <c r="N3025">
        <f>IFERROR(12/Tabla_STOCKENALMACEN[[#This Row],[MESES DE INVENTARIO]],0)</f>
        <v>0</v>
      </c>
      <c r="O3025" s="3">
        <f>Tabla_STOCKENALMACEN[[#This Row],[STOCK_VALORIZADO]]/SUM(Tabla_STOCKENALMACEN[STOCK_VALORIZADO])</f>
        <v>2.1567325881512937E-4</v>
      </c>
      <c r="P3025" s="1" t="str">
        <f>VLOOKUP(Tabla_STOCKENALMACEN[[#This Row],[ID_PRODUCTO]],'ABC VENTAS'!$B$2:$F$564,5,FALSE)</f>
        <v>C</v>
      </c>
      <c r="Q3025" s="1" t="str">
        <f>VLOOKUP(Tabla_STOCKENALMACEN[[#This Row],[ID_PRODUCTO]],'ABC STOCK'!$B$3:$F$565,5,FALSE)</f>
        <v>C</v>
      </c>
      <c r="R3025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3026" spans="1:18" x14ac:dyDescent="0.25">
      <c r="A3026">
        <v>2</v>
      </c>
      <c r="B3026">
        <v>1505</v>
      </c>
      <c r="C3026">
        <v>9</v>
      </c>
      <c r="D3026">
        <v>6</v>
      </c>
      <c r="E3026">
        <v>201905</v>
      </c>
      <c r="F3026">
        <v>1076</v>
      </c>
      <c r="G3026">
        <v>6.82</v>
      </c>
      <c r="H3026">
        <v>7338.32</v>
      </c>
      <c r="I3026">
        <v>530.17316000000005</v>
      </c>
      <c r="J3026">
        <v>82.7</v>
      </c>
      <c r="K3026">
        <v>1065.9864600000001</v>
      </c>
      <c r="L3026">
        <f>Tabla_STOCKENALMACEN[[#This Row],[CANT_STOCK]]*Tabla_STOCKENALMACEN[[#This Row],[COSTO_UNIT]]</f>
        <v>7338.3200000000006</v>
      </c>
      <c r="M3026">
        <f>IFERROR(Tabla_STOCKENALMACEN[[#This Row],[CANT_STOCK]]/Tabla_STOCKENALMACEN[[#This Row],[VENTA_PROM12MESES_UN]],0)</f>
        <v>13.010882708585248</v>
      </c>
      <c r="N3026">
        <f>IFERROR(12/Tabla_STOCKENALMACEN[[#This Row],[MESES DE INVENTARIO]],0)</f>
        <v>0.92230483271375463</v>
      </c>
      <c r="O3026" s="3">
        <f>Tabla_STOCKENALMACEN[[#This Row],[STOCK_VALORIZADO]]/SUM(Tabla_STOCKENALMACEN[STOCK_VALORIZADO])</f>
        <v>2.7625752987052541E-4</v>
      </c>
      <c r="P3026" s="1" t="str">
        <f>VLOOKUP(Tabla_STOCKENALMACEN[[#This Row],[ID_PRODUCTO]],'ABC VENTAS'!$B$2:$F$564,5,FALSE)</f>
        <v>C</v>
      </c>
      <c r="Q3026" s="1" t="str">
        <f>VLOOKUP(Tabla_STOCKENALMACEN[[#This Row],[ID_PRODUCTO]],'ABC STOCK'!$B$3:$F$565,5,FALSE)</f>
        <v>C</v>
      </c>
      <c r="R302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027" spans="1:18" x14ac:dyDescent="0.25">
      <c r="A3027">
        <v>3</v>
      </c>
      <c r="B3027">
        <v>1505</v>
      </c>
      <c r="C3027">
        <v>9</v>
      </c>
      <c r="D3027">
        <v>6</v>
      </c>
      <c r="E3027">
        <v>201902</v>
      </c>
      <c r="F3027">
        <v>132</v>
      </c>
      <c r="G3027">
        <v>3.27</v>
      </c>
      <c r="H3027">
        <v>431.64</v>
      </c>
      <c r="I3027">
        <v>237.7944</v>
      </c>
      <c r="J3027">
        <v>72</v>
      </c>
      <c r="K3027">
        <v>402.60239999999999</v>
      </c>
      <c r="L3027">
        <f>Tabla_STOCKENALMACEN[[#This Row],[CANT_STOCK]]*Tabla_STOCKENALMACEN[[#This Row],[COSTO_UNIT]]</f>
        <v>431.64</v>
      </c>
      <c r="M3027">
        <f>IFERROR(Tabla_STOCKENALMACEN[[#This Row],[CANT_STOCK]]/Tabla_STOCKENALMACEN[[#This Row],[VENTA_PROM12MESES_UN]],0)</f>
        <v>1.8333333333333333</v>
      </c>
      <c r="N3027">
        <f>IFERROR(12/Tabla_STOCKENALMACEN[[#This Row],[MESES DE INVENTARIO]],0)</f>
        <v>6.5454545454545459</v>
      </c>
      <c r="O3027" s="3">
        <f>Tabla_STOCKENALMACEN[[#This Row],[STOCK_VALORIZADO]]/SUM(Tabla_STOCKENALMACEN[STOCK_VALORIZADO])</f>
        <v>1.6249468569551828E-5</v>
      </c>
      <c r="P3027" s="1" t="str">
        <f>VLOOKUP(Tabla_STOCKENALMACEN[[#This Row],[ID_PRODUCTO]],'ABC VENTAS'!$B$2:$F$564,5,FALSE)</f>
        <v>C</v>
      </c>
      <c r="Q3027" s="1" t="str">
        <f>VLOOKUP(Tabla_STOCKENALMACEN[[#This Row],[ID_PRODUCTO]],'ABC STOCK'!$B$3:$F$565,5,FALSE)</f>
        <v>C</v>
      </c>
      <c r="R302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28" spans="1:18" x14ac:dyDescent="0.25">
      <c r="A3028">
        <v>1</v>
      </c>
      <c r="B3028">
        <v>1505</v>
      </c>
      <c r="C3028">
        <v>9</v>
      </c>
      <c r="D3028">
        <v>6</v>
      </c>
      <c r="E3028">
        <v>202003</v>
      </c>
      <c r="F3028">
        <v>59</v>
      </c>
      <c r="G3028">
        <v>7.4</v>
      </c>
      <c r="H3028">
        <v>436.6</v>
      </c>
      <c r="I3028">
        <v>175.0248</v>
      </c>
      <c r="J3028">
        <v>29.2</v>
      </c>
      <c r="K3028">
        <v>378.14</v>
      </c>
      <c r="L3028">
        <f>Tabla_STOCKENALMACEN[[#This Row],[CANT_STOCK]]*Tabla_STOCKENALMACEN[[#This Row],[COSTO_UNIT]]</f>
        <v>436.6</v>
      </c>
      <c r="M3028">
        <f>IFERROR(Tabla_STOCKENALMACEN[[#This Row],[CANT_STOCK]]/Tabla_STOCKENALMACEN[[#This Row],[VENTA_PROM12MESES_UN]],0)</f>
        <v>2.0205479452054793</v>
      </c>
      <c r="N3028">
        <f>IFERROR(12/Tabla_STOCKENALMACEN[[#This Row],[MESES DE INVENTARIO]],0)</f>
        <v>5.9389830508474581</v>
      </c>
      <c r="O3028" s="3">
        <f>Tabla_STOCKENALMACEN[[#This Row],[STOCK_VALORIZADO]]/SUM(Tabla_STOCKENALMACEN[STOCK_VALORIZADO])</f>
        <v>1.6436192144996592E-5</v>
      </c>
      <c r="P3028" s="1" t="str">
        <f>VLOOKUP(Tabla_STOCKENALMACEN[[#This Row],[ID_PRODUCTO]],'ABC VENTAS'!$B$2:$F$564,5,FALSE)</f>
        <v>C</v>
      </c>
      <c r="Q3028" s="1" t="str">
        <f>VLOOKUP(Tabla_STOCKENALMACEN[[#This Row],[ID_PRODUCTO]],'ABC STOCK'!$B$3:$F$565,5,FALSE)</f>
        <v>C</v>
      </c>
      <c r="R302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29" spans="1:18" x14ac:dyDescent="0.25">
      <c r="A3029">
        <v>3</v>
      </c>
      <c r="B3029">
        <v>1505</v>
      </c>
      <c r="C3029">
        <v>9</v>
      </c>
      <c r="D3029">
        <v>6</v>
      </c>
      <c r="E3029">
        <v>201904</v>
      </c>
      <c r="F3029">
        <v>117</v>
      </c>
      <c r="G3029">
        <v>6.62</v>
      </c>
      <c r="H3029">
        <v>774.54</v>
      </c>
      <c r="I3029">
        <v>211.90620000000001</v>
      </c>
      <c r="J3029">
        <v>29.1</v>
      </c>
      <c r="K3029">
        <v>360.24054000000001</v>
      </c>
      <c r="L3029">
        <f>Tabla_STOCKENALMACEN[[#This Row],[CANT_STOCK]]*Tabla_STOCKENALMACEN[[#This Row],[COSTO_UNIT]]</f>
        <v>774.54</v>
      </c>
      <c r="M3029">
        <f>IFERROR(Tabla_STOCKENALMACEN[[#This Row],[CANT_STOCK]]/Tabla_STOCKENALMACEN[[#This Row],[VENTA_PROM12MESES_UN]],0)</f>
        <v>4.0206185567010309</v>
      </c>
      <c r="N3029">
        <f>IFERROR(12/Tabla_STOCKENALMACEN[[#This Row],[MESES DE INVENTARIO]],0)</f>
        <v>2.9846153846153847</v>
      </c>
      <c r="O3029" s="3">
        <f>Tabla_STOCKENALMACEN[[#This Row],[STOCK_VALORIZADO]]/SUM(Tabla_STOCKENALMACEN[STOCK_VALORIZADO])</f>
        <v>2.9158241557456849E-5</v>
      </c>
      <c r="P3029" s="1" t="str">
        <f>VLOOKUP(Tabla_STOCKENALMACEN[[#This Row],[ID_PRODUCTO]],'ABC VENTAS'!$B$2:$F$564,5,FALSE)</f>
        <v>C</v>
      </c>
      <c r="Q3029" s="1" t="str">
        <f>VLOOKUP(Tabla_STOCKENALMACEN[[#This Row],[ID_PRODUCTO]],'ABC STOCK'!$B$3:$F$565,5,FALSE)</f>
        <v>C</v>
      </c>
      <c r="R302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030" spans="1:18" x14ac:dyDescent="0.25">
      <c r="A3030">
        <v>1</v>
      </c>
      <c r="B3030">
        <v>1505</v>
      </c>
      <c r="C3030">
        <v>9</v>
      </c>
      <c r="D3030">
        <v>6</v>
      </c>
      <c r="E3030">
        <v>202003</v>
      </c>
      <c r="F3030">
        <v>1394</v>
      </c>
      <c r="G3030">
        <v>2.63</v>
      </c>
      <c r="H3030">
        <v>3666.22</v>
      </c>
      <c r="I3030">
        <v>176.84119999999999</v>
      </c>
      <c r="J3030">
        <v>82</v>
      </c>
      <c r="K3030">
        <v>349.36919999999998</v>
      </c>
      <c r="L3030">
        <f>Tabla_STOCKENALMACEN[[#This Row],[CANT_STOCK]]*Tabla_STOCKENALMACEN[[#This Row],[COSTO_UNIT]]</f>
        <v>3666.22</v>
      </c>
      <c r="M3030">
        <f>IFERROR(Tabla_STOCKENALMACEN[[#This Row],[CANT_STOCK]]/Tabla_STOCKENALMACEN[[#This Row],[VENTA_PROM12MESES_UN]],0)</f>
        <v>17</v>
      </c>
      <c r="N3030">
        <f>IFERROR(12/Tabla_STOCKENALMACEN[[#This Row],[MESES DE INVENTARIO]],0)</f>
        <v>0.70588235294117652</v>
      </c>
      <c r="O3030" s="3">
        <f>Tabla_STOCKENALMACEN[[#This Row],[STOCK_VALORIZADO]]/SUM(Tabla_STOCKENALMACEN[STOCK_VALORIZADO])</f>
        <v>1.380180860417531E-4</v>
      </c>
      <c r="P3030" s="1" t="str">
        <f>VLOOKUP(Tabla_STOCKENALMACEN[[#This Row],[ID_PRODUCTO]],'ABC VENTAS'!$B$2:$F$564,5,FALSE)</f>
        <v>C</v>
      </c>
      <c r="Q3030" s="1" t="str">
        <f>VLOOKUP(Tabla_STOCKENALMACEN[[#This Row],[ID_PRODUCTO]],'ABC STOCK'!$B$3:$F$565,5,FALSE)</f>
        <v>C</v>
      </c>
      <c r="R303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031" spans="1:18" x14ac:dyDescent="0.25">
      <c r="A3031">
        <v>2</v>
      </c>
      <c r="B3031">
        <v>1505</v>
      </c>
      <c r="C3031">
        <v>9</v>
      </c>
      <c r="D3031">
        <v>6</v>
      </c>
      <c r="E3031">
        <v>202003</v>
      </c>
      <c r="F3031">
        <v>360</v>
      </c>
      <c r="G3031">
        <v>4</v>
      </c>
      <c r="H3031">
        <v>1440</v>
      </c>
      <c r="I3031">
        <v>132.80000000000001</v>
      </c>
      <c r="J3031">
        <v>40</v>
      </c>
      <c r="K3031">
        <v>289.60000000000002</v>
      </c>
      <c r="L3031">
        <f>Tabla_STOCKENALMACEN[[#This Row],[CANT_STOCK]]*Tabla_STOCKENALMACEN[[#This Row],[COSTO_UNIT]]</f>
        <v>1440</v>
      </c>
      <c r="M3031">
        <f>IFERROR(Tabla_STOCKENALMACEN[[#This Row],[CANT_STOCK]]/Tabla_STOCKENALMACEN[[#This Row],[VENTA_PROM12MESES_UN]],0)</f>
        <v>9</v>
      </c>
      <c r="N3031">
        <f>IFERROR(12/Tabla_STOCKENALMACEN[[#This Row],[MESES DE INVENTARIO]],0)</f>
        <v>1.3333333333333333</v>
      </c>
      <c r="O3031" s="3">
        <f>Tabla_STOCKENALMACEN[[#This Row],[STOCK_VALORIZADO]]/SUM(Tabla_STOCKENALMACEN[STOCK_VALORIZADO])</f>
        <v>5.4210070290414783E-5</v>
      </c>
      <c r="P3031" s="1" t="str">
        <f>VLOOKUP(Tabla_STOCKENALMACEN[[#This Row],[ID_PRODUCTO]],'ABC VENTAS'!$B$2:$F$564,5,FALSE)</f>
        <v>C</v>
      </c>
      <c r="Q3031" s="1" t="str">
        <f>VLOOKUP(Tabla_STOCKENALMACEN[[#This Row],[ID_PRODUCTO]],'ABC STOCK'!$B$3:$F$565,5,FALSE)</f>
        <v>C</v>
      </c>
      <c r="R303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032" spans="1:18" x14ac:dyDescent="0.25">
      <c r="A3032">
        <v>3</v>
      </c>
      <c r="B3032">
        <v>1506</v>
      </c>
      <c r="C3032">
        <v>9</v>
      </c>
      <c r="D3032">
        <v>6</v>
      </c>
      <c r="E3032">
        <v>201903</v>
      </c>
      <c r="F3032">
        <v>356</v>
      </c>
      <c r="G3032">
        <v>6.35</v>
      </c>
      <c r="H3032">
        <v>2260.6</v>
      </c>
      <c r="I3032">
        <v>687.32399999999996</v>
      </c>
      <c r="J3032">
        <v>132</v>
      </c>
      <c r="K3032">
        <v>1215.3900000000001</v>
      </c>
      <c r="L3032">
        <f>Tabla_STOCKENALMACEN[[#This Row],[CANT_STOCK]]*Tabla_STOCKENALMACEN[[#This Row],[COSTO_UNIT]]</f>
        <v>2260.6</v>
      </c>
      <c r="M3032">
        <f>IFERROR(Tabla_STOCKENALMACEN[[#This Row],[CANT_STOCK]]/Tabla_STOCKENALMACEN[[#This Row],[VENTA_PROM12MESES_UN]],0)</f>
        <v>2.6969696969696968</v>
      </c>
      <c r="N3032">
        <f>IFERROR(12/Tabla_STOCKENALMACEN[[#This Row],[MESES DE INVENTARIO]],0)</f>
        <v>4.4494382022471912</v>
      </c>
      <c r="O3032" s="3">
        <f>Tabla_STOCKENALMACEN[[#This Row],[STOCK_VALORIZADO]]/SUM(Tabla_STOCKENALMACEN[STOCK_VALORIZADO])</f>
        <v>8.510228117952198E-5</v>
      </c>
      <c r="P3032" s="1" t="str">
        <f>VLOOKUP(Tabla_STOCKENALMACEN[[#This Row],[ID_PRODUCTO]],'ABC VENTAS'!$B$2:$F$564,5,FALSE)</f>
        <v>C</v>
      </c>
      <c r="Q3032" s="1" t="str">
        <f>VLOOKUP(Tabla_STOCKENALMACEN[[#This Row],[ID_PRODUCTO]],'ABC STOCK'!$B$3:$F$565,5,FALSE)</f>
        <v>C</v>
      </c>
      <c r="R303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33" spans="1:18" x14ac:dyDescent="0.25">
      <c r="A3033">
        <v>2</v>
      </c>
      <c r="B3033">
        <v>1506</v>
      </c>
      <c r="C3033">
        <v>9</v>
      </c>
      <c r="D3033">
        <v>6</v>
      </c>
      <c r="E3033">
        <v>202002</v>
      </c>
      <c r="F3033">
        <v>148</v>
      </c>
      <c r="G3033">
        <v>7.49</v>
      </c>
      <c r="H3033">
        <v>1108.52</v>
      </c>
      <c r="I3033">
        <v>365.56443000000002</v>
      </c>
      <c r="J3033">
        <v>49.3</v>
      </c>
      <c r="K3033">
        <v>646.19974999999999</v>
      </c>
      <c r="L3033">
        <f>Tabla_STOCKENALMACEN[[#This Row],[CANT_STOCK]]*Tabla_STOCKENALMACEN[[#This Row],[COSTO_UNIT]]</f>
        <v>1108.52</v>
      </c>
      <c r="M3033">
        <f>IFERROR(Tabla_STOCKENALMACEN[[#This Row],[CANT_STOCK]]/Tabla_STOCKENALMACEN[[#This Row],[VENTA_PROM12MESES_UN]],0)</f>
        <v>3.002028397565923</v>
      </c>
      <c r="N3033">
        <f>IFERROR(12/Tabla_STOCKENALMACEN[[#This Row],[MESES DE INVENTARIO]],0)</f>
        <v>3.9972972972972971</v>
      </c>
      <c r="O3033" s="3">
        <f>Tabla_STOCKENALMACEN[[#This Row],[STOCK_VALORIZADO]]/SUM(Tabla_STOCKENALMACEN[STOCK_VALORIZADO])</f>
        <v>4.1731213276618463E-5</v>
      </c>
      <c r="P3033" s="1" t="str">
        <f>VLOOKUP(Tabla_STOCKENALMACEN[[#This Row],[ID_PRODUCTO]],'ABC VENTAS'!$B$2:$F$564,5,FALSE)</f>
        <v>C</v>
      </c>
      <c r="Q3033" s="1" t="str">
        <f>VLOOKUP(Tabla_STOCKENALMACEN[[#This Row],[ID_PRODUCTO]],'ABC STOCK'!$B$3:$F$565,5,FALSE)</f>
        <v>C</v>
      </c>
      <c r="R303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034" spans="1:18" x14ac:dyDescent="0.25">
      <c r="A3034">
        <v>1</v>
      </c>
      <c r="B3034">
        <v>1506</v>
      </c>
      <c r="C3034">
        <v>9</v>
      </c>
      <c r="D3034">
        <v>6</v>
      </c>
      <c r="E3034">
        <v>202001</v>
      </c>
      <c r="F3034">
        <v>1005</v>
      </c>
      <c r="G3034">
        <v>6.81</v>
      </c>
      <c r="H3034">
        <v>6844.05</v>
      </c>
      <c r="I3034">
        <v>424.33109999999999</v>
      </c>
      <c r="J3034">
        <v>67</v>
      </c>
      <c r="K3034">
        <v>597.71370000000002</v>
      </c>
      <c r="L3034">
        <f>Tabla_STOCKENALMACEN[[#This Row],[CANT_STOCK]]*Tabla_STOCKENALMACEN[[#This Row],[COSTO_UNIT]]</f>
        <v>6844.0499999999993</v>
      </c>
      <c r="M3034">
        <f>IFERROR(Tabla_STOCKENALMACEN[[#This Row],[CANT_STOCK]]/Tabla_STOCKENALMACEN[[#This Row],[VENTA_PROM12MESES_UN]],0)</f>
        <v>15</v>
      </c>
      <c r="N3034">
        <f>IFERROR(12/Tabla_STOCKENALMACEN[[#This Row],[MESES DE INVENTARIO]],0)</f>
        <v>0.8</v>
      </c>
      <c r="O3034" s="3">
        <f>Tabla_STOCKENALMACEN[[#This Row],[STOCK_VALORIZADO]]/SUM(Tabla_STOCKENALMACEN[STOCK_VALORIZADO])</f>
        <v>2.5765029970216196E-4</v>
      </c>
      <c r="P3034" s="1" t="str">
        <f>VLOOKUP(Tabla_STOCKENALMACEN[[#This Row],[ID_PRODUCTO]],'ABC VENTAS'!$B$2:$F$564,5,FALSE)</f>
        <v>C</v>
      </c>
      <c r="Q3034" s="1" t="str">
        <f>VLOOKUP(Tabla_STOCKENALMACEN[[#This Row],[ID_PRODUCTO]],'ABC STOCK'!$B$3:$F$565,5,FALSE)</f>
        <v>C</v>
      </c>
      <c r="R303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035" spans="1:18" x14ac:dyDescent="0.25">
      <c r="A3035">
        <v>1</v>
      </c>
      <c r="B3035">
        <v>1506</v>
      </c>
      <c r="C3035">
        <v>9</v>
      </c>
      <c r="D3035">
        <v>6</v>
      </c>
      <c r="E3035">
        <v>202003</v>
      </c>
      <c r="F3035">
        <v>220</v>
      </c>
      <c r="G3035">
        <v>5.92</v>
      </c>
      <c r="H3035">
        <v>1302.4000000000001</v>
      </c>
      <c r="I3035">
        <v>260.48</v>
      </c>
      <c r="J3035">
        <v>44</v>
      </c>
      <c r="K3035">
        <v>341.22879999999998</v>
      </c>
      <c r="L3035">
        <f>Tabla_STOCKENALMACEN[[#This Row],[CANT_STOCK]]*Tabla_STOCKENALMACEN[[#This Row],[COSTO_UNIT]]</f>
        <v>1302.4000000000001</v>
      </c>
      <c r="M3035">
        <f>IFERROR(Tabla_STOCKENALMACEN[[#This Row],[CANT_STOCK]]/Tabla_STOCKENALMACEN[[#This Row],[VENTA_PROM12MESES_UN]],0)</f>
        <v>5</v>
      </c>
      <c r="N3035">
        <f>IFERROR(12/Tabla_STOCKENALMACEN[[#This Row],[MESES DE INVENTARIO]],0)</f>
        <v>2.4</v>
      </c>
      <c r="O3035" s="3">
        <f>Tabla_STOCKENALMACEN[[#This Row],[STOCK_VALORIZADO]]/SUM(Tabla_STOCKENALMACEN[STOCK_VALORIZADO])</f>
        <v>4.902999690710848E-5</v>
      </c>
      <c r="P3035" s="1" t="str">
        <f>VLOOKUP(Tabla_STOCKENALMACEN[[#This Row],[ID_PRODUCTO]],'ABC VENTAS'!$B$2:$F$564,5,FALSE)</f>
        <v>C</v>
      </c>
      <c r="Q3035" s="1" t="str">
        <f>VLOOKUP(Tabla_STOCKENALMACEN[[#This Row],[ID_PRODUCTO]],'ABC STOCK'!$B$3:$F$565,5,FALSE)</f>
        <v>C</v>
      </c>
      <c r="R303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036" spans="1:18" x14ac:dyDescent="0.25">
      <c r="A3036">
        <v>3</v>
      </c>
      <c r="B3036">
        <v>1506</v>
      </c>
      <c r="C3036">
        <v>9</v>
      </c>
      <c r="D3036">
        <v>6</v>
      </c>
      <c r="E3036">
        <v>202001</v>
      </c>
      <c r="F3036">
        <v>1041</v>
      </c>
      <c r="G3036">
        <v>2.36</v>
      </c>
      <c r="H3036">
        <v>2456.7600000000002</v>
      </c>
      <c r="I3036">
        <v>171.84103999999999</v>
      </c>
      <c r="J3036">
        <v>74.3</v>
      </c>
      <c r="K3036">
        <v>280.55680000000001</v>
      </c>
      <c r="L3036">
        <f>Tabla_STOCKENALMACEN[[#This Row],[CANT_STOCK]]*Tabla_STOCKENALMACEN[[#This Row],[COSTO_UNIT]]</f>
        <v>2456.7599999999998</v>
      </c>
      <c r="M3036">
        <f>IFERROR(Tabla_STOCKENALMACEN[[#This Row],[CANT_STOCK]]/Tabla_STOCKENALMACEN[[#This Row],[VENTA_PROM12MESES_UN]],0)</f>
        <v>14.010767160161508</v>
      </c>
      <c r="N3036">
        <f>IFERROR(12/Tabla_STOCKENALMACEN[[#This Row],[MESES DE INVENTARIO]],0)</f>
        <v>0.85648414985590771</v>
      </c>
      <c r="O3036" s="3">
        <f>Tabla_STOCKENALMACEN[[#This Row],[STOCK_VALORIZADO]]/SUM(Tabla_STOCKENALMACEN[STOCK_VALORIZADO])</f>
        <v>9.2486897421305137E-5</v>
      </c>
      <c r="P3036" s="1" t="str">
        <f>VLOOKUP(Tabla_STOCKENALMACEN[[#This Row],[ID_PRODUCTO]],'ABC VENTAS'!$B$2:$F$564,5,FALSE)</f>
        <v>C</v>
      </c>
      <c r="Q3036" s="1" t="str">
        <f>VLOOKUP(Tabla_STOCKENALMACEN[[#This Row],[ID_PRODUCTO]],'ABC STOCK'!$B$3:$F$565,5,FALSE)</f>
        <v>C</v>
      </c>
      <c r="R303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037" spans="1:18" x14ac:dyDescent="0.25">
      <c r="A3037">
        <v>1</v>
      </c>
      <c r="B3037">
        <v>1506</v>
      </c>
      <c r="C3037">
        <v>9</v>
      </c>
      <c r="D3037">
        <v>6</v>
      </c>
      <c r="E3037">
        <v>201904</v>
      </c>
      <c r="F3037">
        <v>1107</v>
      </c>
      <c r="G3037">
        <v>3.32</v>
      </c>
      <c r="H3037">
        <v>3675.24</v>
      </c>
      <c r="I3037">
        <v>193.971</v>
      </c>
      <c r="J3037">
        <v>61.5</v>
      </c>
      <c r="K3037">
        <v>267.47579999999999</v>
      </c>
      <c r="L3037">
        <f>Tabla_STOCKENALMACEN[[#This Row],[CANT_STOCK]]*Tabla_STOCKENALMACEN[[#This Row],[COSTO_UNIT]]</f>
        <v>3675.24</v>
      </c>
      <c r="M3037">
        <f>IFERROR(Tabla_STOCKENALMACEN[[#This Row],[CANT_STOCK]]/Tabla_STOCKENALMACEN[[#This Row],[VENTA_PROM12MESES_UN]],0)</f>
        <v>18</v>
      </c>
      <c r="N3037">
        <f>IFERROR(12/Tabla_STOCKENALMACEN[[#This Row],[MESES DE INVENTARIO]],0)</f>
        <v>0.66666666666666663</v>
      </c>
      <c r="O3037" s="3">
        <f>Tabla_STOCKENALMACEN[[#This Row],[STOCK_VALORIZADO]]/SUM(Tabla_STOCKENALMACEN[STOCK_VALORIZADO])</f>
        <v>1.3835765189871112E-4</v>
      </c>
      <c r="P3037" s="1" t="str">
        <f>VLOOKUP(Tabla_STOCKENALMACEN[[#This Row],[ID_PRODUCTO]],'ABC VENTAS'!$B$2:$F$564,5,FALSE)</f>
        <v>C</v>
      </c>
      <c r="Q3037" s="1" t="str">
        <f>VLOOKUP(Tabla_STOCKENALMACEN[[#This Row],[ID_PRODUCTO]],'ABC STOCK'!$B$3:$F$565,5,FALSE)</f>
        <v>C</v>
      </c>
      <c r="R303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038" spans="1:18" x14ac:dyDescent="0.25">
      <c r="A3038">
        <v>3</v>
      </c>
      <c r="B3038">
        <v>1507</v>
      </c>
      <c r="C3038">
        <v>9</v>
      </c>
      <c r="D3038">
        <v>6</v>
      </c>
      <c r="E3038">
        <v>202001</v>
      </c>
      <c r="F3038">
        <v>288</v>
      </c>
      <c r="G3038">
        <v>5.84</v>
      </c>
      <c r="H3038">
        <v>1681.92</v>
      </c>
      <c r="I3038">
        <v>497.93007999999998</v>
      </c>
      <c r="J3038">
        <v>95.8</v>
      </c>
      <c r="K3038">
        <v>1029.42848</v>
      </c>
      <c r="L3038">
        <f>Tabla_STOCKENALMACEN[[#This Row],[CANT_STOCK]]*Tabla_STOCKENALMACEN[[#This Row],[COSTO_UNIT]]</f>
        <v>1681.92</v>
      </c>
      <c r="M3038">
        <f>IFERROR(Tabla_STOCKENALMACEN[[#This Row],[CANT_STOCK]]/Tabla_STOCKENALMACEN[[#This Row],[VENTA_PROM12MESES_UN]],0)</f>
        <v>3.0062630480167014</v>
      </c>
      <c r="N3038">
        <f>IFERROR(12/Tabla_STOCKENALMACEN[[#This Row],[MESES DE INVENTARIO]],0)</f>
        <v>3.9916666666666667</v>
      </c>
      <c r="O3038" s="3">
        <f>Tabla_STOCKENALMACEN[[#This Row],[STOCK_VALORIZADO]]/SUM(Tabla_STOCKENALMACEN[STOCK_VALORIZADO])</f>
        <v>6.3317362099204466E-5</v>
      </c>
      <c r="P3038" s="1" t="str">
        <f>VLOOKUP(Tabla_STOCKENALMACEN[[#This Row],[ID_PRODUCTO]],'ABC VENTAS'!$B$2:$F$564,5,FALSE)</f>
        <v>C</v>
      </c>
      <c r="Q3038" s="1" t="str">
        <f>VLOOKUP(Tabla_STOCKENALMACEN[[#This Row],[ID_PRODUCTO]],'ABC STOCK'!$B$3:$F$565,5,FALSE)</f>
        <v>C</v>
      </c>
      <c r="R303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039" spans="1:18" x14ac:dyDescent="0.25">
      <c r="A3039">
        <v>3</v>
      </c>
      <c r="B3039">
        <v>1507</v>
      </c>
      <c r="C3039">
        <v>9</v>
      </c>
      <c r="D3039">
        <v>6</v>
      </c>
      <c r="E3039">
        <v>201911</v>
      </c>
      <c r="F3039">
        <v>107</v>
      </c>
      <c r="G3039">
        <v>5.14</v>
      </c>
      <c r="H3039">
        <v>549.98</v>
      </c>
      <c r="I3039">
        <v>0</v>
      </c>
      <c r="J3039">
        <v>0</v>
      </c>
      <c r="K3039">
        <v>0</v>
      </c>
      <c r="L3039">
        <f>Tabla_STOCKENALMACEN[[#This Row],[CANT_STOCK]]*Tabla_STOCKENALMACEN[[#This Row],[COSTO_UNIT]]</f>
        <v>549.98</v>
      </c>
      <c r="M3039">
        <f>IFERROR(Tabla_STOCKENALMACEN[[#This Row],[CANT_STOCK]]/Tabla_STOCKENALMACEN[[#This Row],[VENTA_PROM12MESES_UN]],0)</f>
        <v>0</v>
      </c>
      <c r="N3039">
        <f>IFERROR(12/Tabla_STOCKENALMACEN[[#This Row],[MESES DE INVENTARIO]],0)</f>
        <v>0</v>
      </c>
      <c r="O3039" s="3">
        <f>Tabla_STOCKENALMACEN[[#This Row],[STOCK_VALORIZADO]]/SUM(Tabla_STOCKENALMACEN[STOCK_VALORIZADO])</f>
        <v>2.0704482262723835E-5</v>
      </c>
      <c r="P3039" s="1" t="str">
        <f>VLOOKUP(Tabla_STOCKENALMACEN[[#This Row],[ID_PRODUCTO]],'ABC VENTAS'!$B$2:$F$564,5,FALSE)</f>
        <v>C</v>
      </c>
      <c r="Q3039" s="1" t="str">
        <f>VLOOKUP(Tabla_STOCKENALMACEN[[#This Row],[ID_PRODUCTO]],'ABC STOCK'!$B$3:$F$565,5,FALSE)</f>
        <v>C</v>
      </c>
      <c r="R3039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3040" spans="1:18" x14ac:dyDescent="0.25">
      <c r="A3040">
        <v>1</v>
      </c>
      <c r="B3040">
        <v>1507</v>
      </c>
      <c r="C3040">
        <v>9</v>
      </c>
      <c r="D3040">
        <v>6</v>
      </c>
      <c r="E3040">
        <v>201905</v>
      </c>
      <c r="F3040">
        <v>69</v>
      </c>
      <c r="G3040">
        <v>6.18</v>
      </c>
      <c r="H3040">
        <v>426.42</v>
      </c>
      <c r="I3040">
        <v>0</v>
      </c>
      <c r="J3040">
        <v>0</v>
      </c>
      <c r="K3040">
        <v>0</v>
      </c>
      <c r="L3040">
        <f>Tabla_STOCKENALMACEN[[#This Row],[CANT_STOCK]]*Tabla_STOCKENALMACEN[[#This Row],[COSTO_UNIT]]</f>
        <v>426.41999999999996</v>
      </c>
      <c r="M3040">
        <f>IFERROR(Tabla_STOCKENALMACEN[[#This Row],[CANT_STOCK]]/Tabla_STOCKENALMACEN[[#This Row],[VENTA_PROM12MESES_UN]],0)</f>
        <v>0</v>
      </c>
      <c r="N3040">
        <f>IFERROR(12/Tabla_STOCKENALMACEN[[#This Row],[MESES DE INVENTARIO]],0)</f>
        <v>0</v>
      </c>
      <c r="O3040" s="3">
        <f>Tabla_STOCKENALMACEN[[#This Row],[STOCK_VALORIZADO]]/SUM(Tabla_STOCKENALMACEN[STOCK_VALORIZADO])</f>
        <v>1.6052957064749075E-5</v>
      </c>
      <c r="P3040" s="1" t="str">
        <f>VLOOKUP(Tabla_STOCKENALMACEN[[#This Row],[ID_PRODUCTO]],'ABC VENTAS'!$B$2:$F$564,5,FALSE)</f>
        <v>C</v>
      </c>
      <c r="Q3040" s="1" t="str">
        <f>VLOOKUP(Tabla_STOCKENALMACEN[[#This Row],[ID_PRODUCTO]],'ABC STOCK'!$B$3:$F$565,5,FALSE)</f>
        <v>C</v>
      </c>
      <c r="R3040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3041" spans="1:18" x14ac:dyDescent="0.25">
      <c r="A3041">
        <v>2</v>
      </c>
      <c r="B3041">
        <v>1507</v>
      </c>
      <c r="C3041">
        <v>9</v>
      </c>
      <c r="D3041">
        <v>6</v>
      </c>
      <c r="E3041">
        <v>201911</v>
      </c>
      <c r="F3041">
        <v>254</v>
      </c>
      <c r="G3041">
        <v>5.42</v>
      </c>
      <c r="H3041">
        <v>1376.68</v>
      </c>
      <c r="I3041">
        <v>485.46940000000001</v>
      </c>
      <c r="J3041">
        <v>84.5</v>
      </c>
      <c r="K3041">
        <v>650.34580000000005</v>
      </c>
      <c r="L3041">
        <f>Tabla_STOCKENALMACEN[[#This Row],[CANT_STOCK]]*Tabla_STOCKENALMACEN[[#This Row],[COSTO_UNIT]]</f>
        <v>1376.68</v>
      </c>
      <c r="M3041">
        <f>IFERROR(Tabla_STOCKENALMACEN[[#This Row],[CANT_STOCK]]/Tabla_STOCKENALMACEN[[#This Row],[VENTA_PROM12MESES_UN]],0)</f>
        <v>3.0059171597633134</v>
      </c>
      <c r="N3041">
        <f>IFERROR(12/Tabla_STOCKENALMACEN[[#This Row],[MESES DE INVENTARIO]],0)</f>
        <v>3.992125984251969</v>
      </c>
      <c r="O3041" s="3">
        <f>Tabla_STOCKENALMACEN[[#This Row],[STOCK_VALORIZADO]]/SUM(Tabla_STOCKENALMACEN[STOCK_VALORIZADO])</f>
        <v>5.1826333032922374E-5</v>
      </c>
      <c r="P3041" s="1" t="str">
        <f>VLOOKUP(Tabla_STOCKENALMACEN[[#This Row],[ID_PRODUCTO]],'ABC VENTAS'!$B$2:$F$564,5,FALSE)</f>
        <v>C</v>
      </c>
      <c r="Q3041" s="1" t="str">
        <f>VLOOKUP(Tabla_STOCKENALMACEN[[#This Row],[ID_PRODUCTO]],'ABC STOCK'!$B$3:$F$565,5,FALSE)</f>
        <v>C</v>
      </c>
      <c r="R304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042" spans="1:18" x14ac:dyDescent="0.25">
      <c r="A3042">
        <v>3</v>
      </c>
      <c r="B3042">
        <v>1507</v>
      </c>
      <c r="C3042">
        <v>9</v>
      </c>
      <c r="D3042">
        <v>6</v>
      </c>
      <c r="E3042">
        <v>202001</v>
      </c>
      <c r="F3042">
        <v>1235</v>
      </c>
      <c r="G3042">
        <v>3.58</v>
      </c>
      <c r="H3042">
        <v>4421.3</v>
      </c>
      <c r="I3042">
        <v>250.43889999999999</v>
      </c>
      <c r="J3042">
        <v>82.3</v>
      </c>
      <c r="K3042">
        <v>391.86322000000001</v>
      </c>
      <c r="L3042">
        <f>Tabla_STOCKENALMACEN[[#This Row],[CANT_STOCK]]*Tabla_STOCKENALMACEN[[#This Row],[COSTO_UNIT]]</f>
        <v>4421.3</v>
      </c>
      <c r="M3042">
        <f>IFERROR(Tabla_STOCKENALMACEN[[#This Row],[CANT_STOCK]]/Tabla_STOCKENALMACEN[[#This Row],[VENTA_PROM12MESES_UN]],0)</f>
        <v>15.006075334143379</v>
      </c>
      <c r="N3042">
        <f>IFERROR(12/Tabla_STOCKENALMACEN[[#This Row],[MESES DE INVENTARIO]],0)</f>
        <v>0.79967611336032385</v>
      </c>
      <c r="O3042" s="3">
        <f>Tabla_STOCKENALMACEN[[#This Row],[STOCK_VALORIZADO]]/SUM(Tabla_STOCKENALMACEN[STOCK_VALORIZADO])</f>
        <v>1.6644373873264643E-4</v>
      </c>
      <c r="P3042" s="1" t="str">
        <f>VLOOKUP(Tabla_STOCKENALMACEN[[#This Row],[ID_PRODUCTO]],'ABC VENTAS'!$B$2:$F$564,5,FALSE)</f>
        <v>C</v>
      </c>
      <c r="Q3042" s="1" t="str">
        <f>VLOOKUP(Tabla_STOCKENALMACEN[[#This Row],[ID_PRODUCTO]],'ABC STOCK'!$B$3:$F$565,5,FALSE)</f>
        <v>C</v>
      </c>
      <c r="R304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043" spans="1:18" x14ac:dyDescent="0.25">
      <c r="A3043">
        <v>1</v>
      </c>
      <c r="B3043">
        <v>1507</v>
      </c>
      <c r="C3043">
        <v>9</v>
      </c>
      <c r="D3043">
        <v>6</v>
      </c>
      <c r="E3043">
        <v>201904</v>
      </c>
      <c r="F3043">
        <v>1268</v>
      </c>
      <c r="G3043">
        <v>1.59</v>
      </c>
      <c r="H3043">
        <v>2016.12</v>
      </c>
      <c r="I3043">
        <v>193.99590000000001</v>
      </c>
      <c r="J3043">
        <v>147</v>
      </c>
      <c r="K3043">
        <v>362.28149999999999</v>
      </c>
      <c r="L3043">
        <f>Tabla_STOCKENALMACEN[[#This Row],[CANT_STOCK]]*Tabla_STOCKENALMACEN[[#This Row],[COSTO_UNIT]]</f>
        <v>2016.1200000000001</v>
      </c>
      <c r="M3043">
        <f>IFERROR(Tabla_STOCKENALMACEN[[#This Row],[CANT_STOCK]]/Tabla_STOCKENALMACEN[[#This Row],[VENTA_PROM12MESES_UN]],0)</f>
        <v>8.6258503401360542</v>
      </c>
      <c r="N3043">
        <f>IFERROR(12/Tabla_STOCKENALMACEN[[#This Row],[MESES DE INVENTARIO]],0)</f>
        <v>1.3911671924290221</v>
      </c>
      <c r="O3043" s="3">
        <f>Tabla_STOCKENALMACEN[[#This Row],[STOCK_VALORIZADO]]/SUM(Tabla_STOCKENALMACEN[STOCK_VALORIZADO])</f>
        <v>7.5898615912438236E-5</v>
      </c>
      <c r="P3043" s="1" t="str">
        <f>VLOOKUP(Tabla_STOCKENALMACEN[[#This Row],[ID_PRODUCTO]],'ABC VENTAS'!$B$2:$F$564,5,FALSE)</f>
        <v>C</v>
      </c>
      <c r="Q3043" s="1" t="str">
        <f>VLOOKUP(Tabla_STOCKENALMACEN[[#This Row],[ID_PRODUCTO]],'ABC STOCK'!$B$3:$F$565,5,FALSE)</f>
        <v>C</v>
      </c>
      <c r="R304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044" spans="1:18" x14ac:dyDescent="0.25">
      <c r="A3044">
        <v>2</v>
      </c>
      <c r="B3044">
        <v>1508</v>
      </c>
      <c r="C3044">
        <v>9</v>
      </c>
      <c r="D3044">
        <v>6</v>
      </c>
      <c r="E3044">
        <v>202003</v>
      </c>
      <c r="F3044">
        <v>312</v>
      </c>
      <c r="G3044">
        <v>6.38</v>
      </c>
      <c r="H3044">
        <v>1990.56</v>
      </c>
      <c r="I3044">
        <v>407.54163999999997</v>
      </c>
      <c r="J3044">
        <v>77.900000000000006</v>
      </c>
      <c r="K3044">
        <v>909.51365999999996</v>
      </c>
      <c r="L3044">
        <f>Tabla_STOCKENALMACEN[[#This Row],[CANT_STOCK]]*Tabla_STOCKENALMACEN[[#This Row],[COSTO_UNIT]]</f>
        <v>1990.56</v>
      </c>
      <c r="M3044">
        <f>IFERROR(Tabla_STOCKENALMACEN[[#This Row],[CANT_STOCK]]/Tabla_STOCKENALMACEN[[#This Row],[VENTA_PROM12MESES_UN]],0)</f>
        <v>4.005134788189987</v>
      </c>
      <c r="N3044">
        <f>IFERROR(12/Tabla_STOCKENALMACEN[[#This Row],[MESES DE INVENTARIO]],0)</f>
        <v>2.9961538461538462</v>
      </c>
      <c r="O3044" s="3">
        <f>Tabla_STOCKENALMACEN[[#This Row],[STOCK_VALORIZADO]]/SUM(Tabla_STOCKENALMACEN[STOCK_VALORIZADO])</f>
        <v>7.4936387164783362E-5</v>
      </c>
      <c r="P3044" s="1" t="str">
        <f>VLOOKUP(Tabla_STOCKENALMACEN[[#This Row],[ID_PRODUCTO]],'ABC VENTAS'!$B$2:$F$564,5,FALSE)</f>
        <v>C</v>
      </c>
      <c r="Q3044" s="1" t="str">
        <f>VLOOKUP(Tabla_STOCKENALMACEN[[#This Row],[ID_PRODUCTO]],'ABC STOCK'!$B$3:$F$565,5,FALSE)</f>
        <v>C</v>
      </c>
      <c r="R304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045" spans="1:18" x14ac:dyDescent="0.25">
      <c r="A3045">
        <v>3</v>
      </c>
      <c r="B3045">
        <v>1508</v>
      </c>
      <c r="C3045">
        <v>9</v>
      </c>
      <c r="D3045">
        <v>6</v>
      </c>
      <c r="E3045">
        <v>202003</v>
      </c>
      <c r="F3045">
        <v>213</v>
      </c>
      <c r="G3045">
        <v>3.14</v>
      </c>
      <c r="H3045">
        <v>668.82</v>
      </c>
      <c r="I3045">
        <v>442.74</v>
      </c>
      <c r="J3045">
        <v>150</v>
      </c>
      <c r="K3045">
        <v>819.54</v>
      </c>
      <c r="L3045">
        <f>Tabla_STOCKENALMACEN[[#This Row],[CANT_STOCK]]*Tabla_STOCKENALMACEN[[#This Row],[COSTO_UNIT]]</f>
        <v>668.82</v>
      </c>
      <c r="M3045">
        <f>IFERROR(Tabla_STOCKENALMACEN[[#This Row],[CANT_STOCK]]/Tabla_STOCKENALMACEN[[#This Row],[VENTA_PROM12MESES_UN]],0)</f>
        <v>1.42</v>
      </c>
      <c r="N3045">
        <f>IFERROR(12/Tabla_STOCKENALMACEN[[#This Row],[MESES DE INVENTARIO]],0)</f>
        <v>8.4507042253521139</v>
      </c>
      <c r="O3045" s="3">
        <f>Tabla_STOCKENALMACEN[[#This Row],[STOCK_VALORIZADO]]/SUM(Tabla_STOCKENALMACEN[STOCK_VALORIZADO])</f>
        <v>2.5178318896968899E-5</v>
      </c>
      <c r="P3045" s="1" t="str">
        <f>VLOOKUP(Tabla_STOCKENALMACEN[[#This Row],[ID_PRODUCTO]],'ABC VENTAS'!$B$2:$F$564,5,FALSE)</f>
        <v>C</v>
      </c>
      <c r="Q3045" s="1" t="str">
        <f>VLOOKUP(Tabla_STOCKENALMACEN[[#This Row],[ID_PRODUCTO]],'ABC STOCK'!$B$3:$F$565,5,FALSE)</f>
        <v>C</v>
      </c>
      <c r="R304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46" spans="1:18" x14ac:dyDescent="0.25">
      <c r="A3046">
        <v>3</v>
      </c>
      <c r="B3046">
        <v>1508</v>
      </c>
      <c r="C3046">
        <v>9</v>
      </c>
      <c r="D3046">
        <v>6</v>
      </c>
      <c r="E3046">
        <v>202001</v>
      </c>
      <c r="F3046">
        <v>0</v>
      </c>
      <c r="G3046">
        <v>5.45</v>
      </c>
      <c r="H3046">
        <v>0</v>
      </c>
      <c r="I3046">
        <v>280.56599999999997</v>
      </c>
      <c r="J3046">
        <v>52</v>
      </c>
      <c r="K3046">
        <v>498.78399999999999</v>
      </c>
      <c r="L3046">
        <f>Tabla_STOCKENALMACEN[[#This Row],[CANT_STOCK]]*Tabla_STOCKENALMACEN[[#This Row],[COSTO_UNIT]]</f>
        <v>0</v>
      </c>
      <c r="M3046">
        <f>IFERROR(Tabla_STOCKENALMACEN[[#This Row],[CANT_STOCK]]/Tabla_STOCKENALMACEN[[#This Row],[VENTA_PROM12MESES_UN]],0)</f>
        <v>0</v>
      </c>
      <c r="N3046">
        <f>IFERROR(12/Tabla_STOCKENALMACEN[[#This Row],[MESES DE INVENTARIO]],0)</f>
        <v>0</v>
      </c>
      <c r="O3046" s="3">
        <f>Tabla_STOCKENALMACEN[[#This Row],[STOCK_VALORIZADO]]/SUM(Tabla_STOCKENALMACEN[STOCK_VALORIZADO])</f>
        <v>0</v>
      </c>
      <c r="P3046" s="1" t="str">
        <f>VLOOKUP(Tabla_STOCKENALMACEN[[#This Row],[ID_PRODUCTO]],'ABC VENTAS'!$B$2:$F$564,5,FALSE)</f>
        <v>C</v>
      </c>
      <c r="Q3046" s="1" t="str">
        <f>VLOOKUP(Tabla_STOCKENALMACEN[[#This Row],[ID_PRODUCTO]],'ABC STOCK'!$B$3:$F$565,5,FALSE)</f>
        <v>C</v>
      </c>
      <c r="R304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47" spans="1:18" x14ac:dyDescent="0.25">
      <c r="A3047">
        <v>3</v>
      </c>
      <c r="B3047">
        <v>1508</v>
      </c>
      <c r="C3047">
        <v>9</v>
      </c>
      <c r="D3047">
        <v>6</v>
      </c>
      <c r="E3047">
        <v>202003</v>
      </c>
      <c r="F3047">
        <v>775</v>
      </c>
      <c r="G3047">
        <v>2.62</v>
      </c>
      <c r="H3047">
        <v>2030.5</v>
      </c>
      <c r="I3047">
        <v>234.60527999999999</v>
      </c>
      <c r="J3047">
        <v>86.1</v>
      </c>
      <c r="K3047">
        <v>406.04759999999999</v>
      </c>
      <c r="L3047">
        <f>Tabla_STOCKENALMACEN[[#This Row],[CANT_STOCK]]*Tabla_STOCKENALMACEN[[#This Row],[COSTO_UNIT]]</f>
        <v>2030.5</v>
      </c>
      <c r="M3047">
        <f>IFERROR(Tabla_STOCKENALMACEN[[#This Row],[CANT_STOCK]]/Tabla_STOCKENALMACEN[[#This Row],[VENTA_PROM12MESES_UN]],0)</f>
        <v>9.0011614401858306</v>
      </c>
      <c r="N3047">
        <f>IFERROR(12/Tabla_STOCKENALMACEN[[#This Row],[MESES DE INVENTARIO]],0)</f>
        <v>1.3331612903225807</v>
      </c>
      <c r="O3047" s="3">
        <f>Tabla_STOCKENALMACEN[[#This Row],[STOCK_VALORIZADO]]/SUM(Tabla_STOCKENALMACEN[STOCK_VALORIZADO])</f>
        <v>7.6439963697699459E-5</v>
      </c>
      <c r="P3047" s="1" t="str">
        <f>VLOOKUP(Tabla_STOCKENALMACEN[[#This Row],[ID_PRODUCTO]],'ABC VENTAS'!$B$2:$F$564,5,FALSE)</f>
        <v>C</v>
      </c>
      <c r="Q3047" s="1" t="str">
        <f>VLOOKUP(Tabla_STOCKENALMACEN[[#This Row],[ID_PRODUCTO]],'ABC STOCK'!$B$3:$F$565,5,FALSE)</f>
        <v>C</v>
      </c>
      <c r="R304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048" spans="1:18" x14ac:dyDescent="0.25">
      <c r="A3048">
        <v>3</v>
      </c>
      <c r="B3048">
        <v>1508</v>
      </c>
      <c r="C3048">
        <v>9</v>
      </c>
      <c r="D3048">
        <v>6</v>
      </c>
      <c r="E3048">
        <v>201907</v>
      </c>
      <c r="F3048">
        <v>668</v>
      </c>
      <c r="G3048">
        <v>1.7</v>
      </c>
      <c r="H3048">
        <v>1135.5999999999999</v>
      </c>
      <c r="I3048">
        <v>202.64</v>
      </c>
      <c r="J3048">
        <v>149</v>
      </c>
      <c r="K3048">
        <v>379.95</v>
      </c>
      <c r="L3048">
        <f>Tabla_STOCKENALMACEN[[#This Row],[CANT_STOCK]]*Tabla_STOCKENALMACEN[[#This Row],[COSTO_UNIT]]</f>
        <v>1135.5999999999999</v>
      </c>
      <c r="M3048">
        <f>IFERROR(Tabla_STOCKENALMACEN[[#This Row],[CANT_STOCK]]/Tabla_STOCKENALMACEN[[#This Row],[VENTA_PROM12MESES_UN]],0)</f>
        <v>4.4832214765100673</v>
      </c>
      <c r="N3048">
        <f>IFERROR(12/Tabla_STOCKENALMACEN[[#This Row],[MESES DE INVENTARIO]],0)</f>
        <v>2.6766467065868262</v>
      </c>
      <c r="O3048" s="3">
        <f>Tabla_STOCKENALMACEN[[#This Row],[STOCK_VALORIZADO]]/SUM(Tabla_STOCKENALMACEN[STOCK_VALORIZADO])</f>
        <v>4.2750663765135428E-5</v>
      </c>
      <c r="P3048" s="1" t="str">
        <f>VLOOKUP(Tabla_STOCKENALMACEN[[#This Row],[ID_PRODUCTO]],'ABC VENTAS'!$B$2:$F$564,5,FALSE)</f>
        <v>C</v>
      </c>
      <c r="Q3048" s="1" t="str">
        <f>VLOOKUP(Tabla_STOCKENALMACEN[[#This Row],[ID_PRODUCTO]],'ABC STOCK'!$B$3:$F$565,5,FALSE)</f>
        <v>C</v>
      </c>
      <c r="R304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049" spans="1:18" x14ac:dyDescent="0.25">
      <c r="A3049">
        <v>2</v>
      </c>
      <c r="B3049">
        <v>1508</v>
      </c>
      <c r="C3049">
        <v>9</v>
      </c>
      <c r="D3049">
        <v>6</v>
      </c>
      <c r="E3049">
        <v>201902</v>
      </c>
      <c r="F3049">
        <v>60</v>
      </c>
      <c r="G3049">
        <v>7.87</v>
      </c>
      <c r="H3049">
        <v>472.2</v>
      </c>
      <c r="I3049">
        <v>164.44364999999999</v>
      </c>
      <c r="J3049">
        <v>19.899999999999999</v>
      </c>
      <c r="K3049">
        <v>191.06786</v>
      </c>
      <c r="L3049">
        <f>Tabla_STOCKENALMACEN[[#This Row],[CANT_STOCK]]*Tabla_STOCKENALMACEN[[#This Row],[COSTO_UNIT]]</f>
        <v>472.2</v>
      </c>
      <c r="M3049">
        <f>IFERROR(Tabla_STOCKENALMACEN[[#This Row],[CANT_STOCK]]/Tabla_STOCKENALMACEN[[#This Row],[VENTA_PROM12MESES_UN]],0)</f>
        <v>3.0150753768844223</v>
      </c>
      <c r="N3049">
        <f>IFERROR(12/Tabla_STOCKENALMACEN[[#This Row],[MESES DE INVENTARIO]],0)</f>
        <v>3.98</v>
      </c>
      <c r="O3049" s="3">
        <f>Tabla_STOCKENALMACEN[[#This Row],[STOCK_VALORIZADO]]/SUM(Tabla_STOCKENALMACEN[STOCK_VALORIZADO])</f>
        <v>1.7776385549398513E-5</v>
      </c>
      <c r="P3049" s="1" t="str">
        <f>VLOOKUP(Tabla_STOCKENALMACEN[[#This Row],[ID_PRODUCTO]],'ABC VENTAS'!$B$2:$F$564,5,FALSE)</f>
        <v>C</v>
      </c>
      <c r="Q3049" s="1" t="str">
        <f>VLOOKUP(Tabla_STOCKENALMACEN[[#This Row],[ID_PRODUCTO]],'ABC STOCK'!$B$3:$F$565,5,FALSE)</f>
        <v>C</v>
      </c>
      <c r="R304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050" spans="1:18" x14ac:dyDescent="0.25">
      <c r="A3050">
        <v>1</v>
      </c>
      <c r="B3050">
        <v>1509</v>
      </c>
      <c r="C3050">
        <v>9</v>
      </c>
      <c r="D3050">
        <v>6</v>
      </c>
      <c r="E3050">
        <v>201906</v>
      </c>
      <c r="F3050">
        <v>723</v>
      </c>
      <c r="G3050">
        <v>6.53</v>
      </c>
      <c r="H3050">
        <v>4721.1899999999996</v>
      </c>
      <c r="I3050">
        <v>471.92309999999998</v>
      </c>
      <c r="J3050">
        <v>65.7</v>
      </c>
      <c r="K3050">
        <v>656.40213000000006</v>
      </c>
      <c r="L3050">
        <f>Tabla_STOCKENALMACEN[[#This Row],[CANT_STOCK]]*Tabla_STOCKENALMACEN[[#This Row],[COSTO_UNIT]]</f>
        <v>4721.1900000000005</v>
      </c>
      <c r="M3050">
        <f>IFERROR(Tabla_STOCKENALMACEN[[#This Row],[CANT_STOCK]]/Tabla_STOCKENALMACEN[[#This Row],[VENTA_PROM12MESES_UN]],0)</f>
        <v>11.004566210045661</v>
      </c>
      <c r="N3050">
        <f>IFERROR(12/Tabla_STOCKENALMACEN[[#This Row],[MESES DE INVENTARIO]],0)</f>
        <v>1.0904564315352698</v>
      </c>
      <c r="O3050" s="3">
        <f>Tabla_STOCKENALMACEN[[#This Row],[STOCK_VALORIZADO]]/SUM(Tabla_STOCKENALMACEN[STOCK_VALORIZADO])</f>
        <v>1.7773336232944679E-4</v>
      </c>
      <c r="P3050" s="1" t="str">
        <f>VLOOKUP(Tabla_STOCKENALMACEN[[#This Row],[ID_PRODUCTO]],'ABC VENTAS'!$B$2:$F$564,5,FALSE)</f>
        <v>C</v>
      </c>
      <c r="Q3050" s="1" t="str">
        <f>VLOOKUP(Tabla_STOCKENALMACEN[[#This Row],[ID_PRODUCTO]],'ABC STOCK'!$B$3:$F$565,5,FALSE)</f>
        <v>C</v>
      </c>
      <c r="R305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051" spans="1:18" x14ac:dyDescent="0.25">
      <c r="A3051">
        <v>3</v>
      </c>
      <c r="B3051">
        <v>1509</v>
      </c>
      <c r="C3051">
        <v>9</v>
      </c>
      <c r="D3051">
        <v>6</v>
      </c>
      <c r="E3051">
        <v>202002</v>
      </c>
      <c r="F3051">
        <v>819</v>
      </c>
      <c r="G3051">
        <v>4.6100000000000003</v>
      </c>
      <c r="H3051">
        <v>3775.59</v>
      </c>
      <c r="I3051">
        <v>368.76312000000001</v>
      </c>
      <c r="J3051">
        <v>90.9</v>
      </c>
      <c r="K3051">
        <v>586.66859999999997</v>
      </c>
      <c r="L3051">
        <f>Tabla_STOCKENALMACEN[[#This Row],[CANT_STOCK]]*Tabla_STOCKENALMACEN[[#This Row],[COSTO_UNIT]]</f>
        <v>3775.59</v>
      </c>
      <c r="M3051">
        <f>IFERROR(Tabla_STOCKENALMACEN[[#This Row],[CANT_STOCK]]/Tabla_STOCKENALMACEN[[#This Row],[VENTA_PROM12MESES_UN]],0)</f>
        <v>9.009900990099009</v>
      </c>
      <c r="N3051">
        <f>IFERROR(12/Tabla_STOCKENALMACEN[[#This Row],[MESES DE INVENTARIO]],0)</f>
        <v>1.331868131868132</v>
      </c>
      <c r="O3051" s="3">
        <f>Tabla_STOCKENALMACEN[[#This Row],[STOCK_VALORIZADO]]/SUM(Tabla_STOCKENALMACEN[STOCK_VALORIZADO])</f>
        <v>1.4213541617207442E-4</v>
      </c>
      <c r="P3051" s="1" t="str">
        <f>VLOOKUP(Tabla_STOCKENALMACEN[[#This Row],[ID_PRODUCTO]],'ABC VENTAS'!$B$2:$F$564,5,FALSE)</f>
        <v>C</v>
      </c>
      <c r="Q3051" s="1" t="str">
        <f>VLOOKUP(Tabla_STOCKENALMACEN[[#This Row],[ID_PRODUCTO]],'ABC STOCK'!$B$3:$F$565,5,FALSE)</f>
        <v>C</v>
      </c>
      <c r="R305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052" spans="1:18" x14ac:dyDescent="0.25">
      <c r="A3052">
        <v>1</v>
      </c>
      <c r="B3052">
        <v>1509</v>
      </c>
      <c r="C3052">
        <v>9</v>
      </c>
      <c r="D3052">
        <v>6</v>
      </c>
      <c r="E3052">
        <v>202003</v>
      </c>
      <c r="F3052">
        <v>1429</v>
      </c>
      <c r="G3052">
        <v>2.86</v>
      </c>
      <c r="H3052">
        <v>4086.94</v>
      </c>
      <c r="I3052">
        <v>209.42635999999999</v>
      </c>
      <c r="J3052">
        <v>89.3</v>
      </c>
      <c r="K3052">
        <v>452.05446000000001</v>
      </c>
      <c r="L3052">
        <f>Tabla_STOCKENALMACEN[[#This Row],[CANT_STOCK]]*Tabla_STOCKENALMACEN[[#This Row],[COSTO_UNIT]]</f>
        <v>4086.9399999999996</v>
      </c>
      <c r="M3052">
        <f>IFERROR(Tabla_STOCKENALMACEN[[#This Row],[CANT_STOCK]]/Tabla_STOCKENALMACEN[[#This Row],[VENTA_PROM12MESES_UN]],0)</f>
        <v>16.002239641657336</v>
      </c>
      <c r="N3052">
        <f>IFERROR(12/Tabla_STOCKENALMACEN[[#This Row],[MESES DE INVENTARIO]],0)</f>
        <v>0.74989503149055281</v>
      </c>
      <c r="O3052" s="3">
        <f>Tabla_STOCKENALMACEN[[#This Row],[STOCK_VALORIZADO]]/SUM(Tabla_STOCKENALMACEN[STOCK_VALORIZADO])</f>
        <v>1.5385646157826927E-4</v>
      </c>
      <c r="P3052" s="1" t="str">
        <f>VLOOKUP(Tabla_STOCKENALMACEN[[#This Row],[ID_PRODUCTO]],'ABC VENTAS'!$B$2:$F$564,5,FALSE)</f>
        <v>C</v>
      </c>
      <c r="Q3052" s="1" t="str">
        <f>VLOOKUP(Tabla_STOCKENALMACEN[[#This Row],[ID_PRODUCTO]],'ABC STOCK'!$B$3:$F$565,5,FALSE)</f>
        <v>C</v>
      </c>
      <c r="R305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053" spans="1:18" x14ac:dyDescent="0.25">
      <c r="A3053">
        <v>1</v>
      </c>
      <c r="B3053">
        <v>1509</v>
      </c>
      <c r="C3053">
        <v>9</v>
      </c>
      <c r="D3053">
        <v>6</v>
      </c>
      <c r="E3053">
        <v>201908</v>
      </c>
      <c r="F3053">
        <v>684</v>
      </c>
      <c r="G3053">
        <v>5.45</v>
      </c>
      <c r="H3053">
        <v>3727.8</v>
      </c>
      <c r="I3053">
        <v>306.73689999999999</v>
      </c>
      <c r="J3053">
        <v>52.6</v>
      </c>
      <c r="K3053">
        <v>418.53820000000002</v>
      </c>
      <c r="L3053">
        <f>Tabla_STOCKENALMACEN[[#This Row],[CANT_STOCK]]*Tabla_STOCKENALMACEN[[#This Row],[COSTO_UNIT]]</f>
        <v>3727.8</v>
      </c>
      <c r="M3053">
        <f>IFERROR(Tabla_STOCKENALMACEN[[#This Row],[CANT_STOCK]]/Tabla_STOCKENALMACEN[[#This Row],[VENTA_PROM12MESES_UN]],0)</f>
        <v>13.00380228136882</v>
      </c>
      <c r="N3053">
        <f>IFERROR(12/Tabla_STOCKENALMACEN[[#This Row],[MESES DE INVENTARIO]],0)</f>
        <v>0.92280701754385974</v>
      </c>
      <c r="O3053" s="3">
        <f>Tabla_STOCKENALMACEN[[#This Row],[STOCK_VALORIZADO]]/SUM(Tabla_STOCKENALMACEN[STOCK_VALORIZADO])</f>
        <v>1.4033631946431128E-4</v>
      </c>
      <c r="P3053" s="1" t="str">
        <f>VLOOKUP(Tabla_STOCKENALMACEN[[#This Row],[ID_PRODUCTO]],'ABC VENTAS'!$B$2:$F$564,5,FALSE)</f>
        <v>C</v>
      </c>
      <c r="Q3053" s="1" t="str">
        <f>VLOOKUP(Tabla_STOCKENALMACEN[[#This Row],[ID_PRODUCTO]],'ABC STOCK'!$B$3:$F$565,5,FALSE)</f>
        <v>C</v>
      </c>
      <c r="R305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054" spans="1:18" x14ac:dyDescent="0.25">
      <c r="A3054">
        <v>3</v>
      </c>
      <c r="B3054">
        <v>1509</v>
      </c>
      <c r="C3054">
        <v>9</v>
      </c>
      <c r="D3054">
        <v>6</v>
      </c>
      <c r="E3054">
        <v>201906</v>
      </c>
      <c r="F3054">
        <v>638</v>
      </c>
      <c r="G3054">
        <v>1.28</v>
      </c>
      <c r="H3054">
        <v>816.64</v>
      </c>
      <c r="I3054">
        <v>182.28479999999999</v>
      </c>
      <c r="J3054">
        <v>141</v>
      </c>
      <c r="K3054">
        <v>270.72000000000003</v>
      </c>
      <c r="L3054">
        <f>Tabla_STOCKENALMACEN[[#This Row],[CANT_STOCK]]*Tabla_STOCKENALMACEN[[#This Row],[COSTO_UNIT]]</f>
        <v>816.64</v>
      </c>
      <c r="M3054">
        <f>IFERROR(Tabla_STOCKENALMACEN[[#This Row],[CANT_STOCK]]/Tabla_STOCKENALMACEN[[#This Row],[VENTA_PROM12MESES_UN]],0)</f>
        <v>4.5248226950354606</v>
      </c>
      <c r="N3054">
        <f>IFERROR(12/Tabla_STOCKENALMACEN[[#This Row],[MESES DE INVENTARIO]],0)</f>
        <v>2.6520376175548592</v>
      </c>
      <c r="O3054" s="3">
        <f>Tabla_STOCKENALMACEN[[#This Row],[STOCK_VALORIZADO]]/SUM(Tabla_STOCKENALMACEN[STOCK_VALORIZADO])</f>
        <v>3.0743133195808556E-5</v>
      </c>
      <c r="P3054" s="1" t="str">
        <f>VLOOKUP(Tabla_STOCKENALMACEN[[#This Row],[ID_PRODUCTO]],'ABC VENTAS'!$B$2:$F$564,5,FALSE)</f>
        <v>C</v>
      </c>
      <c r="Q3054" s="1" t="str">
        <f>VLOOKUP(Tabla_STOCKENALMACEN[[#This Row],[ID_PRODUCTO]],'ABC STOCK'!$B$3:$F$565,5,FALSE)</f>
        <v>C</v>
      </c>
      <c r="R305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055" spans="1:18" x14ac:dyDescent="0.25">
      <c r="A3055">
        <v>2</v>
      </c>
      <c r="B3055">
        <v>1509</v>
      </c>
      <c r="C3055">
        <v>9</v>
      </c>
      <c r="D3055">
        <v>6</v>
      </c>
      <c r="E3055">
        <v>202001</v>
      </c>
      <c r="F3055">
        <v>201</v>
      </c>
      <c r="G3055">
        <v>7.77</v>
      </c>
      <c r="H3055">
        <v>1561.77</v>
      </c>
      <c r="I3055">
        <v>153.05346</v>
      </c>
      <c r="J3055">
        <v>20.100000000000001</v>
      </c>
      <c r="K3055">
        <v>259.25382000000002</v>
      </c>
      <c r="L3055">
        <f>Tabla_STOCKENALMACEN[[#This Row],[CANT_STOCK]]*Tabla_STOCKENALMACEN[[#This Row],[COSTO_UNIT]]</f>
        <v>1561.77</v>
      </c>
      <c r="M3055">
        <f>IFERROR(Tabla_STOCKENALMACEN[[#This Row],[CANT_STOCK]]/Tabla_STOCKENALMACEN[[#This Row],[VENTA_PROM12MESES_UN]],0)</f>
        <v>10</v>
      </c>
      <c r="N3055">
        <f>IFERROR(12/Tabla_STOCKENALMACEN[[#This Row],[MESES DE INVENTARIO]],0)</f>
        <v>1.2</v>
      </c>
      <c r="O3055" s="3">
        <f>Tabla_STOCKENALMACEN[[#This Row],[STOCK_VALORIZADO]]/SUM(Tabla_STOCKENALMACEN[STOCK_VALORIZADO])</f>
        <v>5.879420935934798E-5</v>
      </c>
      <c r="P3055" s="1" t="str">
        <f>VLOOKUP(Tabla_STOCKENALMACEN[[#This Row],[ID_PRODUCTO]],'ABC VENTAS'!$B$2:$F$564,5,FALSE)</f>
        <v>C</v>
      </c>
      <c r="Q3055" s="1" t="str">
        <f>VLOOKUP(Tabla_STOCKENALMACEN[[#This Row],[ID_PRODUCTO]],'ABC STOCK'!$B$3:$F$565,5,FALSE)</f>
        <v>C</v>
      </c>
      <c r="R305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056" spans="1:18" x14ac:dyDescent="0.25">
      <c r="A3056">
        <v>1</v>
      </c>
      <c r="B3056">
        <v>1510</v>
      </c>
      <c r="C3056">
        <v>9</v>
      </c>
      <c r="D3056">
        <v>6</v>
      </c>
      <c r="E3056">
        <v>201904</v>
      </c>
      <c r="F3056">
        <v>279</v>
      </c>
      <c r="G3056">
        <v>56</v>
      </c>
      <c r="H3056">
        <v>15624</v>
      </c>
      <c r="I3056">
        <v>41549.760000000002</v>
      </c>
      <c r="J3056">
        <v>687</v>
      </c>
      <c r="K3056">
        <v>71942.64</v>
      </c>
      <c r="L3056">
        <f>Tabla_STOCKENALMACEN[[#This Row],[CANT_STOCK]]*Tabla_STOCKENALMACEN[[#This Row],[COSTO_UNIT]]</f>
        <v>15624</v>
      </c>
      <c r="M3056">
        <f>IFERROR(Tabla_STOCKENALMACEN[[#This Row],[CANT_STOCK]]/Tabla_STOCKENALMACEN[[#This Row],[VENTA_PROM12MESES_UN]],0)</f>
        <v>0.40611353711790393</v>
      </c>
      <c r="N3056">
        <f>IFERROR(12/Tabla_STOCKENALMACEN[[#This Row],[MESES DE INVENTARIO]],0)</f>
        <v>29.548387096774192</v>
      </c>
      <c r="O3056" s="3">
        <f>Tabla_STOCKENALMACEN[[#This Row],[STOCK_VALORIZADO]]/SUM(Tabla_STOCKENALMACEN[STOCK_VALORIZADO])</f>
        <v>5.8817926265100032E-4</v>
      </c>
      <c r="P3056" s="1" t="str">
        <f>VLOOKUP(Tabla_STOCKENALMACEN[[#This Row],[ID_PRODUCTO]],'ABC VENTAS'!$B$2:$F$564,5,FALSE)</f>
        <v>A</v>
      </c>
      <c r="Q3056" s="1" t="str">
        <f>VLOOKUP(Tabla_STOCKENALMACEN[[#This Row],[ID_PRODUCTO]],'ABC STOCK'!$B$3:$F$565,5,FALSE)</f>
        <v>B</v>
      </c>
      <c r="R305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57" spans="1:18" x14ac:dyDescent="0.25">
      <c r="A3057">
        <v>1</v>
      </c>
      <c r="B3057">
        <v>1510</v>
      </c>
      <c r="C3057">
        <v>9</v>
      </c>
      <c r="D3057">
        <v>6</v>
      </c>
      <c r="E3057">
        <v>201910</v>
      </c>
      <c r="F3057">
        <v>0</v>
      </c>
      <c r="G3057">
        <v>58</v>
      </c>
      <c r="H3057">
        <v>0</v>
      </c>
      <c r="I3057">
        <v>55812.24</v>
      </c>
      <c r="J3057">
        <v>891</v>
      </c>
      <c r="K3057">
        <v>68731.740000000005</v>
      </c>
      <c r="L3057">
        <f>Tabla_STOCKENALMACEN[[#This Row],[CANT_STOCK]]*Tabla_STOCKENALMACEN[[#This Row],[COSTO_UNIT]]</f>
        <v>0</v>
      </c>
      <c r="M3057">
        <f>IFERROR(Tabla_STOCKENALMACEN[[#This Row],[CANT_STOCK]]/Tabla_STOCKENALMACEN[[#This Row],[VENTA_PROM12MESES_UN]],0)</f>
        <v>0</v>
      </c>
      <c r="N3057">
        <f>IFERROR(12/Tabla_STOCKENALMACEN[[#This Row],[MESES DE INVENTARIO]],0)</f>
        <v>0</v>
      </c>
      <c r="O3057" s="3">
        <f>Tabla_STOCKENALMACEN[[#This Row],[STOCK_VALORIZADO]]/SUM(Tabla_STOCKENALMACEN[STOCK_VALORIZADO])</f>
        <v>0</v>
      </c>
      <c r="P3057" s="1" t="str">
        <f>VLOOKUP(Tabla_STOCKENALMACEN[[#This Row],[ID_PRODUCTO]],'ABC VENTAS'!$B$2:$F$564,5,FALSE)</f>
        <v>A</v>
      </c>
      <c r="Q3057" s="1" t="str">
        <f>VLOOKUP(Tabla_STOCKENALMACEN[[#This Row],[ID_PRODUCTO]],'ABC STOCK'!$B$3:$F$565,5,FALSE)</f>
        <v>B</v>
      </c>
      <c r="R305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58" spans="1:18" x14ac:dyDescent="0.25">
      <c r="A3058">
        <v>1</v>
      </c>
      <c r="B3058">
        <v>1510</v>
      </c>
      <c r="C3058">
        <v>9</v>
      </c>
      <c r="D3058">
        <v>6</v>
      </c>
      <c r="E3058">
        <v>201908</v>
      </c>
      <c r="F3058">
        <v>378</v>
      </c>
      <c r="G3058">
        <v>62</v>
      </c>
      <c r="H3058">
        <v>23436</v>
      </c>
      <c r="I3058">
        <v>32240</v>
      </c>
      <c r="J3058">
        <v>650</v>
      </c>
      <c r="K3058">
        <v>67704</v>
      </c>
      <c r="L3058">
        <f>Tabla_STOCKENALMACEN[[#This Row],[CANT_STOCK]]*Tabla_STOCKENALMACEN[[#This Row],[COSTO_UNIT]]</f>
        <v>23436</v>
      </c>
      <c r="M3058">
        <f>IFERROR(Tabla_STOCKENALMACEN[[#This Row],[CANT_STOCK]]/Tabla_STOCKENALMACEN[[#This Row],[VENTA_PROM12MESES_UN]],0)</f>
        <v>0.58153846153846156</v>
      </c>
      <c r="N3058">
        <f>IFERROR(12/Tabla_STOCKENALMACEN[[#This Row],[MESES DE INVENTARIO]],0)</f>
        <v>20.634920634920633</v>
      </c>
      <c r="O3058" s="3">
        <f>Tabla_STOCKENALMACEN[[#This Row],[STOCK_VALORIZADO]]/SUM(Tabla_STOCKENALMACEN[STOCK_VALORIZADO])</f>
        <v>8.8226889397650054E-4</v>
      </c>
      <c r="P3058" s="1" t="str">
        <f>VLOOKUP(Tabla_STOCKENALMACEN[[#This Row],[ID_PRODUCTO]],'ABC VENTAS'!$B$2:$F$564,5,FALSE)</f>
        <v>A</v>
      </c>
      <c r="Q3058" s="1" t="str">
        <f>VLOOKUP(Tabla_STOCKENALMACEN[[#This Row],[ID_PRODUCTO]],'ABC STOCK'!$B$3:$F$565,5,FALSE)</f>
        <v>B</v>
      </c>
      <c r="R30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59" spans="1:18" x14ac:dyDescent="0.25">
      <c r="A3059">
        <v>1</v>
      </c>
      <c r="B3059">
        <v>1510</v>
      </c>
      <c r="C3059">
        <v>9</v>
      </c>
      <c r="D3059">
        <v>6</v>
      </c>
      <c r="E3059">
        <v>202001</v>
      </c>
      <c r="F3059">
        <v>0</v>
      </c>
      <c r="G3059">
        <v>70</v>
      </c>
      <c r="H3059">
        <v>0</v>
      </c>
      <c r="I3059">
        <v>21432.6</v>
      </c>
      <c r="J3059">
        <v>378</v>
      </c>
      <c r="K3059">
        <v>50274</v>
      </c>
      <c r="L3059">
        <f>Tabla_STOCKENALMACEN[[#This Row],[CANT_STOCK]]*Tabla_STOCKENALMACEN[[#This Row],[COSTO_UNIT]]</f>
        <v>0</v>
      </c>
      <c r="M3059">
        <f>IFERROR(Tabla_STOCKENALMACEN[[#This Row],[CANT_STOCK]]/Tabla_STOCKENALMACEN[[#This Row],[VENTA_PROM12MESES_UN]],0)</f>
        <v>0</v>
      </c>
      <c r="N3059">
        <f>IFERROR(12/Tabla_STOCKENALMACEN[[#This Row],[MESES DE INVENTARIO]],0)</f>
        <v>0</v>
      </c>
      <c r="O3059" s="3">
        <f>Tabla_STOCKENALMACEN[[#This Row],[STOCK_VALORIZADO]]/SUM(Tabla_STOCKENALMACEN[STOCK_VALORIZADO])</f>
        <v>0</v>
      </c>
      <c r="P3059" s="1" t="str">
        <f>VLOOKUP(Tabla_STOCKENALMACEN[[#This Row],[ID_PRODUCTO]],'ABC VENTAS'!$B$2:$F$564,5,FALSE)</f>
        <v>A</v>
      </c>
      <c r="Q3059" s="1" t="str">
        <f>VLOOKUP(Tabla_STOCKENALMACEN[[#This Row],[ID_PRODUCTO]],'ABC STOCK'!$B$3:$F$565,5,FALSE)</f>
        <v>B</v>
      </c>
      <c r="R305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60" spans="1:18" x14ac:dyDescent="0.25">
      <c r="A3060">
        <v>2</v>
      </c>
      <c r="B3060">
        <v>1510</v>
      </c>
      <c r="C3060">
        <v>9</v>
      </c>
      <c r="D3060">
        <v>6</v>
      </c>
      <c r="E3060">
        <v>201911</v>
      </c>
      <c r="F3060">
        <v>485</v>
      </c>
      <c r="G3060">
        <v>46</v>
      </c>
      <c r="H3060">
        <v>22310</v>
      </c>
      <c r="I3060">
        <v>25539.200000000001</v>
      </c>
      <c r="J3060">
        <v>694</v>
      </c>
      <c r="K3060">
        <v>47886</v>
      </c>
      <c r="L3060">
        <f>Tabla_STOCKENALMACEN[[#This Row],[CANT_STOCK]]*Tabla_STOCKENALMACEN[[#This Row],[COSTO_UNIT]]</f>
        <v>22310</v>
      </c>
      <c r="M3060">
        <f>IFERROR(Tabla_STOCKENALMACEN[[#This Row],[CANT_STOCK]]/Tabla_STOCKENALMACEN[[#This Row],[VENTA_PROM12MESES_UN]],0)</f>
        <v>0.69884726224783866</v>
      </c>
      <c r="N3060">
        <f>IFERROR(12/Tabla_STOCKENALMACEN[[#This Row],[MESES DE INVENTARIO]],0)</f>
        <v>17.171134020618556</v>
      </c>
      <c r="O3060" s="3">
        <f>Tabla_STOCKENALMACEN[[#This Row],[STOCK_VALORIZADO]]/SUM(Tabla_STOCKENALMACEN[STOCK_VALORIZADO])</f>
        <v>8.3987963067996786E-4</v>
      </c>
      <c r="P3060" s="1" t="str">
        <f>VLOOKUP(Tabla_STOCKENALMACEN[[#This Row],[ID_PRODUCTO]],'ABC VENTAS'!$B$2:$F$564,5,FALSE)</f>
        <v>A</v>
      </c>
      <c r="Q3060" s="1" t="str">
        <f>VLOOKUP(Tabla_STOCKENALMACEN[[#This Row],[ID_PRODUCTO]],'ABC STOCK'!$B$3:$F$565,5,FALSE)</f>
        <v>B</v>
      </c>
      <c r="R306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61" spans="1:18" x14ac:dyDescent="0.25">
      <c r="A3061">
        <v>1</v>
      </c>
      <c r="B3061">
        <v>1510</v>
      </c>
      <c r="C3061">
        <v>9</v>
      </c>
      <c r="D3061">
        <v>6</v>
      </c>
      <c r="E3061">
        <v>201911</v>
      </c>
      <c r="F3061">
        <v>1068</v>
      </c>
      <c r="G3061">
        <v>43</v>
      </c>
      <c r="H3061">
        <v>45924</v>
      </c>
      <c r="I3061">
        <v>20612.91</v>
      </c>
      <c r="J3061">
        <v>551</v>
      </c>
      <c r="K3061">
        <v>40751.96</v>
      </c>
      <c r="L3061">
        <f>Tabla_STOCKENALMACEN[[#This Row],[CANT_STOCK]]*Tabla_STOCKENALMACEN[[#This Row],[COSTO_UNIT]]</f>
        <v>45924</v>
      </c>
      <c r="M3061">
        <f>IFERROR(Tabla_STOCKENALMACEN[[#This Row],[CANT_STOCK]]/Tabla_STOCKENALMACEN[[#This Row],[VENTA_PROM12MESES_UN]],0)</f>
        <v>1.9382940108892921</v>
      </c>
      <c r="N3061">
        <f>IFERROR(12/Tabla_STOCKENALMACEN[[#This Row],[MESES DE INVENTARIO]],0)</f>
        <v>6.1910112359550569</v>
      </c>
      <c r="O3061" s="3">
        <f>Tabla_STOCKENALMACEN[[#This Row],[STOCK_VALORIZADO]]/SUM(Tabla_STOCKENALMACEN[STOCK_VALORIZADO])</f>
        <v>1.7288494916784781E-3</v>
      </c>
      <c r="P3061" s="1" t="str">
        <f>VLOOKUP(Tabla_STOCKENALMACEN[[#This Row],[ID_PRODUCTO]],'ABC VENTAS'!$B$2:$F$564,5,FALSE)</f>
        <v>A</v>
      </c>
      <c r="Q3061" s="1" t="str">
        <f>VLOOKUP(Tabla_STOCKENALMACEN[[#This Row],[ID_PRODUCTO]],'ABC STOCK'!$B$3:$F$565,5,FALSE)</f>
        <v>B</v>
      </c>
      <c r="R306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62" spans="1:18" x14ac:dyDescent="0.25">
      <c r="A3062">
        <v>3</v>
      </c>
      <c r="B3062">
        <v>1511</v>
      </c>
      <c r="C3062">
        <v>9</v>
      </c>
      <c r="D3062">
        <v>6</v>
      </c>
      <c r="E3062">
        <v>201903</v>
      </c>
      <c r="F3062">
        <v>1142</v>
      </c>
      <c r="G3062">
        <v>5.48</v>
      </c>
      <c r="H3062">
        <v>6258.16</v>
      </c>
      <c r="I3062">
        <v>469.03320000000002</v>
      </c>
      <c r="J3062">
        <v>95.1</v>
      </c>
      <c r="K3062">
        <v>750.45312000000001</v>
      </c>
      <c r="L3062">
        <f>Tabla_STOCKENALMACEN[[#This Row],[CANT_STOCK]]*Tabla_STOCKENALMACEN[[#This Row],[COSTO_UNIT]]</f>
        <v>6258.1600000000008</v>
      </c>
      <c r="M3062">
        <f>IFERROR(Tabla_STOCKENALMACEN[[#This Row],[CANT_STOCK]]/Tabla_STOCKENALMACEN[[#This Row],[VENTA_PROM12MESES_UN]],0)</f>
        <v>12.008412197686646</v>
      </c>
      <c r="N3062">
        <f>IFERROR(12/Tabla_STOCKENALMACEN[[#This Row],[MESES DE INVENTARIO]],0)</f>
        <v>0.99929947460595447</v>
      </c>
      <c r="O3062" s="3">
        <f>Tabla_STOCKENALMACEN[[#This Row],[STOCK_VALORIZADO]]/SUM(Tabla_STOCKENALMACEN[STOCK_VALORIZADO])</f>
        <v>2.3559395381157096E-4</v>
      </c>
      <c r="P3062" s="1" t="str">
        <f>VLOOKUP(Tabla_STOCKENALMACEN[[#This Row],[ID_PRODUCTO]],'ABC VENTAS'!$B$2:$F$564,5,FALSE)</f>
        <v>C</v>
      </c>
      <c r="Q3062" s="1" t="str">
        <f>VLOOKUP(Tabla_STOCKENALMACEN[[#This Row],[ID_PRODUCTO]],'ABC STOCK'!$B$3:$F$565,5,FALSE)</f>
        <v>C</v>
      </c>
      <c r="R306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063" spans="1:18" x14ac:dyDescent="0.25">
      <c r="A3063">
        <v>2</v>
      </c>
      <c r="B3063">
        <v>1511</v>
      </c>
      <c r="C3063">
        <v>9</v>
      </c>
      <c r="D3063">
        <v>6</v>
      </c>
      <c r="E3063">
        <v>202003</v>
      </c>
      <c r="F3063">
        <v>271</v>
      </c>
      <c r="G3063">
        <v>4.2300000000000004</v>
      </c>
      <c r="H3063">
        <v>1146.33</v>
      </c>
      <c r="I3063">
        <v>540.76319999999998</v>
      </c>
      <c r="J3063">
        <v>136</v>
      </c>
      <c r="K3063">
        <v>701.84159999999997</v>
      </c>
      <c r="L3063">
        <f>Tabla_STOCKENALMACEN[[#This Row],[CANT_STOCK]]*Tabla_STOCKENALMACEN[[#This Row],[COSTO_UNIT]]</f>
        <v>1146.3300000000002</v>
      </c>
      <c r="M3063">
        <f>IFERROR(Tabla_STOCKENALMACEN[[#This Row],[CANT_STOCK]]/Tabla_STOCKENALMACEN[[#This Row],[VENTA_PROM12MESES_UN]],0)</f>
        <v>1.9926470588235294</v>
      </c>
      <c r="N3063">
        <f>IFERROR(12/Tabla_STOCKENALMACEN[[#This Row],[MESES DE INVENTARIO]],0)</f>
        <v>6.0221402214022142</v>
      </c>
      <c r="O3063" s="3">
        <f>Tabla_STOCKENALMACEN[[#This Row],[STOCK_VALORIZADO]]/SUM(Tabla_STOCKENALMACEN[STOCK_VALORIZADO])</f>
        <v>4.3154604080563322E-5</v>
      </c>
      <c r="P3063" s="1" t="str">
        <f>VLOOKUP(Tabla_STOCKENALMACEN[[#This Row],[ID_PRODUCTO]],'ABC VENTAS'!$B$2:$F$564,5,FALSE)</f>
        <v>C</v>
      </c>
      <c r="Q3063" s="1" t="str">
        <f>VLOOKUP(Tabla_STOCKENALMACEN[[#This Row],[ID_PRODUCTO]],'ABC STOCK'!$B$3:$F$565,5,FALSE)</f>
        <v>C</v>
      </c>
      <c r="R306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64" spans="1:18" x14ac:dyDescent="0.25">
      <c r="A3064">
        <v>1</v>
      </c>
      <c r="B3064">
        <v>1511</v>
      </c>
      <c r="C3064">
        <v>9</v>
      </c>
      <c r="D3064">
        <v>6</v>
      </c>
      <c r="E3064">
        <v>201904</v>
      </c>
      <c r="F3064">
        <v>228</v>
      </c>
      <c r="G3064">
        <v>2.4</v>
      </c>
      <c r="H3064">
        <v>547.20000000000005</v>
      </c>
      <c r="I3064">
        <v>327.16800000000001</v>
      </c>
      <c r="J3064">
        <v>142</v>
      </c>
      <c r="K3064">
        <v>610.03200000000004</v>
      </c>
      <c r="L3064">
        <f>Tabla_STOCKENALMACEN[[#This Row],[CANT_STOCK]]*Tabla_STOCKENALMACEN[[#This Row],[COSTO_UNIT]]</f>
        <v>547.19999999999993</v>
      </c>
      <c r="M3064">
        <f>IFERROR(Tabla_STOCKENALMACEN[[#This Row],[CANT_STOCK]]/Tabla_STOCKENALMACEN[[#This Row],[VENTA_PROM12MESES_UN]],0)</f>
        <v>1.6056338028169015</v>
      </c>
      <c r="N3064">
        <f>IFERROR(12/Tabla_STOCKENALMACEN[[#This Row],[MESES DE INVENTARIO]],0)</f>
        <v>7.473684210526315</v>
      </c>
      <c r="O3064" s="3">
        <f>Tabla_STOCKENALMACEN[[#This Row],[STOCK_VALORIZADO]]/SUM(Tabla_STOCKENALMACEN[STOCK_VALORIZADO])</f>
        <v>2.0599826710357615E-5</v>
      </c>
      <c r="P3064" s="1" t="str">
        <f>VLOOKUP(Tabla_STOCKENALMACEN[[#This Row],[ID_PRODUCTO]],'ABC VENTAS'!$B$2:$F$564,5,FALSE)</f>
        <v>C</v>
      </c>
      <c r="Q3064" s="1" t="str">
        <f>VLOOKUP(Tabla_STOCKENALMACEN[[#This Row],[ID_PRODUCTO]],'ABC STOCK'!$B$3:$F$565,5,FALSE)</f>
        <v>C</v>
      </c>
      <c r="R30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65" spans="1:18" x14ac:dyDescent="0.25">
      <c r="A3065">
        <v>3</v>
      </c>
      <c r="B3065">
        <v>1511</v>
      </c>
      <c r="C3065">
        <v>9</v>
      </c>
      <c r="D3065">
        <v>6</v>
      </c>
      <c r="E3065">
        <v>201912</v>
      </c>
      <c r="F3065">
        <v>612</v>
      </c>
      <c r="G3065">
        <v>3.08</v>
      </c>
      <c r="H3065">
        <v>1884.96</v>
      </c>
      <c r="I3065">
        <v>234.19703999999999</v>
      </c>
      <c r="J3065">
        <v>87.4</v>
      </c>
      <c r="K3065">
        <v>454.93448000000001</v>
      </c>
      <c r="L3065">
        <f>Tabla_STOCKENALMACEN[[#This Row],[CANT_STOCK]]*Tabla_STOCKENALMACEN[[#This Row],[COSTO_UNIT]]</f>
        <v>1884.96</v>
      </c>
      <c r="M3065">
        <f>IFERROR(Tabla_STOCKENALMACEN[[#This Row],[CANT_STOCK]]/Tabla_STOCKENALMACEN[[#This Row],[VENTA_PROM12MESES_UN]],0)</f>
        <v>7.00228832951945</v>
      </c>
      <c r="N3065">
        <f>IFERROR(12/Tabla_STOCKENALMACEN[[#This Row],[MESES DE INVENTARIO]],0)</f>
        <v>1.7137254901960786</v>
      </c>
      <c r="O3065" s="3">
        <f>Tabla_STOCKENALMACEN[[#This Row],[STOCK_VALORIZADO]]/SUM(Tabla_STOCKENALMACEN[STOCK_VALORIZADO])</f>
        <v>7.0960982010152948E-5</v>
      </c>
      <c r="P3065" s="1" t="str">
        <f>VLOOKUP(Tabla_STOCKENALMACEN[[#This Row],[ID_PRODUCTO]],'ABC VENTAS'!$B$2:$F$564,5,FALSE)</f>
        <v>C</v>
      </c>
      <c r="Q3065" s="1" t="str">
        <f>VLOOKUP(Tabla_STOCKENALMACEN[[#This Row],[ID_PRODUCTO]],'ABC STOCK'!$B$3:$F$565,5,FALSE)</f>
        <v>C</v>
      </c>
      <c r="R306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066" spans="1:18" x14ac:dyDescent="0.25">
      <c r="A3066">
        <v>2</v>
      </c>
      <c r="B3066">
        <v>1511</v>
      </c>
      <c r="C3066">
        <v>9</v>
      </c>
      <c r="D3066">
        <v>6</v>
      </c>
      <c r="E3066">
        <v>201903</v>
      </c>
      <c r="F3066">
        <v>392</v>
      </c>
      <c r="G3066">
        <v>6.61</v>
      </c>
      <c r="H3066">
        <v>2591.12</v>
      </c>
      <c r="I3066">
        <v>228.01856000000001</v>
      </c>
      <c r="J3066">
        <v>39.200000000000003</v>
      </c>
      <c r="K3066">
        <v>404.21472</v>
      </c>
      <c r="L3066">
        <f>Tabla_STOCKENALMACEN[[#This Row],[CANT_STOCK]]*Tabla_STOCKENALMACEN[[#This Row],[COSTO_UNIT]]</f>
        <v>2591.1200000000003</v>
      </c>
      <c r="M3066">
        <f>IFERROR(Tabla_STOCKENALMACEN[[#This Row],[CANT_STOCK]]/Tabla_STOCKENALMACEN[[#This Row],[VENTA_PROM12MESES_UN]],0)</f>
        <v>10</v>
      </c>
      <c r="N3066">
        <f>IFERROR(12/Tabla_STOCKENALMACEN[[#This Row],[MESES DE INVENTARIO]],0)</f>
        <v>1.2</v>
      </c>
      <c r="O3066" s="3">
        <f>Tabla_STOCKENALMACEN[[#This Row],[STOCK_VALORIZADO]]/SUM(Tabla_STOCKENALMACEN[STOCK_VALORIZADO])</f>
        <v>9.7544998146458024E-5</v>
      </c>
      <c r="P3066" s="1" t="str">
        <f>VLOOKUP(Tabla_STOCKENALMACEN[[#This Row],[ID_PRODUCTO]],'ABC VENTAS'!$B$2:$F$564,5,FALSE)</f>
        <v>C</v>
      </c>
      <c r="Q3066" s="1" t="str">
        <f>VLOOKUP(Tabla_STOCKENALMACEN[[#This Row],[ID_PRODUCTO]],'ABC STOCK'!$B$3:$F$565,5,FALSE)</f>
        <v>C</v>
      </c>
      <c r="R306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067" spans="1:18" x14ac:dyDescent="0.25">
      <c r="A3067">
        <v>3</v>
      </c>
      <c r="B3067">
        <v>1511</v>
      </c>
      <c r="C3067">
        <v>9</v>
      </c>
      <c r="D3067">
        <v>6</v>
      </c>
      <c r="E3067">
        <v>202003</v>
      </c>
      <c r="F3067">
        <v>232</v>
      </c>
      <c r="G3067">
        <v>2.82</v>
      </c>
      <c r="H3067">
        <v>654.24</v>
      </c>
      <c r="I3067">
        <v>191.36519999999999</v>
      </c>
      <c r="J3067">
        <v>78</v>
      </c>
      <c r="K3067">
        <v>314.5428</v>
      </c>
      <c r="L3067">
        <f>Tabla_STOCKENALMACEN[[#This Row],[CANT_STOCK]]*Tabla_STOCKENALMACEN[[#This Row],[COSTO_UNIT]]</f>
        <v>654.24</v>
      </c>
      <c r="M3067">
        <f>IFERROR(Tabla_STOCKENALMACEN[[#This Row],[CANT_STOCK]]/Tabla_STOCKENALMACEN[[#This Row],[VENTA_PROM12MESES_UN]],0)</f>
        <v>2.9743589743589745</v>
      </c>
      <c r="N3067">
        <f>IFERROR(12/Tabla_STOCKENALMACEN[[#This Row],[MESES DE INVENTARIO]],0)</f>
        <v>4.0344827586206895</v>
      </c>
      <c r="O3067" s="3">
        <f>Tabla_STOCKENALMACEN[[#This Row],[STOCK_VALORIZADO]]/SUM(Tabla_STOCKENALMACEN[STOCK_VALORIZADO])</f>
        <v>2.462944193527845E-5</v>
      </c>
      <c r="P3067" s="1" t="str">
        <f>VLOOKUP(Tabla_STOCKENALMACEN[[#This Row],[ID_PRODUCTO]],'ABC VENTAS'!$B$2:$F$564,5,FALSE)</f>
        <v>C</v>
      </c>
      <c r="Q3067" s="1" t="str">
        <f>VLOOKUP(Tabla_STOCKENALMACEN[[#This Row],[ID_PRODUCTO]],'ABC STOCK'!$B$3:$F$565,5,FALSE)</f>
        <v>C</v>
      </c>
      <c r="R306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68" spans="1:18" x14ac:dyDescent="0.25">
      <c r="A3068">
        <v>2</v>
      </c>
      <c r="B3068">
        <v>1512</v>
      </c>
      <c r="C3068">
        <v>9</v>
      </c>
      <c r="D3068">
        <v>6</v>
      </c>
      <c r="E3068">
        <v>202001</v>
      </c>
      <c r="F3068">
        <v>13</v>
      </c>
      <c r="G3068">
        <v>7.84</v>
      </c>
      <c r="H3068">
        <v>101.92</v>
      </c>
      <c r="I3068">
        <v>1057.8512000000001</v>
      </c>
      <c r="J3068">
        <v>131</v>
      </c>
      <c r="K3068">
        <v>1776.7791999999999</v>
      </c>
      <c r="L3068">
        <f>Tabla_STOCKENALMACEN[[#This Row],[CANT_STOCK]]*Tabla_STOCKENALMACEN[[#This Row],[COSTO_UNIT]]</f>
        <v>101.92</v>
      </c>
      <c r="M3068">
        <f>IFERROR(Tabla_STOCKENALMACEN[[#This Row],[CANT_STOCK]]/Tabla_STOCKENALMACEN[[#This Row],[VENTA_PROM12MESES_UN]],0)</f>
        <v>9.9236641221374045E-2</v>
      </c>
      <c r="N3068">
        <f>IFERROR(12/Tabla_STOCKENALMACEN[[#This Row],[MESES DE INVENTARIO]],0)</f>
        <v>120.92307692307692</v>
      </c>
      <c r="O3068" s="3">
        <f>Tabla_STOCKENALMACEN[[#This Row],[STOCK_VALORIZADO]]/SUM(Tabla_STOCKENALMACEN[STOCK_VALORIZADO])</f>
        <v>3.8368683083326903E-6</v>
      </c>
      <c r="P3068" s="1" t="str">
        <f>VLOOKUP(Tabla_STOCKENALMACEN[[#This Row],[ID_PRODUCTO]],'ABC VENTAS'!$B$2:$F$564,5,FALSE)</f>
        <v>C</v>
      </c>
      <c r="Q3068" s="1" t="str">
        <f>VLOOKUP(Tabla_STOCKENALMACEN[[#This Row],[ID_PRODUCTO]],'ABC STOCK'!$B$3:$F$565,5,FALSE)</f>
        <v>C</v>
      </c>
      <c r="R306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69" spans="1:18" x14ac:dyDescent="0.25">
      <c r="A3069">
        <v>1</v>
      </c>
      <c r="B3069">
        <v>1512</v>
      </c>
      <c r="C3069">
        <v>9</v>
      </c>
      <c r="D3069">
        <v>6</v>
      </c>
      <c r="E3069">
        <v>201912</v>
      </c>
      <c r="F3069">
        <v>39</v>
      </c>
      <c r="G3069">
        <v>3.8</v>
      </c>
      <c r="H3069">
        <v>148.19999999999999</v>
      </c>
      <c r="I3069">
        <v>511.63200000000001</v>
      </c>
      <c r="J3069">
        <v>136</v>
      </c>
      <c r="K3069">
        <v>764.86400000000003</v>
      </c>
      <c r="L3069">
        <f>Tabla_STOCKENALMACEN[[#This Row],[CANT_STOCK]]*Tabla_STOCKENALMACEN[[#This Row],[COSTO_UNIT]]</f>
        <v>148.19999999999999</v>
      </c>
      <c r="M3069">
        <f>IFERROR(Tabla_STOCKENALMACEN[[#This Row],[CANT_STOCK]]/Tabla_STOCKENALMACEN[[#This Row],[VENTA_PROM12MESES_UN]],0)</f>
        <v>0.28676470588235292</v>
      </c>
      <c r="N3069">
        <f>IFERROR(12/Tabla_STOCKENALMACEN[[#This Row],[MESES DE INVENTARIO]],0)</f>
        <v>41.846153846153847</v>
      </c>
      <c r="O3069" s="3">
        <f>Tabla_STOCKENALMACEN[[#This Row],[STOCK_VALORIZADO]]/SUM(Tabla_STOCKENALMACEN[STOCK_VALORIZADO])</f>
        <v>5.579119734055187E-6</v>
      </c>
      <c r="P3069" s="1" t="str">
        <f>VLOOKUP(Tabla_STOCKENALMACEN[[#This Row],[ID_PRODUCTO]],'ABC VENTAS'!$B$2:$F$564,5,FALSE)</f>
        <v>C</v>
      </c>
      <c r="Q3069" s="1" t="str">
        <f>VLOOKUP(Tabla_STOCKENALMACEN[[#This Row],[ID_PRODUCTO]],'ABC STOCK'!$B$3:$F$565,5,FALSE)</f>
        <v>C</v>
      </c>
      <c r="R306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70" spans="1:18" x14ac:dyDescent="0.25">
      <c r="A3070">
        <v>1</v>
      </c>
      <c r="B3070">
        <v>1512</v>
      </c>
      <c r="C3070">
        <v>9</v>
      </c>
      <c r="D3070">
        <v>6</v>
      </c>
      <c r="E3070">
        <v>202002</v>
      </c>
      <c r="F3070">
        <v>213</v>
      </c>
      <c r="G3070">
        <v>7.29</v>
      </c>
      <c r="H3070">
        <v>1552.77</v>
      </c>
      <c r="I3070">
        <v>206.4528</v>
      </c>
      <c r="J3070">
        <v>35.4</v>
      </c>
      <c r="K3070">
        <v>418.06691999999998</v>
      </c>
      <c r="L3070">
        <f>Tabla_STOCKENALMACEN[[#This Row],[CANT_STOCK]]*Tabla_STOCKENALMACEN[[#This Row],[COSTO_UNIT]]</f>
        <v>1552.77</v>
      </c>
      <c r="M3070">
        <f>IFERROR(Tabla_STOCKENALMACEN[[#This Row],[CANT_STOCK]]/Tabla_STOCKENALMACEN[[#This Row],[VENTA_PROM12MESES_UN]],0)</f>
        <v>6.0169491525423728</v>
      </c>
      <c r="N3070">
        <f>IFERROR(12/Tabla_STOCKENALMACEN[[#This Row],[MESES DE INVENTARIO]],0)</f>
        <v>1.9943661971830986</v>
      </c>
      <c r="O3070" s="3">
        <f>Tabla_STOCKENALMACEN[[#This Row],[STOCK_VALORIZADO]]/SUM(Tabla_STOCKENALMACEN[STOCK_VALORIZADO])</f>
        <v>5.845539642003289E-5</v>
      </c>
      <c r="P3070" s="1" t="str">
        <f>VLOOKUP(Tabla_STOCKENALMACEN[[#This Row],[ID_PRODUCTO]],'ABC VENTAS'!$B$2:$F$564,5,FALSE)</f>
        <v>C</v>
      </c>
      <c r="Q3070" s="1" t="str">
        <f>VLOOKUP(Tabla_STOCKENALMACEN[[#This Row],[ID_PRODUCTO]],'ABC STOCK'!$B$3:$F$565,5,FALSE)</f>
        <v>C</v>
      </c>
      <c r="R307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071" spans="1:18" x14ac:dyDescent="0.25">
      <c r="A3071">
        <v>2</v>
      </c>
      <c r="B3071">
        <v>1512</v>
      </c>
      <c r="C3071">
        <v>9</v>
      </c>
      <c r="D3071">
        <v>6</v>
      </c>
      <c r="E3071">
        <v>201901</v>
      </c>
      <c r="F3071">
        <v>368</v>
      </c>
      <c r="G3071">
        <v>4.1900000000000004</v>
      </c>
      <c r="H3071">
        <v>1541.92</v>
      </c>
      <c r="I3071">
        <v>224.37450000000001</v>
      </c>
      <c r="J3071">
        <v>52.5</v>
      </c>
      <c r="K3071">
        <v>336.56175000000002</v>
      </c>
      <c r="L3071">
        <f>Tabla_STOCKENALMACEN[[#This Row],[CANT_STOCK]]*Tabla_STOCKENALMACEN[[#This Row],[COSTO_UNIT]]</f>
        <v>1541.92</v>
      </c>
      <c r="M3071">
        <f>IFERROR(Tabla_STOCKENALMACEN[[#This Row],[CANT_STOCK]]/Tabla_STOCKENALMACEN[[#This Row],[VENTA_PROM12MESES_UN]],0)</f>
        <v>7.0095238095238095</v>
      </c>
      <c r="N3071">
        <f>IFERROR(12/Tabla_STOCKENALMACEN[[#This Row],[MESES DE INVENTARIO]],0)</f>
        <v>1.7119565217391304</v>
      </c>
      <c r="O3071" s="3">
        <f>Tabla_STOCKENALMACEN[[#This Row],[STOCK_VALORIZADO]]/SUM(Tabla_STOCKENALMACEN[STOCK_VALORIZADO])</f>
        <v>5.804693859874747E-5</v>
      </c>
      <c r="P3071" s="1" t="str">
        <f>VLOOKUP(Tabla_STOCKENALMACEN[[#This Row],[ID_PRODUCTO]],'ABC VENTAS'!$B$2:$F$564,5,FALSE)</f>
        <v>C</v>
      </c>
      <c r="Q3071" s="1" t="str">
        <f>VLOOKUP(Tabla_STOCKENALMACEN[[#This Row],[ID_PRODUCTO]],'ABC STOCK'!$B$3:$F$565,5,FALSE)</f>
        <v>C</v>
      </c>
      <c r="R307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072" spans="1:18" x14ac:dyDescent="0.25">
      <c r="A3072">
        <v>1</v>
      </c>
      <c r="B3072">
        <v>1512</v>
      </c>
      <c r="C3072">
        <v>9</v>
      </c>
      <c r="D3072">
        <v>6</v>
      </c>
      <c r="E3072">
        <v>201905</v>
      </c>
      <c r="F3072">
        <v>643</v>
      </c>
      <c r="G3072">
        <v>1.4</v>
      </c>
      <c r="H3072">
        <v>900.2</v>
      </c>
      <c r="I3072">
        <v>139.49600000000001</v>
      </c>
      <c r="J3072">
        <v>94</v>
      </c>
      <c r="K3072">
        <v>202.66399999999999</v>
      </c>
      <c r="L3072">
        <f>Tabla_STOCKENALMACEN[[#This Row],[CANT_STOCK]]*Tabla_STOCKENALMACEN[[#This Row],[COSTO_UNIT]]</f>
        <v>900.19999999999993</v>
      </c>
      <c r="M3072">
        <f>IFERROR(Tabla_STOCKENALMACEN[[#This Row],[CANT_STOCK]]/Tabla_STOCKENALMACEN[[#This Row],[VENTA_PROM12MESES_UN]],0)</f>
        <v>6.8404255319148932</v>
      </c>
      <c r="N3072">
        <f>IFERROR(12/Tabla_STOCKENALMACEN[[#This Row],[MESES DE INVENTARIO]],0)</f>
        <v>1.7542768273716953</v>
      </c>
      <c r="O3072" s="3">
        <f>Tabla_STOCKENALMACEN[[#This Row],[STOCK_VALORIZADO]]/SUM(Tabla_STOCKENALMACEN[STOCK_VALORIZADO])</f>
        <v>3.3888823107938462E-5</v>
      </c>
      <c r="P3072" s="1" t="str">
        <f>VLOOKUP(Tabla_STOCKENALMACEN[[#This Row],[ID_PRODUCTO]],'ABC VENTAS'!$B$2:$F$564,5,FALSE)</f>
        <v>C</v>
      </c>
      <c r="Q3072" s="1" t="str">
        <f>VLOOKUP(Tabla_STOCKENALMACEN[[#This Row],[ID_PRODUCTO]],'ABC STOCK'!$B$3:$F$565,5,FALSE)</f>
        <v>C</v>
      </c>
      <c r="R307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073" spans="1:18" x14ac:dyDescent="0.25">
      <c r="A3073">
        <v>2</v>
      </c>
      <c r="B3073">
        <v>1512</v>
      </c>
      <c r="C3073">
        <v>9</v>
      </c>
      <c r="D3073">
        <v>6</v>
      </c>
      <c r="E3073">
        <v>201908</v>
      </c>
      <c r="F3073">
        <v>90</v>
      </c>
      <c r="G3073">
        <v>1</v>
      </c>
      <c r="H3073">
        <v>90</v>
      </c>
      <c r="I3073">
        <v>137.28</v>
      </c>
      <c r="J3073">
        <v>132</v>
      </c>
      <c r="K3073">
        <v>198</v>
      </c>
      <c r="L3073">
        <f>Tabla_STOCKENALMACEN[[#This Row],[CANT_STOCK]]*Tabla_STOCKENALMACEN[[#This Row],[COSTO_UNIT]]</f>
        <v>90</v>
      </c>
      <c r="M3073">
        <f>IFERROR(Tabla_STOCKENALMACEN[[#This Row],[CANT_STOCK]]/Tabla_STOCKENALMACEN[[#This Row],[VENTA_PROM12MESES_UN]],0)</f>
        <v>0.68181818181818177</v>
      </c>
      <c r="N3073">
        <f>IFERROR(12/Tabla_STOCKENALMACEN[[#This Row],[MESES DE INVENTARIO]],0)</f>
        <v>17.600000000000001</v>
      </c>
      <c r="O3073" s="3">
        <f>Tabla_STOCKENALMACEN[[#This Row],[STOCK_VALORIZADO]]/SUM(Tabla_STOCKENALMACEN[STOCK_VALORIZADO])</f>
        <v>3.3881293931509239E-6</v>
      </c>
      <c r="P3073" s="1" t="str">
        <f>VLOOKUP(Tabla_STOCKENALMACEN[[#This Row],[ID_PRODUCTO]],'ABC VENTAS'!$B$2:$F$564,5,FALSE)</f>
        <v>C</v>
      </c>
      <c r="Q3073" s="1" t="str">
        <f>VLOOKUP(Tabla_STOCKENALMACEN[[#This Row],[ID_PRODUCTO]],'ABC STOCK'!$B$3:$F$565,5,FALSE)</f>
        <v>C</v>
      </c>
      <c r="R307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74" spans="1:18" x14ac:dyDescent="0.25">
      <c r="A3074">
        <v>3</v>
      </c>
      <c r="B3074">
        <v>1513</v>
      </c>
      <c r="C3074">
        <v>9</v>
      </c>
      <c r="D3074">
        <v>6</v>
      </c>
      <c r="E3074">
        <v>202001</v>
      </c>
      <c r="F3074">
        <v>26</v>
      </c>
      <c r="G3074">
        <v>7.28</v>
      </c>
      <c r="H3074">
        <v>189.28</v>
      </c>
      <c r="I3074">
        <v>974.50080000000003</v>
      </c>
      <c r="J3074">
        <v>138</v>
      </c>
      <c r="K3074">
        <v>1878.6768</v>
      </c>
      <c r="L3074">
        <f>Tabla_STOCKENALMACEN[[#This Row],[CANT_STOCK]]*Tabla_STOCKENALMACEN[[#This Row],[COSTO_UNIT]]</f>
        <v>189.28</v>
      </c>
      <c r="M3074">
        <f>IFERROR(Tabla_STOCKENALMACEN[[#This Row],[CANT_STOCK]]/Tabla_STOCKENALMACEN[[#This Row],[VENTA_PROM12MESES_UN]],0)</f>
        <v>0.18840579710144928</v>
      </c>
      <c r="N3074">
        <f>IFERROR(12/Tabla_STOCKENALMACEN[[#This Row],[MESES DE INVENTARIO]],0)</f>
        <v>63.692307692307693</v>
      </c>
      <c r="O3074" s="3">
        <f>Tabla_STOCKENALMACEN[[#This Row],[STOCK_VALORIZADO]]/SUM(Tabla_STOCKENALMACEN[STOCK_VALORIZADO])</f>
        <v>7.1256125726178541E-6</v>
      </c>
      <c r="P3074" s="1" t="str">
        <f>VLOOKUP(Tabla_STOCKENALMACEN[[#This Row],[ID_PRODUCTO]],'ABC VENTAS'!$B$2:$F$564,5,FALSE)</f>
        <v>C</v>
      </c>
      <c r="Q3074" s="1" t="str">
        <f>VLOOKUP(Tabla_STOCKENALMACEN[[#This Row],[ID_PRODUCTO]],'ABC STOCK'!$B$3:$F$565,5,FALSE)</f>
        <v>C</v>
      </c>
      <c r="R307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75" spans="1:18" x14ac:dyDescent="0.25">
      <c r="A3075">
        <v>1</v>
      </c>
      <c r="B3075">
        <v>1513</v>
      </c>
      <c r="C3075">
        <v>9</v>
      </c>
      <c r="D3075">
        <v>6</v>
      </c>
      <c r="E3075">
        <v>201908</v>
      </c>
      <c r="F3075">
        <v>654</v>
      </c>
      <c r="G3075">
        <v>7.75</v>
      </c>
      <c r="H3075">
        <v>5068.5</v>
      </c>
      <c r="I3075">
        <v>643.53674999999998</v>
      </c>
      <c r="J3075">
        <v>93.3</v>
      </c>
      <c r="K3075">
        <v>976.15125</v>
      </c>
      <c r="L3075">
        <f>Tabla_STOCKENALMACEN[[#This Row],[CANT_STOCK]]*Tabla_STOCKENALMACEN[[#This Row],[COSTO_UNIT]]</f>
        <v>5068.5</v>
      </c>
      <c r="M3075">
        <f>IFERROR(Tabla_STOCKENALMACEN[[#This Row],[CANT_STOCK]]/Tabla_STOCKENALMACEN[[#This Row],[VENTA_PROM12MESES_UN]],0)</f>
        <v>7.009646302250804</v>
      </c>
      <c r="N3075">
        <f>IFERROR(12/Tabla_STOCKENALMACEN[[#This Row],[MESES DE INVENTARIO]],0)</f>
        <v>1.7119266055045872</v>
      </c>
      <c r="O3075" s="3">
        <f>Tabla_STOCKENALMACEN[[#This Row],[STOCK_VALORIZADO]]/SUM(Tabla_STOCKENALMACEN[STOCK_VALORIZADO])</f>
        <v>1.9080815365761619E-4</v>
      </c>
      <c r="P3075" s="1" t="str">
        <f>VLOOKUP(Tabla_STOCKENALMACEN[[#This Row],[ID_PRODUCTO]],'ABC VENTAS'!$B$2:$F$564,5,FALSE)</f>
        <v>C</v>
      </c>
      <c r="Q3075" s="1" t="str">
        <f>VLOOKUP(Tabla_STOCKENALMACEN[[#This Row],[ID_PRODUCTO]],'ABC STOCK'!$B$3:$F$565,5,FALSE)</f>
        <v>C</v>
      </c>
      <c r="R307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076" spans="1:18" x14ac:dyDescent="0.25">
      <c r="A3076">
        <v>2</v>
      </c>
      <c r="B3076">
        <v>1513</v>
      </c>
      <c r="C3076">
        <v>9</v>
      </c>
      <c r="D3076">
        <v>6</v>
      </c>
      <c r="E3076">
        <v>201905</v>
      </c>
      <c r="F3076">
        <v>0</v>
      </c>
      <c r="G3076">
        <v>4.5</v>
      </c>
      <c r="H3076">
        <v>0</v>
      </c>
      <c r="I3076">
        <v>412.02</v>
      </c>
      <c r="J3076">
        <v>109</v>
      </c>
      <c r="K3076">
        <v>902.52</v>
      </c>
      <c r="L3076">
        <f>Tabla_STOCKENALMACEN[[#This Row],[CANT_STOCK]]*Tabla_STOCKENALMACEN[[#This Row],[COSTO_UNIT]]</f>
        <v>0</v>
      </c>
      <c r="M3076">
        <f>IFERROR(Tabla_STOCKENALMACEN[[#This Row],[CANT_STOCK]]/Tabla_STOCKENALMACEN[[#This Row],[VENTA_PROM12MESES_UN]],0)</f>
        <v>0</v>
      </c>
      <c r="N3076">
        <f>IFERROR(12/Tabla_STOCKENALMACEN[[#This Row],[MESES DE INVENTARIO]],0)</f>
        <v>0</v>
      </c>
      <c r="O3076" s="3">
        <f>Tabla_STOCKENALMACEN[[#This Row],[STOCK_VALORIZADO]]/SUM(Tabla_STOCKENALMACEN[STOCK_VALORIZADO])</f>
        <v>0</v>
      </c>
      <c r="P3076" s="1" t="str">
        <f>VLOOKUP(Tabla_STOCKENALMACEN[[#This Row],[ID_PRODUCTO]],'ABC VENTAS'!$B$2:$F$564,5,FALSE)</f>
        <v>C</v>
      </c>
      <c r="Q3076" s="1" t="str">
        <f>VLOOKUP(Tabla_STOCKENALMACEN[[#This Row],[ID_PRODUCTO]],'ABC STOCK'!$B$3:$F$565,5,FALSE)</f>
        <v>C</v>
      </c>
      <c r="R307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77" spans="1:18" x14ac:dyDescent="0.25">
      <c r="A3077">
        <v>2</v>
      </c>
      <c r="B3077">
        <v>1513</v>
      </c>
      <c r="C3077">
        <v>9</v>
      </c>
      <c r="D3077">
        <v>6</v>
      </c>
      <c r="E3077">
        <v>202003</v>
      </c>
      <c r="F3077">
        <v>0</v>
      </c>
      <c r="G3077">
        <v>3.77</v>
      </c>
      <c r="H3077">
        <v>0</v>
      </c>
      <c r="I3077">
        <v>500.80680000000001</v>
      </c>
      <c r="J3077">
        <v>123</v>
      </c>
      <c r="K3077">
        <v>718.75049999999999</v>
      </c>
      <c r="L3077">
        <f>Tabla_STOCKENALMACEN[[#This Row],[CANT_STOCK]]*Tabla_STOCKENALMACEN[[#This Row],[COSTO_UNIT]]</f>
        <v>0</v>
      </c>
      <c r="M3077">
        <f>IFERROR(Tabla_STOCKENALMACEN[[#This Row],[CANT_STOCK]]/Tabla_STOCKENALMACEN[[#This Row],[VENTA_PROM12MESES_UN]],0)</f>
        <v>0</v>
      </c>
      <c r="N3077">
        <f>IFERROR(12/Tabla_STOCKENALMACEN[[#This Row],[MESES DE INVENTARIO]],0)</f>
        <v>0</v>
      </c>
      <c r="O3077" s="3">
        <f>Tabla_STOCKENALMACEN[[#This Row],[STOCK_VALORIZADO]]/SUM(Tabla_STOCKENALMACEN[STOCK_VALORIZADO])</f>
        <v>0</v>
      </c>
      <c r="P3077" s="1" t="str">
        <f>VLOOKUP(Tabla_STOCKENALMACEN[[#This Row],[ID_PRODUCTO]],'ABC VENTAS'!$B$2:$F$564,5,FALSE)</f>
        <v>C</v>
      </c>
      <c r="Q3077" s="1" t="str">
        <f>VLOOKUP(Tabla_STOCKENALMACEN[[#This Row],[ID_PRODUCTO]],'ABC STOCK'!$B$3:$F$565,5,FALSE)</f>
        <v>C</v>
      </c>
      <c r="R307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78" spans="1:18" x14ac:dyDescent="0.25">
      <c r="A3078">
        <v>2</v>
      </c>
      <c r="B3078">
        <v>1513</v>
      </c>
      <c r="C3078">
        <v>9</v>
      </c>
      <c r="D3078">
        <v>6</v>
      </c>
      <c r="E3078">
        <v>201902</v>
      </c>
      <c r="F3078">
        <v>514</v>
      </c>
      <c r="G3078">
        <v>2.66</v>
      </c>
      <c r="H3078">
        <v>1367.24</v>
      </c>
      <c r="I3078">
        <v>181.57692</v>
      </c>
      <c r="J3078">
        <v>73.400000000000006</v>
      </c>
      <c r="K3078">
        <v>316.29527999999999</v>
      </c>
      <c r="L3078">
        <f>Tabla_STOCKENALMACEN[[#This Row],[CANT_STOCK]]*Tabla_STOCKENALMACEN[[#This Row],[COSTO_UNIT]]</f>
        <v>1367.24</v>
      </c>
      <c r="M3078">
        <f>IFERROR(Tabla_STOCKENALMACEN[[#This Row],[CANT_STOCK]]/Tabla_STOCKENALMACEN[[#This Row],[VENTA_PROM12MESES_UN]],0)</f>
        <v>7.0027247956403267</v>
      </c>
      <c r="N3078">
        <f>IFERROR(12/Tabla_STOCKENALMACEN[[#This Row],[MESES DE INVENTARIO]],0)</f>
        <v>1.7136186770428017</v>
      </c>
      <c r="O3078" s="3">
        <f>Tabla_STOCKENALMACEN[[#This Row],[STOCK_VALORIZADO]]/SUM(Tabla_STOCKENALMACEN[STOCK_VALORIZADO])</f>
        <v>5.1470955905462987E-5</v>
      </c>
      <c r="P3078" s="1" t="str">
        <f>VLOOKUP(Tabla_STOCKENALMACEN[[#This Row],[ID_PRODUCTO]],'ABC VENTAS'!$B$2:$F$564,5,FALSE)</f>
        <v>C</v>
      </c>
      <c r="Q3078" s="1" t="str">
        <f>VLOOKUP(Tabla_STOCKENALMACEN[[#This Row],[ID_PRODUCTO]],'ABC STOCK'!$B$3:$F$565,5,FALSE)</f>
        <v>C</v>
      </c>
      <c r="R307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079" spans="1:18" x14ac:dyDescent="0.25">
      <c r="A3079">
        <v>3</v>
      </c>
      <c r="B3079">
        <v>1513</v>
      </c>
      <c r="C3079">
        <v>9</v>
      </c>
      <c r="D3079">
        <v>6</v>
      </c>
      <c r="E3079">
        <v>201901</v>
      </c>
      <c r="F3079">
        <v>123</v>
      </c>
      <c r="G3079">
        <v>3.14</v>
      </c>
      <c r="H3079">
        <v>386.22</v>
      </c>
      <c r="I3079">
        <v>203.36524</v>
      </c>
      <c r="J3079">
        <v>61.1</v>
      </c>
      <c r="K3079">
        <v>314.64055999999999</v>
      </c>
      <c r="L3079">
        <f>Tabla_STOCKENALMACEN[[#This Row],[CANT_STOCK]]*Tabla_STOCKENALMACEN[[#This Row],[COSTO_UNIT]]</f>
        <v>386.22</v>
      </c>
      <c r="M3079">
        <f>IFERROR(Tabla_STOCKENALMACEN[[#This Row],[CANT_STOCK]]/Tabla_STOCKENALMACEN[[#This Row],[VENTA_PROM12MESES_UN]],0)</f>
        <v>2.0130932896890341</v>
      </c>
      <c r="N3079">
        <f>IFERROR(12/Tabla_STOCKENALMACEN[[#This Row],[MESES DE INVENTARIO]],0)</f>
        <v>5.9609756097560984</v>
      </c>
      <c r="O3079" s="3">
        <f>Tabla_STOCKENALMACEN[[#This Row],[STOCK_VALORIZADO]]/SUM(Tabla_STOCKENALMACEN[STOCK_VALORIZADO])</f>
        <v>1.4539592602474998E-5</v>
      </c>
      <c r="P3079" s="1" t="str">
        <f>VLOOKUP(Tabla_STOCKENALMACEN[[#This Row],[ID_PRODUCTO]],'ABC VENTAS'!$B$2:$F$564,5,FALSE)</f>
        <v>C</v>
      </c>
      <c r="Q3079" s="1" t="str">
        <f>VLOOKUP(Tabla_STOCKENALMACEN[[#This Row],[ID_PRODUCTO]],'ABC STOCK'!$B$3:$F$565,5,FALSE)</f>
        <v>C</v>
      </c>
      <c r="R307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80" spans="1:18" x14ac:dyDescent="0.25">
      <c r="A3080">
        <v>1</v>
      </c>
      <c r="B3080">
        <v>1514</v>
      </c>
      <c r="C3080">
        <v>9</v>
      </c>
      <c r="D3080">
        <v>6</v>
      </c>
      <c r="E3080">
        <v>202002</v>
      </c>
      <c r="F3080">
        <v>95</v>
      </c>
      <c r="G3080">
        <v>4.96</v>
      </c>
      <c r="H3080">
        <v>471.2</v>
      </c>
      <c r="I3080">
        <v>639.88959999999997</v>
      </c>
      <c r="J3080">
        <v>133</v>
      </c>
      <c r="K3080">
        <v>936.74559999999997</v>
      </c>
      <c r="L3080">
        <f>Tabla_STOCKENALMACEN[[#This Row],[CANT_STOCK]]*Tabla_STOCKENALMACEN[[#This Row],[COSTO_UNIT]]</f>
        <v>471.2</v>
      </c>
      <c r="M3080">
        <f>IFERROR(Tabla_STOCKENALMACEN[[#This Row],[CANT_STOCK]]/Tabla_STOCKENALMACEN[[#This Row],[VENTA_PROM12MESES_UN]],0)</f>
        <v>0.7142857142857143</v>
      </c>
      <c r="N3080">
        <f>IFERROR(12/Tabla_STOCKENALMACEN[[#This Row],[MESES DE INVENTARIO]],0)</f>
        <v>16.8</v>
      </c>
      <c r="O3080" s="3">
        <f>Tabla_STOCKENALMACEN[[#This Row],[STOCK_VALORIZADO]]/SUM(Tabla_STOCKENALMACEN[STOCK_VALORIZADO])</f>
        <v>1.7738739667252393E-5</v>
      </c>
      <c r="P3080" s="1" t="str">
        <f>VLOOKUP(Tabla_STOCKENALMACEN[[#This Row],[ID_PRODUCTO]],'ABC VENTAS'!$B$2:$F$564,5,FALSE)</f>
        <v>C</v>
      </c>
      <c r="Q3080" s="1" t="str">
        <f>VLOOKUP(Tabla_STOCKENALMACEN[[#This Row],[ID_PRODUCTO]],'ABC STOCK'!$B$3:$F$565,5,FALSE)</f>
        <v>C</v>
      </c>
      <c r="R308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81" spans="1:18" x14ac:dyDescent="0.25">
      <c r="A3081">
        <v>2</v>
      </c>
      <c r="B3081">
        <v>1514</v>
      </c>
      <c r="C3081">
        <v>9</v>
      </c>
      <c r="D3081">
        <v>6</v>
      </c>
      <c r="E3081">
        <v>202002</v>
      </c>
      <c r="F3081">
        <v>1315</v>
      </c>
      <c r="G3081">
        <v>6.56</v>
      </c>
      <c r="H3081">
        <v>8626.4</v>
      </c>
      <c r="I3081">
        <v>0</v>
      </c>
      <c r="J3081">
        <v>0</v>
      </c>
      <c r="K3081">
        <v>0</v>
      </c>
      <c r="L3081">
        <f>Tabla_STOCKENALMACEN[[#This Row],[CANT_STOCK]]*Tabla_STOCKENALMACEN[[#This Row],[COSTO_UNIT]]</f>
        <v>8626.4</v>
      </c>
      <c r="M3081">
        <f>IFERROR(Tabla_STOCKENALMACEN[[#This Row],[CANT_STOCK]]/Tabla_STOCKENALMACEN[[#This Row],[VENTA_PROM12MESES_UN]],0)</f>
        <v>0</v>
      </c>
      <c r="N3081">
        <f>IFERROR(12/Tabla_STOCKENALMACEN[[#This Row],[MESES DE INVENTARIO]],0)</f>
        <v>0</v>
      </c>
      <c r="O3081" s="3">
        <f>Tabla_STOCKENALMACEN[[#This Row],[STOCK_VALORIZADO]]/SUM(Tabla_STOCKENALMACEN[STOCK_VALORIZADO])</f>
        <v>3.2474843774530141E-4</v>
      </c>
      <c r="P3081" s="1" t="str">
        <f>VLOOKUP(Tabla_STOCKENALMACEN[[#This Row],[ID_PRODUCTO]],'ABC VENTAS'!$B$2:$F$564,5,FALSE)</f>
        <v>C</v>
      </c>
      <c r="Q3081" s="1" t="str">
        <f>VLOOKUP(Tabla_STOCKENALMACEN[[#This Row],[ID_PRODUCTO]],'ABC STOCK'!$B$3:$F$565,5,FALSE)</f>
        <v>C</v>
      </c>
      <c r="R3081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3082" spans="1:18" x14ac:dyDescent="0.25">
      <c r="A3082">
        <v>2</v>
      </c>
      <c r="B3082">
        <v>1514</v>
      </c>
      <c r="C3082">
        <v>9</v>
      </c>
      <c r="D3082">
        <v>6</v>
      </c>
      <c r="E3082">
        <v>202001</v>
      </c>
      <c r="F3082">
        <v>56</v>
      </c>
      <c r="G3082">
        <v>5.99</v>
      </c>
      <c r="H3082">
        <v>335.44</v>
      </c>
      <c r="I3082">
        <v>494.8938</v>
      </c>
      <c r="J3082">
        <v>81</v>
      </c>
      <c r="K3082">
        <v>718.08119999999997</v>
      </c>
      <c r="L3082">
        <f>Tabla_STOCKENALMACEN[[#This Row],[CANT_STOCK]]*Tabla_STOCKENALMACEN[[#This Row],[COSTO_UNIT]]</f>
        <v>335.44</v>
      </c>
      <c r="M3082">
        <f>IFERROR(Tabla_STOCKENALMACEN[[#This Row],[CANT_STOCK]]/Tabla_STOCKENALMACEN[[#This Row],[VENTA_PROM12MESES_UN]],0)</f>
        <v>0.69135802469135799</v>
      </c>
      <c r="N3082">
        <f>IFERROR(12/Tabla_STOCKENALMACEN[[#This Row],[MESES DE INVENTARIO]],0)</f>
        <v>17.357142857142858</v>
      </c>
      <c r="O3082" s="3">
        <f>Tabla_STOCKENALMACEN[[#This Row],[STOCK_VALORIZADO]]/SUM(Tabla_STOCKENALMACEN[STOCK_VALORIZADO])</f>
        <v>1.2627934707094954E-5</v>
      </c>
      <c r="P3082" s="1" t="str">
        <f>VLOOKUP(Tabla_STOCKENALMACEN[[#This Row],[ID_PRODUCTO]],'ABC VENTAS'!$B$2:$F$564,5,FALSE)</f>
        <v>C</v>
      </c>
      <c r="Q3082" s="1" t="str">
        <f>VLOOKUP(Tabla_STOCKENALMACEN[[#This Row],[ID_PRODUCTO]],'ABC STOCK'!$B$3:$F$565,5,FALSE)</f>
        <v>C</v>
      </c>
      <c r="R308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83" spans="1:18" x14ac:dyDescent="0.25">
      <c r="A3083">
        <v>2</v>
      </c>
      <c r="B3083">
        <v>1514</v>
      </c>
      <c r="C3083">
        <v>9</v>
      </c>
      <c r="D3083">
        <v>6</v>
      </c>
      <c r="E3083">
        <v>202001</v>
      </c>
      <c r="F3083">
        <v>0</v>
      </c>
      <c r="G3083">
        <v>3.86</v>
      </c>
      <c r="H3083">
        <v>0</v>
      </c>
      <c r="I3083">
        <v>441.584</v>
      </c>
      <c r="J3083">
        <v>130</v>
      </c>
      <c r="K3083">
        <v>612.19600000000003</v>
      </c>
      <c r="L3083">
        <f>Tabla_STOCKENALMACEN[[#This Row],[CANT_STOCK]]*Tabla_STOCKENALMACEN[[#This Row],[COSTO_UNIT]]</f>
        <v>0</v>
      </c>
      <c r="M3083">
        <f>IFERROR(Tabla_STOCKENALMACEN[[#This Row],[CANT_STOCK]]/Tabla_STOCKENALMACEN[[#This Row],[VENTA_PROM12MESES_UN]],0)</f>
        <v>0</v>
      </c>
      <c r="N3083">
        <f>IFERROR(12/Tabla_STOCKENALMACEN[[#This Row],[MESES DE INVENTARIO]],0)</f>
        <v>0</v>
      </c>
      <c r="O3083" s="3">
        <f>Tabla_STOCKENALMACEN[[#This Row],[STOCK_VALORIZADO]]/SUM(Tabla_STOCKENALMACEN[STOCK_VALORIZADO])</f>
        <v>0</v>
      </c>
      <c r="P3083" s="1" t="str">
        <f>VLOOKUP(Tabla_STOCKENALMACEN[[#This Row],[ID_PRODUCTO]],'ABC VENTAS'!$B$2:$F$564,5,FALSE)</f>
        <v>C</v>
      </c>
      <c r="Q3083" s="1" t="str">
        <f>VLOOKUP(Tabla_STOCKENALMACEN[[#This Row],[ID_PRODUCTO]],'ABC STOCK'!$B$3:$F$565,5,FALSE)</f>
        <v>C</v>
      </c>
      <c r="R308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84" spans="1:18" x14ac:dyDescent="0.25">
      <c r="A3084">
        <v>1</v>
      </c>
      <c r="B3084">
        <v>1514</v>
      </c>
      <c r="C3084">
        <v>9</v>
      </c>
      <c r="D3084">
        <v>6</v>
      </c>
      <c r="E3084">
        <v>201907</v>
      </c>
      <c r="F3084">
        <v>359</v>
      </c>
      <c r="G3084">
        <v>3.39</v>
      </c>
      <c r="H3084">
        <v>1217.01</v>
      </c>
      <c r="I3084">
        <v>395.37569999999999</v>
      </c>
      <c r="J3084">
        <v>107</v>
      </c>
      <c r="K3084">
        <v>547.72230000000002</v>
      </c>
      <c r="L3084">
        <f>Tabla_STOCKENALMACEN[[#This Row],[CANT_STOCK]]*Tabla_STOCKENALMACEN[[#This Row],[COSTO_UNIT]]</f>
        <v>1217.01</v>
      </c>
      <c r="M3084">
        <f>IFERROR(Tabla_STOCKENALMACEN[[#This Row],[CANT_STOCK]]/Tabla_STOCKENALMACEN[[#This Row],[VENTA_PROM12MESES_UN]],0)</f>
        <v>3.3551401869158877</v>
      </c>
      <c r="N3084">
        <f>IFERROR(12/Tabla_STOCKENALMACEN[[#This Row],[MESES DE INVENTARIO]],0)</f>
        <v>3.5766016713091924</v>
      </c>
      <c r="O3084" s="3">
        <f>Tabla_STOCKENALMACEN[[#This Row],[STOCK_VALORIZADO]]/SUM(Tabla_STOCKENALMACEN[STOCK_VALORIZADO])</f>
        <v>4.5815415030651178E-5</v>
      </c>
      <c r="P3084" s="1" t="str">
        <f>VLOOKUP(Tabla_STOCKENALMACEN[[#This Row],[ID_PRODUCTO]],'ABC VENTAS'!$B$2:$F$564,5,FALSE)</f>
        <v>C</v>
      </c>
      <c r="Q3084" s="1" t="str">
        <f>VLOOKUP(Tabla_STOCKENALMACEN[[#This Row],[ID_PRODUCTO]],'ABC STOCK'!$B$3:$F$565,5,FALSE)</f>
        <v>C</v>
      </c>
      <c r="R308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085" spans="1:18" x14ac:dyDescent="0.25">
      <c r="A3085">
        <v>2</v>
      </c>
      <c r="B3085">
        <v>1514</v>
      </c>
      <c r="C3085">
        <v>9</v>
      </c>
      <c r="D3085">
        <v>6</v>
      </c>
      <c r="E3085">
        <v>201907</v>
      </c>
      <c r="F3085">
        <v>112</v>
      </c>
      <c r="G3085">
        <v>3.68</v>
      </c>
      <c r="H3085">
        <v>412.16</v>
      </c>
      <c r="I3085">
        <v>359.35199999999998</v>
      </c>
      <c r="J3085">
        <v>105</v>
      </c>
      <c r="K3085">
        <v>502.32</v>
      </c>
      <c r="L3085">
        <f>Tabla_STOCKENALMACEN[[#This Row],[CANT_STOCK]]*Tabla_STOCKENALMACEN[[#This Row],[COSTO_UNIT]]</f>
        <v>412.16</v>
      </c>
      <c r="M3085">
        <f>IFERROR(Tabla_STOCKENALMACEN[[#This Row],[CANT_STOCK]]/Tabla_STOCKENALMACEN[[#This Row],[VENTA_PROM12MESES_UN]],0)</f>
        <v>1.0666666666666667</v>
      </c>
      <c r="N3085">
        <f>IFERROR(12/Tabla_STOCKENALMACEN[[#This Row],[MESES DE INVENTARIO]],0)</f>
        <v>11.25</v>
      </c>
      <c r="O3085" s="3">
        <f>Tabla_STOCKENALMACEN[[#This Row],[STOCK_VALORIZADO]]/SUM(Tabla_STOCKENALMACEN[STOCK_VALORIZADO])</f>
        <v>1.5516126785345387E-5</v>
      </c>
      <c r="P3085" s="1" t="str">
        <f>VLOOKUP(Tabla_STOCKENALMACEN[[#This Row],[ID_PRODUCTO]],'ABC VENTAS'!$B$2:$F$564,5,FALSE)</f>
        <v>C</v>
      </c>
      <c r="Q3085" s="1" t="str">
        <f>VLOOKUP(Tabla_STOCKENALMACEN[[#This Row],[ID_PRODUCTO]],'ABC STOCK'!$B$3:$F$565,5,FALSE)</f>
        <v>C</v>
      </c>
      <c r="R308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86" spans="1:18" x14ac:dyDescent="0.25">
      <c r="A3086">
        <v>1</v>
      </c>
      <c r="B3086">
        <v>1515</v>
      </c>
      <c r="C3086">
        <v>9</v>
      </c>
      <c r="D3086">
        <v>6</v>
      </c>
      <c r="E3086">
        <v>201905</v>
      </c>
      <c r="F3086">
        <v>666</v>
      </c>
      <c r="G3086">
        <v>5.98</v>
      </c>
      <c r="H3086">
        <v>3982.68</v>
      </c>
      <c r="I3086">
        <v>376.142</v>
      </c>
      <c r="J3086">
        <v>74</v>
      </c>
      <c r="K3086">
        <v>677.05560000000003</v>
      </c>
      <c r="L3086">
        <f>Tabla_STOCKENALMACEN[[#This Row],[CANT_STOCK]]*Tabla_STOCKENALMACEN[[#This Row],[COSTO_UNIT]]</f>
        <v>3982.6800000000003</v>
      </c>
      <c r="M3086">
        <f>IFERROR(Tabla_STOCKENALMACEN[[#This Row],[CANT_STOCK]]/Tabla_STOCKENALMACEN[[#This Row],[VENTA_PROM12MESES_UN]],0)</f>
        <v>9</v>
      </c>
      <c r="N3086">
        <f>IFERROR(12/Tabla_STOCKENALMACEN[[#This Row],[MESES DE INVENTARIO]],0)</f>
        <v>1.3333333333333333</v>
      </c>
      <c r="O3086" s="3">
        <f>Tabla_STOCKENALMACEN[[#This Row],[STOCK_VALORIZADO]]/SUM(Tabla_STOCKENALMACEN[STOCK_VALORIZADO])</f>
        <v>1.499315019057147E-4</v>
      </c>
      <c r="P3086" s="1" t="str">
        <f>VLOOKUP(Tabla_STOCKENALMACEN[[#This Row],[ID_PRODUCTO]],'ABC VENTAS'!$B$2:$F$564,5,FALSE)</f>
        <v>C</v>
      </c>
      <c r="Q3086" s="1" t="str">
        <f>VLOOKUP(Tabla_STOCKENALMACEN[[#This Row],[ID_PRODUCTO]],'ABC STOCK'!$B$3:$F$565,5,FALSE)</f>
        <v>C</v>
      </c>
      <c r="R308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087" spans="1:18" x14ac:dyDescent="0.25">
      <c r="A3087">
        <v>2</v>
      </c>
      <c r="B3087">
        <v>1515</v>
      </c>
      <c r="C3087">
        <v>9</v>
      </c>
      <c r="D3087">
        <v>6</v>
      </c>
      <c r="E3087">
        <v>202001</v>
      </c>
      <c r="F3087">
        <v>116</v>
      </c>
      <c r="G3087">
        <v>6.93</v>
      </c>
      <c r="H3087">
        <v>803.88</v>
      </c>
      <c r="I3087">
        <v>415.13472000000002</v>
      </c>
      <c r="J3087">
        <v>57.6</v>
      </c>
      <c r="K3087">
        <v>674.59392000000003</v>
      </c>
      <c r="L3087">
        <f>Tabla_STOCKENALMACEN[[#This Row],[CANT_STOCK]]*Tabla_STOCKENALMACEN[[#This Row],[COSTO_UNIT]]</f>
        <v>803.88</v>
      </c>
      <c r="M3087">
        <f>IFERROR(Tabla_STOCKENALMACEN[[#This Row],[CANT_STOCK]]/Tabla_STOCKENALMACEN[[#This Row],[VENTA_PROM12MESES_UN]],0)</f>
        <v>2.0138888888888888</v>
      </c>
      <c r="N3087">
        <f>IFERROR(12/Tabla_STOCKENALMACEN[[#This Row],[MESES DE INVENTARIO]],0)</f>
        <v>5.9586206896551728</v>
      </c>
      <c r="O3087" s="3">
        <f>Tabla_STOCKENALMACEN[[#This Row],[STOCK_VALORIZADO]]/SUM(Tabla_STOCKENALMACEN[STOCK_VALORIZADO])</f>
        <v>3.0262771739624052E-5</v>
      </c>
      <c r="P3087" s="1" t="str">
        <f>VLOOKUP(Tabla_STOCKENALMACEN[[#This Row],[ID_PRODUCTO]],'ABC VENTAS'!$B$2:$F$564,5,FALSE)</f>
        <v>C</v>
      </c>
      <c r="Q3087" s="1" t="str">
        <f>VLOOKUP(Tabla_STOCKENALMACEN[[#This Row],[ID_PRODUCTO]],'ABC STOCK'!$B$3:$F$565,5,FALSE)</f>
        <v>C</v>
      </c>
      <c r="R308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88" spans="1:18" x14ac:dyDescent="0.25">
      <c r="A3088">
        <v>1</v>
      </c>
      <c r="B3088">
        <v>1515</v>
      </c>
      <c r="C3088">
        <v>9</v>
      </c>
      <c r="D3088">
        <v>6</v>
      </c>
      <c r="E3088">
        <v>202003</v>
      </c>
      <c r="F3088">
        <v>1090</v>
      </c>
      <c r="G3088">
        <v>1.59</v>
      </c>
      <c r="H3088">
        <v>1733.1</v>
      </c>
      <c r="I3088">
        <v>198.87719999999999</v>
      </c>
      <c r="J3088">
        <v>118</v>
      </c>
      <c r="K3088">
        <v>352.72559999999999</v>
      </c>
      <c r="L3088">
        <f>Tabla_STOCKENALMACEN[[#This Row],[CANT_STOCK]]*Tabla_STOCKENALMACEN[[#This Row],[COSTO_UNIT]]</f>
        <v>1733.1000000000001</v>
      </c>
      <c r="M3088">
        <f>IFERROR(Tabla_STOCKENALMACEN[[#This Row],[CANT_STOCK]]/Tabla_STOCKENALMACEN[[#This Row],[VENTA_PROM12MESES_UN]],0)</f>
        <v>9.2372881355932197</v>
      </c>
      <c r="N3088">
        <f>IFERROR(12/Tabla_STOCKENALMACEN[[#This Row],[MESES DE INVENTARIO]],0)</f>
        <v>1.2990825688073395</v>
      </c>
      <c r="O3088" s="3">
        <f>Tabla_STOCKENALMACEN[[#This Row],[STOCK_VALORIZADO]]/SUM(Tabla_STOCKENALMACEN[STOCK_VALORIZADO])</f>
        <v>6.5244078347442955E-5</v>
      </c>
      <c r="P3088" s="1" t="str">
        <f>VLOOKUP(Tabla_STOCKENALMACEN[[#This Row],[ID_PRODUCTO]],'ABC VENTAS'!$B$2:$F$564,5,FALSE)</f>
        <v>C</v>
      </c>
      <c r="Q3088" s="1" t="str">
        <f>VLOOKUP(Tabla_STOCKENALMACEN[[#This Row],[ID_PRODUCTO]],'ABC STOCK'!$B$3:$F$565,5,FALSE)</f>
        <v>C</v>
      </c>
      <c r="R308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089" spans="1:18" x14ac:dyDescent="0.25">
      <c r="A3089">
        <v>3</v>
      </c>
      <c r="B3089">
        <v>1515</v>
      </c>
      <c r="C3089">
        <v>9</v>
      </c>
      <c r="D3089">
        <v>6</v>
      </c>
      <c r="E3089">
        <v>201904</v>
      </c>
      <c r="F3089">
        <v>457</v>
      </c>
      <c r="G3089">
        <v>1.87</v>
      </c>
      <c r="H3089">
        <v>854.59</v>
      </c>
      <c r="I3089">
        <v>265.35300000000001</v>
      </c>
      <c r="J3089">
        <v>129</v>
      </c>
      <c r="K3089">
        <v>347.37119999999999</v>
      </c>
      <c r="L3089">
        <f>Tabla_STOCKENALMACEN[[#This Row],[CANT_STOCK]]*Tabla_STOCKENALMACEN[[#This Row],[COSTO_UNIT]]</f>
        <v>854.59</v>
      </c>
      <c r="M3089">
        <f>IFERROR(Tabla_STOCKENALMACEN[[#This Row],[CANT_STOCK]]/Tabla_STOCKENALMACEN[[#This Row],[VENTA_PROM12MESES_UN]],0)</f>
        <v>3.5426356589147288</v>
      </c>
      <c r="N3089">
        <f>IFERROR(12/Tabla_STOCKENALMACEN[[#This Row],[MESES DE INVENTARIO]],0)</f>
        <v>3.3873085339168489</v>
      </c>
      <c r="O3089" s="3">
        <f>Tabla_STOCKENALMACEN[[#This Row],[STOCK_VALORIZADO]]/SUM(Tabla_STOCKENALMACEN[STOCK_VALORIZADO])</f>
        <v>3.2171794423253866E-5</v>
      </c>
      <c r="P3089" s="1" t="str">
        <f>VLOOKUP(Tabla_STOCKENALMACEN[[#This Row],[ID_PRODUCTO]],'ABC VENTAS'!$B$2:$F$564,5,FALSE)</f>
        <v>C</v>
      </c>
      <c r="Q3089" s="1" t="str">
        <f>VLOOKUP(Tabla_STOCKENALMACEN[[#This Row],[ID_PRODUCTO]],'ABC STOCK'!$B$3:$F$565,5,FALSE)</f>
        <v>C</v>
      </c>
      <c r="R308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090" spans="1:18" x14ac:dyDescent="0.25">
      <c r="A3090">
        <v>3</v>
      </c>
      <c r="B3090">
        <v>1515</v>
      </c>
      <c r="C3090">
        <v>9</v>
      </c>
      <c r="D3090">
        <v>6</v>
      </c>
      <c r="E3090">
        <v>202001</v>
      </c>
      <c r="F3090">
        <v>14</v>
      </c>
      <c r="G3090">
        <v>1.51</v>
      </c>
      <c r="H3090">
        <v>21.14</v>
      </c>
      <c r="I3090">
        <v>188.8708</v>
      </c>
      <c r="J3090">
        <v>118</v>
      </c>
      <c r="K3090">
        <v>269.05180000000001</v>
      </c>
      <c r="L3090">
        <f>Tabla_STOCKENALMACEN[[#This Row],[CANT_STOCK]]*Tabla_STOCKENALMACEN[[#This Row],[COSTO_UNIT]]</f>
        <v>21.14</v>
      </c>
      <c r="M3090">
        <f>IFERROR(Tabla_STOCKENALMACEN[[#This Row],[CANT_STOCK]]/Tabla_STOCKENALMACEN[[#This Row],[VENTA_PROM12MESES_UN]],0)</f>
        <v>0.11864406779661017</v>
      </c>
      <c r="N3090">
        <f>IFERROR(12/Tabla_STOCKENALMACEN[[#This Row],[MESES DE INVENTARIO]],0)</f>
        <v>101.14285714285714</v>
      </c>
      <c r="O3090" s="3">
        <f>Tabla_STOCKENALMACEN[[#This Row],[STOCK_VALORIZADO]]/SUM(Tabla_STOCKENALMACEN[STOCK_VALORIZADO])</f>
        <v>7.958339485690059E-7</v>
      </c>
      <c r="P3090" s="1" t="str">
        <f>VLOOKUP(Tabla_STOCKENALMACEN[[#This Row],[ID_PRODUCTO]],'ABC VENTAS'!$B$2:$F$564,5,FALSE)</f>
        <v>C</v>
      </c>
      <c r="Q3090" s="1" t="str">
        <f>VLOOKUP(Tabla_STOCKENALMACEN[[#This Row],[ID_PRODUCTO]],'ABC STOCK'!$B$3:$F$565,5,FALSE)</f>
        <v>C</v>
      </c>
      <c r="R309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91" spans="1:18" x14ac:dyDescent="0.25">
      <c r="A3091">
        <v>2</v>
      </c>
      <c r="B3091">
        <v>1515</v>
      </c>
      <c r="C3091">
        <v>9</v>
      </c>
      <c r="D3091">
        <v>6</v>
      </c>
      <c r="E3091">
        <v>201908</v>
      </c>
      <c r="F3091">
        <v>547</v>
      </c>
      <c r="G3091">
        <v>19</v>
      </c>
      <c r="H3091">
        <v>10393</v>
      </c>
      <c r="I3091">
        <v>0</v>
      </c>
      <c r="J3091">
        <v>0</v>
      </c>
      <c r="K3091">
        <v>0</v>
      </c>
      <c r="L3091">
        <f>Tabla_STOCKENALMACEN[[#This Row],[CANT_STOCK]]*Tabla_STOCKENALMACEN[[#This Row],[COSTO_UNIT]]</f>
        <v>10393</v>
      </c>
      <c r="M3091">
        <f>IFERROR(Tabla_STOCKENALMACEN[[#This Row],[CANT_STOCK]]/Tabla_STOCKENALMACEN[[#This Row],[VENTA_PROM12MESES_UN]],0)</f>
        <v>0</v>
      </c>
      <c r="N3091">
        <f>IFERROR(12/Tabla_STOCKENALMACEN[[#This Row],[MESES DE INVENTARIO]],0)</f>
        <v>0</v>
      </c>
      <c r="O3091" s="3">
        <f>Tabla_STOCKENALMACEN[[#This Row],[STOCK_VALORIZADO]]/SUM(Tabla_STOCKENALMACEN[STOCK_VALORIZADO])</f>
        <v>3.9125365314463944E-4</v>
      </c>
      <c r="P3091" s="1" t="str">
        <f>VLOOKUP(Tabla_STOCKENALMACEN[[#This Row],[ID_PRODUCTO]],'ABC VENTAS'!$B$2:$F$564,5,FALSE)</f>
        <v>C</v>
      </c>
      <c r="Q3091" s="1" t="str">
        <f>VLOOKUP(Tabla_STOCKENALMACEN[[#This Row],[ID_PRODUCTO]],'ABC STOCK'!$B$3:$F$565,5,FALSE)</f>
        <v>C</v>
      </c>
      <c r="R3091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3092" spans="1:18" x14ac:dyDescent="0.25">
      <c r="A3092">
        <v>1</v>
      </c>
      <c r="B3092">
        <v>1516</v>
      </c>
      <c r="C3092">
        <v>9</v>
      </c>
      <c r="D3092">
        <v>6</v>
      </c>
      <c r="E3092">
        <v>202002</v>
      </c>
      <c r="F3092">
        <v>453</v>
      </c>
      <c r="G3092">
        <v>5.42</v>
      </c>
      <c r="H3092">
        <v>2455.2600000000002</v>
      </c>
      <c r="I3092">
        <v>343.7364</v>
      </c>
      <c r="J3092">
        <v>75.5</v>
      </c>
      <c r="K3092">
        <v>613.81500000000005</v>
      </c>
      <c r="L3092">
        <f>Tabla_STOCKENALMACEN[[#This Row],[CANT_STOCK]]*Tabla_STOCKENALMACEN[[#This Row],[COSTO_UNIT]]</f>
        <v>2455.2599999999998</v>
      </c>
      <c r="M3092">
        <f>IFERROR(Tabla_STOCKENALMACEN[[#This Row],[CANT_STOCK]]/Tabla_STOCKENALMACEN[[#This Row],[VENTA_PROM12MESES_UN]],0)</f>
        <v>6</v>
      </c>
      <c r="N3092">
        <f>IFERROR(12/Tabla_STOCKENALMACEN[[#This Row],[MESES DE INVENTARIO]],0)</f>
        <v>2</v>
      </c>
      <c r="O3092" s="3">
        <f>Tabla_STOCKENALMACEN[[#This Row],[STOCK_VALORIZADO]]/SUM(Tabla_STOCKENALMACEN[STOCK_VALORIZADO])</f>
        <v>9.2430428598085958E-5</v>
      </c>
      <c r="P3092" s="1" t="str">
        <f>VLOOKUP(Tabla_STOCKENALMACEN[[#This Row],[ID_PRODUCTO]],'ABC VENTAS'!$B$2:$F$564,5,FALSE)</f>
        <v>C</v>
      </c>
      <c r="Q3092" s="1" t="str">
        <f>VLOOKUP(Tabla_STOCKENALMACEN[[#This Row],[ID_PRODUCTO]],'ABC STOCK'!$B$3:$F$565,5,FALSE)</f>
        <v>C</v>
      </c>
      <c r="R309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093" spans="1:18" x14ac:dyDescent="0.25">
      <c r="A3093">
        <v>3</v>
      </c>
      <c r="B3093">
        <v>1516</v>
      </c>
      <c r="C3093">
        <v>9</v>
      </c>
      <c r="D3093">
        <v>6</v>
      </c>
      <c r="E3093">
        <v>202003</v>
      </c>
      <c r="F3093">
        <v>147</v>
      </c>
      <c r="G3093">
        <v>6.25</v>
      </c>
      <c r="H3093">
        <v>918.75</v>
      </c>
      <c r="I3093">
        <v>302.5</v>
      </c>
      <c r="J3093">
        <v>55</v>
      </c>
      <c r="K3093">
        <v>484.6875</v>
      </c>
      <c r="L3093">
        <f>Tabla_STOCKENALMACEN[[#This Row],[CANT_STOCK]]*Tabla_STOCKENALMACEN[[#This Row],[COSTO_UNIT]]</f>
        <v>918.75</v>
      </c>
      <c r="M3093">
        <f>IFERROR(Tabla_STOCKENALMACEN[[#This Row],[CANT_STOCK]]/Tabla_STOCKENALMACEN[[#This Row],[VENTA_PROM12MESES_UN]],0)</f>
        <v>2.6727272727272728</v>
      </c>
      <c r="N3093">
        <f>IFERROR(12/Tabla_STOCKENALMACEN[[#This Row],[MESES DE INVENTARIO]],0)</f>
        <v>4.4897959183673466</v>
      </c>
      <c r="O3093" s="3">
        <f>Tabla_STOCKENALMACEN[[#This Row],[STOCK_VALORIZADO]]/SUM(Tabla_STOCKENALMACEN[STOCK_VALORIZADO])</f>
        <v>3.4587154221749011E-5</v>
      </c>
      <c r="P3093" s="1" t="str">
        <f>VLOOKUP(Tabla_STOCKENALMACEN[[#This Row],[ID_PRODUCTO]],'ABC VENTAS'!$B$2:$F$564,5,FALSE)</f>
        <v>C</v>
      </c>
      <c r="Q3093" s="1" t="str">
        <f>VLOOKUP(Tabla_STOCKENALMACEN[[#This Row],[ID_PRODUCTO]],'ABC STOCK'!$B$3:$F$565,5,FALSE)</f>
        <v>C</v>
      </c>
      <c r="R309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94" spans="1:18" x14ac:dyDescent="0.25">
      <c r="A3094">
        <v>1</v>
      </c>
      <c r="B3094">
        <v>1516</v>
      </c>
      <c r="C3094">
        <v>9</v>
      </c>
      <c r="D3094">
        <v>6</v>
      </c>
      <c r="E3094">
        <v>202003</v>
      </c>
      <c r="F3094">
        <v>571</v>
      </c>
      <c r="G3094">
        <v>5.08</v>
      </c>
      <c r="H3094">
        <v>2900.68</v>
      </c>
      <c r="I3094">
        <v>287.38067999999998</v>
      </c>
      <c r="J3094">
        <v>51.9</v>
      </c>
      <c r="K3094">
        <v>345.38412</v>
      </c>
      <c r="L3094">
        <f>Tabla_STOCKENALMACEN[[#This Row],[CANT_STOCK]]*Tabla_STOCKENALMACEN[[#This Row],[COSTO_UNIT]]</f>
        <v>2900.68</v>
      </c>
      <c r="M3094">
        <f>IFERROR(Tabla_STOCKENALMACEN[[#This Row],[CANT_STOCK]]/Tabla_STOCKENALMACEN[[#This Row],[VENTA_PROM12MESES_UN]],0)</f>
        <v>11.001926782273603</v>
      </c>
      <c r="N3094">
        <f>IFERROR(12/Tabla_STOCKENALMACEN[[#This Row],[MESES DE INVENTARIO]],0)</f>
        <v>1.0907180385288966</v>
      </c>
      <c r="O3094" s="3">
        <f>Tabla_STOCKENALMACEN[[#This Row],[STOCK_VALORIZADO]]/SUM(Tabla_STOCKENALMACEN[STOCK_VALORIZADO])</f>
        <v>1.0919865742361134E-4</v>
      </c>
      <c r="P3094" s="1" t="str">
        <f>VLOOKUP(Tabla_STOCKENALMACEN[[#This Row],[ID_PRODUCTO]],'ABC VENTAS'!$B$2:$F$564,5,FALSE)</f>
        <v>C</v>
      </c>
      <c r="Q3094" s="1" t="str">
        <f>VLOOKUP(Tabla_STOCKENALMACEN[[#This Row],[ID_PRODUCTO]],'ABC STOCK'!$B$3:$F$565,5,FALSE)</f>
        <v>C</v>
      </c>
      <c r="R309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095" spans="1:18" x14ac:dyDescent="0.25">
      <c r="A3095">
        <v>2</v>
      </c>
      <c r="B3095">
        <v>1516</v>
      </c>
      <c r="C3095">
        <v>9</v>
      </c>
      <c r="D3095">
        <v>6</v>
      </c>
      <c r="E3095">
        <v>202003</v>
      </c>
      <c r="F3095">
        <v>819</v>
      </c>
      <c r="G3095">
        <v>2.09</v>
      </c>
      <c r="H3095">
        <v>1711.71</v>
      </c>
      <c r="I3095">
        <v>188.08118999999999</v>
      </c>
      <c r="J3095">
        <v>90.9</v>
      </c>
      <c r="K3095">
        <v>227.97720000000001</v>
      </c>
      <c r="L3095">
        <f>Tabla_STOCKENALMACEN[[#This Row],[CANT_STOCK]]*Tabla_STOCKENALMACEN[[#This Row],[COSTO_UNIT]]</f>
        <v>1711.7099999999998</v>
      </c>
      <c r="M3095">
        <f>IFERROR(Tabla_STOCKENALMACEN[[#This Row],[CANT_STOCK]]/Tabla_STOCKENALMACEN[[#This Row],[VENTA_PROM12MESES_UN]],0)</f>
        <v>9.009900990099009</v>
      </c>
      <c r="N3095">
        <f>IFERROR(12/Tabla_STOCKENALMACEN[[#This Row],[MESES DE INVENTARIO]],0)</f>
        <v>1.331868131868132</v>
      </c>
      <c r="O3095" s="3">
        <f>Tabla_STOCKENALMACEN[[#This Row],[STOCK_VALORIZADO]]/SUM(Tabla_STOCKENALMACEN[STOCK_VALORIZADO])</f>
        <v>6.4438832928337408E-5</v>
      </c>
      <c r="P3095" s="1" t="str">
        <f>VLOOKUP(Tabla_STOCKENALMACEN[[#This Row],[ID_PRODUCTO]],'ABC VENTAS'!$B$2:$F$564,5,FALSE)</f>
        <v>C</v>
      </c>
      <c r="Q3095" s="1" t="str">
        <f>VLOOKUP(Tabla_STOCKENALMACEN[[#This Row],[ID_PRODUCTO]],'ABC STOCK'!$B$3:$F$565,5,FALSE)</f>
        <v>C</v>
      </c>
      <c r="R309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096" spans="1:18" x14ac:dyDescent="0.25">
      <c r="A3096">
        <v>2</v>
      </c>
      <c r="B3096">
        <v>1516</v>
      </c>
      <c r="C3096">
        <v>9</v>
      </c>
      <c r="D3096">
        <v>6</v>
      </c>
      <c r="E3096">
        <v>201902</v>
      </c>
      <c r="F3096">
        <v>0</v>
      </c>
      <c r="G3096">
        <v>1.02</v>
      </c>
      <c r="H3096">
        <v>0</v>
      </c>
      <c r="I3096">
        <v>92.207999999999998</v>
      </c>
      <c r="J3096">
        <v>113</v>
      </c>
      <c r="K3096">
        <v>208.6206</v>
      </c>
      <c r="L3096">
        <f>Tabla_STOCKENALMACEN[[#This Row],[CANT_STOCK]]*Tabla_STOCKENALMACEN[[#This Row],[COSTO_UNIT]]</f>
        <v>0</v>
      </c>
      <c r="M3096">
        <f>IFERROR(Tabla_STOCKENALMACEN[[#This Row],[CANT_STOCK]]/Tabla_STOCKENALMACEN[[#This Row],[VENTA_PROM12MESES_UN]],0)</f>
        <v>0</v>
      </c>
      <c r="N3096">
        <f>IFERROR(12/Tabla_STOCKENALMACEN[[#This Row],[MESES DE INVENTARIO]],0)</f>
        <v>0</v>
      </c>
      <c r="O3096" s="3">
        <f>Tabla_STOCKENALMACEN[[#This Row],[STOCK_VALORIZADO]]/SUM(Tabla_STOCKENALMACEN[STOCK_VALORIZADO])</f>
        <v>0</v>
      </c>
      <c r="P3096" s="1" t="str">
        <f>VLOOKUP(Tabla_STOCKENALMACEN[[#This Row],[ID_PRODUCTO]],'ABC VENTAS'!$B$2:$F$564,5,FALSE)</f>
        <v>C</v>
      </c>
      <c r="Q3096" s="1" t="str">
        <f>VLOOKUP(Tabla_STOCKENALMACEN[[#This Row],[ID_PRODUCTO]],'ABC STOCK'!$B$3:$F$565,5,FALSE)</f>
        <v>C</v>
      </c>
      <c r="R309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97" spans="1:18" x14ac:dyDescent="0.25">
      <c r="A3097">
        <v>1</v>
      </c>
      <c r="B3097">
        <v>1516</v>
      </c>
      <c r="C3097">
        <v>9</v>
      </c>
      <c r="D3097">
        <v>6</v>
      </c>
      <c r="E3097">
        <v>201911</v>
      </c>
      <c r="F3097">
        <v>89</v>
      </c>
      <c r="G3097">
        <v>1.29</v>
      </c>
      <c r="H3097">
        <v>114.81</v>
      </c>
      <c r="I3097">
        <v>79.334999999999994</v>
      </c>
      <c r="J3097">
        <v>75</v>
      </c>
      <c r="K3097">
        <v>173.1825</v>
      </c>
      <c r="L3097">
        <f>Tabla_STOCKENALMACEN[[#This Row],[CANT_STOCK]]*Tabla_STOCKENALMACEN[[#This Row],[COSTO_UNIT]]</f>
        <v>114.81</v>
      </c>
      <c r="M3097">
        <f>IFERROR(Tabla_STOCKENALMACEN[[#This Row],[CANT_STOCK]]/Tabla_STOCKENALMACEN[[#This Row],[VENTA_PROM12MESES_UN]],0)</f>
        <v>1.1866666666666668</v>
      </c>
      <c r="N3097">
        <f>IFERROR(12/Tabla_STOCKENALMACEN[[#This Row],[MESES DE INVENTARIO]],0)</f>
        <v>10.112359550561797</v>
      </c>
      <c r="O3097" s="3">
        <f>Tabla_STOCKENALMACEN[[#This Row],[STOCK_VALORIZADO]]/SUM(Tabla_STOCKENALMACEN[STOCK_VALORIZADO])</f>
        <v>4.3221237291961954E-6</v>
      </c>
      <c r="P3097" s="1" t="str">
        <f>VLOOKUP(Tabla_STOCKENALMACEN[[#This Row],[ID_PRODUCTO]],'ABC VENTAS'!$B$2:$F$564,5,FALSE)</f>
        <v>C</v>
      </c>
      <c r="Q3097" s="1" t="str">
        <f>VLOOKUP(Tabla_STOCKENALMACEN[[#This Row],[ID_PRODUCTO]],'ABC STOCK'!$B$3:$F$565,5,FALSE)</f>
        <v>C</v>
      </c>
      <c r="R309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98" spans="1:18" x14ac:dyDescent="0.25">
      <c r="A3098">
        <v>2</v>
      </c>
      <c r="B3098">
        <v>1517</v>
      </c>
      <c r="C3098">
        <v>9</v>
      </c>
      <c r="D3098">
        <v>6</v>
      </c>
      <c r="E3098">
        <v>201910</v>
      </c>
      <c r="F3098">
        <v>245</v>
      </c>
      <c r="G3098">
        <v>7.86</v>
      </c>
      <c r="H3098">
        <v>1925.7</v>
      </c>
      <c r="I3098">
        <v>1051.2750000000001</v>
      </c>
      <c r="J3098">
        <v>125</v>
      </c>
      <c r="K3098">
        <v>1680.075</v>
      </c>
      <c r="L3098">
        <f>Tabla_STOCKENALMACEN[[#This Row],[CANT_STOCK]]*Tabla_STOCKENALMACEN[[#This Row],[COSTO_UNIT]]</f>
        <v>1925.7</v>
      </c>
      <c r="M3098">
        <f>IFERROR(Tabla_STOCKENALMACEN[[#This Row],[CANT_STOCK]]/Tabla_STOCKENALMACEN[[#This Row],[VENTA_PROM12MESES_UN]],0)</f>
        <v>1.96</v>
      </c>
      <c r="N3098">
        <f>IFERROR(12/Tabla_STOCKENALMACEN[[#This Row],[MESES DE INVENTARIO]],0)</f>
        <v>6.1224489795918364</v>
      </c>
      <c r="O3098" s="3">
        <f>Tabla_STOCKENALMACEN[[#This Row],[STOCK_VALORIZADO]]/SUM(Tabla_STOCKENALMACEN[STOCK_VALORIZADO])</f>
        <v>7.2494675248785937E-5</v>
      </c>
      <c r="P3098" s="1" t="str">
        <f>VLOOKUP(Tabla_STOCKENALMACEN[[#This Row],[ID_PRODUCTO]],'ABC VENTAS'!$B$2:$F$564,5,FALSE)</f>
        <v>C</v>
      </c>
      <c r="Q3098" s="1" t="str">
        <f>VLOOKUP(Tabla_STOCKENALMACEN[[#This Row],[ID_PRODUCTO]],'ABC STOCK'!$B$3:$F$565,5,FALSE)</f>
        <v>C</v>
      </c>
      <c r="R309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099" spans="1:18" x14ac:dyDescent="0.25">
      <c r="A3099">
        <v>2</v>
      </c>
      <c r="B3099">
        <v>1517</v>
      </c>
      <c r="C3099">
        <v>9</v>
      </c>
      <c r="D3099">
        <v>6</v>
      </c>
      <c r="E3099">
        <v>201902</v>
      </c>
      <c r="F3099">
        <v>1244</v>
      </c>
      <c r="G3099">
        <v>3.59</v>
      </c>
      <c r="H3099">
        <v>4465.96</v>
      </c>
      <c r="I3099">
        <v>277.34904</v>
      </c>
      <c r="J3099">
        <v>88.8</v>
      </c>
      <c r="K3099">
        <v>589.76520000000005</v>
      </c>
      <c r="L3099">
        <f>Tabla_STOCKENALMACEN[[#This Row],[CANT_STOCK]]*Tabla_STOCKENALMACEN[[#This Row],[COSTO_UNIT]]</f>
        <v>4465.96</v>
      </c>
      <c r="M3099">
        <f>IFERROR(Tabla_STOCKENALMACEN[[#This Row],[CANT_STOCK]]/Tabla_STOCKENALMACEN[[#This Row],[VENTA_PROM12MESES_UN]],0)</f>
        <v>14.009009009009009</v>
      </c>
      <c r="N3099">
        <f>IFERROR(12/Tabla_STOCKENALMACEN[[#This Row],[MESES DE INVENTARIO]],0)</f>
        <v>0.85659163987138265</v>
      </c>
      <c r="O3099" s="3">
        <f>Tabla_STOCKENALMACEN[[#This Row],[STOCK_VALORIZADO]]/SUM(Tabla_STOCKENALMACEN[STOCK_VALORIZADO])</f>
        <v>1.6812500382929222E-4</v>
      </c>
      <c r="P3099" s="1" t="str">
        <f>VLOOKUP(Tabla_STOCKENALMACEN[[#This Row],[ID_PRODUCTO]],'ABC VENTAS'!$B$2:$F$564,5,FALSE)</f>
        <v>C</v>
      </c>
      <c r="Q3099" s="1" t="str">
        <f>VLOOKUP(Tabla_STOCKENALMACEN[[#This Row],[ID_PRODUCTO]],'ABC STOCK'!$B$3:$F$565,5,FALSE)</f>
        <v>C</v>
      </c>
      <c r="R309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100" spans="1:18" x14ac:dyDescent="0.25">
      <c r="A3100">
        <v>1</v>
      </c>
      <c r="B3100">
        <v>1517</v>
      </c>
      <c r="C3100">
        <v>9</v>
      </c>
      <c r="D3100">
        <v>6</v>
      </c>
      <c r="E3100">
        <v>202001</v>
      </c>
      <c r="F3100">
        <v>46</v>
      </c>
      <c r="G3100">
        <v>4.93</v>
      </c>
      <c r="H3100">
        <v>226.78</v>
      </c>
      <c r="I3100">
        <v>263.01549999999997</v>
      </c>
      <c r="J3100">
        <v>55</v>
      </c>
      <c r="K3100">
        <v>428.41699999999997</v>
      </c>
      <c r="L3100">
        <f>Tabla_STOCKENALMACEN[[#This Row],[CANT_STOCK]]*Tabla_STOCKENALMACEN[[#This Row],[COSTO_UNIT]]</f>
        <v>226.77999999999997</v>
      </c>
      <c r="M3100">
        <f>IFERROR(Tabla_STOCKENALMACEN[[#This Row],[CANT_STOCK]]/Tabla_STOCKENALMACEN[[#This Row],[VENTA_PROM12MESES_UN]],0)</f>
        <v>0.83636363636363631</v>
      </c>
      <c r="N3100">
        <f>IFERROR(12/Tabla_STOCKENALMACEN[[#This Row],[MESES DE INVENTARIO]],0)</f>
        <v>14.347826086956523</v>
      </c>
      <c r="O3100" s="3">
        <f>Tabla_STOCKENALMACEN[[#This Row],[STOCK_VALORIZADO]]/SUM(Tabla_STOCKENALMACEN[STOCK_VALORIZADO])</f>
        <v>8.5373331530974044E-6</v>
      </c>
      <c r="P3100" s="1" t="str">
        <f>VLOOKUP(Tabla_STOCKENALMACEN[[#This Row],[ID_PRODUCTO]],'ABC VENTAS'!$B$2:$F$564,5,FALSE)</f>
        <v>C</v>
      </c>
      <c r="Q3100" s="1" t="str">
        <f>VLOOKUP(Tabla_STOCKENALMACEN[[#This Row],[ID_PRODUCTO]],'ABC STOCK'!$B$3:$F$565,5,FALSE)</f>
        <v>C</v>
      </c>
      <c r="R31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01" spans="1:18" x14ac:dyDescent="0.25">
      <c r="A3101">
        <v>2</v>
      </c>
      <c r="B3101">
        <v>1517</v>
      </c>
      <c r="C3101">
        <v>9</v>
      </c>
      <c r="D3101">
        <v>6</v>
      </c>
      <c r="E3101">
        <v>201911</v>
      </c>
      <c r="F3101">
        <v>574</v>
      </c>
      <c r="G3101">
        <v>6.69</v>
      </c>
      <c r="H3101">
        <v>3840.06</v>
      </c>
      <c r="I3101">
        <v>244.1181</v>
      </c>
      <c r="J3101">
        <v>41</v>
      </c>
      <c r="K3101">
        <v>373.03440000000001</v>
      </c>
      <c r="L3101">
        <f>Tabla_STOCKENALMACEN[[#This Row],[CANT_STOCK]]*Tabla_STOCKENALMACEN[[#This Row],[COSTO_UNIT]]</f>
        <v>3840.0600000000004</v>
      </c>
      <c r="M3101">
        <f>IFERROR(Tabla_STOCKENALMACEN[[#This Row],[CANT_STOCK]]/Tabla_STOCKENALMACEN[[#This Row],[VENTA_PROM12MESES_UN]],0)</f>
        <v>14</v>
      </c>
      <c r="N3101">
        <f>IFERROR(12/Tabla_STOCKENALMACEN[[#This Row],[MESES DE INVENTARIO]],0)</f>
        <v>0.8571428571428571</v>
      </c>
      <c r="O3101" s="3">
        <f>Tabla_STOCKENALMACEN[[#This Row],[STOCK_VALORIZADO]]/SUM(Tabla_STOCKENALMACEN[STOCK_VALORIZADO])</f>
        <v>1.4456244619403486E-4</v>
      </c>
      <c r="P3101" s="1" t="str">
        <f>VLOOKUP(Tabla_STOCKENALMACEN[[#This Row],[ID_PRODUCTO]],'ABC VENTAS'!$B$2:$F$564,5,FALSE)</f>
        <v>C</v>
      </c>
      <c r="Q3101" s="1" t="str">
        <f>VLOOKUP(Tabla_STOCKENALMACEN[[#This Row],[ID_PRODUCTO]],'ABC STOCK'!$B$3:$F$565,5,FALSE)</f>
        <v>C</v>
      </c>
      <c r="R310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102" spans="1:18" x14ac:dyDescent="0.25">
      <c r="A3102">
        <v>3</v>
      </c>
      <c r="B3102">
        <v>1517</v>
      </c>
      <c r="C3102">
        <v>9</v>
      </c>
      <c r="D3102">
        <v>6</v>
      </c>
      <c r="E3102">
        <v>202002</v>
      </c>
      <c r="F3102">
        <v>305</v>
      </c>
      <c r="G3102">
        <v>6.86</v>
      </c>
      <c r="H3102">
        <v>2092.3000000000002</v>
      </c>
      <c r="I3102">
        <v>192.45043999999999</v>
      </c>
      <c r="J3102">
        <v>33.799999999999997</v>
      </c>
      <c r="K3102">
        <v>315.34048000000001</v>
      </c>
      <c r="L3102">
        <f>Tabla_STOCKENALMACEN[[#This Row],[CANT_STOCK]]*Tabla_STOCKENALMACEN[[#This Row],[COSTO_UNIT]]</f>
        <v>2092.3000000000002</v>
      </c>
      <c r="M3102">
        <f>IFERROR(Tabla_STOCKENALMACEN[[#This Row],[CANT_STOCK]]/Tabla_STOCKENALMACEN[[#This Row],[VENTA_PROM12MESES_UN]],0)</f>
        <v>9.0236686390532554</v>
      </c>
      <c r="N3102">
        <f>IFERROR(12/Tabla_STOCKENALMACEN[[#This Row],[MESES DE INVENTARIO]],0)</f>
        <v>1.3298360655737704</v>
      </c>
      <c r="O3102" s="3">
        <f>Tabla_STOCKENALMACEN[[#This Row],[STOCK_VALORIZADO]]/SUM(Tabla_STOCKENALMACEN[STOCK_VALORIZADO])</f>
        <v>7.8766479214329756E-5</v>
      </c>
      <c r="P3102" s="1" t="str">
        <f>VLOOKUP(Tabla_STOCKENALMACEN[[#This Row],[ID_PRODUCTO]],'ABC VENTAS'!$B$2:$F$564,5,FALSE)</f>
        <v>C</v>
      </c>
      <c r="Q3102" s="1" t="str">
        <f>VLOOKUP(Tabla_STOCKENALMACEN[[#This Row],[ID_PRODUCTO]],'ABC STOCK'!$B$3:$F$565,5,FALSE)</f>
        <v>C</v>
      </c>
      <c r="R310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03" spans="1:18" x14ac:dyDescent="0.25">
      <c r="A3103">
        <v>3</v>
      </c>
      <c r="B3103">
        <v>1517</v>
      </c>
      <c r="C3103">
        <v>9</v>
      </c>
      <c r="D3103">
        <v>6</v>
      </c>
      <c r="E3103">
        <v>201907</v>
      </c>
      <c r="F3103">
        <v>317</v>
      </c>
      <c r="G3103">
        <v>2.44</v>
      </c>
      <c r="H3103">
        <v>773.48</v>
      </c>
      <c r="I3103">
        <v>125.10612</v>
      </c>
      <c r="J3103">
        <v>63.3</v>
      </c>
      <c r="K3103">
        <v>270.291</v>
      </c>
      <c r="L3103">
        <f>Tabla_STOCKENALMACEN[[#This Row],[CANT_STOCK]]*Tabla_STOCKENALMACEN[[#This Row],[COSTO_UNIT]]</f>
        <v>773.48</v>
      </c>
      <c r="M3103">
        <f>IFERROR(Tabla_STOCKENALMACEN[[#This Row],[CANT_STOCK]]/Tabla_STOCKENALMACEN[[#This Row],[VENTA_PROM12MESES_UN]],0)</f>
        <v>5.0078988941548186</v>
      </c>
      <c r="N3103">
        <f>IFERROR(12/Tabla_STOCKENALMACEN[[#This Row],[MESES DE INVENTARIO]],0)</f>
        <v>2.3962145110410091</v>
      </c>
      <c r="O3103" s="3">
        <f>Tabla_STOCKENALMACEN[[#This Row],[STOCK_VALORIZADO]]/SUM(Tabla_STOCKENALMACEN[STOCK_VALORIZADO])</f>
        <v>2.9118336922381963E-5</v>
      </c>
      <c r="P3103" s="1" t="str">
        <f>VLOOKUP(Tabla_STOCKENALMACEN[[#This Row],[ID_PRODUCTO]],'ABC VENTAS'!$B$2:$F$564,5,FALSE)</f>
        <v>C</v>
      </c>
      <c r="Q3103" s="1" t="str">
        <f>VLOOKUP(Tabla_STOCKENALMACEN[[#This Row],[ID_PRODUCTO]],'ABC STOCK'!$B$3:$F$565,5,FALSE)</f>
        <v>C</v>
      </c>
      <c r="R310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104" spans="1:18" x14ac:dyDescent="0.25">
      <c r="A3104">
        <v>1</v>
      </c>
      <c r="B3104">
        <v>1518</v>
      </c>
      <c r="C3104">
        <v>9</v>
      </c>
      <c r="D3104">
        <v>6</v>
      </c>
      <c r="E3104">
        <v>202003</v>
      </c>
      <c r="F3104">
        <v>54</v>
      </c>
      <c r="G3104">
        <v>5.93</v>
      </c>
      <c r="H3104">
        <v>320.22000000000003</v>
      </c>
      <c r="I3104">
        <v>869.5752</v>
      </c>
      <c r="J3104">
        <v>141</v>
      </c>
      <c r="K3104">
        <v>1513.3952999999999</v>
      </c>
      <c r="L3104">
        <f>Tabla_STOCKENALMACEN[[#This Row],[CANT_STOCK]]*Tabla_STOCKENALMACEN[[#This Row],[COSTO_UNIT]]</f>
        <v>320.21999999999997</v>
      </c>
      <c r="M3104">
        <f>IFERROR(Tabla_STOCKENALMACEN[[#This Row],[CANT_STOCK]]/Tabla_STOCKENALMACEN[[#This Row],[VENTA_PROM12MESES_UN]],0)</f>
        <v>0.38297872340425532</v>
      </c>
      <c r="N3104">
        <f>IFERROR(12/Tabla_STOCKENALMACEN[[#This Row],[MESES DE INVENTARIO]],0)</f>
        <v>31.333333333333332</v>
      </c>
      <c r="O3104" s="3">
        <f>Tabla_STOCKENALMACEN[[#This Row],[STOCK_VALORIZADO]]/SUM(Tabla_STOCKENALMACEN[STOCK_VALORIZADO])</f>
        <v>1.2054964380830986E-5</v>
      </c>
      <c r="P3104" s="1" t="str">
        <f>VLOOKUP(Tabla_STOCKENALMACEN[[#This Row],[ID_PRODUCTO]],'ABC VENTAS'!$B$2:$F$564,5,FALSE)</f>
        <v>C</v>
      </c>
      <c r="Q3104" s="1" t="str">
        <f>VLOOKUP(Tabla_STOCKENALMACEN[[#This Row],[ID_PRODUCTO]],'ABC STOCK'!$B$3:$F$565,5,FALSE)</f>
        <v>C</v>
      </c>
      <c r="R310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05" spans="1:18" x14ac:dyDescent="0.25">
      <c r="A3105">
        <v>2</v>
      </c>
      <c r="B3105">
        <v>1518</v>
      </c>
      <c r="C3105">
        <v>9</v>
      </c>
      <c r="D3105">
        <v>6</v>
      </c>
      <c r="E3105">
        <v>202003</v>
      </c>
      <c r="F3105">
        <v>50</v>
      </c>
      <c r="G3105">
        <v>4.95</v>
      </c>
      <c r="H3105">
        <v>247.5</v>
      </c>
      <c r="I3105">
        <v>551.1825</v>
      </c>
      <c r="J3105">
        <v>131</v>
      </c>
      <c r="K3105">
        <v>1069.9425000000001</v>
      </c>
      <c r="L3105">
        <f>Tabla_STOCKENALMACEN[[#This Row],[CANT_STOCK]]*Tabla_STOCKENALMACEN[[#This Row],[COSTO_UNIT]]</f>
        <v>247.5</v>
      </c>
      <c r="M3105">
        <f>IFERROR(Tabla_STOCKENALMACEN[[#This Row],[CANT_STOCK]]/Tabla_STOCKENALMACEN[[#This Row],[VENTA_PROM12MESES_UN]],0)</f>
        <v>0.38167938931297712</v>
      </c>
      <c r="N3105">
        <f>IFERROR(12/Tabla_STOCKENALMACEN[[#This Row],[MESES DE INVENTARIO]],0)</f>
        <v>31.439999999999998</v>
      </c>
      <c r="O3105" s="3">
        <f>Tabla_STOCKENALMACEN[[#This Row],[STOCK_VALORIZADO]]/SUM(Tabla_STOCKENALMACEN[STOCK_VALORIZADO])</f>
        <v>9.3173558311650405E-6</v>
      </c>
      <c r="P3105" s="1" t="str">
        <f>VLOOKUP(Tabla_STOCKENALMACEN[[#This Row],[ID_PRODUCTO]],'ABC VENTAS'!$B$2:$F$564,5,FALSE)</f>
        <v>C</v>
      </c>
      <c r="Q3105" s="1" t="str">
        <f>VLOOKUP(Tabla_STOCKENALMACEN[[#This Row],[ID_PRODUCTO]],'ABC STOCK'!$B$3:$F$565,5,FALSE)</f>
        <v>C</v>
      </c>
      <c r="R310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06" spans="1:18" x14ac:dyDescent="0.25">
      <c r="A3106">
        <v>2</v>
      </c>
      <c r="B3106">
        <v>1518</v>
      </c>
      <c r="C3106">
        <v>9</v>
      </c>
      <c r="D3106">
        <v>6</v>
      </c>
      <c r="E3106">
        <v>202001</v>
      </c>
      <c r="F3106">
        <v>174</v>
      </c>
      <c r="G3106">
        <v>4.05</v>
      </c>
      <c r="H3106">
        <v>704.7</v>
      </c>
      <c r="I3106">
        <v>449.42849999999999</v>
      </c>
      <c r="J3106">
        <v>137</v>
      </c>
      <c r="K3106">
        <v>771.24149999999997</v>
      </c>
      <c r="L3106">
        <f>Tabla_STOCKENALMACEN[[#This Row],[CANT_STOCK]]*Tabla_STOCKENALMACEN[[#This Row],[COSTO_UNIT]]</f>
        <v>704.69999999999993</v>
      </c>
      <c r="M3106">
        <f>IFERROR(Tabla_STOCKENALMACEN[[#This Row],[CANT_STOCK]]/Tabla_STOCKENALMACEN[[#This Row],[VENTA_PROM12MESES_UN]],0)</f>
        <v>1.2700729927007299</v>
      </c>
      <c r="N3106">
        <f>IFERROR(12/Tabla_STOCKENALMACEN[[#This Row],[MESES DE INVENTARIO]],0)</f>
        <v>9.4482758620689662</v>
      </c>
      <c r="O3106" s="3">
        <f>Tabla_STOCKENALMACEN[[#This Row],[STOCK_VALORIZADO]]/SUM(Tabla_STOCKENALMACEN[STOCK_VALORIZADO])</f>
        <v>2.652905314837173E-5</v>
      </c>
      <c r="P3106" s="1" t="str">
        <f>VLOOKUP(Tabla_STOCKENALMACEN[[#This Row],[ID_PRODUCTO]],'ABC VENTAS'!$B$2:$F$564,5,FALSE)</f>
        <v>C</v>
      </c>
      <c r="Q3106" s="1" t="str">
        <f>VLOOKUP(Tabla_STOCKENALMACEN[[#This Row],[ID_PRODUCTO]],'ABC STOCK'!$B$3:$F$565,5,FALSE)</f>
        <v>C</v>
      </c>
      <c r="R310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07" spans="1:18" x14ac:dyDescent="0.25">
      <c r="A3107">
        <v>3</v>
      </c>
      <c r="B3107">
        <v>1518</v>
      </c>
      <c r="C3107">
        <v>9</v>
      </c>
      <c r="D3107">
        <v>6</v>
      </c>
      <c r="E3107">
        <v>201909</v>
      </c>
      <c r="F3107">
        <v>282</v>
      </c>
      <c r="G3107">
        <v>3.75</v>
      </c>
      <c r="H3107">
        <v>1057.5</v>
      </c>
      <c r="I3107">
        <v>338.04</v>
      </c>
      <c r="J3107">
        <v>93.9</v>
      </c>
      <c r="K3107">
        <v>426.07125000000002</v>
      </c>
      <c r="L3107">
        <f>Tabla_STOCKENALMACEN[[#This Row],[CANT_STOCK]]*Tabla_STOCKENALMACEN[[#This Row],[COSTO_UNIT]]</f>
        <v>1057.5</v>
      </c>
      <c r="M3107">
        <f>IFERROR(Tabla_STOCKENALMACEN[[#This Row],[CANT_STOCK]]/Tabla_STOCKENALMACEN[[#This Row],[VENTA_PROM12MESES_UN]],0)</f>
        <v>3.0031948881789137</v>
      </c>
      <c r="N3107">
        <f>IFERROR(12/Tabla_STOCKENALMACEN[[#This Row],[MESES DE INVENTARIO]],0)</f>
        <v>3.9957446808510637</v>
      </c>
      <c r="O3107" s="3">
        <f>Tabla_STOCKENALMACEN[[#This Row],[STOCK_VALORIZADO]]/SUM(Tabla_STOCKENALMACEN[STOCK_VALORIZADO])</f>
        <v>3.9810520369523357E-5</v>
      </c>
      <c r="P3107" s="1" t="str">
        <f>VLOOKUP(Tabla_STOCKENALMACEN[[#This Row],[ID_PRODUCTO]],'ABC VENTAS'!$B$2:$F$564,5,FALSE)</f>
        <v>C</v>
      </c>
      <c r="Q3107" s="1" t="str">
        <f>VLOOKUP(Tabla_STOCKENALMACEN[[#This Row],[ID_PRODUCTO]],'ABC STOCK'!$B$3:$F$565,5,FALSE)</f>
        <v>C</v>
      </c>
      <c r="R310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108" spans="1:18" x14ac:dyDescent="0.25">
      <c r="A3108">
        <v>2</v>
      </c>
      <c r="B3108">
        <v>1518</v>
      </c>
      <c r="C3108">
        <v>9</v>
      </c>
      <c r="D3108">
        <v>6</v>
      </c>
      <c r="E3108">
        <v>201903</v>
      </c>
      <c r="F3108">
        <v>0</v>
      </c>
      <c r="G3108">
        <v>5.82</v>
      </c>
      <c r="H3108">
        <v>0</v>
      </c>
      <c r="I3108">
        <v>307.99439999999998</v>
      </c>
      <c r="J3108">
        <v>54</v>
      </c>
      <c r="K3108">
        <v>402.27839999999998</v>
      </c>
      <c r="L3108">
        <f>Tabla_STOCKENALMACEN[[#This Row],[CANT_STOCK]]*Tabla_STOCKENALMACEN[[#This Row],[COSTO_UNIT]]</f>
        <v>0</v>
      </c>
      <c r="M3108">
        <f>IFERROR(Tabla_STOCKENALMACEN[[#This Row],[CANT_STOCK]]/Tabla_STOCKENALMACEN[[#This Row],[VENTA_PROM12MESES_UN]],0)</f>
        <v>0</v>
      </c>
      <c r="N3108">
        <f>IFERROR(12/Tabla_STOCKENALMACEN[[#This Row],[MESES DE INVENTARIO]],0)</f>
        <v>0</v>
      </c>
      <c r="O3108" s="3">
        <f>Tabla_STOCKENALMACEN[[#This Row],[STOCK_VALORIZADO]]/SUM(Tabla_STOCKENALMACEN[STOCK_VALORIZADO])</f>
        <v>0</v>
      </c>
      <c r="P3108" s="1" t="str">
        <f>VLOOKUP(Tabla_STOCKENALMACEN[[#This Row],[ID_PRODUCTO]],'ABC VENTAS'!$B$2:$F$564,5,FALSE)</f>
        <v>C</v>
      </c>
      <c r="Q3108" s="1" t="str">
        <f>VLOOKUP(Tabla_STOCKENALMACEN[[#This Row],[ID_PRODUCTO]],'ABC STOCK'!$B$3:$F$565,5,FALSE)</f>
        <v>C</v>
      </c>
      <c r="R310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09" spans="1:18" x14ac:dyDescent="0.25">
      <c r="A3109">
        <v>2</v>
      </c>
      <c r="B3109">
        <v>1518</v>
      </c>
      <c r="C3109">
        <v>9</v>
      </c>
      <c r="D3109">
        <v>6</v>
      </c>
      <c r="E3109">
        <v>202003</v>
      </c>
      <c r="F3109">
        <v>174</v>
      </c>
      <c r="G3109">
        <v>1.4</v>
      </c>
      <c r="H3109">
        <v>243.6</v>
      </c>
      <c r="I3109">
        <v>118.524</v>
      </c>
      <c r="J3109">
        <v>83</v>
      </c>
      <c r="K3109">
        <v>185.92</v>
      </c>
      <c r="L3109">
        <f>Tabla_STOCKENALMACEN[[#This Row],[CANT_STOCK]]*Tabla_STOCKENALMACEN[[#This Row],[COSTO_UNIT]]</f>
        <v>243.6</v>
      </c>
      <c r="M3109">
        <f>IFERROR(Tabla_STOCKENALMACEN[[#This Row],[CANT_STOCK]]/Tabla_STOCKENALMACEN[[#This Row],[VENTA_PROM12MESES_UN]],0)</f>
        <v>2.0963855421686746</v>
      </c>
      <c r="N3109">
        <f>IFERROR(12/Tabla_STOCKENALMACEN[[#This Row],[MESES DE INVENTARIO]],0)</f>
        <v>5.7241379310344831</v>
      </c>
      <c r="O3109" s="3">
        <f>Tabla_STOCKENALMACEN[[#This Row],[STOCK_VALORIZADO]]/SUM(Tabla_STOCKENALMACEN[STOCK_VALORIZADO])</f>
        <v>9.1705368907951669E-6</v>
      </c>
      <c r="P3109" s="1" t="str">
        <f>VLOOKUP(Tabla_STOCKENALMACEN[[#This Row],[ID_PRODUCTO]],'ABC VENTAS'!$B$2:$F$564,5,FALSE)</f>
        <v>C</v>
      </c>
      <c r="Q3109" s="1" t="str">
        <f>VLOOKUP(Tabla_STOCKENALMACEN[[#This Row],[ID_PRODUCTO]],'ABC STOCK'!$B$3:$F$565,5,FALSE)</f>
        <v>C</v>
      </c>
      <c r="R310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10" spans="1:18" x14ac:dyDescent="0.25">
      <c r="A3110">
        <v>3</v>
      </c>
      <c r="B3110">
        <v>1519</v>
      </c>
      <c r="C3110">
        <v>9</v>
      </c>
      <c r="D3110">
        <v>6</v>
      </c>
      <c r="E3110">
        <v>201907</v>
      </c>
      <c r="F3110">
        <v>281</v>
      </c>
      <c r="G3110">
        <v>5.18</v>
      </c>
      <c r="H3110">
        <v>1455.58</v>
      </c>
      <c r="I3110">
        <v>634.54999999999995</v>
      </c>
      <c r="J3110">
        <v>125</v>
      </c>
      <c r="K3110">
        <v>1074.8499999999999</v>
      </c>
      <c r="L3110">
        <f>Tabla_STOCKENALMACEN[[#This Row],[CANT_STOCK]]*Tabla_STOCKENALMACEN[[#This Row],[COSTO_UNIT]]</f>
        <v>1455.58</v>
      </c>
      <c r="M3110">
        <f>IFERROR(Tabla_STOCKENALMACEN[[#This Row],[CANT_STOCK]]/Tabla_STOCKENALMACEN[[#This Row],[VENTA_PROM12MESES_UN]],0)</f>
        <v>2.2480000000000002</v>
      </c>
      <c r="N3110">
        <f>IFERROR(12/Tabla_STOCKENALMACEN[[#This Row],[MESES DE INVENTARIO]],0)</f>
        <v>5.3380782918149459</v>
      </c>
      <c r="O3110" s="3">
        <f>Tabla_STOCKENALMACEN[[#This Row],[STOCK_VALORIZADO]]/SUM(Tabla_STOCKENALMACEN[STOCK_VALORIZADO])</f>
        <v>5.4796593134251352E-5</v>
      </c>
      <c r="P3110" s="1" t="str">
        <f>VLOOKUP(Tabla_STOCKENALMACEN[[#This Row],[ID_PRODUCTO]],'ABC VENTAS'!$B$2:$F$564,5,FALSE)</f>
        <v>C</v>
      </c>
      <c r="Q3110" s="1" t="str">
        <f>VLOOKUP(Tabla_STOCKENALMACEN[[#This Row],[ID_PRODUCTO]],'ABC STOCK'!$B$3:$F$565,5,FALSE)</f>
        <v>B</v>
      </c>
      <c r="R311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11" spans="1:18" x14ac:dyDescent="0.25">
      <c r="A3111">
        <v>3</v>
      </c>
      <c r="B3111">
        <v>1519</v>
      </c>
      <c r="C3111">
        <v>9</v>
      </c>
      <c r="D3111">
        <v>6</v>
      </c>
      <c r="E3111">
        <v>201901</v>
      </c>
      <c r="F3111">
        <v>662</v>
      </c>
      <c r="G3111">
        <v>7.73</v>
      </c>
      <c r="H3111">
        <v>5117.26</v>
      </c>
      <c r="I3111">
        <v>445.99007999999998</v>
      </c>
      <c r="J3111">
        <v>60.1</v>
      </c>
      <c r="K3111">
        <v>729.37960999999996</v>
      </c>
      <c r="L3111">
        <f>Tabla_STOCKENALMACEN[[#This Row],[CANT_STOCK]]*Tabla_STOCKENALMACEN[[#This Row],[COSTO_UNIT]]</f>
        <v>5117.26</v>
      </c>
      <c r="M3111">
        <f>IFERROR(Tabla_STOCKENALMACEN[[#This Row],[CANT_STOCK]]/Tabla_STOCKENALMACEN[[#This Row],[VENTA_PROM12MESES_UN]],0)</f>
        <v>11.014975041597337</v>
      </c>
      <c r="N3111">
        <f>IFERROR(12/Tabla_STOCKENALMACEN[[#This Row],[MESES DE INVENTARIO]],0)</f>
        <v>1.0894259818731118</v>
      </c>
      <c r="O3111" s="3">
        <f>Tabla_STOCKENALMACEN[[#This Row],[STOCK_VALORIZADO]]/SUM(Tabla_STOCKENALMACEN[STOCK_VALORIZADO])</f>
        <v>1.9264376687106108E-4</v>
      </c>
      <c r="P3111" s="1" t="str">
        <f>VLOOKUP(Tabla_STOCKENALMACEN[[#This Row],[ID_PRODUCTO]],'ABC VENTAS'!$B$2:$F$564,5,FALSE)</f>
        <v>C</v>
      </c>
      <c r="Q3111" s="1" t="str">
        <f>VLOOKUP(Tabla_STOCKENALMACEN[[#This Row],[ID_PRODUCTO]],'ABC STOCK'!$B$3:$F$565,5,FALSE)</f>
        <v>B</v>
      </c>
      <c r="R311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12" spans="1:18" x14ac:dyDescent="0.25">
      <c r="A3112">
        <v>1</v>
      </c>
      <c r="B3112">
        <v>1519</v>
      </c>
      <c r="C3112">
        <v>9</v>
      </c>
      <c r="D3112">
        <v>6</v>
      </c>
      <c r="E3112">
        <v>202002</v>
      </c>
      <c r="F3112">
        <v>1091</v>
      </c>
      <c r="G3112">
        <v>5.22</v>
      </c>
      <c r="H3112">
        <v>5695.02</v>
      </c>
      <c r="I3112">
        <v>496.60991999999999</v>
      </c>
      <c r="J3112">
        <v>99.1</v>
      </c>
      <c r="K3112">
        <v>620.76239999999996</v>
      </c>
      <c r="L3112">
        <f>Tabla_STOCKENALMACEN[[#This Row],[CANT_STOCK]]*Tabla_STOCKENALMACEN[[#This Row],[COSTO_UNIT]]</f>
        <v>5695.0199999999995</v>
      </c>
      <c r="M3112">
        <f>IFERROR(Tabla_STOCKENALMACEN[[#This Row],[CANT_STOCK]]/Tabla_STOCKENALMACEN[[#This Row],[VENTA_PROM12MESES_UN]],0)</f>
        <v>11.009081735620587</v>
      </c>
      <c r="N3112">
        <f>IFERROR(12/Tabla_STOCKENALMACEN[[#This Row],[MESES DE INVENTARIO]],0)</f>
        <v>1.0900091659028412</v>
      </c>
      <c r="O3112" s="3">
        <f>Tabla_STOCKENALMACEN[[#This Row],[STOCK_VALORIZADO]]/SUM(Tabla_STOCKENALMACEN[STOCK_VALORIZADO])</f>
        <v>2.1439405173980414E-4</v>
      </c>
      <c r="P3112" s="1" t="str">
        <f>VLOOKUP(Tabla_STOCKENALMACEN[[#This Row],[ID_PRODUCTO]],'ABC VENTAS'!$B$2:$F$564,5,FALSE)</f>
        <v>C</v>
      </c>
      <c r="Q3112" s="1" t="str">
        <f>VLOOKUP(Tabla_STOCKENALMACEN[[#This Row],[ID_PRODUCTO]],'ABC STOCK'!$B$3:$F$565,5,FALSE)</f>
        <v>B</v>
      </c>
      <c r="R311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13" spans="1:18" x14ac:dyDescent="0.25">
      <c r="A3113">
        <v>2</v>
      </c>
      <c r="B3113">
        <v>1519</v>
      </c>
      <c r="C3113">
        <v>9</v>
      </c>
      <c r="D3113">
        <v>6</v>
      </c>
      <c r="E3113">
        <v>202002</v>
      </c>
      <c r="F3113">
        <v>342</v>
      </c>
      <c r="G3113">
        <v>7.79</v>
      </c>
      <c r="H3113">
        <v>2664.18</v>
      </c>
      <c r="I3113">
        <v>353.54136</v>
      </c>
      <c r="J3113">
        <v>48.8</v>
      </c>
      <c r="K3113">
        <v>490.39607999999998</v>
      </c>
      <c r="L3113">
        <f>Tabla_STOCKENALMACEN[[#This Row],[CANT_STOCK]]*Tabla_STOCKENALMACEN[[#This Row],[COSTO_UNIT]]</f>
        <v>2664.18</v>
      </c>
      <c r="M3113">
        <f>IFERROR(Tabla_STOCKENALMACEN[[#This Row],[CANT_STOCK]]/Tabla_STOCKENALMACEN[[#This Row],[VENTA_PROM12MESES_UN]],0)</f>
        <v>7.0081967213114762</v>
      </c>
      <c r="N3113">
        <f>IFERROR(12/Tabla_STOCKENALMACEN[[#This Row],[MESES DE INVENTARIO]],0)</f>
        <v>1.7122807017543857</v>
      </c>
      <c r="O3113" s="3">
        <f>Tabla_STOCKENALMACEN[[#This Row],[STOCK_VALORIZADO]]/SUM(Tabla_STOCKENALMACEN[STOCK_VALORIZADO])</f>
        <v>1.0029540629605363E-4</v>
      </c>
      <c r="P3113" s="1" t="str">
        <f>VLOOKUP(Tabla_STOCKENALMACEN[[#This Row],[ID_PRODUCTO]],'ABC VENTAS'!$B$2:$F$564,5,FALSE)</f>
        <v>C</v>
      </c>
      <c r="Q3113" s="1" t="str">
        <f>VLOOKUP(Tabla_STOCKENALMACEN[[#This Row],[ID_PRODUCTO]],'ABC STOCK'!$B$3:$F$565,5,FALSE)</f>
        <v>B</v>
      </c>
      <c r="R311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14" spans="1:18" x14ac:dyDescent="0.25">
      <c r="A3114">
        <v>3</v>
      </c>
      <c r="B3114">
        <v>1519</v>
      </c>
      <c r="C3114">
        <v>9</v>
      </c>
      <c r="D3114">
        <v>6</v>
      </c>
      <c r="E3114">
        <v>202003</v>
      </c>
      <c r="F3114">
        <v>495</v>
      </c>
      <c r="G3114">
        <v>1.1499999999999999</v>
      </c>
      <c r="H3114">
        <v>569.25</v>
      </c>
      <c r="I3114">
        <v>84.248999999999995</v>
      </c>
      <c r="J3114">
        <v>74</v>
      </c>
      <c r="K3114">
        <v>130.203</v>
      </c>
      <c r="L3114">
        <f>Tabla_STOCKENALMACEN[[#This Row],[CANT_STOCK]]*Tabla_STOCKENALMACEN[[#This Row],[COSTO_UNIT]]</f>
        <v>569.25</v>
      </c>
      <c r="M3114">
        <f>IFERROR(Tabla_STOCKENALMACEN[[#This Row],[CANT_STOCK]]/Tabla_STOCKENALMACEN[[#This Row],[VENTA_PROM12MESES_UN]],0)</f>
        <v>6.6891891891891895</v>
      </c>
      <c r="N3114">
        <f>IFERROR(12/Tabla_STOCKENALMACEN[[#This Row],[MESES DE INVENTARIO]],0)</f>
        <v>1.7939393939393939</v>
      </c>
      <c r="O3114" s="3">
        <f>Tabla_STOCKENALMACEN[[#This Row],[STOCK_VALORIZADO]]/SUM(Tabla_STOCKENALMACEN[STOCK_VALORIZADO])</f>
        <v>2.1429918411679594E-5</v>
      </c>
      <c r="P3114" s="1" t="str">
        <f>VLOOKUP(Tabla_STOCKENALMACEN[[#This Row],[ID_PRODUCTO]],'ABC VENTAS'!$B$2:$F$564,5,FALSE)</f>
        <v>C</v>
      </c>
      <c r="Q3114" s="1" t="str">
        <f>VLOOKUP(Tabla_STOCKENALMACEN[[#This Row],[ID_PRODUCTO]],'ABC STOCK'!$B$3:$F$565,5,FALSE)</f>
        <v>B</v>
      </c>
      <c r="R311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15" spans="1:18" x14ac:dyDescent="0.25">
      <c r="A3115">
        <v>3</v>
      </c>
      <c r="B3115">
        <v>1519</v>
      </c>
      <c r="C3115">
        <v>9</v>
      </c>
      <c r="D3115">
        <v>6</v>
      </c>
      <c r="E3115">
        <v>202002</v>
      </c>
      <c r="F3115">
        <v>766</v>
      </c>
      <c r="G3115">
        <v>40</v>
      </c>
      <c r="H3115">
        <v>30640</v>
      </c>
      <c r="I3115">
        <v>0</v>
      </c>
      <c r="J3115">
        <v>0</v>
      </c>
      <c r="K3115">
        <v>0</v>
      </c>
      <c r="L3115">
        <f>Tabla_STOCKENALMACEN[[#This Row],[CANT_STOCK]]*Tabla_STOCKENALMACEN[[#This Row],[COSTO_UNIT]]</f>
        <v>30640</v>
      </c>
      <c r="M3115">
        <f>IFERROR(Tabla_STOCKENALMACEN[[#This Row],[CANT_STOCK]]/Tabla_STOCKENALMACEN[[#This Row],[VENTA_PROM12MESES_UN]],0)</f>
        <v>0</v>
      </c>
      <c r="N3115">
        <f>IFERROR(12/Tabla_STOCKENALMACEN[[#This Row],[MESES DE INVENTARIO]],0)</f>
        <v>0</v>
      </c>
      <c r="O3115" s="3">
        <f>Tabla_STOCKENALMACEN[[#This Row],[STOCK_VALORIZADO]]/SUM(Tabla_STOCKENALMACEN[STOCK_VALORIZADO])</f>
        <v>1.1534698289571588E-3</v>
      </c>
      <c r="P3115" s="1" t="str">
        <f>VLOOKUP(Tabla_STOCKENALMACEN[[#This Row],[ID_PRODUCTO]],'ABC VENTAS'!$B$2:$F$564,5,FALSE)</f>
        <v>C</v>
      </c>
      <c r="Q3115" s="1" t="str">
        <f>VLOOKUP(Tabla_STOCKENALMACEN[[#This Row],[ID_PRODUCTO]],'ABC STOCK'!$B$3:$F$565,5,FALSE)</f>
        <v>B</v>
      </c>
      <c r="R3115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3116" spans="1:18" x14ac:dyDescent="0.25">
      <c r="A3116">
        <v>2</v>
      </c>
      <c r="B3116">
        <v>1520</v>
      </c>
      <c r="C3116">
        <v>9</v>
      </c>
      <c r="D3116">
        <v>6</v>
      </c>
      <c r="E3116">
        <v>202003</v>
      </c>
      <c r="F3116">
        <v>533</v>
      </c>
      <c r="G3116">
        <v>3.43</v>
      </c>
      <c r="H3116">
        <v>1828.19</v>
      </c>
      <c r="I3116">
        <v>415.6474</v>
      </c>
      <c r="J3116">
        <v>146</v>
      </c>
      <c r="K3116">
        <v>861.34159999999997</v>
      </c>
      <c r="L3116">
        <f>Tabla_STOCKENALMACEN[[#This Row],[CANT_STOCK]]*Tabla_STOCKENALMACEN[[#This Row],[COSTO_UNIT]]</f>
        <v>1828.19</v>
      </c>
      <c r="M3116">
        <f>IFERROR(Tabla_STOCKENALMACEN[[#This Row],[CANT_STOCK]]/Tabla_STOCKENALMACEN[[#This Row],[VENTA_PROM12MESES_UN]],0)</f>
        <v>3.6506849315068495</v>
      </c>
      <c r="N3116">
        <f>IFERROR(12/Tabla_STOCKENALMACEN[[#This Row],[MESES DE INVENTARIO]],0)</f>
        <v>3.2870544090056284</v>
      </c>
      <c r="O3116" s="3">
        <f>Tabla_STOCKENALMACEN[[#This Row],[STOCK_VALORIZADO]]/SUM(Tabla_STOCKENALMACEN[STOCK_VALORIZADO])</f>
        <v>6.882382528071764E-5</v>
      </c>
      <c r="P3116" s="1" t="str">
        <f>VLOOKUP(Tabla_STOCKENALMACEN[[#This Row],[ID_PRODUCTO]],'ABC VENTAS'!$B$2:$F$564,5,FALSE)</f>
        <v>C</v>
      </c>
      <c r="Q3116" s="1" t="str">
        <f>VLOOKUP(Tabla_STOCKENALMACEN[[#This Row],[ID_PRODUCTO]],'ABC STOCK'!$B$3:$F$565,5,FALSE)</f>
        <v>C</v>
      </c>
      <c r="R311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117" spans="1:18" x14ac:dyDescent="0.25">
      <c r="A3117">
        <v>2</v>
      </c>
      <c r="B3117">
        <v>1520</v>
      </c>
      <c r="C3117">
        <v>9</v>
      </c>
      <c r="D3117">
        <v>6</v>
      </c>
      <c r="E3117">
        <v>202003</v>
      </c>
      <c r="F3117">
        <v>347</v>
      </c>
      <c r="G3117">
        <v>6.17</v>
      </c>
      <c r="H3117">
        <v>2140.9899999999998</v>
      </c>
      <c r="I3117">
        <v>532.59439999999995</v>
      </c>
      <c r="J3117">
        <v>104</v>
      </c>
      <c r="K3117">
        <v>782.84960000000001</v>
      </c>
      <c r="L3117">
        <f>Tabla_STOCKENALMACEN[[#This Row],[CANT_STOCK]]*Tabla_STOCKENALMACEN[[#This Row],[COSTO_UNIT]]</f>
        <v>2140.9899999999998</v>
      </c>
      <c r="M3117">
        <f>IFERROR(Tabla_STOCKENALMACEN[[#This Row],[CANT_STOCK]]/Tabla_STOCKENALMACEN[[#This Row],[VENTA_PROM12MESES_UN]],0)</f>
        <v>3.3365384615384617</v>
      </c>
      <c r="N3117">
        <f>IFERROR(12/Tabla_STOCKENALMACEN[[#This Row],[MESES DE INVENTARIO]],0)</f>
        <v>3.5965417867435159</v>
      </c>
      <c r="O3117" s="3">
        <f>Tabla_STOCKENALMACEN[[#This Row],[STOCK_VALORIZADO]]/SUM(Tabla_STOCKENALMACEN[STOCK_VALORIZADO])</f>
        <v>8.0599457216024392E-5</v>
      </c>
      <c r="P3117" s="1" t="str">
        <f>VLOOKUP(Tabla_STOCKENALMACEN[[#This Row],[ID_PRODUCTO]],'ABC VENTAS'!$B$2:$F$564,5,FALSE)</f>
        <v>C</v>
      </c>
      <c r="Q3117" s="1" t="str">
        <f>VLOOKUP(Tabla_STOCKENALMACEN[[#This Row],[ID_PRODUCTO]],'ABC STOCK'!$B$3:$F$565,5,FALSE)</f>
        <v>C</v>
      </c>
      <c r="R311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118" spans="1:18" x14ac:dyDescent="0.25">
      <c r="A3118">
        <v>1</v>
      </c>
      <c r="B3118">
        <v>1520</v>
      </c>
      <c r="C3118">
        <v>9</v>
      </c>
      <c r="D3118">
        <v>6</v>
      </c>
      <c r="E3118">
        <v>201907</v>
      </c>
      <c r="F3118">
        <v>854</v>
      </c>
      <c r="G3118">
        <v>5.76</v>
      </c>
      <c r="H3118">
        <v>4919.04</v>
      </c>
      <c r="I3118">
        <v>361.9008</v>
      </c>
      <c r="J3118">
        <v>61</v>
      </c>
      <c r="K3118">
        <v>583.25760000000002</v>
      </c>
      <c r="L3118">
        <f>Tabla_STOCKENALMACEN[[#This Row],[CANT_STOCK]]*Tabla_STOCKENALMACEN[[#This Row],[COSTO_UNIT]]</f>
        <v>4919.04</v>
      </c>
      <c r="M3118">
        <f>IFERROR(Tabla_STOCKENALMACEN[[#This Row],[CANT_STOCK]]/Tabla_STOCKENALMACEN[[#This Row],[VENTA_PROM12MESES_UN]],0)</f>
        <v>14</v>
      </c>
      <c r="N3118">
        <f>IFERROR(12/Tabla_STOCKENALMACEN[[#This Row],[MESES DE INVENTARIO]],0)</f>
        <v>0.8571428571428571</v>
      </c>
      <c r="O3118" s="3">
        <f>Tabla_STOCKENALMACEN[[#This Row],[STOCK_VALORIZADO]]/SUM(Tabla_STOCKENALMACEN[STOCK_VALORIZADO])</f>
        <v>1.8518160011205689E-4</v>
      </c>
      <c r="P3118" s="1" t="str">
        <f>VLOOKUP(Tabla_STOCKENALMACEN[[#This Row],[ID_PRODUCTO]],'ABC VENTAS'!$B$2:$F$564,5,FALSE)</f>
        <v>C</v>
      </c>
      <c r="Q3118" s="1" t="str">
        <f>VLOOKUP(Tabla_STOCKENALMACEN[[#This Row],[ID_PRODUCTO]],'ABC STOCK'!$B$3:$F$565,5,FALSE)</f>
        <v>C</v>
      </c>
      <c r="R311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119" spans="1:18" x14ac:dyDescent="0.25">
      <c r="A3119">
        <v>3</v>
      </c>
      <c r="B3119">
        <v>1520</v>
      </c>
      <c r="C3119">
        <v>9</v>
      </c>
      <c r="D3119">
        <v>6</v>
      </c>
      <c r="E3119">
        <v>201902</v>
      </c>
      <c r="F3119">
        <v>416</v>
      </c>
      <c r="G3119">
        <v>5.53</v>
      </c>
      <c r="H3119">
        <v>2300.48</v>
      </c>
      <c r="I3119">
        <v>465.34949999999998</v>
      </c>
      <c r="J3119">
        <v>85</v>
      </c>
      <c r="K3119">
        <v>573.46100000000001</v>
      </c>
      <c r="L3119">
        <f>Tabla_STOCKENALMACEN[[#This Row],[CANT_STOCK]]*Tabla_STOCKENALMACEN[[#This Row],[COSTO_UNIT]]</f>
        <v>2300.48</v>
      </c>
      <c r="M3119">
        <f>IFERROR(Tabla_STOCKENALMACEN[[#This Row],[CANT_STOCK]]/Tabla_STOCKENALMACEN[[#This Row],[VENTA_PROM12MESES_UN]],0)</f>
        <v>4.8941176470588239</v>
      </c>
      <c r="N3119">
        <f>IFERROR(12/Tabla_STOCKENALMACEN[[#This Row],[MESES DE INVENTARIO]],0)</f>
        <v>2.4519230769230766</v>
      </c>
      <c r="O3119" s="3">
        <f>Tabla_STOCKENALMACEN[[#This Row],[STOCK_VALORIZADO]]/SUM(Tabla_STOCKENALMACEN[STOCK_VALORIZADO])</f>
        <v>8.6603598959509307E-5</v>
      </c>
      <c r="P3119" s="1" t="str">
        <f>VLOOKUP(Tabla_STOCKENALMACEN[[#This Row],[ID_PRODUCTO]],'ABC VENTAS'!$B$2:$F$564,5,FALSE)</f>
        <v>C</v>
      </c>
      <c r="Q3119" s="1" t="str">
        <f>VLOOKUP(Tabla_STOCKENALMACEN[[#This Row],[ID_PRODUCTO]],'ABC STOCK'!$B$3:$F$565,5,FALSE)</f>
        <v>C</v>
      </c>
      <c r="R311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120" spans="1:18" x14ac:dyDescent="0.25">
      <c r="A3120">
        <v>3</v>
      </c>
      <c r="B3120">
        <v>1520</v>
      </c>
      <c r="C3120">
        <v>9</v>
      </c>
      <c r="D3120">
        <v>6</v>
      </c>
      <c r="E3120">
        <v>201911</v>
      </c>
      <c r="F3120">
        <v>407</v>
      </c>
      <c r="G3120">
        <v>4.5599999999999996</v>
      </c>
      <c r="H3120">
        <v>1855.92</v>
      </c>
      <c r="I3120">
        <v>217.74912</v>
      </c>
      <c r="J3120">
        <v>50.8</v>
      </c>
      <c r="K3120">
        <v>345.15552000000002</v>
      </c>
      <c r="L3120">
        <f>Tabla_STOCKENALMACEN[[#This Row],[CANT_STOCK]]*Tabla_STOCKENALMACEN[[#This Row],[COSTO_UNIT]]</f>
        <v>1855.9199999999998</v>
      </c>
      <c r="M3120">
        <f>IFERROR(Tabla_STOCKENALMACEN[[#This Row],[CANT_STOCK]]/Tabla_STOCKENALMACEN[[#This Row],[VENTA_PROM12MESES_UN]],0)</f>
        <v>8.0118110236220481</v>
      </c>
      <c r="N3120">
        <f>IFERROR(12/Tabla_STOCKENALMACEN[[#This Row],[MESES DE INVENTARIO]],0)</f>
        <v>1.4977886977886976</v>
      </c>
      <c r="O3120" s="3">
        <f>Tabla_STOCKENALMACEN[[#This Row],[STOCK_VALORIZADO]]/SUM(Tabla_STOCKENALMACEN[STOCK_VALORIZADO])</f>
        <v>6.9867745592629575E-5</v>
      </c>
      <c r="P3120" s="1" t="str">
        <f>VLOOKUP(Tabla_STOCKENALMACEN[[#This Row],[ID_PRODUCTO]],'ABC VENTAS'!$B$2:$F$564,5,FALSE)</f>
        <v>C</v>
      </c>
      <c r="Q3120" s="1" t="str">
        <f>VLOOKUP(Tabla_STOCKENALMACEN[[#This Row],[ID_PRODUCTO]],'ABC STOCK'!$B$3:$F$565,5,FALSE)</f>
        <v>C</v>
      </c>
      <c r="R312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21" spans="1:18" x14ac:dyDescent="0.25">
      <c r="A3121">
        <v>3</v>
      </c>
      <c r="B3121">
        <v>1520</v>
      </c>
      <c r="C3121">
        <v>9</v>
      </c>
      <c r="D3121">
        <v>6</v>
      </c>
      <c r="E3121">
        <v>201910</v>
      </c>
      <c r="F3121">
        <v>356</v>
      </c>
      <c r="G3121">
        <v>32.200000000000003</v>
      </c>
      <c r="H3121">
        <v>11463.2</v>
      </c>
      <c r="I3121">
        <v>0</v>
      </c>
      <c r="J3121">
        <v>0</v>
      </c>
      <c r="K3121">
        <v>0</v>
      </c>
      <c r="L3121">
        <f>Tabla_STOCKENALMACEN[[#This Row],[CANT_STOCK]]*Tabla_STOCKENALMACEN[[#This Row],[COSTO_UNIT]]</f>
        <v>11463.2</v>
      </c>
      <c r="M3121">
        <f>IFERROR(Tabla_STOCKENALMACEN[[#This Row],[CANT_STOCK]]/Tabla_STOCKENALMACEN[[#This Row],[VENTA_PROM12MESES_UN]],0)</f>
        <v>0</v>
      </c>
      <c r="N3121">
        <f>IFERROR(12/Tabla_STOCKENALMACEN[[#This Row],[MESES DE INVENTARIO]],0)</f>
        <v>0</v>
      </c>
      <c r="O3121" s="3">
        <f>Tabla_STOCKENALMACEN[[#This Row],[STOCK_VALORIZADO]]/SUM(Tabla_STOCKENALMACEN[STOCK_VALORIZADO])</f>
        <v>4.3154227621741855E-4</v>
      </c>
      <c r="P3121" s="1" t="str">
        <f>VLOOKUP(Tabla_STOCKENALMACEN[[#This Row],[ID_PRODUCTO]],'ABC VENTAS'!$B$2:$F$564,5,FALSE)</f>
        <v>C</v>
      </c>
      <c r="Q3121" s="1" t="str">
        <f>VLOOKUP(Tabla_STOCKENALMACEN[[#This Row],[ID_PRODUCTO]],'ABC STOCK'!$B$3:$F$565,5,FALSE)</f>
        <v>C</v>
      </c>
      <c r="R3121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3122" spans="1:18" x14ac:dyDescent="0.25">
      <c r="A3122">
        <v>2</v>
      </c>
      <c r="B3122">
        <v>1521</v>
      </c>
      <c r="C3122">
        <v>9</v>
      </c>
      <c r="D3122">
        <v>6</v>
      </c>
      <c r="E3122">
        <v>201907</v>
      </c>
      <c r="F3122">
        <v>1272</v>
      </c>
      <c r="G3122">
        <v>6.58</v>
      </c>
      <c r="H3122">
        <v>8369.76</v>
      </c>
      <c r="I3122">
        <v>418.488</v>
      </c>
      <c r="J3122">
        <v>79.5</v>
      </c>
      <c r="K3122">
        <v>737.58510000000001</v>
      </c>
      <c r="L3122">
        <f>Tabla_STOCKENALMACEN[[#This Row],[CANT_STOCK]]*Tabla_STOCKENALMACEN[[#This Row],[COSTO_UNIT]]</f>
        <v>8369.76</v>
      </c>
      <c r="M3122">
        <f>IFERROR(Tabla_STOCKENALMACEN[[#This Row],[CANT_STOCK]]/Tabla_STOCKENALMACEN[[#This Row],[VENTA_PROM12MESES_UN]],0)</f>
        <v>16</v>
      </c>
      <c r="N3122">
        <f>IFERROR(12/Tabla_STOCKENALMACEN[[#This Row],[MESES DE INVENTARIO]],0)</f>
        <v>0.75</v>
      </c>
      <c r="O3122" s="3">
        <f>Tabla_STOCKENALMACEN[[#This Row],[STOCK_VALORIZADO]]/SUM(Tabla_STOCKENALMACEN[STOCK_VALORIZADO])</f>
        <v>3.1508699855132085E-4</v>
      </c>
      <c r="P3122" s="1" t="str">
        <f>VLOOKUP(Tabla_STOCKENALMACEN[[#This Row],[ID_PRODUCTO]],'ABC VENTAS'!$B$2:$F$564,5,FALSE)</f>
        <v>C</v>
      </c>
      <c r="Q3122" s="1" t="str">
        <f>VLOOKUP(Tabla_STOCKENALMACEN[[#This Row],[ID_PRODUCTO]],'ABC STOCK'!$B$3:$F$565,5,FALSE)</f>
        <v>C</v>
      </c>
      <c r="R312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123" spans="1:18" x14ac:dyDescent="0.25">
      <c r="A3123">
        <v>2</v>
      </c>
      <c r="B3123">
        <v>1521</v>
      </c>
      <c r="C3123">
        <v>9</v>
      </c>
      <c r="D3123">
        <v>6</v>
      </c>
      <c r="E3123">
        <v>201904</v>
      </c>
      <c r="F3123">
        <v>534</v>
      </c>
      <c r="G3123">
        <v>2.88</v>
      </c>
      <c r="H3123">
        <v>1537.92</v>
      </c>
      <c r="I3123">
        <v>418.86720000000003</v>
      </c>
      <c r="J3123">
        <v>144</v>
      </c>
      <c r="K3123">
        <v>675.99360000000001</v>
      </c>
      <c r="L3123">
        <f>Tabla_STOCKENALMACEN[[#This Row],[CANT_STOCK]]*Tabla_STOCKENALMACEN[[#This Row],[COSTO_UNIT]]</f>
        <v>1537.9199999999998</v>
      </c>
      <c r="M3123">
        <f>IFERROR(Tabla_STOCKENALMACEN[[#This Row],[CANT_STOCK]]/Tabla_STOCKENALMACEN[[#This Row],[VENTA_PROM12MESES_UN]],0)</f>
        <v>3.7083333333333335</v>
      </c>
      <c r="N3123">
        <f>IFERROR(12/Tabla_STOCKENALMACEN[[#This Row],[MESES DE INVENTARIO]],0)</f>
        <v>3.2359550561797752</v>
      </c>
      <c r="O3123" s="3">
        <f>Tabla_STOCKENALMACEN[[#This Row],[STOCK_VALORIZADO]]/SUM(Tabla_STOCKENALMACEN[STOCK_VALORIZADO])</f>
        <v>5.7896355070162978E-5</v>
      </c>
      <c r="P3123" s="1" t="str">
        <f>VLOOKUP(Tabla_STOCKENALMACEN[[#This Row],[ID_PRODUCTO]],'ABC VENTAS'!$B$2:$F$564,5,FALSE)</f>
        <v>C</v>
      </c>
      <c r="Q3123" s="1" t="str">
        <f>VLOOKUP(Tabla_STOCKENALMACEN[[#This Row],[ID_PRODUCTO]],'ABC STOCK'!$B$3:$F$565,5,FALSE)</f>
        <v>C</v>
      </c>
      <c r="R312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124" spans="1:18" x14ac:dyDescent="0.25">
      <c r="A3124">
        <v>1</v>
      </c>
      <c r="B3124">
        <v>1521</v>
      </c>
      <c r="C3124">
        <v>9</v>
      </c>
      <c r="D3124">
        <v>6</v>
      </c>
      <c r="E3124">
        <v>202002</v>
      </c>
      <c r="F3124">
        <v>597</v>
      </c>
      <c r="G3124">
        <v>5.32</v>
      </c>
      <c r="H3124">
        <v>3176.04</v>
      </c>
      <c r="I3124">
        <v>303.33575999999999</v>
      </c>
      <c r="J3124">
        <v>66.3</v>
      </c>
      <c r="K3124">
        <v>536.12832000000003</v>
      </c>
      <c r="L3124">
        <f>Tabla_STOCKENALMACEN[[#This Row],[CANT_STOCK]]*Tabla_STOCKENALMACEN[[#This Row],[COSTO_UNIT]]</f>
        <v>3176.04</v>
      </c>
      <c r="M3124">
        <f>IFERROR(Tabla_STOCKENALMACEN[[#This Row],[CANT_STOCK]]/Tabla_STOCKENALMACEN[[#This Row],[VENTA_PROM12MESES_UN]],0)</f>
        <v>9.004524886877828</v>
      </c>
      <c r="N3124">
        <f>IFERROR(12/Tabla_STOCKENALMACEN[[#This Row],[MESES DE INVENTARIO]],0)</f>
        <v>1.3326633165829145</v>
      </c>
      <c r="O3124" s="3">
        <f>Tabla_STOCKENALMACEN[[#This Row],[STOCK_VALORIZADO]]/SUM(Tabla_STOCKENALMACEN[STOCK_VALORIZADO])</f>
        <v>1.1956482753136733E-4</v>
      </c>
      <c r="P3124" s="1" t="str">
        <f>VLOOKUP(Tabla_STOCKENALMACEN[[#This Row],[ID_PRODUCTO]],'ABC VENTAS'!$B$2:$F$564,5,FALSE)</f>
        <v>C</v>
      </c>
      <c r="Q3124" s="1" t="str">
        <f>VLOOKUP(Tabla_STOCKENALMACEN[[#This Row],[ID_PRODUCTO]],'ABC STOCK'!$B$3:$F$565,5,FALSE)</f>
        <v>C</v>
      </c>
      <c r="R312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25" spans="1:18" x14ac:dyDescent="0.25">
      <c r="A3125">
        <v>2</v>
      </c>
      <c r="B3125">
        <v>1521</v>
      </c>
      <c r="C3125">
        <v>9</v>
      </c>
      <c r="D3125">
        <v>6</v>
      </c>
      <c r="E3125">
        <v>202003</v>
      </c>
      <c r="F3125">
        <v>1736</v>
      </c>
      <c r="G3125">
        <v>2.4300000000000002</v>
      </c>
      <c r="H3125">
        <v>4218.4799999999996</v>
      </c>
      <c r="I3125">
        <v>248.30712</v>
      </c>
      <c r="J3125">
        <v>96.4</v>
      </c>
      <c r="K3125">
        <v>339.66539999999998</v>
      </c>
      <c r="L3125">
        <f>Tabla_STOCKENALMACEN[[#This Row],[CANT_STOCK]]*Tabla_STOCKENALMACEN[[#This Row],[COSTO_UNIT]]</f>
        <v>4218.4800000000005</v>
      </c>
      <c r="M3125">
        <f>IFERROR(Tabla_STOCKENALMACEN[[#This Row],[CANT_STOCK]]/Tabla_STOCKENALMACEN[[#This Row],[VENTA_PROM12MESES_UN]],0)</f>
        <v>18.008298755186722</v>
      </c>
      <c r="N3125">
        <f>IFERROR(12/Tabla_STOCKENALMACEN[[#This Row],[MESES DE INVENTARIO]],0)</f>
        <v>0.66635944700460825</v>
      </c>
      <c r="O3125" s="3">
        <f>Tabla_STOCKENALMACEN[[#This Row],[STOCK_VALORIZADO]]/SUM(Tabla_STOCKENALMACEN[STOCK_VALORIZADO])</f>
        <v>1.5880840091577012E-4</v>
      </c>
      <c r="P3125" s="1" t="str">
        <f>VLOOKUP(Tabla_STOCKENALMACEN[[#This Row],[ID_PRODUCTO]],'ABC VENTAS'!$B$2:$F$564,5,FALSE)</f>
        <v>C</v>
      </c>
      <c r="Q3125" s="1" t="str">
        <f>VLOOKUP(Tabla_STOCKENALMACEN[[#This Row],[ID_PRODUCTO]],'ABC STOCK'!$B$3:$F$565,5,FALSE)</f>
        <v>C</v>
      </c>
      <c r="R312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126" spans="1:18" x14ac:dyDescent="0.25">
      <c r="A3126">
        <v>1</v>
      </c>
      <c r="B3126">
        <v>1521</v>
      </c>
      <c r="C3126">
        <v>9</v>
      </c>
      <c r="D3126">
        <v>6</v>
      </c>
      <c r="E3126">
        <v>202003</v>
      </c>
      <c r="F3126">
        <v>72</v>
      </c>
      <c r="G3126">
        <v>2.77</v>
      </c>
      <c r="H3126">
        <v>199.44</v>
      </c>
      <c r="I3126">
        <v>153.56880000000001</v>
      </c>
      <c r="J3126">
        <v>66</v>
      </c>
      <c r="K3126">
        <v>219.38399999999999</v>
      </c>
      <c r="L3126">
        <f>Tabla_STOCKENALMACEN[[#This Row],[CANT_STOCK]]*Tabla_STOCKENALMACEN[[#This Row],[COSTO_UNIT]]</f>
        <v>199.44</v>
      </c>
      <c r="M3126">
        <f>IFERROR(Tabla_STOCKENALMACEN[[#This Row],[CANT_STOCK]]/Tabla_STOCKENALMACEN[[#This Row],[VENTA_PROM12MESES_UN]],0)</f>
        <v>1.0909090909090908</v>
      </c>
      <c r="N3126">
        <f>IFERROR(12/Tabla_STOCKENALMACEN[[#This Row],[MESES DE INVENTARIO]],0)</f>
        <v>11</v>
      </c>
      <c r="O3126" s="3">
        <f>Tabla_STOCKENALMACEN[[#This Row],[STOCK_VALORIZADO]]/SUM(Tabla_STOCKENALMACEN[STOCK_VALORIZADO])</f>
        <v>7.5080947352224472E-6</v>
      </c>
      <c r="P3126" s="1" t="str">
        <f>VLOOKUP(Tabla_STOCKENALMACEN[[#This Row],[ID_PRODUCTO]],'ABC VENTAS'!$B$2:$F$564,5,FALSE)</f>
        <v>C</v>
      </c>
      <c r="Q3126" s="1" t="str">
        <f>VLOOKUP(Tabla_STOCKENALMACEN[[#This Row],[ID_PRODUCTO]],'ABC STOCK'!$B$3:$F$565,5,FALSE)</f>
        <v>C</v>
      </c>
      <c r="R312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27" spans="1:18" x14ac:dyDescent="0.25">
      <c r="A3127">
        <v>3</v>
      </c>
      <c r="B3127">
        <v>1521</v>
      </c>
      <c r="C3127">
        <v>9</v>
      </c>
      <c r="D3127">
        <v>6</v>
      </c>
      <c r="E3127">
        <v>201910</v>
      </c>
      <c r="F3127">
        <v>295</v>
      </c>
      <c r="G3127">
        <v>1.05</v>
      </c>
      <c r="H3127">
        <v>309.75</v>
      </c>
      <c r="I3127">
        <v>117.747</v>
      </c>
      <c r="J3127">
        <v>126</v>
      </c>
      <c r="K3127">
        <v>173.31299999999999</v>
      </c>
      <c r="L3127">
        <f>Tabla_STOCKENALMACEN[[#This Row],[CANT_STOCK]]*Tabla_STOCKENALMACEN[[#This Row],[COSTO_UNIT]]</f>
        <v>309.75</v>
      </c>
      <c r="M3127">
        <f>IFERROR(Tabla_STOCKENALMACEN[[#This Row],[CANT_STOCK]]/Tabla_STOCKENALMACEN[[#This Row],[VENTA_PROM12MESES_UN]],0)</f>
        <v>2.3412698412698414</v>
      </c>
      <c r="N3127">
        <f>IFERROR(12/Tabla_STOCKENALMACEN[[#This Row],[MESES DE INVENTARIO]],0)</f>
        <v>5.1254237288135593</v>
      </c>
      <c r="O3127" s="3">
        <f>Tabla_STOCKENALMACEN[[#This Row],[STOCK_VALORIZADO]]/SUM(Tabla_STOCKENALMACEN[STOCK_VALORIZADO])</f>
        <v>1.1660811994761096E-5</v>
      </c>
      <c r="P3127" s="1" t="str">
        <f>VLOOKUP(Tabla_STOCKENALMACEN[[#This Row],[ID_PRODUCTO]],'ABC VENTAS'!$B$2:$F$564,5,FALSE)</f>
        <v>C</v>
      </c>
      <c r="Q3127" s="1" t="str">
        <f>VLOOKUP(Tabla_STOCKENALMACEN[[#This Row],[ID_PRODUCTO]],'ABC STOCK'!$B$3:$F$565,5,FALSE)</f>
        <v>C</v>
      </c>
      <c r="R312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28" spans="1:18" x14ac:dyDescent="0.25">
      <c r="A3128">
        <v>1</v>
      </c>
      <c r="B3128">
        <v>1522</v>
      </c>
      <c r="C3128">
        <v>9</v>
      </c>
      <c r="D3128">
        <v>6</v>
      </c>
      <c r="E3128">
        <v>201908</v>
      </c>
      <c r="F3128">
        <v>49</v>
      </c>
      <c r="G3128">
        <v>6.38</v>
      </c>
      <c r="H3128">
        <v>312.62</v>
      </c>
      <c r="I3128">
        <v>775.29759999999999</v>
      </c>
      <c r="J3128">
        <v>124</v>
      </c>
      <c r="K3128">
        <v>1400.2824000000001</v>
      </c>
      <c r="L3128">
        <f>Tabla_STOCKENALMACEN[[#This Row],[CANT_STOCK]]*Tabla_STOCKENALMACEN[[#This Row],[COSTO_UNIT]]</f>
        <v>312.62</v>
      </c>
      <c r="M3128">
        <f>IFERROR(Tabla_STOCKENALMACEN[[#This Row],[CANT_STOCK]]/Tabla_STOCKENALMACEN[[#This Row],[VENTA_PROM12MESES_UN]],0)</f>
        <v>0.39516129032258063</v>
      </c>
      <c r="N3128">
        <f>IFERROR(12/Tabla_STOCKENALMACEN[[#This Row],[MESES DE INVENTARIO]],0)</f>
        <v>30.367346938775512</v>
      </c>
      <c r="O3128" s="3">
        <f>Tabla_STOCKENALMACEN[[#This Row],[STOCK_VALORIZADO]]/SUM(Tabla_STOCKENALMACEN[STOCK_VALORIZADO])</f>
        <v>1.1768855676520465E-5</v>
      </c>
      <c r="P3128" s="1" t="str">
        <f>VLOOKUP(Tabla_STOCKENALMACEN[[#This Row],[ID_PRODUCTO]],'ABC VENTAS'!$B$2:$F$564,5,FALSE)</f>
        <v>C</v>
      </c>
      <c r="Q3128" s="1" t="str">
        <f>VLOOKUP(Tabla_STOCKENALMACEN[[#This Row],[ID_PRODUCTO]],'ABC STOCK'!$B$3:$F$565,5,FALSE)</f>
        <v>C</v>
      </c>
      <c r="R312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29" spans="1:18" x14ac:dyDescent="0.25">
      <c r="A3129">
        <v>2</v>
      </c>
      <c r="B3129">
        <v>1522</v>
      </c>
      <c r="C3129">
        <v>9</v>
      </c>
      <c r="D3129">
        <v>6</v>
      </c>
      <c r="E3129">
        <v>202003</v>
      </c>
      <c r="F3129">
        <v>342</v>
      </c>
      <c r="G3129">
        <v>3.8</v>
      </c>
      <c r="H3129">
        <v>1299.5999999999999</v>
      </c>
      <c r="I3129">
        <v>508.89600000000002</v>
      </c>
      <c r="J3129">
        <v>124</v>
      </c>
      <c r="K3129">
        <v>565.44000000000005</v>
      </c>
      <c r="L3129">
        <f>Tabla_STOCKENALMACEN[[#This Row],[CANT_STOCK]]*Tabla_STOCKENALMACEN[[#This Row],[COSTO_UNIT]]</f>
        <v>1299.5999999999999</v>
      </c>
      <c r="M3129">
        <f>IFERROR(Tabla_STOCKENALMACEN[[#This Row],[CANT_STOCK]]/Tabla_STOCKENALMACEN[[#This Row],[VENTA_PROM12MESES_UN]],0)</f>
        <v>2.7580645161290325</v>
      </c>
      <c r="N3129">
        <f>IFERROR(12/Tabla_STOCKENALMACEN[[#This Row],[MESES DE INVENTARIO]],0)</f>
        <v>4.3508771929824555</v>
      </c>
      <c r="O3129" s="3">
        <f>Tabla_STOCKENALMACEN[[#This Row],[STOCK_VALORIZADO]]/SUM(Tabla_STOCKENALMACEN[STOCK_VALORIZADO])</f>
        <v>4.8924588437099334E-5</v>
      </c>
      <c r="P3129" s="1" t="str">
        <f>VLOOKUP(Tabla_STOCKENALMACEN[[#This Row],[ID_PRODUCTO]],'ABC VENTAS'!$B$2:$F$564,5,FALSE)</f>
        <v>C</v>
      </c>
      <c r="Q3129" s="1" t="str">
        <f>VLOOKUP(Tabla_STOCKENALMACEN[[#This Row],[ID_PRODUCTO]],'ABC STOCK'!$B$3:$F$565,5,FALSE)</f>
        <v>C</v>
      </c>
      <c r="R312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30" spans="1:18" x14ac:dyDescent="0.25">
      <c r="A3130">
        <v>1</v>
      </c>
      <c r="B3130">
        <v>1522</v>
      </c>
      <c r="C3130">
        <v>9</v>
      </c>
      <c r="D3130">
        <v>6</v>
      </c>
      <c r="E3130">
        <v>201909</v>
      </c>
      <c r="F3130">
        <v>896</v>
      </c>
      <c r="G3130">
        <v>7.18</v>
      </c>
      <c r="H3130">
        <v>6433.28</v>
      </c>
      <c r="I3130">
        <v>408.65688</v>
      </c>
      <c r="J3130">
        <v>52.7</v>
      </c>
      <c r="K3130">
        <v>560.01128000000006</v>
      </c>
      <c r="L3130">
        <f>Tabla_STOCKENALMACEN[[#This Row],[CANT_STOCK]]*Tabla_STOCKENALMACEN[[#This Row],[COSTO_UNIT]]</f>
        <v>6433.28</v>
      </c>
      <c r="M3130">
        <f>IFERROR(Tabla_STOCKENALMACEN[[#This Row],[CANT_STOCK]]/Tabla_STOCKENALMACEN[[#This Row],[VENTA_PROM12MESES_UN]],0)</f>
        <v>17.001897533206829</v>
      </c>
      <c r="N3130">
        <f>IFERROR(12/Tabla_STOCKENALMACEN[[#This Row],[MESES DE INVENTARIO]],0)</f>
        <v>0.70580357142857153</v>
      </c>
      <c r="O3130" s="3">
        <f>Tabla_STOCKENALMACEN[[#This Row],[STOCK_VALORIZADO]]/SUM(Tabla_STOCKENALMACEN[STOCK_VALORIZADO])</f>
        <v>2.421865006929997E-4</v>
      </c>
      <c r="P3130" s="1" t="str">
        <f>VLOOKUP(Tabla_STOCKENALMACEN[[#This Row],[ID_PRODUCTO]],'ABC VENTAS'!$B$2:$F$564,5,FALSE)</f>
        <v>C</v>
      </c>
      <c r="Q3130" s="1" t="str">
        <f>VLOOKUP(Tabla_STOCKENALMACEN[[#This Row],[ID_PRODUCTO]],'ABC STOCK'!$B$3:$F$565,5,FALSE)</f>
        <v>C</v>
      </c>
      <c r="R313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131" spans="1:18" x14ac:dyDescent="0.25">
      <c r="A3131">
        <v>1</v>
      </c>
      <c r="B3131">
        <v>1522</v>
      </c>
      <c r="C3131">
        <v>9</v>
      </c>
      <c r="D3131">
        <v>6</v>
      </c>
      <c r="E3131">
        <v>201904</v>
      </c>
      <c r="F3131">
        <v>94</v>
      </c>
      <c r="G3131">
        <v>7.08</v>
      </c>
      <c r="H3131">
        <v>665.52</v>
      </c>
      <c r="I3131">
        <v>300.23448000000002</v>
      </c>
      <c r="J3131">
        <v>46.6</v>
      </c>
      <c r="K3131">
        <v>468.49776000000003</v>
      </c>
      <c r="L3131">
        <f>Tabla_STOCKENALMACEN[[#This Row],[CANT_STOCK]]*Tabla_STOCKENALMACEN[[#This Row],[COSTO_UNIT]]</f>
        <v>665.52</v>
      </c>
      <c r="M3131">
        <f>IFERROR(Tabla_STOCKENALMACEN[[#This Row],[CANT_STOCK]]/Tabla_STOCKENALMACEN[[#This Row],[VENTA_PROM12MESES_UN]],0)</f>
        <v>2.0171673819742488</v>
      </c>
      <c r="N3131">
        <f>IFERROR(12/Tabla_STOCKENALMACEN[[#This Row],[MESES DE INVENTARIO]],0)</f>
        <v>5.9489361702127663</v>
      </c>
      <c r="O3131" s="3">
        <f>Tabla_STOCKENALMACEN[[#This Row],[STOCK_VALORIZADO]]/SUM(Tabla_STOCKENALMACEN[STOCK_VALORIZADO])</f>
        <v>2.5054087485886697E-5</v>
      </c>
      <c r="P3131" s="1" t="str">
        <f>VLOOKUP(Tabla_STOCKENALMACEN[[#This Row],[ID_PRODUCTO]],'ABC VENTAS'!$B$2:$F$564,5,FALSE)</f>
        <v>C</v>
      </c>
      <c r="Q3131" s="1" t="str">
        <f>VLOOKUP(Tabla_STOCKENALMACEN[[#This Row],[ID_PRODUCTO]],'ABC STOCK'!$B$3:$F$565,5,FALSE)</f>
        <v>C</v>
      </c>
      <c r="R313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32" spans="1:18" x14ac:dyDescent="0.25">
      <c r="A3132">
        <v>1</v>
      </c>
      <c r="B3132">
        <v>1522</v>
      </c>
      <c r="C3132">
        <v>9</v>
      </c>
      <c r="D3132">
        <v>6</v>
      </c>
      <c r="E3132">
        <v>202002</v>
      </c>
      <c r="F3132">
        <v>568</v>
      </c>
      <c r="G3132">
        <v>3.24</v>
      </c>
      <c r="H3132">
        <v>1840.32</v>
      </c>
      <c r="I3132">
        <v>227.41883999999999</v>
      </c>
      <c r="J3132">
        <v>70.900000000000006</v>
      </c>
      <c r="K3132">
        <v>339.97967999999997</v>
      </c>
      <c r="L3132">
        <f>Tabla_STOCKENALMACEN[[#This Row],[CANT_STOCK]]*Tabla_STOCKENALMACEN[[#This Row],[COSTO_UNIT]]</f>
        <v>1840.3200000000002</v>
      </c>
      <c r="M3132">
        <f>IFERROR(Tabla_STOCKENALMACEN[[#This Row],[CANT_STOCK]]/Tabla_STOCKENALMACEN[[#This Row],[VENTA_PROM12MESES_UN]],0)</f>
        <v>8.0112834978843441</v>
      </c>
      <c r="N3132">
        <f>IFERROR(12/Tabla_STOCKENALMACEN[[#This Row],[MESES DE INVENTARIO]],0)</f>
        <v>1.4978873239436621</v>
      </c>
      <c r="O3132" s="3">
        <f>Tabla_STOCKENALMACEN[[#This Row],[STOCK_VALORIZADO]]/SUM(Tabla_STOCKENALMACEN[STOCK_VALORIZADO])</f>
        <v>6.9280469831150101E-5</v>
      </c>
      <c r="P3132" s="1" t="str">
        <f>VLOOKUP(Tabla_STOCKENALMACEN[[#This Row],[ID_PRODUCTO]],'ABC VENTAS'!$B$2:$F$564,5,FALSE)</f>
        <v>C</v>
      </c>
      <c r="Q3132" s="1" t="str">
        <f>VLOOKUP(Tabla_STOCKENALMACEN[[#This Row],[ID_PRODUCTO]],'ABC STOCK'!$B$3:$F$565,5,FALSE)</f>
        <v>C</v>
      </c>
      <c r="R313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33" spans="1:18" x14ac:dyDescent="0.25">
      <c r="A3133">
        <v>2</v>
      </c>
      <c r="B3133">
        <v>1522</v>
      </c>
      <c r="C3133">
        <v>9</v>
      </c>
      <c r="D3133">
        <v>6</v>
      </c>
      <c r="E3133">
        <v>201905</v>
      </c>
      <c r="F3133">
        <v>156</v>
      </c>
      <c r="G3133">
        <v>1.81</v>
      </c>
      <c r="H3133">
        <v>282.36</v>
      </c>
      <c r="I3133">
        <v>108.238</v>
      </c>
      <c r="J3133">
        <v>65</v>
      </c>
      <c r="K3133">
        <v>222.35849999999999</v>
      </c>
      <c r="L3133">
        <f>Tabla_STOCKENALMACEN[[#This Row],[CANT_STOCK]]*Tabla_STOCKENALMACEN[[#This Row],[COSTO_UNIT]]</f>
        <v>282.36</v>
      </c>
      <c r="M3133">
        <f>IFERROR(Tabla_STOCKENALMACEN[[#This Row],[CANT_STOCK]]/Tabla_STOCKENALMACEN[[#This Row],[VENTA_PROM12MESES_UN]],0)</f>
        <v>2.4</v>
      </c>
      <c r="N3133">
        <f>IFERROR(12/Tabla_STOCKENALMACEN[[#This Row],[MESES DE INVENTARIO]],0)</f>
        <v>5</v>
      </c>
      <c r="O3133" s="3">
        <f>Tabla_STOCKENALMACEN[[#This Row],[STOCK_VALORIZADO]]/SUM(Tabla_STOCKENALMACEN[STOCK_VALORIZADO])</f>
        <v>1.0629691282778832E-5</v>
      </c>
      <c r="P3133" s="1" t="str">
        <f>VLOOKUP(Tabla_STOCKENALMACEN[[#This Row],[ID_PRODUCTO]],'ABC VENTAS'!$B$2:$F$564,5,FALSE)</f>
        <v>C</v>
      </c>
      <c r="Q3133" s="1" t="str">
        <f>VLOOKUP(Tabla_STOCKENALMACEN[[#This Row],[ID_PRODUCTO]],'ABC STOCK'!$B$3:$F$565,5,FALSE)</f>
        <v>C</v>
      </c>
      <c r="R313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34" spans="1:18" x14ac:dyDescent="0.25">
      <c r="A3134">
        <v>1</v>
      </c>
      <c r="B3134">
        <v>1523</v>
      </c>
      <c r="C3134">
        <v>9</v>
      </c>
      <c r="D3134">
        <v>6</v>
      </c>
      <c r="E3134">
        <v>201909</v>
      </c>
      <c r="F3134">
        <v>474</v>
      </c>
      <c r="G3134">
        <v>4.0999999999999996</v>
      </c>
      <c r="H3134">
        <v>1943.4</v>
      </c>
      <c r="I3134">
        <v>254.9872</v>
      </c>
      <c r="J3134">
        <v>67.599999999999994</v>
      </c>
      <c r="K3134">
        <v>485.03</v>
      </c>
      <c r="L3134">
        <f>Tabla_STOCKENALMACEN[[#This Row],[CANT_STOCK]]*Tabla_STOCKENALMACEN[[#This Row],[COSTO_UNIT]]</f>
        <v>1943.3999999999999</v>
      </c>
      <c r="M3134">
        <f>IFERROR(Tabla_STOCKENALMACEN[[#This Row],[CANT_STOCK]]/Tabla_STOCKENALMACEN[[#This Row],[VENTA_PROM12MESES_UN]],0)</f>
        <v>7.0118343195266277</v>
      </c>
      <c r="N3134">
        <f>IFERROR(12/Tabla_STOCKENALMACEN[[#This Row],[MESES DE INVENTARIO]],0)</f>
        <v>1.7113924050632909</v>
      </c>
      <c r="O3134" s="3">
        <f>Tabla_STOCKENALMACEN[[#This Row],[STOCK_VALORIZADO]]/SUM(Tabla_STOCKENALMACEN[STOCK_VALORIZADO])</f>
        <v>7.316100736277227E-5</v>
      </c>
      <c r="P3134" s="1" t="str">
        <f>VLOOKUP(Tabla_STOCKENALMACEN[[#This Row],[ID_PRODUCTO]],'ABC VENTAS'!$B$2:$F$564,5,FALSE)</f>
        <v>C</v>
      </c>
      <c r="Q3134" s="1" t="str">
        <f>VLOOKUP(Tabla_STOCKENALMACEN[[#This Row],[ID_PRODUCTO]],'ABC STOCK'!$B$3:$F$565,5,FALSE)</f>
        <v>C</v>
      </c>
      <c r="R313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35" spans="1:18" x14ac:dyDescent="0.25">
      <c r="A3135">
        <v>1</v>
      </c>
      <c r="B3135">
        <v>1523</v>
      </c>
      <c r="C3135">
        <v>9</v>
      </c>
      <c r="D3135">
        <v>6</v>
      </c>
      <c r="E3135">
        <v>202002</v>
      </c>
      <c r="F3135">
        <v>268</v>
      </c>
      <c r="G3135">
        <v>5.81</v>
      </c>
      <c r="H3135">
        <v>1557.08</v>
      </c>
      <c r="I3135">
        <v>249.1328</v>
      </c>
      <c r="J3135">
        <v>53.6</v>
      </c>
      <c r="K3135">
        <v>407.95496000000003</v>
      </c>
      <c r="L3135">
        <f>Tabla_STOCKENALMACEN[[#This Row],[CANT_STOCK]]*Tabla_STOCKENALMACEN[[#This Row],[COSTO_UNIT]]</f>
        <v>1557.08</v>
      </c>
      <c r="M3135">
        <f>IFERROR(Tabla_STOCKENALMACEN[[#This Row],[CANT_STOCK]]/Tabla_STOCKENALMACEN[[#This Row],[VENTA_PROM12MESES_UN]],0)</f>
        <v>5</v>
      </c>
      <c r="N3135">
        <f>IFERROR(12/Tabla_STOCKENALMACEN[[#This Row],[MESES DE INVENTARIO]],0)</f>
        <v>2.4</v>
      </c>
      <c r="O3135" s="3">
        <f>Tabla_STOCKENALMACEN[[#This Row],[STOCK_VALORIZADO]]/SUM(Tabla_STOCKENALMACEN[STOCK_VALORIZADO])</f>
        <v>5.8617650172082667E-5</v>
      </c>
      <c r="P3135" s="1" t="str">
        <f>VLOOKUP(Tabla_STOCKENALMACEN[[#This Row],[ID_PRODUCTO]],'ABC VENTAS'!$B$2:$F$564,5,FALSE)</f>
        <v>C</v>
      </c>
      <c r="Q3135" s="1" t="str">
        <f>VLOOKUP(Tabla_STOCKENALMACEN[[#This Row],[ID_PRODUCTO]],'ABC STOCK'!$B$3:$F$565,5,FALSE)</f>
        <v>C</v>
      </c>
      <c r="R313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136" spans="1:18" x14ac:dyDescent="0.25">
      <c r="A3136">
        <v>3</v>
      </c>
      <c r="B3136">
        <v>1523</v>
      </c>
      <c r="C3136">
        <v>9</v>
      </c>
      <c r="D3136">
        <v>6</v>
      </c>
      <c r="E3136">
        <v>201910</v>
      </c>
      <c r="F3136">
        <v>1034</v>
      </c>
      <c r="G3136">
        <v>2.5099999999999998</v>
      </c>
      <c r="H3136">
        <v>2595.34</v>
      </c>
      <c r="I3136">
        <v>241.93889999999999</v>
      </c>
      <c r="J3136">
        <v>119</v>
      </c>
      <c r="K3136">
        <v>394.27080000000001</v>
      </c>
      <c r="L3136">
        <f>Tabla_STOCKENALMACEN[[#This Row],[CANT_STOCK]]*Tabla_STOCKENALMACEN[[#This Row],[COSTO_UNIT]]</f>
        <v>2595.3399999999997</v>
      </c>
      <c r="M3136">
        <f>IFERROR(Tabla_STOCKENALMACEN[[#This Row],[CANT_STOCK]]/Tabla_STOCKENALMACEN[[#This Row],[VENTA_PROM12MESES_UN]],0)</f>
        <v>8.6890756302521002</v>
      </c>
      <c r="N3136">
        <f>IFERROR(12/Tabla_STOCKENALMACEN[[#This Row],[MESES DE INVENTARIO]],0)</f>
        <v>1.3810444874274663</v>
      </c>
      <c r="O3136" s="3">
        <f>Tabla_STOCKENALMACEN[[#This Row],[STOCK_VALORIZADO]]/SUM(Tabla_STOCKENALMACEN[STOCK_VALORIZADO])</f>
        <v>9.7703863769114634E-5</v>
      </c>
      <c r="P3136" s="1" t="str">
        <f>VLOOKUP(Tabla_STOCKENALMACEN[[#This Row],[ID_PRODUCTO]],'ABC VENTAS'!$B$2:$F$564,5,FALSE)</f>
        <v>C</v>
      </c>
      <c r="Q3136" s="1" t="str">
        <f>VLOOKUP(Tabla_STOCKENALMACEN[[#This Row],[ID_PRODUCTO]],'ABC STOCK'!$B$3:$F$565,5,FALSE)</f>
        <v>C</v>
      </c>
      <c r="R313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37" spans="1:18" x14ac:dyDescent="0.25">
      <c r="A3137">
        <v>3</v>
      </c>
      <c r="B3137">
        <v>1523</v>
      </c>
      <c r="C3137">
        <v>9</v>
      </c>
      <c r="D3137">
        <v>6</v>
      </c>
      <c r="E3137">
        <v>202001</v>
      </c>
      <c r="F3137">
        <v>9</v>
      </c>
      <c r="G3137">
        <v>2.42</v>
      </c>
      <c r="H3137">
        <v>21.78</v>
      </c>
      <c r="I3137">
        <v>218.52600000000001</v>
      </c>
      <c r="J3137">
        <v>86</v>
      </c>
      <c r="K3137">
        <v>368.37240000000003</v>
      </c>
      <c r="L3137">
        <f>Tabla_STOCKENALMACEN[[#This Row],[CANT_STOCK]]*Tabla_STOCKENALMACEN[[#This Row],[COSTO_UNIT]]</f>
        <v>21.78</v>
      </c>
      <c r="M3137">
        <f>IFERROR(Tabla_STOCKENALMACEN[[#This Row],[CANT_STOCK]]/Tabla_STOCKENALMACEN[[#This Row],[VENTA_PROM12MESES_UN]],0)</f>
        <v>0.10465116279069768</v>
      </c>
      <c r="N3137">
        <f>IFERROR(12/Tabla_STOCKENALMACEN[[#This Row],[MESES DE INVENTARIO]],0)</f>
        <v>114.66666666666666</v>
      </c>
      <c r="O3137" s="3">
        <f>Tabla_STOCKENALMACEN[[#This Row],[STOCK_VALORIZADO]]/SUM(Tabla_STOCKENALMACEN[STOCK_VALORIZADO])</f>
        <v>8.1992731314252362E-7</v>
      </c>
      <c r="P3137" s="1" t="str">
        <f>VLOOKUP(Tabla_STOCKENALMACEN[[#This Row],[ID_PRODUCTO]],'ABC VENTAS'!$B$2:$F$564,5,FALSE)</f>
        <v>C</v>
      </c>
      <c r="Q3137" s="1" t="str">
        <f>VLOOKUP(Tabla_STOCKENALMACEN[[#This Row],[ID_PRODUCTO]],'ABC STOCK'!$B$3:$F$565,5,FALSE)</f>
        <v>C</v>
      </c>
      <c r="R313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38" spans="1:18" x14ac:dyDescent="0.25">
      <c r="A3138">
        <v>3</v>
      </c>
      <c r="B3138">
        <v>1523</v>
      </c>
      <c r="C3138">
        <v>9</v>
      </c>
      <c r="D3138">
        <v>6</v>
      </c>
      <c r="E3138">
        <v>201906</v>
      </c>
      <c r="F3138">
        <v>36</v>
      </c>
      <c r="G3138">
        <v>3.92</v>
      </c>
      <c r="H3138">
        <v>141.12</v>
      </c>
      <c r="I3138">
        <v>174.44</v>
      </c>
      <c r="J3138">
        <v>50</v>
      </c>
      <c r="K3138">
        <v>366.52</v>
      </c>
      <c r="L3138">
        <f>Tabla_STOCKENALMACEN[[#This Row],[CANT_STOCK]]*Tabla_STOCKENALMACEN[[#This Row],[COSTO_UNIT]]</f>
        <v>141.12</v>
      </c>
      <c r="M3138">
        <f>IFERROR(Tabla_STOCKENALMACEN[[#This Row],[CANT_STOCK]]/Tabla_STOCKENALMACEN[[#This Row],[VENTA_PROM12MESES_UN]],0)</f>
        <v>0.72</v>
      </c>
      <c r="N3138">
        <f>IFERROR(12/Tabla_STOCKENALMACEN[[#This Row],[MESES DE INVENTARIO]],0)</f>
        <v>16.666666666666668</v>
      </c>
      <c r="O3138" s="3">
        <f>Tabla_STOCKENALMACEN[[#This Row],[STOCK_VALORIZADO]]/SUM(Tabla_STOCKENALMACEN[STOCK_VALORIZADO])</f>
        <v>5.3125868884606483E-6</v>
      </c>
      <c r="P3138" s="1" t="str">
        <f>VLOOKUP(Tabla_STOCKENALMACEN[[#This Row],[ID_PRODUCTO]],'ABC VENTAS'!$B$2:$F$564,5,FALSE)</f>
        <v>C</v>
      </c>
      <c r="Q3138" s="1" t="str">
        <f>VLOOKUP(Tabla_STOCKENALMACEN[[#This Row],[ID_PRODUCTO]],'ABC STOCK'!$B$3:$F$565,5,FALSE)</f>
        <v>C</v>
      </c>
      <c r="R313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39" spans="1:18" x14ac:dyDescent="0.25">
      <c r="A3139">
        <v>3</v>
      </c>
      <c r="B3139">
        <v>1523</v>
      </c>
      <c r="C3139">
        <v>9</v>
      </c>
      <c r="D3139">
        <v>6</v>
      </c>
      <c r="E3139">
        <v>202003</v>
      </c>
      <c r="F3139">
        <v>251</v>
      </c>
      <c r="G3139">
        <v>6.78</v>
      </c>
      <c r="H3139">
        <v>1701.78</v>
      </c>
      <c r="I3139">
        <v>165.07266000000001</v>
      </c>
      <c r="J3139">
        <v>25.1</v>
      </c>
      <c r="K3139">
        <v>275.68835999999999</v>
      </c>
      <c r="L3139">
        <f>Tabla_STOCKENALMACEN[[#This Row],[CANT_STOCK]]*Tabla_STOCKENALMACEN[[#This Row],[COSTO_UNIT]]</f>
        <v>1701.78</v>
      </c>
      <c r="M3139">
        <f>IFERROR(Tabla_STOCKENALMACEN[[#This Row],[CANT_STOCK]]/Tabla_STOCKENALMACEN[[#This Row],[VENTA_PROM12MESES_UN]],0)</f>
        <v>10</v>
      </c>
      <c r="N3139">
        <f>IFERROR(12/Tabla_STOCKENALMACEN[[#This Row],[MESES DE INVENTARIO]],0)</f>
        <v>1.2</v>
      </c>
      <c r="O3139" s="3">
        <f>Tabla_STOCKENALMACEN[[#This Row],[STOCK_VALORIZADO]]/SUM(Tabla_STOCKENALMACEN[STOCK_VALORIZADO])</f>
        <v>6.4065009318626427E-5</v>
      </c>
      <c r="P3139" s="1" t="str">
        <f>VLOOKUP(Tabla_STOCKENALMACEN[[#This Row],[ID_PRODUCTO]],'ABC VENTAS'!$B$2:$F$564,5,FALSE)</f>
        <v>C</v>
      </c>
      <c r="Q3139" s="1" t="str">
        <f>VLOOKUP(Tabla_STOCKENALMACEN[[#This Row],[ID_PRODUCTO]],'ABC STOCK'!$B$3:$F$565,5,FALSE)</f>
        <v>C</v>
      </c>
      <c r="R313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40" spans="1:18" x14ac:dyDescent="0.25">
      <c r="A3140">
        <v>1</v>
      </c>
      <c r="B3140">
        <v>1524</v>
      </c>
      <c r="C3140">
        <v>9</v>
      </c>
      <c r="D3140">
        <v>6</v>
      </c>
      <c r="E3140">
        <v>202003</v>
      </c>
      <c r="F3140">
        <v>948</v>
      </c>
      <c r="G3140">
        <v>5.1100000000000003</v>
      </c>
      <c r="H3140">
        <v>4844.28</v>
      </c>
      <c r="I3140">
        <v>440.02210000000002</v>
      </c>
      <c r="J3140">
        <v>79</v>
      </c>
      <c r="K3140">
        <v>722.60509999999999</v>
      </c>
      <c r="L3140">
        <f>Tabla_STOCKENALMACEN[[#This Row],[CANT_STOCK]]*Tabla_STOCKENALMACEN[[#This Row],[COSTO_UNIT]]</f>
        <v>4844.2800000000007</v>
      </c>
      <c r="M3140">
        <f>IFERROR(Tabla_STOCKENALMACEN[[#This Row],[CANT_STOCK]]/Tabla_STOCKENALMACEN[[#This Row],[VENTA_PROM12MESES_UN]],0)</f>
        <v>12</v>
      </c>
      <c r="N3140">
        <f>IFERROR(12/Tabla_STOCKENALMACEN[[#This Row],[MESES DE INVENTARIO]],0)</f>
        <v>1</v>
      </c>
      <c r="O3140" s="3">
        <f>Tabla_STOCKENALMACEN[[#This Row],[STOCK_VALORIZADO]]/SUM(Tabla_STOCKENALMACEN[STOCK_VALORIZADO])</f>
        <v>1.8236719396281289E-4</v>
      </c>
      <c r="P3140" s="1" t="str">
        <f>VLOOKUP(Tabla_STOCKENALMACEN[[#This Row],[ID_PRODUCTO]],'ABC VENTAS'!$B$2:$F$564,5,FALSE)</f>
        <v>C</v>
      </c>
      <c r="Q3140" s="1" t="str">
        <f>VLOOKUP(Tabla_STOCKENALMACEN[[#This Row],[ID_PRODUCTO]],'ABC STOCK'!$B$3:$F$565,5,FALSE)</f>
        <v>C</v>
      </c>
      <c r="R314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141" spans="1:18" x14ac:dyDescent="0.25">
      <c r="A3141">
        <v>2</v>
      </c>
      <c r="B3141">
        <v>1524</v>
      </c>
      <c r="C3141">
        <v>9</v>
      </c>
      <c r="D3141">
        <v>6</v>
      </c>
      <c r="E3141">
        <v>201908</v>
      </c>
      <c r="F3141">
        <v>332</v>
      </c>
      <c r="G3141">
        <v>4.42</v>
      </c>
      <c r="H3141">
        <v>1467.44</v>
      </c>
      <c r="I3141">
        <v>486.59780000000001</v>
      </c>
      <c r="J3141">
        <v>109</v>
      </c>
      <c r="K3141">
        <v>698.58100000000002</v>
      </c>
      <c r="L3141">
        <f>Tabla_STOCKENALMACEN[[#This Row],[CANT_STOCK]]*Tabla_STOCKENALMACEN[[#This Row],[COSTO_UNIT]]</f>
        <v>1467.44</v>
      </c>
      <c r="M3141">
        <f>IFERROR(Tabla_STOCKENALMACEN[[#This Row],[CANT_STOCK]]/Tabla_STOCKENALMACEN[[#This Row],[VENTA_PROM12MESES_UN]],0)</f>
        <v>3.0458715596330275</v>
      </c>
      <c r="N3141">
        <f>IFERROR(12/Tabla_STOCKENALMACEN[[#This Row],[MESES DE INVENTARIO]],0)</f>
        <v>3.9397590361445785</v>
      </c>
      <c r="O3141" s="3">
        <f>Tabla_STOCKENALMACEN[[#This Row],[STOCK_VALORIZADO]]/SUM(Tabla_STOCKENALMACEN[STOCK_VALORIZADO])</f>
        <v>5.524307329650435E-5</v>
      </c>
      <c r="P3141" s="1" t="str">
        <f>VLOOKUP(Tabla_STOCKENALMACEN[[#This Row],[ID_PRODUCTO]],'ABC VENTAS'!$B$2:$F$564,5,FALSE)</f>
        <v>C</v>
      </c>
      <c r="Q3141" s="1" t="str">
        <f>VLOOKUP(Tabla_STOCKENALMACEN[[#This Row],[ID_PRODUCTO]],'ABC STOCK'!$B$3:$F$565,5,FALSE)</f>
        <v>C</v>
      </c>
      <c r="R314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142" spans="1:18" x14ac:dyDescent="0.25">
      <c r="A3142">
        <v>1</v>
      </c>
      <c r="B3142">
        <v>1524</v>
      </c>
      <c r="C3142">
        <v>9</v>
      </c>
      <c r="D3142">
        <v>6</v>
      </c>
      <c r="E3142">
        <v>201901</v>
      </c>
      <c r="F3142">
        <v>202</v>
      </c>
      <c r="G3142">
        <v>7.32</v>
      </c>
      <c r="H3142">
        <v>1478.64</v>
      </c>
      <c r="I3142">
        <v>325.74</v>
      </c>
      <c r="J3142">
        <v>50</v>
      </c>
      <c r="K3142">
        <v>567.29999999999995</v>
      </c>
      <c r="L3142">
        <f>Tabla_STOCKENALMACEN[[#This Row],[CANT_STOCK]]*Tabla_STOCKENALMACEN[[#This Row],[COSTO_UNIT]]</f>
        <v>1478.64</v>
      </c>
      <c r="M3142">
        <f>IFERROR(Tabla_STOCKENALMACEN[[#This Row],[CANT_STOCK]]/Tabla_STOCKENALMACEN[[#This Row],[VENTA_PROM12MESES_UN]],0)</f>
        <v>4.04</v>
      </c>
      <c r="N3142">
        <f>IFERROR(12/Tabla_STOCKENALMACEN[[#This Row],[MESES DE INVENTARIO]],0)</f>
        <v>2.9702970297029703</v>
      </c>
      <c r="O3142" s="3">
        <f>Tabla_STOCKENALMACEN[[#This Row],[STOCK_VALORIZADO]]/SUM(Tabla_STOCKENALMACEN[STOCK_VALORIZADO])</f>
        <v>5.5664707176540912E-5</v>
      </c>
      <c r="P3142" s="1" t="str">
        <f>VLOOKUP(Tabla_STOCKENALMACEN[[#This Row],[ID_PRODUCTO]],'ABC VENTAS'!$B$2:$F$564,5,FALSE)</f>
        <v>C</v>
      </c>
      <c r="Q3142" s="1" t="str">
        <f>VLOOKUP(Tabla_STOCKENALMACEN[[#This Row],[ID_PRODUCTO]],'ABC STOCK'!$B$3:$F$565,5,FALSE)</f>
        <v>C</v>
      </c>
      <c r="R314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143" spans="1:18" x14ac:dyDescent="0.25">
      <c r="A3143">
        <v>1</v>
      </c>
      <c r="B3143">
        <v>1524</v>
      </c>
      <c r="C3143">
        <v>9</v>
      </c>
      <c r="D3143">
        <v>6</v>
      </c>
      <c r="E3143">
        <v>202001</v>
      </c>
      <c r="F3143">
        <v>670</v>
      </c>
      <c r="G3143">
        <v>7.09</v>
      </c>
      <c r="H3143">
        <v>4750.3</v>
      </c>
      <c r="I3143">
        <v>279.346</v>
      </c>
      <c r="J3143">
        <v>39.4</v>
      </c>
      <c r="K3143">
        <v>346.38904000000002</v>
      </c>
      <c r="L3143">
        <f>Tabla_STOCKENALMACEN[[#This Row],[CANT_STOCK]]*Tabla_STOCKENALMACEN[[#This Row],[COSTO_UNIT]]</f>
        <v>4750.3</v>
      </c>
      <c r="M3143">
        <f>IFERROR(Tabla_STOCKENALMACEN[[#This Row],[CANT_STOCK]]/Tabla_STOCKENALMACEN[[#This Row],[VENTA_PROM12MESES_UN]],0)</f>
        <v>17.00507614213198</v>
      </c>
      <c r="N3143">
        <f>IFERROR(12/Tabla_STOCKENALMACEN[[#This Row],[MESES DE INVENTARIO]],0)</f>
        <v>0.7056716417910448</v>
      </c>
      <c r="O3143" s="3">
        <f>Tabla_STOCKENALMACEN[[#This Row],[STOCK_VALORIZADO]]/SUM(Tabla_STOCKENALMACEN[STOCK_VALORIZADO])</f>
        <v>1.7882923395872038E-4</v>
      </c>
      <c r="P3143" s="1" t="str">
        <f>VLOOKUP(Tabla_STOCKENALMACEN[[#This Row],[ID_PRODUCTO]],'ABC VENTAS'!$B$2:$F$564,5,FALSE)</f>
        <v>C</v>
      </c>
      <c r="Q3143" s="1" t="str">
        <f>VLOOKUP(Tabla_STOCKENALMACEN[[#This Row],[ID_PRODUCTO]],'ABC STOCK'!$B$3:$F$565,5,FALSE)</f>
        <v>C</v>
      </c>
      <c r="R314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144" spans="1:18" x14ac:dyDescent="0.25">
      <c r="A3144">
        <v>1</v>
      </c>
      <c r="B3144">
        <v>1524</v>
      </c>
      <c r="C3144">
        <v>9</v>
      </c>
      <c r="D3144">
        <v>6</v>
      </c>
      <c r="E3144">
        <v>201910</v>
      </c>
      <c r="F3144">
        <v>923</v>
      </c>
      <c r="G3144">
        <v>2.97</v>
      </c>
      <c r="H3144">
        <v>2741.31</v>
      </c>
      <c r="I3144">
        <v>263.16575999999998</v>
      </c>
      <c r="J3144">
        <v>92.3</v>
      </c>
      <c r="K3144">
        <v>337.18113</v>
      </c>
      <c r="L3144">
        <f>Tabla_STOCKENALMACEN[[#This Row],[CANT_STOCK]]*Tabla_STOCKENALMACEN[[#This Row],[COSTO_UNIT]]</f>
        <v>2741.3100000000004</v>
      </c>
      <c r="M3144">
        <f>IFERROR(Tabla_STOCKENALMACEN[[#This Row],[CANT_STOCK]]/Tabla_STOCKENALMACEN[[#This Row],[VENTA_PROM12MESES_UN]],0)</f>
        <v>10</v>
      </c>
      <c r="N3144">
        <f>IFERROR(12/Tabla_STOCKENALMACEN[[#This Row],[MESES DE INVENTARIO]],0)</f>
        <v>1.2</v>
      </c>
      <c r="O3144" s="3">
        <f>Tabla_STOCKENALMACEN[[#This Row],[STOCK_VALORIZADO]]/SUM(Tabla_STOCKENALMACEN[STOCK_VALORIZADO])</f>
        <v>1.03199033185984E-4</v>
      </c>
      <c r="P3144" s="1" t="str">
        <f>VLOOKUP(Tabla_STOCKENALMACEN[[#This Row],[ID_PRODUCTO]],'ABC VENTAS'!$B$2:$F$564,5,FALSE)</f>
        <v>C</v>
      </c>
      <c r="Q3144" s="1" t="str">
        <f>VLOOKUP(Tabla_STOCKENALMACEN[[#This Row],[ID_PRODUCTO]],'ABC STOCK'!$B$3:$F$565,5,FALSE)</f>
        <v>C</v>
      </c>
      <c r="R314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45" spans="1:18" x14ac:dyDescent="0.25">
      <c r="A3145">
        <v>3</v>
      </c>
      <c r="B3145">
        <v>1524</v>
      </c>
      <c r="C3145">
        <v>9</v>
      </c>
      <c r="D3145">
        <v>6</v>
      </c>
      <c r="E3145">
        <v>201909</v>
      </c>
      <c r="F3145">
        <v>489</v>
      </c>
      <c r="G3145">
        <v>3.59</v>
      </c>
      <c r="H3145">
        <v>1755.51</v>
      </c>
      <c r="I3145">
        <v>189.08888999999999</v>
      </c>
      <c r="J3145">
        <v>54.3</v>
      </c>
      <c r="K3145">
        <v>274.86117000000002</v>
      </c>
      <c r="L3145">
        <f>Tabla_STOCKENALMACEN[[#This Row],[CANT_STOCK]]*Tabla_STOCKENALMACEN[[#This Row],[COSTO_UNIT]]</f>
        <v>1755.51</v>
      </c>
      <c r="M3145">
        <f>IFERROR(Tabla_STOCKENALMACEN[[#This Row],[CANT_STOCK]]/Tabla_STOCKENALMACEN[[#This Row],[VENTA_PROM12MESES_UN]],0)</f>
        <v>9.0055248618784542</v>
      </c>
      <c r="N3145">
        <f>IFERROR(12/Tabla_STOCKENALMACEN[[#This Row],[MESES DE INVENTARIO]],0)</f>
        <v>1.3325153374233127</v>
      </c>
      <c r="O3145" s="3">
        <f>Tabla_STOCKENALMACEN[[#This Row],[STOCK_VALORIZADO]]/SUM(Tabla_STOCKENALMACEN[STOCK_VALORIZADO])</f>
        <v>6.6087722566337539E-5</v>
      </c>
      <c r="P3145" s="1" t="str">
        <f>VLOOKUP(Tabla_STOCKENALMACEN[[#This Row],[ID_PRODUCTO]],'ABC VENTAS'!$B$2:$F$564,5,FALSE)</f>
        <v>C</v>
      </c>
      <c r="Q3145" s="1" t="str">
        <f>VLOOKUP(Tabla_STOCKENALMACEN[[#This Row],[ID_PRODUCTO]],'ABC STOCK'!$B$3:$F$565,5,FALSE)</f>
        <v>C</v>
      </c>
      <c r="R314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46" spans="1:18" x14ac:dyDescent="0.25">
      <c r="A3146">
        <v>1</v>
      </c>
      <c r="B3146">
        <v>1525</v>
      </c>
      <c r="C3146">
        <v>9</v>
      </c>
      <c r="D3146">
        <v>6</v>
      </c>
      <c r="E3146">
        <v>202002</v>
      </c>
      <c r="F3146">
        <v>738</v>
      </c>
      <c r="G3146">
        <v>61</v>
      </c>
      <c r="H3146">
        <v>45018</v>
      </c>
      <c r="I3146">
        <v>51206.45</v>
      </c>
      <c r="J3146">
        <v>815</v>
      </c>
      <c r="K3146">
        <v>90978.45</v>
      </c>
      <c r="L3146">
        <f>Tabla_STOCKENALMACEN[[#This Row],[CANT_STOCK]]*Tabla_STOCKENALMACEN[[#This Row],[COSTO_UNIT]]</f>
        <v>45018</v>
      </c>
      <c r="M3146">
        <f>IFERROR(Tabla_STOCKENALMACEN[[#This Row],[CANT_STOCK]]/Tabla_STOCKENALMACEN[[#This Row],[VENTA_PROM12MESES_UN]],0)</f>
        <v>0.90552147239263803</v>
      </c>
      <c r="N3146">
        <f>IFERROR(12/Tabla_STOCKENALMACEN[[#This Row],[MESES DE INVENTARIO]],0)</f>
        <v>13.252032520325203</v>
      </c>
      <c r="O3146" s="3">
        <f>Tabla_STOCKENALMACEN[[#This Row],[STOCK_VALORIZADO]]/SUM(Tabla_STOCKENALMACEN[STOCK_VALORIZADO])</f>
        <v>1.694742322454092E-3</v>
      </c>
      <c r="P3146" s="1" t="str">
        <f>VLOOKUP(Tabla_STOCKENALMACEN[[#This Row],[ID_PRODUCTO]],'ABC VENTAS'!$B$2:$F$564,5,FALSE)</f>
        <v>A</v>
      </c>
      <c r="Q3146" s="1" t="str">
        <f>VLOOKUP(Tabla_STOCKENALMACEN[[#This Row],[ID_PRODUCTO]],'ABC STOCK'!$B$3:$F$565,5,FALSE)</f>
        <v>A</v>
      </c>
      <c r="R314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47" spans="1:18" x14ac:dyDescent="0.25">
      <c r="A3147">
        <v>2</v>
      </c>
      <c r="B3147">
        <v>1525</v>
      </c>
      <c r="C3147">
        <v>9</v>
      </c>
      <c r="D3147">
        <v>6</v>
      </c>
      <c r="E3147">
        <v>201908</v>
      </c>
      <c r="F3147">
        <v>93</v>
      </c>
      <c r="G3147">
        <v>44</v>
      </c>
      <c r="H3147">
        <v>4092</v>
      </c>
      <c r="I3147">
        <v>38621.440000000002</v>
      </c>
      <c r="J3147">
        <v>844</v>
      </c>
      <c r="K3147">
        <v>69815.679999999993</v>
      </c>
      <c r="L3147">
        <f>Tabla_STOCKENALMACEN[[#This Row],[CANT_STOCK]]*Tabla_STOCKENALMACEN[[#This Row],[COSTO_UNIT]]</f>
        <v>4092</v>
      </c>
      <c r="M3147">
        <f>IFERROR(Tabla_STOCKENALMACEN[[#This Row],[CANT_STOCK]]/Tabla_STOCKENALMACEN[[#This Row],[VENTA_PROM12MESES_UN]],0)</f>
        <v>0.11018957345971564</v>
      </c>
      <c r="N3147">
        <f>IFERROR(12/Tabla_STOCKENALMACEN[[#This Row],[MESES DE INVENTARIO]],0)</f>
        <v>108.90322580645162</v>
      </c>
      <c r="O3147" s="3">
        <f>Tabla_STOCKENALMACEN[[#This Row],[STOCK_VALORIZADO]]/SUM(Tabla_STOCKENALMACEN[STOCK_VALORIZADO])</f>
        <v>1.5404694974192868E-4</v>
      </c>
      <c r="P3147" s="1" t="str">
        <f>VLOOKUP(Tabla_STOCKENALMACEN[[#This Row],[ID_PRODUCTO]],'ABC VENTAS'!$B$2:$F$564,5,FALSE)</f>
        <v>A</v>
      </c>
      <c r="Q3147" s="1" t="str">
        <f>VLOOKUP(Tabla_STOCKENALMACEN[[#This Row],[ID_PRODUCTO]],'ABC STOCK'!$B$3:$F$565,5,FALSE)</f>
        <v>A</v>
      </c>
      <c r="R314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48" spans="1:18" x14ac:dyDescent="0.25">
      <c r="A3148">
        <v>2</v>
      </c>
      <c r="B3148">
        <v>1525</v>
      </c>
      <c r="C3148">
        <v>9</v>
      </c>
      <c r="D3148">
        <v>6</v>
      </c>
      <c r="E3148">
        <v>201910</v>
      </c>
      <c r="F3148">
        <v>290</v>
      </c>
      <c r="G3148">
        <v>69</v>
      </c>
      <c r="H3148">
        <v>20010</v>
      </c>
      <c r="I3148">
        <v>38141.82</v>
      </c>
      <c r="J3148">
        <v>666</v>
      </c>
      <c r="K3148">
        <v>65714.22</v>
      </c>
      <c r="L3148">
        <f>Tabla_STOCKENALMACEN[[#This Row],[CANT_STOCK]]*Tabla_STOCKENALMACEN[[#This Row],[COSTO_UNIT]]</f>
        <v>20010</v>
      </c>
      <c r="M3148">
        <f>IFERROR(Tabla_STOCKENALMACEN[[#This Row],[CANT_STOCK]]/Tabla_STOCKENALMACEN[[#This Row],[VENTA_PROM12MESES_UN]],0)</f>
        <v>0.43543543543543545</v>
      </c>
      <c r="N3148">
        <f>IFERROR(12/Tabla_STOCKENALMACEN[[#This Row],[MESES DE INVENTARIO]],0)</f>
        <v>27.558620689655172</v>
      </c>
      <c r="O3148" s="3">
        <f>Tabla_STOCKENALMACEN[[#This Row],[STOCK_VALORIZADO]]/SUM(Tabla_STOCKENALMACEN[STOCK_VALORIZADO])</f>
        <v>7.5329410174388876E-4</v>
      </c>
      <c r="P3148" s="1" t="str">
        <f>VLOOKUP(Tabla_STOCKENALMACEN[[#This Row],[ID_PRODUCTO]],'ABC VENTAS'!$B$2:$F$564,5,FALSE)</f>
        <v>A</v>
      </c>
      <c r="Q3148" s="1" t="str">
        <f>VLOOKUP(Tabla_STOCKENALMACEN[[#This Row],[ID_PRODUCTO]],'ABC STOCK'!$B$3:$F$565,5,FALSE)</f>
        <v>A</v>
      </c>
      <c r="R314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49" spans="1:18" x14ac:dyDescent="0.25">
      <c r="A3149">
        <v>1</v>
      </c>
      <c r="B3149">
        <v>1525</v>
      </c>
      <c r="C3149">
        <v>9</v>
      </c>
      <c r="D3149">
        <v>6</v>
      </c>
      <c r="E3149">
        <v>201901</v>
      </c>
      <c r="F3149">
        <v>1106</v>
      </c>
      <c r="G3149">
        <v>76</v>
      </c>
      <c r="H3149">
        <v>84056</v>
      </c>
      <c r="I3149">
        <v>37886.76</v>
      </c>
      <c r="J3149">
        <v>573</v>
      </c>
      <c r="K3149">
        <v>62273.64</v>
      </c>
      <c r="L3149">
        <f>Tabla_STOCKENALMACEN[[#This Row],[CANT_STOCK]]*Tabla_STOCKENALMACEN[[#This Row],[COSTO_UNIT]]</f>
        <v>84056</v>
      </c>
      <c r="M3149">
        <f>IFERROR(Tabla_STOCKENALMACEN[[#This Row],[CANT_STOCK]]/Tabla_STOCKENALMACEN[[#This Row],[VENTA_PROM12MESES_UN]],0)</f>
        <v>1.9301919720767888</v>
      </c>
      <c r="N3149">
        <f>IFERROR(12/Tabla_STOCKENALMACEN[[#This Row],[MESES DE INVENTARIO]],0)</f>
        <v>6.2169981916817356</v>
      </c>
      <c r="O3149" s="3">
        <f>Tabla_STOCKENALMACEN[[#This Row],[STOCK_VALORIZADO]]/SUM(Tabla_STOCKENALMACEN[STOCK_VALORIZADO])</f>
        <v>3.1643622696743783E-3</v>
      </c>
      <c r="P3149" s="1" t="str">
        <f>VLOOKUP(Tabla_STOCKENALMACEN[[#This Row],[ID_PRODUCTO]],'ABC VENTAS'!$B$2:$F$564,5,FALSE)</f>
        <v>A</v>
      </c>
      <c r="Q3149" s="1" t="str">
        <f>VLOOKUP(Tabla_STOCKENALMACEN[[#This Row],[ID_PRODUCTO]],'ABC STOCK'!$B$3:$F$565,5,FALSE)</f>
        <v>A</v>
      </c>
      <c r="R314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50" spans="1:18" x14ac:dyDescent="0.25">
      <c r="A3150">
        <v>3</v>
      </c>
      <c r="B3150">
        <v>1525</v>
      </c>
      <c r="C3150">
        <v>9</v>
      </c>
      <c r="D3150">
        <v>6</v>
      </c>
      <c r="E3150">
        <v>202002</v>
      </c>
      <c r="F3150">
        <v>518</v>
      </c>
      <c r="G3150">
        <v>79</v>
      </c>
      <c r="H3150">
        <v>40922</v>
      </c>
      <c r="I3150">
        <v>36174.1</v>
      </c>
      <c r="J3150">
        <v>482</v>
      </c>
      <c r="K3150">
        <v>57117</v>
      </c>
      <c r="L3150">
        <f>Tabla_STOCKENALMACEN[[#This Row],[CANT_STOCK]]*Tabla_STOCKENALMACEN[[#This Row],[COSTO_UNIT]]</f>
        <v>40922</v>
      </c>
      <c r="M3150">
        <f>IFERROR(Tabla_STOCKENALMACEN[[#This Row],[CANT_STOCK]]/Tabla_STOCKENALMACEN[[#This Row],[VENTA_PROM12MESES_UN]],0)</f>
        <v>1.0746887966804979</v>
      </c>
      <c r="N3150">
        <f>IFERROR(12/Tabla_STOCKENALMACEN[[#This Row],[MESES DE INVENTARIO]],0)</f>
        <v>11.166023166023166</v>
      </c>
      <c r="O3150" s="3">
        <f>Tabla_STOCKENALMACEN[[#This Row],[STOCK_VALORIZADO]]/SUM(Tabla_STOCKENALMACEN[STOCK_VALORIZADO])</f>
        <v>1.540544789183579E-3</v>
      </c>
      <c r="P3150" s="1" t="str">
        <f>VLOOKUP(Tabla_STOCKENALMACEN[[#This Row],[ID_PRODUCTO]],'ABC VENTAS'!$B$2:$F$564,5,FALSE)</f>
        <v>A</v>
      </c>
      <c r="Q3150" s="1" t="str">
        <f>VLOOKUP(Tabla_STOCKENALMACEN[[#This Row],[ID_PRODUCTO]],'ABC STOCK'!$B$3:$F$565,5,FALSE)</f>
        <v>A</v>
      </c>
      <c r="R315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51" spans="1:18" x14ac:dyDescent="0.25">
      <c r="A3151">
        <v>1</v>
      </c>
      <c r="B3151">
        <v>1525</v>
      </c>
      <c r="C3151">
        <v>9</v>
      </c>
      <c r="D3151">
        <v>6</v>
      </c>
      <c r="E3151">
        <v>202001</v>
      </c>
      <c r="F3151">
        <v>741</v>
      </c>
      <c r="G3151">
        <v>52</v>
      </c>
      <c r="H3151">
        <v>38532</v>
      </c>
      <c r="I3151">
        <v>30424.68</v>
      </c>
      <c r="J3151">
        <v>591</v>
      </c>
      <c r="K3151">
        <v>52244.4</v>
      </c>
      <c r="L3151">
        <f>Tabla_STOCKENALMACEN[[#This Row],[CANT_STOCK]]*Tabla_STOCKENALMACEN[[#This Row],[COSTO_UNIT]]</f>
        <v>38532</v>
      </c>
      <c r="M3151">
        <f>IFERROR(Tabla_STOCKENALMACEN[[#This Row],[CANT_STOCK]]/Tabla_STOCKENALMACEN[[#This Row],[VENTA_PROM12MESES_UN]],0)</f>
        <v>1.2538071065989849</v>
      </c>
      <c r="N3151">
        <f>IFERROR(12/Tabla_STOCKENALMACEN[[#This Row],[MESES DE INVENTARIO]],0)</f>
        <v>9.5708502024291491</v>
      </c>
      <c r="O3151" s="3">
        <f>Tabla_STOCKENALMACEN[[#This Row],[STOCK_VALORIZADO]]/SUM(Tabla_STOCKENALMACEN[STOCK_VALORIZADO])</f>
        <v>1.4505711308543487E-3</v>
      </c>
      <c r="P3151" s="1" t="str">
        <f>VLOOKUP(Tabla_STOCKENALMACEN[[#This Row],[ID_PRODUCTO]],'ABC VENTAS'!$B$2:$F$564,5,FALSE)</f>
        <v>A</v>
      </c>
      <c r="Q3151" s="1" t="str">
        <f>VLOOKUP(Tabla_STOCKENALMACEN[[#This Row],[ID_PRODUCTO]],'ABC STOCK'!$B$3:$F$565,5,FALSE)</f>
        <v>A</v>
      </c>
      <c r="R315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52" spans="1:18" x14ac:dyDescent="0.25">
      <c r="A3152">
        <v>1</v>
      </c>
      <c r="B3152">
        <v>1526</v>
      </c>
      <c r="C3152">
        <v>9</v>
      </c>
      <c r="D3152">
        <v>6</v>
      </c>
      <c r="E3152">
        <v>201910</v>
      </c>
      <c r="F3152">
        <v>30</v>
      </c>
      <c r="G3152">
        <v>3.47</v>
      </c>
      <c r="H3152">
        <v>104.1</v>
      </c>
      <c r="I3152">
        <v>404.70609999999999</v>
      </c>
      <c r="J3152">
        <v>107</v>
      </c>
      <c r="K3152">
        <v>608.91560000000004</v>
      </c>
      <c r="L3152">
        <f>Tabla_STOCKENALMACEN[[#This Row],[CANT_STOCK]]*Tabla_STOCKENALMACEN[[#This Row],[COSTO_UNIT]]</f>
        <v>104.10000000000001</v>
      </c>
      <c r="M3152">
        <f>IFERROR(Tabla_STOCKENALMACEN[[#This Row],[CANT_STOCK]]/Tabla_STOCKENALMACEN[[#This Row],[VENTA_PROM12MESES_UN]],0)</f>
        <v>0.28037383177570091</v>
      </c>
      <c r="N3152">
        <f>IFERROR(12/Tabla_STOCKENALMACEN[[#This Row],[MESES DE INVENTARIO]],0)</f>
        <v>42.800000000000004</v>
      </c>
      <c r="O3152" s="3">
        <f>Tabla_STOCKENALMACEN[[#This Row],[STOCK_VALORIZADO]]/SUM(Tabla_STOCKENALMACEN[STOCK_VALORIZADO])</f>
        <v>3.9189363314112358E-6</v>
      </c>
      <c r="P3152" s="1" t="str">
        <f>VLOOKUP(Tabla_STOCKENALMACEN[[#This Row],[ID_PRODUCTO]],'ABC VENTAS'!$B$2:$F$564,5,FALSE)</f>
        <v>C</v>
      </c>
      <c r="Q3152" s="1" t="str">
        <f>VLOOKUP(Tabla_STOCKENALMACEN[[#This Row],[ID_PRODUCTO]],'ABC STOCK'!$B$3:$F$565,5,FALSE)</f>
        <v>C</v>
      </c>
      <c r="R315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53" spans="1:18" x14ac:dyDescent="0.25">
      <c r="A3153">
        <v>3</v>
      </c>
      <c r="B3153">
        <v>1526</v>
      </c>
      <c r="C3153">
        <v>9</v>
      </c>
      <c r="D3153">
        <v>6</v>
      </c>
      <c r="E3153">
        <v>201911</v>
      </c>
      <c r="F3153">
        <v>0</v>
      </c>
      <c r="G3153">
        <v>3.3</v>
      </c>
      <c r="H3153">
        <v>0</v>
      </c>
      <c r="I3153">
        <v>177.40799999999999</v>
      </c>
      <c r="J3153">
        <v>64</v>
      </c>
      <c r="K3153">
        <v>392.83199999999999</v>
      </c>
      <c r="L3153">
        <f>Tabla_STOCKENALMACEN[[#This Row],[CANT_STOCK]]*Tabla_STOCKENALMACEN[[#This Row],[COSTO_UNIT]]</f>
        <v>0</v>
      </c>
      <c r="M3153">
        <f>IFERROR(Tabla_STOCKENALMACEN[[#This Row],[CANT_STOCK]]/Tabla_STOCKENALMACEN[[#This Row],[VENTA_PROM12MESES_UN]],0)</f>
        <v>0</v>
      </c>
      <c r="N3153">
        <f>IFERROR(12/Tabla_STOCKENALMACEN[[#This Row],[MESES DE INVENTARIO]],0)</f>
        <v>0</v>
      </c>
      <c r="O3153" s="3">
        <f>Tabla_STOCKENALMACEN[[#This Row],[STOCK_VALORIZADO]]/SUM(Tabla_STOCKENALMACEN[STOCK_VALORIZADO])</f>
        <v>0</v>
      </c>
      <c r="P3153" s="1" t="str">
        <f>VLOOKUP(Tabla_STOCKENALMACEN[[#This Row],[ID_PRODUCTO]],'ABC VENTAS'!$B$2:$F$564,5,FALSE)</f>
        <v>C</v>
      </c>
      <c r="Q3153" s="1" t="str">
        <f>VLOOKUP(Tabla_STOCKENALMACEN[[#This Row],[ID_PRODUCTO]],'ABC STOCK'!$B$3:$F$565,5,FALSE)</f>
        <v>C</v>
      </c>
      <c r="R315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54" spans="1:18" x14ac:dyDescent="0.25">
      <c r="A3154">
        <v>3</v>
      </c>
      <c r="B3154">
        <v>1526</v>
      </c>
      <c r="C3154">
        <v>9</v>
      </c>
      <c r="D3154">
        <v>6</v>
      </c>
      <c r="E3154">
        <v>202001</v>
      </c>
      <c r="F3154">
        <v>178</v>
      </c>
      <c r="G3154">
        <v>1.35</v>
      </c>
      <c r="H3154">
        <v>240.3</v>
      </c>
      <c r="I3154">
        <v>195.12899999999999</v>
      </c>
      <c r="J3154">
        <v>146</v>
      </c>
      <c r="K3154">
        <v>372.51900000000001</v>
      </c>
      <c r="L3154">
        <f>Tabla_STOCKENALMACEN[[#This Row],[CANT_STOCK]]*Tabla_STOCKENALMACEN[[#This Row],[COSTO_UNIT]]</f>
        <v>240.3</v>
      </c>
      <c r="M3154">
        <f>IFERROR(Tabla_STOCKENALMACEN[[#This Row],[CANT_STOCK]]/Tabla_STOCKENALMACEN[[#This Row],[VENTA_PROM12MESES_UN]],0)</f>
        <v>1.2191780821917808</v>
      </c>
      <c r="N3154">
        <f>IFERROR(12/Tabla_STOCKENALMACEN[[#This Row],[MESES DE INVENTARIO]],0)</f>
        <v>9.8426966292134832</v>
      </c>
      <c r="O3154" s="3">
        <f>Tabla_STOCKENALMACEN[[#This Row],[STOCK_VALORIZADO]]/SUM(Tabla_STOCKENALMACEN[STOCK_VALORIZADO])</f>
        <v>9.0463054797129664E-6</v>
      </c>
      <c r="P3154" s="1" t="str">
        <f>VLOOKUP(Tabla_STOCKENALMACEN[[#This Row],[ID_PRODUCTO]],'ABC VENTAS'!$B$2:$F$564,5,FALSE)</f>
        <v>C</v>
      </c>
      <c r="Q3154" s="1" t="str">
        <f>VLOOKUP(Tabla_STOCKENALMACEN[[#This Row],[ID_PRODUCTO]],'ABC STOCK'!$B$3:$F$565,5,FALSE)</f>
        <v>C</v>
      </c>
      <c r="R315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55" spans="1:18" x14ac:dyDescent="0.25">
      <c r="A3155">
        <v>2</v>
      </c>
      <c r="B3155">
        <v>1526</v>
      </c>
      <c r="C3155">
        <v>9</v>
      </c>
      <c r="D3155">
        <v>6</v>
      </c>
      <c r="E3155">
        <v>202001</v>
      </c>
      <c r="F3155">
        <v>576</v>
      </c>
      <c r="G3155">
        <v>2.4500000000000002</v>
      </c>
      <c r="H3155">
        <v>1411.2</v>
      </c>
      <c r="I3155">
        <v>177.91655</v>
      </c>
      <c r="J3155">
        <v>71.900000000000006</v>
      </c>
      <c r="K3155">
        <v>315.31745000000001</v>
      </c>
      <c r="L3155">
        <f>Tabla_STOCKENALMACEN[[#This Row],[CANT_STOCK]]*Tabla_STOCKENALMACEN[[#This Row],[COSTO_UNIT]]</f>
        <v>1411.2</v>
      </c>
      <c r="M3155">
        <f>IFERROR(Tabla_STOCKENALMACEN[[#This Row],[CANT_STOCK]]/Tabla_STOCKENALMACEN[[#This Row],[VENTA_PROM12MESES_UN]],0)</f>
        <v>8.0111265646731571</v>
      </c>
      <c r="N3155">
        <f>IFERROR(12/Tabla_STOCKENALMACEN[[#This Row],[MESES DE INVENTARIO]],0)</f>
        <v>1.4979166666666668</v>
      </c>
      <c r="O3155" s="3">
        <f>Tabla_STOCKENALMACEN[[#This Row],[STOCK_VALORIZADO]]/SUM(Tabla_STOCKENALMACEN[STOCK_VALORIZADO])</f>
        <v>5.3125868884606487E-5</v>
      </c>
      <c r="P3155" s="1" t="str">
        <f>VLOOKUP(Tabla_STOCKENALMACEN[[#This Row],[ID_PRODUCTO]],'ABC VENTAS'!$B$2:$F$564,5,FALSE)</f>
        <v>C</v>
      </c>
      <c r="Q3155" s="1" t="str">
        <f>VLOOKUP(Tabla_STOCKENALMACEN[[#This Row],[ID_PRODUCTO]],'ABC STOCK'!$B$3:$F$565,5,FALSE)</f>
        <v>C</v>
      </c>
      <c r="R315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56" spans="1:18" x14ac:dyDescent="0.25">
      <c r="A3156">
        <v>2</v>
      </c>
      <c r="B3156">
        <v>1526</v>
      </c>
      <c r="C3156">
        <v>9</v>
      </c>
      <c r="D3156">
        <v>6</v>
      </c>
      <c r="E3156">
        <v>201905</v>
      </c>
      <c r="F3156">
        <v>599</v>
      </c>
      <c r="G3156">
        <v>2.2799999999999998</v>
      </c>
      <c r="H3156">
        <v>1365.72</v>
      </c>
      <c r="I3156">
        <v>168.72</v>
      </c>
      <c r="J3156">
        <v>74</v>
      </c>
      <c r="K3156">
        <v>305.38319999999999</v>
      </c>
      <c r="L3156">
        <f>Tabla_STOCKENALMACEN[[#This Row],[CANT_STOCK]]*Tabla_STOCKENALMACEN[[#This Row],[COSTO_UNIT]]</f>
        <v>1365.7199999999998</v>
      </c>
      <c r="M3156">
        <f>IFERROR(Tabla_STOCKENALMACEN[[#This Row],[CANT_STOCK]]/Tabla_STOCKENALMACEN[[#This Row],[VENTA_PROM12MESES_UN]],0)</f>
        <v>8.0945945945945947</v>
      </c>
      <c r="N3156">
        <f>IFERROR(12/Tabla_STOCKENALMACEN[[#This Row],[MESES DE INVENTARIO]],0)</f>
        <v>1.4824707846410685</v>
      </c>
      <c r="O3156" s="3">
        <f>Tabla_STOCKENALMACEN[[#This Row],[STOCK_VALORIZADO]]/SUM(Tabla_STOCKENALMACEN[STOCK_VALORIZADO])</f>
        <v>5.1413734164600875E-5</v>
      </c>
      <c r="P3156" s="1" t="str">
        <f>VLOOKUP(Tabla_STOCKENALMACEN[[#This Row],[ID_PRODUCTO]],'ABC VENTAS'!$B$2:$F$564,5,FALSE)</f>
        <v>C</v>
      </c>
      <c r="Q3156" s="1" t="str">
        <f>VLOOKUP(Tabla_STOCKENALMACEN[[#This Row],[ID_PRODUCTO]],'ABC STOCK'!$B$3:$F$565,5,FALSE)</f>
        <v>C</v>
      </c>
      <c r="R315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57" spans="1:18" x14ac:dyDescent="0.25">
      <c r="A3157">
        <v>3</v>
      </c>
      <c r="B3157">
        <v>1526</v>
      </c>
      <c r="C3157">
        <v>9</v>
      </c>
      <c r="D3157">
        <v>6</v>
      </c>
      <c r="E3157">
        <v>201911</v>
      </c>
      <c r="F3157">
        <v>319</v>
      </c>
      <c r="G3157">
        <v>1.38</v>
      </c>
      <c r="H3157">
        <v>440.22</v>
      </c>
      <c r="I3157">
        <v>105.74939999999999</v>
      </c>
      <c r="J3157">
        <v>79</v>
      </c>
      <c r="K3157">
        <v>133.0044</v>
      </c>
      <c r="L3157">
        <f>Tabla_STOCKENALMACEN[[#This Row],[CANT_STOCK]]*Tabla_STOCKENALMACEN[[#This Row],[COSTO_UNIT]]</f>
        <v>440.21999999999997</v>
      </c>
      <c r="M3157">
        <f>IFERROR(Tabla_STOCKENALMACEN[[#This Row],[CANT_STOCK]]/Tabla_STOCKENALMACEN[[#This Row],[VENTA_PROM12MESES_UN]],0)</f>
        <v>4.037974683544304</v>
      </c>
      <c r="N3157">
        <f>IFERROR(12/Tabla_STOCKENALMACEN[[#This Row],[MESES DE INVENTARIO]],0)</f>
        <v>2.9717868338557993</v>
      </c>
      <c r="O3157" s="3">
        <f>Tabla_STOCKENALMACEN[[#This Row],[STOCK_VALORIZADO]]/SUM(Tabla_STOCKENALMACEN[STOCK_VALORIZADO])</f>
        <v>1.657247023836555E-5</v>
      </c>
      <c r="P3157" s="1" t="str">
        <f>VLOOKUP(Tabla_STOCKENALMACEN[[#This Row],[ID_PRODUCTO]],'ABC VENTAS'!$B$2:$F$564,5,FALSE)</f>
        <v>C</v>
      </c>
      <c r="Q3157" s="1" t="str">
        <f>VLOOKUP(Tabla_STOCKENALMACEN[[#This Row],[ID_PRODUCTO]],'ABC STOCK'!$B$3:$F$565,5,FALSE)</f>
        <v>C</v>
      </c>
      <c r="R315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158" spans="1:18" x14ac:dyDescent="0.25">
      <c r="A3158">
        <v>3</v>
      </c>
      <c r="B3158">
        <v>1527</v>
      </c>
      <c r="C3158">
        <v>9</v>
      </c>
      <c r="D3158">
        <v>6</v>
      </c>
      <c r="E3158">
        <v>202003</v>
      </c>
      <c r="F3158">
        <v>108</v>
      </c>
      <c r="G3158">
        <v>4.3899999999999997</v>
      </c>
      <c r="H3158">
        <v>474.12</v>
      </c>
      <c r="I3158">
        <v>633.03800000000001</v>
      </c>
      <c r="J3158">
        <v>140</v>
      </c>
      <c r="K3158">
        <v>1137.01</v>
      </c>
      <c r="L3158">
        <f>Tabla_STOCKENALMACEN[[#This Row],[CANT_STOCK]]*Tabla_STOCKENALMACEN[[#This Row],[COSTO_UNIT]]</f>
        <v>474.11999999999995</v>
      </c>
      <c r="M3158">
        <f>IFERROR(Tabla_STOCKENALMACEN[[#This Row],[CANT_STOCK]]/Tabla_STOCKENALMACEN[[#This Row],[VENTA_PROM12MESES_UN]],0)</f>
        <v>0.77142857142857146</v>
      </c>
      <c r="N3158">
        <f>IFERROR(12/Tabla_STOCKENALMACEN[[#This Row],[MESES DE INVENTARIO]],0)</f>
        <v>15.555555555555555</v>
      </c>
      <c r="O3158" s="3">
        <f>Tabla_STOCKENALMACEN[[#This Row],[STOCK_VALORIZADO]]/SUM(Tabla_STOCKENALMACEN[STOCK_VALORIZADO])</f>
        <v>1.7848665643119064E-5</v>
      </c>
      <c r="P3158" s="1" t="str">
        <f>VLOOKUP(Tabla_STOCKENALMACEN[[#This Row],[ID_PRODUCTO]],'ABC VENTAS'!$B$2:$F$564,5,FALSE)</f>
        <v>C</v>
      </c>
      <c r="Q3158" s="1" t="str">
        <f>VLOOKUP(Tabla_STOCKENALMACEN[[#This Row],[ID_PRODUCTO]],'ABC STOCK'!$B$3:$F$565,5,FALSE)</f>
        <v>C</v>
      </c>
      <c r="R31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59" spans="1:18" x14ac:dyDescent="0.25">
      <c r="A3159">
        <v>2</v>
      </c>
      <c r="B3159">
        <v>1527</v>
      </c>
      <c r="C3159">
        <v>9</v>
      </c>
      <c r="D3159">
        <v>6</v>
      </c>
      <c r="E3159">
        <v>202002</v>
      </c>
      <c r="F3159">
        <v>71</v>
      </c>
      <c r="G3159">
        <v>5.46</v>
      </c>
      <c r="H3159">
        <v>387.66</v>
      </c>
      <c r="I3159">
        <v>352.71600000000001</v>
      </c>
      <c r="J3159">
        <v>76</v>
      </c>
      <c r="K3159">
        <v>680.53440000000001</v>
      </c>
      <c r="L3159">
        <f>Tabla_STOCKENALMACEN[[#This Row],[CANT_STOCK]]*Tabla_STOCKENALMACEN[[#This Row],[COSTO_UNIT]]</f>
        <v>387.66</v>
      </c>
      <c r="M3159">
        <f>IFERROR(Tabla_STOCKENALMACEN[[#This Row],[CANT_STOCK]]/Tabla_STOCKENALMACEN[[#This Row],[VENTA_PROM12MESES_UN]],0)</f>
        <v>0.93421052631578949</v>
      </c>
      <c r="N3159">
        <f>IFERROR(12/Tabla_STOCKENALMACEN[[#This Row],[MESES DE INVENTARIO]],0)</f>
        <v>12.84507042253521</v>
      </c>
      <c r="O3159" s="3">
        <f>Tabla_STOCKENALMACEN[[#This Row],[STOCK_VALORIZADO]]/SUM(Tabla_STOCKENALMACEN[STOCK_VALORIZADO])</f>
        <v>1.4593802672765413E-5</v>
      </c>
      <c r="P3159" s="1" t="str">
        <f>VLOOKUP(Tabla_STOCKENALMACEN[[#This Row],[ID_PRODUCTO]],'ABC VENTAS'!$B$2:$F$564,5,FALSE)</f>
        <v>C</v>
      </c>
      <c r="Q3159" s="1" t="str">
        <f>VLOOKUP(Tabla_STOCKENALMACEN[[#This Row],[ID_PRODUCTO]],'ABC STOCK'!$B$3:$F$565,5,FALSE)</f>
        <v>C</v>
      </c>
      <c r="R315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60" spans="1:18" x14ac:dyDescent="0.25">
      <c r="A3160">
        <v>3</v>
      </c>
      <c r="B3160">
        <v>1527</v>
      </c>
      <c r="C3160">
        <v>9</v>
      </c>
      <c r="D3160">
        <v>6</v>
      </c>
      <c r="E3160">
        <v>201908</v>
      </c>
      <c r="F3160">
        <v>980</v>
      </c>
      <c r="G3160">
        <v>5.8</v>
      </c>
      <c r="H3160">
        <v>5684</v>
      </c>
      <c r="I3160">
        <v>473.28</v>
      </c>
      <c r="J3160">
        <v>81.599999999999994</v>
      </c>
      <c r="K3160">
        <v>582.13440000000003</v>
      </c>
      <c r="L3160">
        <f>Tabla_STOCKENALMACEN[[#This Row],[CANT_STOCK]]*Tabla_STOCKENALMACEN[[#This Row],[COSTO_UNIT]]</f>
        <v>5684</v>
      </c>
      <c r="M3160">
        <f>IFERROR(Tabla_STOCKENALMACEN[[#This Row],[CANT_STOCK]]/Tabla_STOCKENALMACEN[[#This Row],[VENTA_PROM12MESES_UN]],0)</f>
        <v>12.009803921568627</v>
      </c>
      <c r="N3160">
        <f>IFERROR(12/Tabla_STOCKENALMACEN[[#This Row],[MESES DE INVENTARIO]],0)</f>
        <v>0.99918367346938775</v>
      </c>
      <c r="O3160" s="3">
        <f>Tabla_STOCKENALMACEN[[#This Row],[STOCK_VALORIZADO]]/SUM(Tabla_STOCKENALMACEN[STOCK_VALORIZADO])</f>
        <v>2.1397919411855391E-4</v>
      </c>
      <c r="P3160" s="1" t="str">
        <f>VLOOKUP(Tabla_STOCKENALMACEN[[#This Row],[ID_PRODUCTO]],'ABC VENTAS'!$B$2:$F$564,5,FALSE)</f>
        <v>C</v>
      </c>
      <c r="Q3160" s="1" t="str">
        <f>VLOOKUP(Tabla_STOCKENALMACEN[[#This Row],[ID_PRODUCTO]],'ABC STOCK'!$B$3:$F$565,5,FALSE)</f>
        <v>C</v>
      </c>
      <c r="R316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161" spans="1:18" x14ac:dyDescent="0.25">
      <c r="A3161">
        <v>3</v>
      </c>
      <c r="B3161">
        <v>1527</v>
      </c>
      <c r="C3161">
        <v>9</v>
      </c>
      <c r="D3161">
        <v>6</v>
      </c>
      <c r="E3161">
        <v>202002</v>
      </c>
      <c r="F3161">
        <v>15</v>
      </c>
      <c r="G3161">
        <v>5.0199999999999996</v>
      </c>
      <c r="H3161">
        <v>75.3</v>
      </c>
      <c r="I3161">
        <v>265.05599999999998</v>
      </c>
      <c r="J3161">
        <v>60</v>
      </c>
      <c r="K3161">
        <v>397.584</v>
      </c>
      <c r="L3161">
        <f>Tabla_STOCKENALMACEN[[#This Row],[CANT_STOCK]]*Tabla_STOCKENALMACEN[[#This Row],[COSTO_UNIT]]</f>
        <v>75.3</v>
      </c>
      <c r="M3161">
        <f>IFERROR(Tabla_STOCKENALMACEN[[#This Row],[CANT_STOCK]]/Tabla_STOCKENALMACEN[[#This Row],[VENTA_PROM12MESES_UN]],0)</f>
        <v>0.25</v>
      </c>
      <c r="N3161">
        <f>IFERROR(12/Tabla_STOCKENALMACEN[[#This Row],[MESES DE INVENTARIO]],0)</f>
        <v>48</v>
      </c>
      <c r="O3161" s="3">
        <f>Tabla_STOCKENALMACEN[[#This Row],[STOCK_VALORIZADO]]/SUM(Tabla_STOCKENALMACEN[STOCK_VALORIZADO])</f>
        <v>2.8347349256029393E-6</v>
      </c>
      <c r="P3161" s="1" t="str">
        <f>VLOOKUP(Tabla_STOCKENALMACEN[[#This Row],[ID_PRODUCTO]],'ABC VENTAS'!$B$2:$F$564,5,FALSE)</f>
        <v>C</v>
      </c>
      <c r="Q3161" s="1" t="str">
        <f>VLOOKUP(Tabla_STOCKENALMACEN[[#This Row],[ID_PRODUCTO]],'ABC STOCK'!$B$3:$F$565,5,FALSE)</f>
        <v>C</v>
      </c>
      <c r="R316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62" spans="1:18" x14ac:dyDescent="0.25">
      <c r="A3162">
        <v>3</v>
      </c>
      <c r="B3162">
        <v>1527</v>
      </c>
      <c r="C3162">
        <v>9</v>
      </c>
      <c r="D3162">
        <v>6</v>
      </c>
      <c r="E3162">
        <v>202002</v>
      </c>
      <c r="F3162">
        <v>484</v>
      </c>
      <c r="G3162">
        <v>3.21</v>
      </c>
      <c r="H3162">
        <v>1553.64</v>
      </c>
      <c r="I3162">
        <v>191.28389999999999</v>
      </c>
      <c r="J3162">
        <v>59</v>
      </c>
      <c r="K3162">
        <v>267.03989999999999</v>
      </c>
      <c r="L3162">
        <f>Tabla_STOCKENALMACEN[[#This Row],[CANT_STOCK]]*Tabla_STOCKENALMACEN[[#This Row],[COSTO_UNIT]]</f>
        <v>1553.6399999999999</v>
      </c>
      <c r="M3162">
        <f>IFERROR(Tabla_STOCKENALMACEN[[#This Row],[CANT_STOCK]]/Tabla_STOCKENALMACEN[[#This Row],[VENTA_PROM12MESES_UN]],0)</f>
        <v>8.203389830508474</v>
      </c>
      <c r="N3162">
        <f>IFERROR(12/Tabla_STOCKENALMACEN[[#This Row],[MESES DE INVENTARIO]],0)</f>
        <v>1.4628099173553719</v>
      </c>
      <c r="O3162" s="3">
        <f>Tabla_STOCKENALMACEN[[#This Row],[STOCK_VALORIZADO]]/SUM(Tabla_STOCKENALMACEN[STOCK_VALORIZADO])</f>
        <v>5.8488148337500011E-5</v>
      </c>
      <c r="P3162" s="1" t="str">
        <f>VLOOKUP(Tabla_STOCKENALMACEN[[#This Row],[ID_PRODUCTO]],'ABC VENTAS'!$B$2:$F$564,5,FALSE)</f>
        <v>C</v>
      </c>
      <c r="Q3162" s="1" t="str">
        <f>VLOOKUP(Tabla_STOCKENALMACEN[[#This Row],[ID_PRODUCTO]],'ABC STOCK'!$B$3:$F$565,5,FALSE)</f>
        <v>C</v>
      </c>
      <c r="R316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63" spans="1:18" x14ac:dyDescent="0.25">
      <c r="A3163">
        <v>1</v>
      </c>
      <c r="B3163">
        <v>1527</v>
      </c>
      <c r="C3163">
        <v>9</v>
      </c>
      <c r="D3163">
        <v>6</v>
      </c>
      <c r="E3163">
        <v>201903</v>
      </c>
      <c r="F3163">
        <v>143</v>
      </c>
      <c r="G3163">
        <v>1.85</v>
      </c>
      <c r="H3163">
        <v>264.55</v>
      </c>
      <c r="I3163">
        <v>105.82</v>
      </c>
      <c r="J3163">
        <v>52</v>
      </c>
      <c r="K3163">
        <v>151.03399999999999</v>
      </c>
      <c r="L3163">
        <f>Tabla_STOCKENALMACEN[[#This Row],[CANT_STOCK]]*Tabla_STOCKENALMACEN[[#This Row],[COSTO_UNIT]]</f>
        <v>264.55</v>
      </c>
      <c r="M3163">
        <f>IFERROR(Tabla_STOCKENALMACEN[[#This Row],[CANT_STOCK]]/Tabla_STOCKENALMACEN[[#This Row],[VENTA_PROM12MESES_UN]],0)</f>
        <v>2.75</v>
      </c>
      <c r="N3163">
        <f>IFERROR(12/Tabla_STOCKENALMACEN[[#This Row],[MESES DE INVENTARIO]],0)</f>
        <v>4.3636363636363633</v>
      </c>
      <c r="O3163" s="3">
        <f>Tabla_STOCKENALMACEN[[#This Row],[STOCK_VALORIZADO]]/SUM(Tabla_STOCKENALMACEN[STOCK_VALORIZADO])</f>
        <v>9.9592181217564109E-6</v>
      </c>
      <c r="P3163" s="1" t="str">
        <f>VLOOKUP(Tabla_STOCKENALMACEN[[#This Row],[ID_PRODUCTO]],'ABC VENTAS'!$B$2:$F$564,5,FALSE)</f>
        <v>C</v>
      </c>
      <c r="Q3163" s="1" t="str">
        <f>VLOOKUP(Tabla_STOCKENALMACEN[[#This Row],[ID_PRODUCTO]],'ABC STOCK'!$B$3:$F$565,5,FALSE)</f>
        <v>C</v>
      </c>
      <c r="R316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64" spans="1:18" x14ac:dyDescent="0.25">
      <c r="A3164">
        <v>2</v>
      </c>
      <c r="B3164">
        <v>1528</v>
      </c>
      <c r="C3164">
        <v>9</v>
      </c>
      <c r="D3164">
        <v>6</v>
      </c>
      <c r="E3164">
        <v>201912</v>
      </c>
      <c r="F3164">
        <v>3</v>
      </c>
      <c r="G3164">
        <v>3.61</v>
      </c>
      <c r="H3164">
        <v>10.83</v>
      </c>
      <c r="I3164">
        <v>401.07100000000003</v>
      </c>
      <c r="J3164">
        <v>110</v>
      </c>
      <c r="K3164">
        <v>555.94000000000005</v>
      </c>
      <c r="L3164">
        <f>Tabla_STOCKENALMACEN[[#This Row],[CANT_STOCK]]*Tabla_STOCKENALMACEN[[#This Row],[COSTO_UNIT]]</f>
        <v>10.83</v>
      </c>
      <c r="M3164">
        <f>IFERROR(Tabla_STOCKENALMACEN[[#This Row],[CANT_STOCK]]/Tabla_STOCKENALMACEN[[#This Row],[VENTA_PROM12MESES_UN]],0)</f>
        <v>2.7272727272727271E-2</v>
      </c>
      <c r="N3164">
        <f>IFERROR(12/Tabla_STOCKENALMACEN[[#This Row],[MESES DE INVENTARIO]],0)</f>
        <v>440</v>
      </c>
      <c r="O3164" s="3">
        <f>Tabla_STOCKENALMACEN[[#This Row],[STOCK_VALORIZADO]]/SUM(Tabla_STOCKENALMACEN[STOCK_VALORIZADO])</f>
        <v>4.0770490364249448E-7</v>
      </c>
      <c r="P3164" s="1" t="str">
        <f>VLOOKUP(Tabla_STOCKENALMACEN[[#This Row],[ID_PRODUCTO]],'ABC VENTAS'!$B$2:$F$564,5,FALSE)</f>
        <v>C</v>
      </c>
      <c r="Q3164" s="1" t="str">
        <f>VLOOKUP(Tabla_STOCKENALMACEN[[#This Row],[ID_PRODUCTO]],'ABC STOCK'!$B$3:$F$565,5,FALSE)</f>
        <v>C</v>
      </c>
      <c r="R316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65" spans="1:18" x14ac:dyDescent="0.25">
      <c r="A3165">
        <v>1</v>
      </c>
      <c r="B3165">
        <v>1528</v>
      </c>
      <c r="C3165">
        <v>9</v>
      </c>
      <c r="D3165">
        <v>6</v>
      </c>
      <c r="E3165">
        <v>202003</v>
      </c>
      <c r="F3165">
        <v>1040</v>
      </c>
      <c r="G3165">
        <v>2.31</v>
      </c>
      <c r="H3165">
        <v>2402.4</v>
      </c>
      <c r="I3165">
        <v>254.9316</v>
      </c>
      <c r="J3165">
        <v>124</v>
      </c>
      <c r="K3165">
        <v>538.50720000000001</v>
      </c>
      <c r="L3165">
        <f>Tabla_STOCKENALMACEN[[#This Row],[CANT_STOCK]]*Tabla_STOCKENALMACEN[[#This Row],[COSTO_UNIT]]</f>
        <v>2402.4</v>
      </c>
      <c r="M3165">
        <f>IFERROR(Tabla_STOCKENALMACEN[[#This Row],[CANT_STOCK]]/Tabla_STOCKENALMACEN[[#This Row],[VENTA_PROM12MESES_UN]],0)</f>
        <v>8.387096774193548</v>
      </c>
      <c r="N3165">
        <f>IFERROR(12/Tabla_STOCKENALMACEN[[#This Row],[MESES DE INVENTARIO]],0)</f>
        <v>1.4307692307692308</v>
      </c>
      <c r="O3165" s="3">
        <f>Tabla_STOCKENALMACEN[[#This Row],[STOCK_VALORIZADO]]/SUM(Tabla_STOCKENALMACEN[STOCK_VALORIZADO])</f>
        <v>9.0440467267841995E-5</v>
      </c>
      <c r="P3165" s="1" t="str">
        <f>VLOOKUP(Tabla_STOCKENALMACEN[[#This Row],[ID_PRODUCTO]],'ABC VENTAS'!$B$2:$F$564,5,FALSE)</f>
        <v>C</v>
      </c>
      <c r="Q3165" s="1" t="str">
        <f>VLOOKUP(Tabla_STOCKENALMACEN[[#This Row],[ID_PRODUCTO]],'ABC STOCK'!$B$3:$F$565,5,FALSE)</f>
        <v>C</v>
      </c>
      <c r="R316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66" spans="1:18" x14ac:dyDescent="0.25">
      <c r="A3166">
        <v>3</v>
      </c>
      <c r="B3166">
        <v>1528</v>
      </c>
      <c r="C3166">
        <v>9</v>
      </c>
      <c r="D3166">
        <v>6</v>
      </c>
      <c r="E3166">
        <v>202003</v>
      </c>
      <c r="F3166">
        <v>1408</v>
      </c>
      <c r="G3166">
        <v>1.48</v>
      </c>
      <c r="H3166">
        <v>2083.84</v>
      </c>
      <c r="I3166">
        <v>185.23679999999999</v>
      </c>
      <c r="J3166">
        <v>149</v>
      </c>
      <c r="K3166">
        <v>412.37240000000003</v>
      </c>
      <c r="L3166">
        <f>Tabla_STOCKENALMACEN[[#This Row],[CANT_STOCK]]*Tabla_STOCKENALMACEN[[#This Row],[COSTO_UNIT]]</f>
        <v>2083.84</v>
      </c>
      <c r="M3166">
        <f>IFERROR(Tabla_STOCKENALMACEN[[#This Row],[CANT_STOCK]]/Tabla_STOCKENALMACEN[[#This Row],[VENTA_PROM12MESES_UN]],0)</f>
        <v>9.4496644295302019</v>
      </c>
      <c r="N3166">
        <f>IFERROR(12/Tabla_STOCKENALMACEN[[#This Row],[MESES DE INVENTARIO]],0)</f>
        <v>1.2698863636363635</v>
      </c>
      <c r="O3166" s="3">
        <f>Tabla_STOCKENALMACEN[[#This Row],[STOCK_VALORIZADO]]/SUM(Tabla_STOCKENALMACEN[STOCK_VALORIZADO])</f>
        <v>7.8447995051373576E-5</v>
      </c>
      <c r="P3166" s="1" t="str">
        <f>VLOOKUP(Tabla_STOCKENALMACEN[[#This Row],[ID_PRODUCTO]],'ABC VENTAS'!$B$2:$F$564,5,FALSE)</f>
        <v>C</v>
      </c>
      <c r="Q3166" s="1" t="str">
        <f>VLOOKUP(Tabla_STOCKENALMACEN[[#This Row],[ID_PRODUCTO]],'ABC STOCK'!$B$3:$F$565,5,FALSE)</f>
        <v>C</v>
      </c>
      <c r="R316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67" spans="1:18" x14ac:dyDescent="0.25">
      <c r="A3167">
        <v>3</v>
      </c>
      <c r="B3167">
        <v>1528</v>
      </c>
      <c r="C3167">
        <v>9</v>
      </c>
      <c r="D3167">
        <v>6</v>
      </c>
      <c r="E3167">
        <v>201907</v>
      </c>
      <c r="F3167">
        <v>602</v>
      </c>
      <c r="G3167">
        <v>4.7699999999999996</v>
      </c>
      <c r="H3167">
        <v>2871.54</v>
      </c>
      <c r="I3167">
        <v>140.15214</v>
      </c>
      <c r="J3167">
        <v>35.4</v>
      </c>
      <c r="K3167">
        <v>231.33546000000001</v>
      </c>
      <c r="L3167">
        <f>Tabla_STOCKENALMACEN[[#This Row],[CANT_STOCK]]*Tabla_STOCKENALMACEN[[#This Row],[COSTO_UNIT]]</f>
        <v>2871.54</v>
      </c>
      <c r="M3167">
        <f>IFERROR(Tabla_STOCKENALMACEN[[#This Row],[CANT_STOCK]]/Tabla_STOCKENALMACEN[[#This Row],[VENTA_PROM12MESES_UN]],0)</f>
        <v>17.005649717514125</v>
      </c>
      <c r="N3167">
        <f>IFERROR(12/Tabla_STOCKENALMACEN[[#This Row],[MESES DE INVENTARIO]],0)</f>
        <v>0.70564784053156149</v>
      </c>
      <c r="O3167" s="3">
        <f>Tabla_STOCKENALMACEN[[#This Row],[STOCK_VALORIZADO]]/SUM(Tabla_STOCKENALMACEN[STOCK_VALORIZADO])</f>
        <v>1.0810165641787337E-4</v>
      </c>
      <c r="P3167" s="1" t="str">
        <f>VLOOKUP(Tabla_STOCKENALMACEN[[#This Row],[ID_PRODUCTO]],'ABC VENTAS'!$B$2:$F$564,5,FALSE)</f>
        <v>C</v>
      </c>
      <c r="Q3167" s="1" t="str">
        <f>VLOOKUP(Tabla_STOCKENALMACEN[[#This Row],[ID_PRODUCTO]],'ABC STOCK'!$B$3:$F$565,5,FALSE)</f>
        <v>C</v>
      </c>
      <c r="R316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168" spans="1:18" x14ac:dyDescent="0.25">
      <c r="A3168">
        <v>1</v>
      </c>
      <c r="B3168">
        <v>1528</v>
      </c>
      <c r="C3168">
        <v>9</v>
      </c>
      <c r="D3168">
        <v>6</v>
      </c>
      <c r="E3168">
        <v>201912</v>
      </c>
      <c r="F3168">
        <v>553</v>
      </c>
      <c r="G3168">
        <v>1.99</v>
      </c>
      <c r="H3168">
        <v>1100.47</v>
      </c>
      <c r="I3168">
        <v>146.20529999999999</v>
      </c>
      <c r="J3168">
        <v>79</v>
      </c>
      <c r="K3168">
        <v>213.8056</v>
      </c>
      <c r="L3168">
        <f>Tabla_STOCKENALMACEN[[#This Row],[CANT_STOCK]]*Tabla_STOCKENALMACEN[[#This Row],[COSTO_UNIT]]</f>
        <v>1100.47</v>
      </c>
      <c r="M3168">
        <f>IFERROR(Tabla_STOCKENALMACEN[[#This Row],[CANT_STOCK]]/Tabla_STOCKENALMACEN[[#This Row],[VENTA_PROM12MESES_UN]],0)</f>
        <v>7</v>
      </c>
      <c r="N3168">
        <f>IFERROR(12/Tabla_STOCKENALMACEN[[#This Row],[MESES DE INVENTARIO]],0)</f>
        <v>1.7142857142857142</v>
      </c>
      <c r="O3168" s="3">
        <f>Tabla_STOCKENALMACEN[[#This Row],[STOCK_VALORIZADO]]/SUM(Tabla_STOCKENALMACEN[STOCK_VALORIZADO])</f>
        <v>4.142816392534219E-5</v>
      </c>
      <c r="P3168" s="1" t="str">
        <f>VLOOKUP(Tabla_STOCKENALMACEN[[#This Row],[ID_PRODUCTO]],'ABC VENTAS'!$B$2:$F$564,5,FALSE)</f>
        <v>C</v>
      </c>
      <c r="Q3168" s="1" t="str">
        <f>VLOOKUP(Tabla_STOCKENALMACEN[[#This Row],[ID_PRODUCTO]],'ABC STOCK'!$B$3:$F$565,5,FALSE)</f>
        <v>C</v>
      </c>
      <c r="R316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69" spans="1:18" x14ac:dyDescent="0.25">
      <c r="A3169">
        <v>1</v>
      </c>
      <c r="B3169">
        <v>1528</v>
      </c>
      <c r="C3169">
        <v>9</v>
      </c>
      <c r="D3169">
        <v>6</v>
      </c>
      <c r="E3169">
        <v>201903</v>
      </c>
      <c r="F3169">
        <v>530</v>
      </c>
      <c r="G3169">
        <v>1.26</v>
      </c>
      <c r="H3169">
        <v>667.8</v>
      </c>
      <c r="I3169">
        <v>130.977</v>
      </c>
      <c r="J3169">
        <v>99</v>
      </c>
      <c r="K3169">
        <v>213.30539999999999</v>
      </c>
      <c r="L3169">
        <f>Tabla_STOCKENALMACEN[[#This Row],[CANT_STOCK]]*Tabla_STOCKENALMACEN[[#This Row],[COSTO_UNIT]]</f>
        <v>667.8</v>
      </c>
      <c r="M3169">
        <f>IFERROR(Tabla_STOCKENALMACEN[[#This Row],[CANT_STOCK]]/Tabla_STOCKENALMACEN[[#This Row],[VENTA_PROM12MESES_UN]],0)</f>
        <v>5.3535353535353538</v>
      </c>
      <c r="N3169">
        <f>IFERROR(12/Tabla_STOCKENALMACEN[[#This Row],[MESES DE INVENTARIO]],0)</f>
        <v>2.2415094339622641</v>
      </c>
      <c r="O3169" s="3">
        <f>Tabla_STOCKENALMACEN[[#This Row],[STOCK_VALORIZADO]]/SUM(Tabla_STOCKENALMACEN[STOCK_VALORIZADO])</f>
        <v>2.5139920097179854E-5</v>
      </c>
      <c r="P3169" s="1" t="str">
        <f>VLOOKUP(Tabla_STOCKENALMACEN[[#This Row],[ID_PRODUCTO]],'ABC VENTAS'!$B$2:$F$564,5,FALSE)</f>
        <v>C</v>
      </c>
      <c r="Q3169" s="1" t="str">
        <f>VLOOKUP(Tabla_STOCKENALMACEN[[#This Row],[ID_PRODUCTO]],'ABC STOCK'!$B$3:$F$565,5,FALSE)</f>
        <v>C</v>
      </c>
      <c r="R316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170" spans="1:18" x14ac:dyDescent="0.25">
      <c r="A3170">
        <v>3</v>
      </c>
      <c r="B3170">
        <v>1529</v>
      </c>
      <c r="C3170">
        <v>9</v>
      </c>
      <c r="D3170">
        <v>6</v>
      </c>
      <c r="E3170">
        <v>202003</v>
      </c>
      <c r="F3170">
        <v>153</v>
      </c>
      <c r="G3170">
        <v>3.42</v>
      </c>
      <c r="H3170">
        <v>523.26</v>
      </c>
      <c r="I3170">
        <v>0</v>
      </c>
      <c r="J3170">
        <v>0</v>
      </c>
      <c r="K3170">
        <v>0</v>
      </c>
      <c r="L3170">
        <f>Tabla_STOCKENALMACEN[[#This Row],[CANT_STOCK]]*Tabla_STOCKENALMACEN[[#This Row],[COSTO_UNIT]]</f>
        <v>523.26</v>
      </c>
      <c r="M3170">
        <f>IFERROR(Tabla_STOCKENALMACEN[[#This Row],[CANT_STOCK]]/Tabla_STOCKENALMACEN[[#This Row],[VENTA_PROM12MESES_UN]],0)</f>
        <v>0</v>
      </c>
      <c r="N3170">
        <f>IFERROR(12/Tabla_STOCKENALMACEN[[#This Row],[MESES DE INVENTARIO]],0)</f>
        <v>0</v>
      </c>
      <c r="O3170" s="3">
        <f>Tabla_STOCKENALMACEN[[#This Row],[STOCK_VALORIZADO]]/SUM(Tabla_STOCKENALMACEN[STOCK_VALORIZADO])</f>
        <v>1.969858429177947E-5</v>
      </c>
      <c r="P3170" s="1" t="str">
        <f>VLOOKUP(Tabla_STOCKENALMACEN[[#This Row],[ID_PRODUCTO]],'ABC VENTAS'!$B$2:$F$564,5,FALSE)</f>
        <v>C</v>
      </c>
      <c r="Q3170" s="1" t="str">
        <f>VLOOKUP(Tabla_STOCKENALMACEN[[#This Row],[ID_PRODUCTO]],'ABC STOCK'!$B$3:$F$565,5,FALSE)</f>
        <v>C</v>
      </c>
      <c r="R3170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3171" spans="1:18" x14ac:dyDescent="0.25">
      <c r="A3171">
        <v>3</v>
      </c>
      <c r="B3171">
        <v>1529</v>
      </c>
      <c r="C3171">
        <v>9</v>
      </c>
      <c r="D3171">
        <v>6</v>
      </c>
      <c r="E3171">
        <v>202002</v>
      </c>
      <c r="F3171">
        <v>1498</v>
      </c>
      <c r="G3171">
        <v>5.13</v>
      </c>
      <c r="H3171">
        <v>7684.74</v>
      </c>
      <c r="I3171">
        <v>492.62876999999997</v>
      </c>
      <c r="J3171">
        <v>88.1</v>
      </c>
      <c r="K3171">
        <v>578.49983999999995</v>
      </c>
      <c r="L3171">
        <f>Tabla_STOCKENALMACEN[[#This Row],[CANT_STOCK]]*Tabla_STOCKENALMACEN[[#This Row],[COSTO_UNIT]]</f>
        <v>7684.74</v>
      </c>
      <c r="M3171">
        <f>IFERROR(Tabla_STOCKENALMACEN[[#This Row],[CANT_STOCK]]/Tabla_STOCKENALMACEN[[#This Row],[VENTA_PROM12MESES_UN]],0)</f>
        <v>17.003405221339388</v>
      </c>
      <c r="N3171">
        <f>IFERROR(12/Tabla_STOCKENALMACEN[[#This Row],[MESES DE INVENTARIO]],0)</f>
        <v>0.70574098798397855</v>
      </c>
      <c r="O3171" s="3">
        <f>Tabla_STOCKENALMACEN[[#This Row],[STOCK_VALORIZADO]]/SUM(Tabla_STOCKENALMACEN[STOCK_VALORIZADO])</f>
        <v>2.8929881636358476E-4</v>
      </c>
      <c r="P3171" s="1" t="str">
        <f>VLOOKUP(Tabla_STOCKENALMACEN[[#This Row],[ID_PRODUCTO]],'ABC VENTAS'!$B$2:$F$564,5,FALSE)</f>
        <v>C</v>
      </c>
      <c r="Q3171" s="1" t="str">
        <f>VLOOKUP(Tabla_STOCKENALMACEN[[#This Row],[ID_PRODUCTO]],'ABC STOCK'!$B$3:$F$565,5,FALSE)</f>
        <v>C</v>
      </c>
      <c r="R317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172" spans="1:18" x14ac:dyDescent="0.25">
      <c r="A3172">
        <v>1</v>
      </c>
      <c r="B3172">
        <v>1529</v>
      </c>
      <c r="C3172">
        <v>9</v>
      </c>
      <c r="D3172">
        <v>6</v>
      </c>
      <c r="E3172">
        <v>202002</v>
      </c>
      <c r="F3172">
        <v>528</v>
      </c>
      <c r="G3172">
        <v>6.58</v>
      </c>
      <c r="H3172">
        <v>3474.24</v>
      </c>
      <c r="I3172">
        <v>185.2928</v>
      </c>
      <c r="J3172">
        <v>35.200000000000003</v>
      </c>
      <c r="K3172">
        <v>389.11488000000003</v>
      </c>
      <c r="L3172">
        <f>Tabla_STOCKENALMACEN[[#This Row],[CANT_STOCK]]*Tabla_STOCKENALMACEN[[#This Row],[COSTO_UNIT]]</f>
        <v>3474.2400000000002</v>
      </c>
      <c r="M3172">
        <f>IFERROR(Tabla_STOCKENALMACEN[[#This Row],[CANT_STOCK]]/Tabla_STOCKENALMACEN[[#This Row],[VENTA_PROM12MESES_UN]],0)</f>
        <v>14.999999999999998</v>
      </c>
      <c r="N3172">
        <f>IFERROR(12/Tabla_STOCKENALMACEN[[#This Row],[MESES DE INVENTARIO]],0)</f>
        <v>0.8</v>
      </c>
      <c r="O3172" s="3">
        <f>Tabla_STOCKENALMACEN[[#This Row],[STOCK_VALORIZADO]]/SUM(Tabla_STOCKENALMACEN[STOCK_VALORIZADO])</f>
        <v>1.3079082958734073E-4</v>
      </c>
      <c r="P3172" s="1" t="str">
        <f>VLOOKUP(Tabla_STOCKENALMACEN[[#This Row],[ID_PRODUCTO]],'ABC VENTAS'!$B$2:$F$564,5,FALSE)</f>
        <v>C</v>
      </c>
      <c r="Q3172" s="1" t="str">
        <f>VLOOKUP(Tabla_STOCKENALMACEN[[#This Row],[ID_PRODUCTO]],'ABC STOCK'!$B$3:$F$565,5,FALSE)</f>
        <v>C</v>
      </c>
      <c r="R3172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173" spans="1:18" x14ac:dyDescent="0.25">
      <c r="A3173">
        <v>2</v>
      </c>
      <c r="B3173">
        <v>1529</v>
      </c>
      <c r="C3173">
        <v>9</v>
      </c>
      <c r="D3173">
        <v>6</v>
      </c>
      <c r="E3173">
        <v>202002</v>
      </c>
      <c r="F3173">
        <v>441</v>
      </c>
      <c r="G3173">
        <v>2.4500000000000002</v>
      </c>
      <c r="H3173">
        <v>1080.45</v>
      </c>
      <c r="I3173">
        <v>228.2175</v>
      </c>
      <c r="J3173">
        <v>115</v>
      </c>
      <c r="K3173">
        <v>371.91</v>
      </c>
      <c r="L3173">
        <f>Tabla_STOCKENALMACEN[[#This Row],[CANT_STOCK]]*Tabla_STOCKENALMACEN[[#This Row],[COSTO_UNIT]]</f>
        <v>1080.45</v>
      </c>
      <c r="M3173">
        <f>IFERROR(Tabla_STOCKENALMACEN[[#This Row],[CANT_STOCK]]/Tabla_STOCKENALMACEN[[#This Row],[VENTA_PROM12MESES_UN]],0)</f>
        <v>3.8347826086956522</v>
      </c>
      <c r="N3173">
        <f>IFERROR(12/Tabla_STOCKENALMACEN[[#This Row],[MESES DE INVENTARIO]],0)</f>
        <v>3.129251700680272</v>
      </c>
      <c r="O3173" s="3">
        <f>Tabla_STOCKENALMACEN[[#This Row],[STOCK_VALORIZADO]]/SUM(Tabla_STOCKENALMACEN[STOCK_VALORIZADO])</f>
        <v>4.0674493364776838E-5</v>
      </c>
      <c r="P3173" s="1" t="str">
        <f>VLOOKUP(Tabla_STOCKENALMACEN[[#This Row],[ID_PRODUCTO]],'ABC VENTAS'!$B$2:$F$564,5,FALSE)</f>
        <v>C</v>
      </c>
      <c r="Q3173" s="1" t="str">
        <f>VLOOKUP(Tabla_STOCKENALMACEN[[#This Row],[ID_PRODUCTO]],'ABC STOCK'!$B$3:$F$565,5,FALSE)</f>
        <v>C</v>
      </c>
      <c r="R317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174" spans="1:18" x14ac:dyDescent="0.25">
      <c r="A3174">
        <v>2</v>
      </c>
      <c r="B3174">
        <v>1529</v>
      </c>
      <c r="C3174">
        <v>9</v>
      </c>
      <c r="D3174">
        <v>6</v>
      </c>
      <c r="E3174">
        <v>201904</v>
      </c>
      <c r="F3174">
        <v>105</v>
      </c>
      <c r="G3174">
        <v>7.07</v>
      </c>
      <c r="H3174">
        <v>742.35</v>
      </c>
      <c r="I3174">
        <v>206.67024000000001</v>
      </c>
      <c r="J3174">
        <v>34.799999999999997</v>
      </c>
      <c r="K3174">
        <v>312.46571999999998</v>
      </c>
      <c r="L3174">
        <f>Tabla_STOCKENALMACEN[[#This Row],[CANT_STOCK]]*Tabla_STOCKENALMACEN[[#This Row],[COSTO_UNIT]]</f>
        <v>742.35</v>
      </c>
      <c r="M3174">
        <f>IFERROR(Tabla_STOCKENALMACEN[[#This Row],[CANT_STOCK]]/Tabla_STOCKENALMACEN[[#This Row],[VENTA_PROM12MESES_UN]],0)</f>
        <v>3.0172413793103452</v>
      </c>
      <c r="N3174">
        <f>IFERROR(12/Tabla_STOCKENALMACEN[[#This Row],[MESES DE INVENTARIO]],0)</f>
        <v>3.9771428571428569</v>
      </c>
      <c r="O3174" s="3">
        <f>Tabla_STOCKENALMACEN[[#This Row],[STOCK_VALORIZADO]]/SUM(Tabla_STOCKENALMACEN[STOCK_VALORIZADO])</f>
        <v>2.7946420611173203E-5</v>
      </c>
      <c r="P3174" s="1" t="str">
        <f>VLOOKUP(Tabla_STOCKENALMACEN[[#This Row],[ID_PRODUCTO]],'ABC VENTAS'!$B$2:$F$564,5,FALSE)</f>
        <v>C</v>
      </c>
      <c r="Q3174" s="1" t="str">
        <f>VLOOKUP(Tabla_STOCKENALMACEN[[#This Row],[ID_PRODUCTO]],'ABC STOCK'!$B$3:$F$565,5,FALSE)</f>
        <v>C</v>
      </c>
      <c r="R317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175" spans="1:18" x14ac:dyDescent="0.25">
      <c r="A3175">
        <v>3</v>
      </c>
      <c r="B3175">
        <v>1529</v>
      </c>
      <c r="C3175">
        <v>9</v>
      </c>
      <c r="D3175">
        <v>6</v>
      </c>
      <c r="E3175">
        <v>202002</v>
      </c>
      <c r="F3175">
        <v>603</v>
      </c>
      <c r="G3175">
        <v>1.54</v>
      </c>
      <c r="H3175">
        <v>928.62</v>
      </c>
      <c r="I3175">
        <v>123.7236</v>
      </c>
      <c r="J3175">
        <v>78</v>
      </c>
      <c r="K3175">
        <v>228.22800000000001</v>
      </c>
      <c r="L3175">
        <f>Tabla_STOCKENALMACEN[[#This Row],[CANT_STOCK]]*Tabla_STOCKENALMACEN[[#This Row],[COSTO_UNIT]]</f>
        <v>928.62</v>
      </c>
      <c r="M3175">
        <f>IFERROR(Tabla_STOCKENALMACEN[[#This Row],[CANT_STOCK]]/Tabla_STOCKENALMACEN[[#This Row],[VENTA_PROM12MESES_UN]],0)</f>
        <v>7.7307692307692308</v>
      </c>
      <c r="N3175">
        <f>IFERROR(12/Tabla_STOCKENALMACEN[[#This Row],[MESES DE INVENTARIO]],0)</f>
        <v>1.5522388059701493</v>
      </c>
      <c r="O3175" s="3">
        <f>Tabla_STOCKENALMACEN[[#This Row],[STOCK_VALORIZADO]]/SUM(Tabla_STOCKENALMACEN[STOCK_VALORIZADO])</f>
        <v>3.495871907853123E-5</v>
      </c>
      <c r="P3175" s="1" t="str">
        <f>VLOOKUP(Tabla_STOCKENALMACEN[[#This Row],[ID_PRODUCTO]],'ABC VENTAS'!$B$2:$F$564,5,FALSE)</f>
        <v>C</v>
      </c>
      <c r="Q3175" s="1" t="str">
        <f>VLOOKUP(Tabla_STOCKENALMACEN[[#This Row],[ID_PRODUCTO]],'ABC STOCK'!$B$3:$F$565,5,FALSE)</f>
        <v>C</v>
      </c>
      <c r="R317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76" spans="1:18" x14ac:dyDescent="0.25">
      <c r="A3176">
        <v>3</v>
      </c>
      <c r="B3176">
        <v>1530</v>
      </c>
      <c r="C3176">
        <v>9</v>
      </c>
      <c r="D3176">
        <v>6</v>
      </c>
      <c r="E3176">
        <v>202002</v>
      </c>
      <c r="F3176">
        <v>69</v>
      </c>
      <c r="G3176">
        <v>7.56</v>
      </c>
      <c r="H3176">
        <v>521.64</v>
      </c>
      <c r="I3176">
        <v>1020.6</v>
      </c>
      <c r="J3176">
        <v>150</v>
      </c>
      <c r="K3176">
        <v>2143.2600000000002</v>
      </c>
      <c r="L3176">
        <f>Tabla_STOCKENALMACEN[[#This Row],[CANT_STOCK]]*Tabla_STOCKENALMACEN[[#This Row],[COSTO_UNIT]]</f>
        <v>521.64</v>
      </c>
      <c r="M3176">
        <f>IFERROR(Tabla_STOCKENALMACEN[[#This Row],[CANT_STOCK]]/Tabla_STOCKENALMACEN[[#This Row],[VENTA_PROM12MESES_UN]],0)</f>
        <v>0.46</v>
      </c>
      <c r="N3176">
        <f>IFERROR(12/Tabla_STOCKENALMACEN[[#This Row],[MESES DE INVENTARIO]],0)</f>
        <v>26.086956521739129</v>
      </c>
      <c r="O3176" s="3">
        <f>Tabla_STOCKENALMACEN[[#This Row],[STOCK_VALORIZADO]]/SUM(Tabla_STOCKENALMACEN[STOCK_VALORIZADO])</f>
        <v>1.9637597962702755E-5</v>
      </c>
      <c r="P3176" s="1" t="str">
        <f>VLOOKUP(Tabla_STOCKENALMACEN[[#This Row],[ID_PRODUCTO]],'ABC VENTAS'!$B$2:$F$564,5,FALSE)</f>
        <v>C</v>
      </c>
      <c r="Q3176" s="1" t="str">
        <f>VLOOKUP(Tabla_STOCKENALMACEN[[#This Row],[ID_PRODUCTO]],'ABC STOCK'!$B$3:$F$565,5,FALSE)</f>
        <v>C</v>
      </c>
      <c r="R317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77" spans="1:18" x14ac:dyDescent="0.25">
      <c r="A3177">
        <v>3</v>
      </c>
      <c r="B3177">
        <v>1530</v>
      </c>
      <c r="C3177">
        <v>9</v>
      </c>
      <c r="D3177">
        <v>6</v>
      </c>
      <c r="E3177">
        <v>201901</v>
      </c>
      <c r="F3177">
        <v>0</v>
      </c>
      <c r="G3177">
        <v>5.88</v>
      </c>
      <c r="H3177">
        <v>0</v>
      </c>
      <c r="I3177">
        <v>475.15104000000002</v>
      </c>
      <c r="J3177">
        <v>88.8</v>
      </c>
      <c r="K3177">
        <v>767.55168000000003</v>
      </c>
      <c r="L3177">
        <f>Tabla_STOCKENALMACEN[[#This Row],[CANT_STOCK]]*Tabla_STOCKENALMACEN[[#This Row],[COSTO_UNIT]]</f>
        <v>0</v>
      </c>
      <c r="M3177">
        <f>IFERROR(Tabla_STOCKENALMACEN[[#This Row],[CANT_STOCK]]/Tabla_STOCKENALMACEN[[#This Row],[VENTA_PROM12MESES_UN]],0)</f>
        <v>0</v>
      </c>
      <c r="N3177">
        <f>IFERROR(12/Tabla_STOCKENALMACEN[[#This Row],[MESES DE INVENTARIO]],0)</f>
        <v>0</v>
      </c>
      <c r="O3177" s="3">
        <f>Tabla_STOCKENALMACEN[[#This Row],[STOCK_VALORIZADO]]/SUM(Tabla_STOCKENALMACEN[STOCK_VALORIZADO])</f>
        <v>0</v>
      </c>
      <c r="P3177" s="1" t="str">
        <f>VLOOKUP(Tabla_STOCKENALMACEN[[#This Row],[ID_PRODUCTO]],'ABC VENTAS'!$B$2:$F$564,5,FALSE)</f>
        <v>C</v>
      </c>
      <c r="Q3177" s="1" t="str">
        <f>VLOOKUP(Tabla_STOCKENALMACEN[[#This Row],[ID_PRODUCTO]],'ABC STOCK'!$B$3:$F$565,5,FALSE)</f>
        <v>C</v>
      </c>
      <c r="R317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78" spans="1:18" x14ac:dyDescent="0.25">
      <c r="A3178">
        <v>2</v>
      </c>
      <c r="B3178">
        <v>1530</v>
      </c>
      <c r="C3178">
        <v>9</v>
      </c>
      <c r="D3178">
        <v>6</v>
      </c>
      <c r="E3178">
        <v>202003</v>
      </c>
      <c r="F3178">
        <v>1104</v>
      </c>
      <c r="G3178">
        <v>3.87</v>
      </c>
      <c r="H3178">
        <v>4272.4799999999996</v>
      </c>
      <c r="I3178">
        <v>298.99232999999998</v>
      </c>
      <c r="J3178">
        <v>84.9</v>
      </c>
      <c r="K3178">
        <v>568.41399000000001</v>
      </c>
      <c r="L3178">
        <f>Tabla_STOCKENALMACEN[[#This Row],[CANT_STOCK]]*Tabla_STOCKENALMACEN[[#This Row],[COSTO_UNIT]]</f>
        <v>4272.4800000000005</v>
      </c>
      <c r="M3178">
        <f>IFERROR(Tabla_STOCKENALMACEN[[#This Row],[CANT_STOCK]]/Tabla_STOCKENALMACEN[[#This Row],[VENTA_PROM12MESES_UN]],0)</f>
        <v>13.003533568904592</v>
      </c>
      <c r="N3178">
        <f>IFERROR(12/Tabla_STOCKENALMACEN[[#This Row],[MESES DE INVENTARIO]],0)</f>
        <v>0.92282608695652191</v>
      </c>
      <c r="O3178" s="3">
        <f>Tabla_STOCKENALMACEN[[#This Row],[STOCK_VALORIZADO]]/SUM(Tabla_STOCKENALMACEN[STOCK_VALORIZADO])</f>
        <v>1.6084127855166066E-4</v>
      </c>
      <c r="P3178" s="1" t="str">
        <f>VLOOKUP(Tabla_STOCKENALMACEN[[#This Row],[ID_PRODUCTO]],'ABC VENTAS'!$B$2:$F$564,5,FALSE)</f>
        <v>C</v>
      </c>
      <c r="Q3178" s="1" t="str">
        <f>VLOOKUP(Tabla_STOCKENALMACEN[[#This Row],[ID_PRODUCTO]],'ABC STOCK'!$B$3:$F$565,5,FALSE)</f>
        <v>C</v>
      </c>
      <c r="R317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179" spans="1:18" x14ac:dyDescent="0.25">
      <c r="A3179">
        <v>3</v>
      </c>
      <c r="B3179">
        <v>1530</v>
      </c>
      <c r="C3179">
        <v>9</v>
      </c>
      <c r="D3179">
        <v>6</v>
      </c>
      <c r="E3179">
        <v>201906</v>
      </c>
      <c r="F3179">
        <v>388</v>
      </c>
      <c r="G3179">
        <v>3.9</v>
      </c>
      <c r="H3179">
        <v>1513.2</v>
      </c>
      <c r="I3179">
        <v>301.86</v>
      </c>
      <c r="J3179">
        <v>90</v>
      </c>
      <c r="K3179">
        <v>561.6</v>
      </c>
      <c r="L3179">
        <f>Tabla_STOCKENALMACEN[[#This Row],[CANT_STOCK]]*Tabla_STOCKENALMACEN[[#This Row],[COSTO_UNIT]]</f>
        <v>1513.2</v>
      </c>
      <c r="M3179">
        <f>IFERROR(Tabla_STOCKENALMACEN[[#This Row],[CANT_STOCK]]/Tabla_STOCKENALMACEN[[#This Row],[VENTA_PROM12MESES_UN]],0)</f>
        <v>4.3111111111111109</v>
      </c>
      <c r="N3179">
        <f>IFERROR(12/Tabla_STOCKENALMACEN[[#This Row],[MESES DE INVENTARIO]],0)</f>
        <v>2.7835051546391756</v>
      </c>
      <c r="O3179" s="3">
        <f>Tabla_STOCKENALMACEN[[#This Row],[STOCK_VALORIZADO]]/SUM(Tabla_STOCKENALMACEN[STOCK_VALORIZADO])</f>
        <v>5.6965748863510869E-5</v>
      </c>
      <c r="P3179" s="1" t="str">
        <f>VLOOKUP(Tabla_STOCKENALMACEN[[#This Row],[ID_PRODUCTO]],'ABC VENTAS'!$B$2:$F$564,5,FALSE)</f>
        <v>C</v>
      </c>
      <c r="Q3179" s="1" t="str">
        <f>VLOOKUP(Tabla_STOCKENALMACEN[[#This Row],[ID_PRODUCTO]],'ABC STOCK'!$B$3:$F$565,5,FALSE)</f>
        <v>C</v>
      </c>
      <c r="R317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180" spans="1:18" x14ac:dyDescent="0.25">
      <c r="A3180">
        <v>2</v>
      </c>
      <c r="B3180">
        <v>1530</v>
      </c>
      <c r="C3180">
        <v>9</v>
      </c>
      <c r="D3180">
        <v>6</v>
      </c>
      <c r="E3180">
        <v>202002</v>
      </c>
      <c r="F3180">
        <v>46</v>
      </c>
      <c r="G3180">
        <v>1.97</v>
      </c>
      <c r="H3180">
        <v>90.62</v>
      </c>
      <c r="I3180">
        <v>140.00790000000001</v>
      </c>
      <c r="J3180">
        <v>69</v>
      </c>
      <c r="K3180">
        <v>222.92519999999999</v>
      </c>
      <c r="L3180">
        <f>Tabla_STOCKENALMACEN[[#This Row],[CANT_STOCK]]*Tabla_STOCKENALMACEN[[#This Row],[COSTO_UNIT]]</f>
        <v>90.62</v>
      </c>
      <c r="M3180">
        <f>IFERROR(Tabla_STOCKENALMACEN[[#This Row],[CANT_STOCK]]/Tabla_STOCKENALMACEN[[#This Row],[VENTA_PROM12MESES_UN]],0)</f>
        <v>0.66666666666666663</v>
      </c>
      <c r="N3180">
        <f>IFERROR(12/Tabla_STOCKENALMACEN[[#This Row],[MESES DE INVENTARIO]],0)</f>
        <v>18</v>
      </c>
      <c r="O3180" s="3">
        <f>Tabla_STOCKENALMACEN[[#This Row],[STOCK_VALORIZADO]]/SUM(Tabla_STOCKENALMACEN[STOCK_VALORIZADO])</f>
        <v>3.411469840081519E-6</v>
      </c>
      <c r="P3180" s="1" t="str">
        <f>VLOOKUP(Tabla_STOCKENALMACEN[[#This Row],[ID_PRODUCTO]],'ABC VENTAS'!$B$2:$F$564,5,FALSE)</f>
        <v>C</v>
      </c>
      <c r="Q3180" s="1" t="str">
        <f>VLOOKUP(Tabla_STOCKENALMACEN[[#This Row],[ID_PRODUCTO]],'ABC STOCK'!$B$3:$F$565,5,FALSE)</f>
        <v>C</v>
      </c>
      <c r="R318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81" spans="1:18" x14ac:dyDescent="0.25">
      <c r="A3181">
        <v>2</v>
      </c>
      <c r="B3181">
        <v>1530</v>
      </c>
      <c r="C3181">
        <v>9</v>
      </c>
      <c r="D3181">
        <v>6</v>
      </c>
      <c r="E3181">
        <v>202001</v>
      </c>
      <c r="F3181">
        <v>0</v>
      </c>
      <c r="G3181">
        <v>1.4</v>
      </c>
      <c r="H3181">
        <v>0</v>
      </c>
      <c r="I3181">
        <v>94.08</v>
      </c>
      <c r="J3181">
        <v>84</v>
      </c>
      <c r="K3181">
        <v>175.22399999999999</v>
      </c>
      <c r="L3181">
        <f>Tabla_STOCKENALMACEN[[#This Row],[CANT_STOCK]]*Tabla_STOCKENALMACEN[[#This Row],[COSTO_UNIT]]</f>
        <v>0</v>
      </c>
      <c r="M3181">
        <f>IFERROR(Tabla_STOCKENALMACEN[[#This Row],[CANT_STOCK]]/Tabla_STOCKENALMACEN[[#This Row],[VENTA_PROM12MESES_UN]],0)</f>
        <v>0</v>
      </c>
      <c r="N3181">
        <f>IFERROR(12/Tabla_STOCKENALMACEN[[#This Row],[MESES DE INVENTARIO]],0)</f>
        <v>0</v>
      </c>
      <c r="O3181" s="3">
        <f>Tabla_STOCKENALMACEN[[#This Row],[STOCK_VALORIZADO]]/SUM(Tabla_STOCKENALMACEN[STOCK_VALORIZADO])</f>
        <v>0</v>
      </c>
      <c r="P3181" s="1" t="str">
        <f>VLOOKUP(Tabla_STOCKENALMACEN[[#This Row],[ID_PRODUCTO]],'ABC VENTAS'!$B$2:$F$564,5,FALSE)</f>
        <v>C</v>
      </c>
      <c r="Q3181" s="1" t="str">
        <f>VLOOKUP(Tabla_STOCKENALMACEN[[#This Row],[ID_PRODUCTO]],'ABC STOCK'!$B$3:$F$565,5,FALSE)</f>
        <v>C</v>
      </c>
      <c r="R318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82" spans="1:18" x14ac:dyDescent="0.25">
      <c r="A3182">
        <v>3</v>
      </c>
      <c r="B3182">
        <v>1531</v>
      </c>
      <c r="C3182">
        <v>9</v>
      </c>
      <c r="D3182">
        <v>6</v>
      </c>
      <c r="E3182">
        <v>202001</v>
      </c>
      <c r="F3182">
        <v>364</v>
      </c>
      <c r="G3182">
        <v>4.5999999999999996</v>
      </c>
      <c r="H3182">
        <v>1674.4</v>
      </c>
      <c r="I3182">
        <v>682.27200000000005</v>
      </c>
      <c r="J3182">
        <v>144</v>
      </c>
      <c r="K3182">
        <v>861.12</v>
      </c>
      <c r="L3182">
        <f>Tabla_STOCKENALMACEN[[#This Row],[CANT_STOCK]]*Tabla_STOCKENALMACEN[[#This Row],[COSTO_UNIT]]</f>
        <v>1674.3999999999999</v>
      </c>
      <c r="M3182">
        <f>IFERROR(Tabla_STOCKENALMACEN[[#This Row],[CANT_STOCK]]/Tabla_STOCKENALMACEN[[#This Row],[VENTA_PROM12MESES_UN]],0)</f>
        <v>2.5277777777777777</v>
      </c>
      <c r="N3182">
        <f>IFERROR(12/Tabla_STOCKENALMACEN[[#This Row],[MESES DE INVENTARIO]],0)</f>
        <v>4.7472527472527473</v>
      </c>
      <c r="O3182" s="3">
        <f>Tabla_STOCKENALMACEN[[#This Row],[STOCK_VALORIZADO]]/SUM(Tabla_STOCKENALMACEN[STOCK_VALORIZADO])</f>
        <v>6.3034265065465623E-5</v>
      </c>
      <c r="P3182" s="1" t="str">
        <f>VLOOKUP(Tabla_STOCKENALMACEN[[#This Row],[ID_PRODUCTO]],'ABC VENTAS'!$B$2:$F$564,5,FALSE)</f>
        <v>C</v>
      </c>
      <c r="Q3182" s="1" t="str">
        <f>VLOOKUP(Tabla_STOCKENALMACEN[[#This Row],[ID_PRODUCTO]],'ABC STOCK'!$B$3:$F$565,5,FALSE)</f>
        <v>C</v>
      </c>
      <c r="R318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83" spans="1:18" x14ac:dyDescent="0.25">
      <c r="A3183">
        <v>2</v>
      </c>
      <c r="B3183">
        <v>1531</v>
      </c>
      <c r="C3183">
        <v>9</v>
      </c>
      <c r="D3183">
        <v>6</v>
      </c>
      <c r="E3183">
        <v>201902</v>
      </c>
      <c r="F3183">
        <v>129</v>
      </c>
      <c r="G3183">
        <v>6.24</v>
      </c>
      <c r="H3183">
        <v>804.96</v>
      </c>
      <c r="I3183">
        <v>342.108</v>
      </c>
      <c r="J3183">
        <v>64.5</v>
      </c>
      <c r="K3183">
        <v>708.36479999999995</v>
      </c>
      <c r="L3183">
        <f>Tabla_STOCKENALMACEN[[#This Row],[CANT_STOCK]]*Tabla_STOCKENALMACEN[[#This Row],[COSTO_UNIT]]</f>
        <v>804.96</v>
      </c>
      <c r="M3183">
        <f>IFERROR(Tabla_STOCKENALMACEN[[#This Row],[CANT_STOCK]]/Tabla_STOCKENALMACEN[[#This Row],[VENTA_PROM12MESES_UN]],0)</f>
        <v>2</v>
      </c>
      <c r="N3183">
        <f>IFERROR(12/Tabla_STOCKENALMACEN[[#This Row],[MESES DE INVENTARIO]],0)</f>
        <v>6</v>
      </c>
      <c r="O3183" s="3">
        <f>Tabla_STOCKENALMACEN[[#This Row],[STOCK_VALORIZADO]]/SUM(Tabla_STOCKENALMACEN[STOCK_VALORIZADO])</f>
        <v>3.0303429292341863E-5</v>
      </c>
      <c r="P3183" s="1" t="str">
        <f>VLOOKUP(Tabla_STOCKENALMACEN[[#This Row],[ID_PRODUCTO]],'ABC VENTAS'!$B$2:$F$564,5,FALSE)</f>
        <v>C</v>
      </c>
      <c r="Q3183" s="1" t="str">
        <f>VLOOKUP(Tabla_STOCKENALMACEN[[#This Row],[ID_PRODUCTO]],'ABC STOCK'!$B$3:$F$565,5,FALSE)</f>
        <v>C</v>
      </c>
      <c r="R318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84" spans="1:18" x14ac:dyDescent="0.25">
      <c r="A3184">
        <v>2</v>
      </c>
      <c r="B3184">
        <v>1531</v>
      </c>
      <c r="C3184">
        <v>9</v>
      </c>
      <c r="D3184">
        <v>6</v>
      </c>
      <c r="E3184">
        <v>202003</v>
      </c>
      <c r="F3184">
        <v>0</v>
      </c>
      <c r="G3184">
        <v>7.49</v>
      </c>
      <c r="H3184">
        <v>0</v>
      </c>
      <c r="I3184">
        <v>266.07476000000003</v>
      </c>
      <c r="J3184">
        <v>42.8</v>
      </c>
      <c r="K3184">
        <v>577.02959999999996</v>
      </c>
      <c r="L3184">
        <f>Tabla_STOCKENALMACEN[[#This Row],[CANT_STOCK]]*Tabla_STOCKENALMACEN[[#This Row],[COSTO_UNIT]]</f>
        <v>0</v>
      </c>
      <c r="M3184">
        <f>IFERROR(Tabla_STOCKENALMACEN[[#This Row],[CANT_STOCK]]/Tabla_STOCKENALMACEN[[#This Row],[VENTA_PROM12MESES_UN]],0)</f>
        <v>0</v>
      </c>
      <c r="N3184">
        <f>IFERROR(12/Tabla_STOCKENALMACEN[[#This Row],[MESES DE INVENTARIO]],0)</f>
        <v>0</v>
      </c>
      <c r="O3184" s="3">
        <f>Tabla_STOCKENALMACEN[[#This Row],[STOCK_VALORIZADO]]/SUM(Tabla_STOCKENALMACEN[STOCK_VALORIZADO])</f>
        <v>0</v>
      </c>
      <c r="P3184" s="1" t="str">
        <f>VLOOKUP(Tabla_STOCKENALMACEN[[#This Row],[ID_PRODUCTO]],'ABC VENTAS'!$B$2:$F$564,5,FALSE)</f>
        <v>C</v>
      </c>
      <c r="Q3184" s="1" t="str">
        <f>VLOOKUP(Tabla_STOCKENALMACEN[[#This Row],[ID_PRODUCTO]],'ABC STOCK'!$B$3:$F$565,5,FALSE)</f>
        <v>C</v>
      </c>
      <c r="R318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85" spans="1:18" x14ac:dyDescent="0.25">
      <c r="A3185">
        <v>2</v>
      </c>
      <c r="B3185">
        <v>1531</v>
      </c>
      <c r="C3185">
        <v>9</v>
      </c>
      <c r="D3185">
        <v>6</v>
      </c>
      <c r="E3185">
        <v>202003</v>
      </c>
      <c r="F3185">
        <v>557</v>
      </c>
      <c r="G3185">
        <v>3.58</v>
      </c>
      <c r="H3185">
        <v>1994.06</v>
      </c>
      <c r="I3185">
        <v>358.80192</v>
      </c>
      <c r="J3185">
        <v>92.8</v>
      </c>
      <c r="K3185">
        <v>451.82463999999999</v>
      </c>
      <c r="L3185">
        <f>Tabla_STOCKENALMACEN[[#This Row],[CANT_STOCK]]*Tabla_STOCKENALMACEN[[#This Row],[COSTO_UNIT]]</f>
        <v>1994.06</v>
      </c>
      <c r="M3185">
        <f>IFERROR(Tabla_STOCKENALMACEN[[#This Row],[CANT_STOCK]]/Tabla_STOCKENALMACEN[[#This Row],[VENTA_PROM12MESES_UN]],0)</f>
        <v>6.0021551724137936</v>
      </c>
      <c r="N3185">
        <f>IFERROR(12/Tabla_STOCKENALMACEN[[#This Row],[MESES DE INVENTARIO]],0)</f>
        <v>1.9992818671454218</v>
      </c>
      <c r="O3185" s="3">
        <f>Tabla_STOCKENALMACEN[[#This Row],[STOCK_VALORIZADO]]/SUM(Tabla_STOCKENALMACEN[STOCK_VALORIZADO])</f>
        <v>7.5068147752294781E-5</v>
      </c>
      <c r="P3185" s="1" t="str">
        <f>VLOOKUP(Tabla_STOCKENALMACEN[[#This Row],[ID_PRODUCTO]],'ABC VENTAS'!$B$2:$F$564,5,FALSE)</f>
        <v>C</v>
      </c>
      <c r="Q3185" s="1" t="str">
        <f>VLOOKUP(Tabla_STOCKENALMACEN[[#This Row],[ID_PRODUCTO]],'ABC STOCK'!$B$3:$F$565,5,FALSE)</f>
        <v>C</v>
      </c>
      <c r="R318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86" spans="1:18" x14ac:dyDescent="0.25">
      <c r="A3186">
        <v>1</v>
      </c>
      <c r="B3186">
        <v>1531</v>
      </c>
      <c r="C3186">
        <v>9</v>
      </c>
      <c r="D3186">
        <v>6</v>
      </c>
      <c r="E3186">
        <v>202003</v>
      </c>
      <c r="F3186">
        <v>672</v>
      </c>
      <c r="G3186">
        <v>4.82</v>
      </c>
      <c r="H3186">
        <v>3239.04</v>
      </c>
      <c r="I3186">
        <v>259.1232</v>
      </c>
      <c r="J3186">
        <v>56</v>
      </c>
      <c r="K3186">
        <v>434.57119999999998</v>
      </c>
      <c r="L3186">
        <f>Tabla_STOCKENALMACEN[[#This Row],[CANT_STOCK]]*Tabla_STOCKENALMACEN[[#This Row],[COSTO_UNIT]]</f>
        <v>3239.04</v>
      </c>
      <c r="M3186">
        <f>IFERROR(Tabla_STOCKENALMACEN[[#This Row],[CANT_STOCK]]/Tabla_STOCKENALMACEN[[#This Row],[VENTA_PROM12MESES_UN]],0)</f>
        <v>12</v>
      </c>
      <c r="N3186">
        <f>IFERROR(12/Tabla_STOCKENALMACEN[[#This Row],[MESES DE INVENTARIO]],0)</f>
        <v>1</v>
      </c>
      <c r="O3186" s="3">
        <f>Tabla_STOCKENALMACEN[[#This Row],[STOCK_VALORIZADO]]/SUM(Tabla_STOCKENALMACEN[STOCK_VALORIZADO])</f>
        <v>1.2193651810657298E-4</v>
      </c>
      <c r="P3186" s="1" t="str">
        <f>VLOOKUP(Tabla_STOCKENALMACEN[[#This Row],[ID_PRODUCTO]],'ABC VENTAS'!$B$2:$F$564,5,FALSE)</f>
        <v>C</v>
      </c>
      <c r="Q3186" s="1" t="str">
        <f>VLOOKUP(Tabla_STOCKENALMACEN[[#This Row],[ID_PRODUCTO]],'ABC STOCK'!$B$3:$F$565,5,FALSE)</f>
        <v>C</v>
      </c>
      <c r="R318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187" spans="1:18" x14ac:dyDescent="0.25">
      <c r="A3187">
        <v>2</v>
      </c>
      <c r="B3187">
        <v>1531</v>
      </c>
      <c r="C3187">
        <v>9</v>
      </c>
      <c r="D3187">
        <v>6</v>
      </c>
      <c r="E3187">
        <v>201907</v>
      </c>
      <c r="F3187">
        <v>811</v>
      </c>
      <c r="G3187">
        <v>3.6</v>
      </c>
      <c r="H3187">
        <v>2919.6</v>
      </c>
      <c r="I3187">
        <v>278.58600000000001</v>
      </c>
      <c r="J3187">
        <v>73.7</v>
      </c>
      <c r="K3187">
        <v>387.36720000000003</v>
      </c>
      <c r="L3187">
        <f>Tabla_STOCKENALMACEN[[#This Row],[CANT_STOCK]]*Tabla_STOCKENALMACEN[[#This Row],[COSTO_UNIT]]</f>
        <v>2919.6</v>
      </c>
      <c r="M3187">
        <f>IFERROR(Tabla_STOCKENALMACEN[[#This Row],[CANT_STOCK]]/Tabla_STOCKENALMACEN[[#This Row],[VENTA_PROM12MESES_UN]],0)</f>
        <v>11.004070556309362</v>
      </c>
      <c r="N3187">
        <f>IFERROR(12/Tabla_STOCKENALMACEN[[#This Row],[MESES DE INVENTARIO]],0)</f>
        <v>1.0905055487053021</v>
      </c>
      <c r="O3187" s="3">
        <f>Tabla_STOCKENALMACEN[[#This Row],[STOCK_VALORIZADO]]/SUM(Tabla_STOCKENALMACEN[STOCK_VALORIZADO])</f>
        <v>1.0991091751381596E-4</v>
      </c>
      <c r="P3187" s="1" t="str">
        <f>VLOOKUP(Tabla_STOCKENALMACEN[[#This Row],[ID_PRODUCTO]],'ABC VENTAS'!$B$2:$F$564,5,FALSE)</f>
        <v>C</v>
      </c>
      <c r="Q3187" s="1" t="str">
        <f>VLOOKUP(Tabla_STOCKENALMACEN[[#This Row],[ID_PRODUCTO]],'ABC STOCK'!$B$3:$F$565,5,FALSE)</f>
        <v>C</v>
      </c>
      <c r="R318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88" spans="1:18" x14ac:dyDescent="0.25">
      <c r="A3188">
        <v>3</v>
      </c>
      <c r="B3188">
        <v>1532</v>
      </c>
      <c r="C3188">
        <v>9</v>
      </c>
      <c r="D3188">
        <v>6</v>
      </c>
      <c r="E3188">
        <v>201905</v>
      </c>
      <c r="F3188">
        <v>466</v>
      </c>
      <c r="G3188">
        <v>6.39</v>
      </c>
      <c r="H3188">
        <v>2977.74</v>
      </c>
      <c r="I3188">
        <v>327.27024</v>
      </c>
      <c r="J3188">
        <v>58.2</v>
      </c>
      <c r="K3188">
        <v>591.31781999999998</v>
      </c>
      <c r="L3188">
        <f>Tabla_STOCKENALMACEN[[#This Row],[CANT_STOCK]]*Tabla_STOCKENALMACEN[[#This Row],[COSTO_UNIT]]</f>
        <v>2977.74</v>
      </c>
      <c r="M3188">
        <f>IFERROR(Tabla_STOCKENALMACEN[[#This Row],[CANT_STOCK]]/Tabla_STOCKENALMACEN[[#This Row],[VENTA_PROM12MESES_UN]],0)</f>
        <v>8.006872852233677</v>
      </c>
      <c r="N3188">
        <f>IFERROR(12/Tabla_STOCKENALMACEN[[#This Row],[MESES DE INVENTARIO]],0)</f>
        <v>1.4987124463519312</v>
      </c>
      <c r="O3188" s="3">
        <f>Tabla_STOCKENALMACEN[[#This Row],[STOCK_VALORIZADO]]/SUM(Tabla_STOCKENALMACEN[STOCK_VALORIZADO])</f>
        <v>1.1209964910179145E-4</v>
      </c>
      <c r="P3188" s="1" t="str">
        <f>VLOOKUP(Tabla_STOCKENALMACEN[[#This Row],[ID_PRODUCTO]],'ABC VENTAS'!$B$2:$F$564,5,FALSE)</f>
        <v>C</v>
      </c>
      <c r="Q3188" s="1" t="str">
        <f>VLOOKUP(Tabla_STOCKENALMACEN[[#This Row],[ID_PRODUCTO]],'ABC STOCK'!$B$3:$F$565,5,FALSE)</f>
        <v>C</v>
      </c>
      <c r="R318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89" spans="1:18" x14ac:dyDescent="0.25">
      <c r="A3189">
        <v>3</v>
      </c>
      <c r="B3189">
        <v>1532</v>
      </c>
      <c r="C3189">
        <v>9</v>
      </c>
      <c r="D3189">
        <v>6</v>
      </c>
      <c r="E3189">
        <v>201903</v>
      </c>
      <c r="F3189">
        <v>45</v>
      </c>
      <c r="G3189">
        <v>1.7</v>
      </c>
      <c r="H3189">
        <v>76.5</v>
      </c>
      <c r="I3189">
        <v>191.89599999999999</v>
      </c>
      <c r="J3189">
        <v>136</v>
      </c>
      <c r="K3189">
        <v>307.49599999999998</v>
      </c>
      <c r="L3189">
        <f>Tabla_STOCKENALMACEN[[#This Row],[CANT_STOCK]]*Tabla_STOCKENALMACEN[[#This Row],[COSTO_UNIT]]</f>
        <v>76.5</v>
      </c>
      <c r="M3189">
        <f>IFERROR(Tabla_STOCKENALMACEN[[#This Row],[CANT_STOCK]]/Tabla_STOCKENALMACEN[[#This Row],[VENTA_PROM12MESES_UN]],0)</f>
        <v>0.33088235294117646</v>
      </c>
      <c r="N3189">
        <f>IFERROR(12/Tabla_STOCKENALMACEN[[#This Row],[MESES DE INVENTARIO]],0)</f>
        <v>36.266666666666666</v>
      </c>
      <c r="O3189" s="3">
        <f>Tabla_STOCKENALMACEN[[#This Row],[STOCK_VALORIZADO]]/SUM(Tabla_STOCKENALMACEN[STOCK_VALORIZADO])</f>
        <v>2.8799099841782851E-6</v>
      </c>
      <c r="P3189" s="1" t="str">
        <f>VLOOKUP(Tabla_STOCKENALMACEN[[#This Row],[ID_PRODUCTO]],'ABC VENTAS'!$B$2:$F$564,5,FALSE)</f>
        <v>C</v>
      </c>
      <c r="Q3189" s="1" t="str">
        <f>VLOOKUP(Tabla_STOCKENALMACEN[[#This Row],[ID_PRODUCTO]],'ABC STOCK'!$B$3:$F$565,5,FALSE)</f>
        <v>C</v>
      </c>
      <c r="R318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90" spans="1:18" x14ac:dyDescent="0.25">
      <c r="A3190">
        <v>3</v>
      </c>
      <c r="B3190">
        <v>1532</v>
      </c>
      <c r="C3190">
        <v>9</v>
      </c>
      <c r="D3190">
        <v>6</v>
      </c>
      <c r="E3190">
        <v>201902</v>
      </c>
      <c r="F3190">
        <v>472</v>
      </c>
      <c r="G3190">
        <v>7.77</v>
      </c>
      <c r="H3190">
        <v>3667.44</v>
      </c>
      <c r="I3190">
        <v>193.39529999999999</v>
      </c>
      <c r="J3190">
        <v>26.2</v>
      </c>
      <c r="K3190">
        <v>289.07508000000001</v>
      </c>
      <c r="L3190">
        <f>Tabla_STOCKENALMACEN[[#This Row],[CANT_STOCK]]*Tabla_STOCKENALMACEN[[#This Row],[COSTO_UNIT]]</f>
        <v>3667.4399999999996</v>
      </c>
      <c r="M3190">
        <f>IFERROR(Tabla_STOCKENALMACEN[[#This Row],[CANT_STOCK]]/Tabla_STOCKENALMACEN[[#This Row],[VENTA_PROM12MESES_UN]],0)</f>
        <v>18.015267175572518</v>
      </c>
      <c r="N3190">
        <f>IFERROR(12/Tabla_STOCKENALMACEN[[#This Row],[MESES DE INVENTARIO]],0)</f>
        <v>0.66610169491525428</v>
      </c>
      <c r="O3190" s="3">
        <f>Tabla_STOCKENALMACEN[[#This Row],[STOCK_VALORIZADO]]/SUM(Tabla_STOCKENALMACEN[STOCK_VALORIZADO])</f>
        <v>1.3806401401797135E-4</v>
      </c>
      <c r="P3190" s="1" t="str">
        <f>VLOOKUP(Tabla_STOCKENALMACEN[[#This Row],[ID_PRODUCTO]],'ABC VENTAS'!$B$2:$F$564,5,FALSE)</f>
        <v>C</v>
      </c>
      <c r="Q3190" s="1" t="str">
        <f>VLOOKUP(Tabla_STOCKENALMACEN[[#This Row],[ID_PRODUCTO]],'ABC STOCK'!$B$3:$F$565,5,FALSE)</f>
        <v>C</v>
      </c>
      <c r="R319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191" spans="1:18" x14ac:dyDescent="0.25">
      <c r="A3191">
        <v>1</v>
      </c>
      <c r="B3191">
        <v>1532</v>
      </c>
      <c r="C3191">
        <v>9</v>
      </c>
      <c r="D3191">
        <v>6</v>
      </c>
      <c r="E3191">
        <v>201908</v>
      </c>
      <c r="F3191">
        <v>151</v>
      </c>
      <c r="G3191">
        <v>1.65</v>
      </c>
      <c r="H3191">
        <v>249.15</v>
      </c>
      <c r="I3191">
        <v>168.399</v>
      </c>
      <c r="J3191">
        <v>126</v>
      </c>
      <c r="K3191">
        <v>272.34899999999999</v>
      </c>
      <c r="L3191">
        <f>Tabla_STOCKENALMACEN[[#This Row],[CANT_STOCK]]*Tabla_STOCKENALMACEN[[#This Row],[COSTO_UNIT]]</f>
        <v>249.14999999999998</v>
      </c>
      <c r="M3191">
        <f>IFERROR(Tabla_STOCKENALMACEN[[#This Row],[CANT_STOCK]]/Tabla_STOCKENALMACEN[[#This Row],[VENTA_PROM12MESES_UN]],0)</f>
        <v>1.1984126984126984</v>
      </c>
      <c r="N3191">
        <f>IFERROR(12/Tabla_STOCKENALMACEN[[#This Row],[MESES DE INVENTARIO]],0)</f>
        <v>10.013245033112582</v>
      </c>
      <c r="O3191" s="3">
        <f>Tabla_STOCKENALMACEN[[#This Row],[STOCK_VALORIZADO]]/SUM(Tabla_STOCKENALMACEN[STOCK_VALORIZADO])</f>
        <v>9.3794715367061398E-6</v>
      </c>
      <c r="P3191" s="1" t="str">
        <f>VLOOKUP(Tabla_STOCKENALMACEN[[#This Row],[ID_PRODUCTO]],'ABC VENTAS'!$B$2:$F$564,5,FALSE)</f>
        <v>C</v>
      </c>
      <c r="Q3191" s="1" t="str">
        <f>VLOOKUP(Tabla_STOCKENALMACEN[[#This Row],[ID_PRODUCTO]],'ABC STOCK'!$B$3:$F$565,5,FALSE)</f>
        <v>C</v>
      </c>
      <c r="R319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92" spans="1:18" x14ac:dyDescent="0.25">
      <c r="A3192">
        <v>2</v>
      </c>
      <c r="B3192">
        <v>1532</v>
      </c>
      <c r="C3192">
        <v>9</v>
      </c>
      <c r="D3192">
        <v>6</v>
      </c>
      <c r="E3192">
        <v>202001</v>
      </c>
      <c r="F3192">
        <v>421</v>
      </c>
      <c r="G3192">
        <v>2.1</v>
      </c>
      <c r="H3192">
        <v>884.1</v>
      </c>
      <c r="I3192">
        <v>154.57050000000001</v>
      </c>
      <c r="J3192">
        <v>70.099999999999994</v>
      </c>
      <c r="K3192">
        <v>269.39429999999999</v>
      </c>
      <c r="L3192">
        <f>Tabla_STOCKENALMACEN[[#This Row],[CANT_STOCK]]*Tabla_STOCKENALMACEN[[#This Row],[COSTO_UNIT]]</f>
        <v>884.1</v>
      </c>
      <c r="M3192">
        <f>IFERROR(Tabla_STOCKENALMACEN[[#This Row],[CANT_STOCK]]/Tabla_STOCKENALMACEN[[#This Row],[VENTA_PROM12MESES_UN]],0)</f>
        <v>6.0057061340941518</v>
      </c>
      <c r="N3192">
        <f>IFERROR(12/Tabla_STOCKENALMACEN[[#This Row],[MESES DE INVENTARIO]],0)</f>
        <v>1.9980997624703085</v>
      </c>
      <c r="O3192" s="3">
        <f>Tabla_STOCKENALMACEN[[#This Row],[STOCK_VALORIZADO]]/SUM(Tabla_STOCKENALMACEN[STOCK_VALORIZADO])</f>
        <v>3.3282724405385908E-5</v>
      </c>
      <c r="P3192" s="1" t="str">
        <f>VLOOKUP(Tabla_STOCKENALMACEN[[#This Row],[ID_PRODUCTO]],'ABC VENTAS'!$B$2:$F$564,5,FALSE)</f>
        <v>C</v>
      </c>
      <c r="Q3192" s="1" t="str">
        <f>VLOOKUP(Tabla_STOCKENALMACEN[[#This Row],[ID_PRODUCTO]],'ABC STOCK'!$B$3:$F$565,5,FALSE)</f>
        <v>C</v>
      </c>
      <c r="R319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193" spans="1:18" x14ac:dyDescent="0.25">
      <c r="A3193">
        <v>1</v>
      </c>
      <c r="B3193">
        <v>1532</v>
      </c>
      <c r="C3193">
        <v>9</v>
      </c>
      <c r="D3193">
        <v>6</v>
      </c>
      <c r="E3193">
        <v>202002</v>
      </c>
      <c r="F3193">
        <v>0</v>
      </c>
      <c r="G3193">
        <v>1.04</v>
      </c>
      <c r="H3193">
        <v>0</v>
      </c>
      <c r="I3193">
        <v>147.41999999999999</v>
      </c>
      <c r="J3193">
        <v>135</v>
      </c>
      <c r="K3193">
        <v>192.34800000000001</v>
      </c>
      <c r="L3193">
        <f>Tabla_STOCKENALMACEN[[#This Row],[CANT_STOCK]]*Tabla_STOCKENALMACEN[[#This Row],[COSTO_UNIT]]</f>
        <v>0</v>
      </c>
      <c r="M3193">
        <f>IFERROR(Tabla_STOCKENALMACEN[[#This Row],[CANT_STOCK]]/Tabla_STOCKENALMACEN[[#This Row],[VENTA_PROM12MESES_UN]],0)</f>
        <v>0</v>
      </c>
      <c r="N3193">
        <f>IFERROR(12/Tabla_STOCKENALMACEN[[#This Row],[MESES DE INVENTARIO]],0)</f>
        <v>0</v>
      </c>
      <c r="O3193" s="3">
        <f>Tabla_STOCKENALMACEN[[#This Row],[STOCK_VALORIZADO]]/SUM(Tabla_STOCKENALMACEN[STOCK_VALORIZADO])</f>
        <v>0</v>
      </c>
      <c r="P3193" s="1" t="str">
        <f>VLOOKUP(Tabla_STOCKENALMACEN[[#This Row],[ID_PRODUCTO]],'ABC VENTAS'!$B$2:$F$564,5,FALSE)</f>
        <v>C</v>
      </c>
      <c r="Q3193" s="1" t="str">
        <f>VLOOKUP(Tabla_STOCKENALMACEN[[#This Row],[ID_PRODUCTO]],'ABC STOCK'!$B$3:$F$565,5,FALSE)</f>
        <v>C</v>
      </c>
      <c r="R319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94" spans="1:18" x14ac:dyDescent="0.25">
      <c r="A3194">
        <v>3</v>
      </c>
      <c r="B3194">
        <v>1533</v>
      </c>
      <c r="C3194">
        <v>9</v>
      </c>
      <c r="D3194">
        <v>6</v>
      </c>
      <c r="E3194">
        <v>202003</v>
      </c>
      <c r="F3194">
        <v>337</v>
      </c>
      <c r="G3194">
        <v>71</v>
      </c>
      <c r="H3194">
        <v>23927</v>
      </c>
      <c r="I3194">
        <v>48069.84</v>
      </c>
      <c r="J3194">
        <v>728</v>
      </c>
      <c r="K3194">
        <v>93038.399999999994</v>
      </c>
      <c r="L3194">
        <f>Tabla_STOCKENALMACEN[[#This Row],[CANT_STOCK]]*Tabla_STOCKENALMACEN[[#This Row],[COSTO_UNIT]]</f>
        <v>23927</v>
      </c>
      <c r="M3194">
        <f>IFERROR(Tabla_STOCKENALMACEN[[#This Row],[CANT_STOCK]]/Tabla_STOCKENALMACEN[[#This Row],[VENTA_PROM12MESES_UN]],0)</f>
        <v>0.46291208791208793</v>
      </c>
      <c r="N3194">
        <f>IFERROR(12/Tabla_STOCKENALMACEN[[#This Row],[MESES DE INVENTARIO]],0)</f>
        <v>25.922848664688427</v>
      </c>
      <c r="O3194" s="3">
        <f>Tabla_STOCKENALMACEN[[#This Row],[STOCK_VALORIZADO]]/SUM(Tabla_STOCKENALMACEN[STOCK_VALORIZADO])</f>
        <v>9.0075302211024616E-4</v>
      </c>
      <c r="P3194" s="1" t="str">
        <f>VLOOKUP(Tabla_STOCKENALMACEN[[#This Row],[ID_PRODUCTO]],'ABC VENTAS'!$B$2:$F$564,5,FALSE)</f>
        <v>B</v>
      </c>
      <c r="Q3194" s="1" t="str">
        <f>VLOOKUP(Tabla_STOCKENALMACEN[[#This Row],[ID_PRODUCTO]],'ABC STOCK'!$B$3:$F$565,5,FALSE)</f>
        <v>B</v>
      </c>
      <c r="R319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95" spans="1:18" x14ac:dyDescent="0.25">
      <c r="A3195">
        <v>1</v>
      </c>
      <c r="B3195">
        <v>1533</v>
      </c>
      <c r="C3195">
        <v>9</v>
      </c>
      <c r="D3195">
        <v>6</v>
      </c>
      <c r="E3195">
        <v>202002</v>
      </c>
      <c r="F3195">
        <v>65</v>
      </c>
      <c r="G3195">
        <v>66</v>
      </c>
      <c r="H3195">
        <v>4290</v>
      </c>
      <c r="I3195">
        <v>44432.52</v>
      </c>
      <c r="J3195">
        <v>821</v>
      </c>
      <c r="K3195">
        <v>78569.7</v>
      </c>
      <c r="L3195">
        <f>Tabla_STOCKENALMACEN[[#This Row],[CANT_STOCK]]*Tabla_STOCKENALMACEN[[#This Row],[COSTO_UNIT]]</f>
        <v>4290</v>
      </c>
      <c r="M3195">
        <f>IFERROR(Tabla_STOCKENALMACEN[[#This Row],[CANT_STOCK]]/Tabla_STOCKENALMACEN[[#This Row],[VENTA_PROM12MESES_UN]],0)</f>
        <v>7.9171741778319121E-2</v>
      </c>
      <c r="N3195">
        <f>IFERROR(12/Tabla_STOCKENALMACEN[[#This Row],[MESES DE INVENTARIO]],0)</f>
        <v>151.56923076923078</v>
      </c>
      <c r="O3195" s="3">
        <f>Tabla_STOCKENALMACEN[[#This Row],[STOCK_VALORIZADO]]/SUM(Tabla_STOCKENALMACEN[STOCK_VALORIZADO])</f>
        <v>1.6150083440686069E-4</v>
      </c>
      <c r="P3195" s="1" t="str">
        <f>VLOOKUP(Tabla_STOCKENALMACEN[[#This Row],[ID_PRODUCTO]],'ABC VENTAS'!$B$2:$F$564,5,FALSE)</f>
        <v>B</v>
      </c>
      <c r="Q3195" s="1" t="str">
        <f>VLOOKUP(Tabla_STOCKENALMACEN[[#This Row],[ID_PRODUCTO]],'ABC STOCK'!$B$3:$F$565,5,FALSE)</f>
        <v>B</v>
      </c>
      <c r="R319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96" spans="1:18" x14ac:dyDescent="0.25">
      <c r="A3196">
        <v>2</v>
      </c>
      <c r="B3196">
        <v>1533</v>
      </c>
      <c r="C3196">
        <v>9</v>
      </c>
      <c r="D3196">
        <v>6</v>
      </c>
      <c r="E3196">
        <v>202002</v>
      </c>
      <c r="F3196">
        <v>163</v>
      </c>
      <c r="G3196">
        <v>55</v>
      </c>
      <c r="H3196">
        <v>8965</v>
      </c>
      <c r="I3196">
        <v>33074.25</v>
      </c>
      <c r="J3196">
        <v>633</v>
      </c>
      <c r="K3196">
        <v>58141.05</v>
      </c>
      <c r="L3196">
        <f>Tabla_STOCKENALMACEN[[#This Row],[CANT_STOCK]]*Tabla_STOCKENALMACEN[[#This Row],[COSTO_UNIT]]</f>
        <v>8965</v>
      </c>
      <c r="M3196">
        <f>IFERROR(Tabla_STOCKENALMACEN[[#This Row],[CANT_STOCK]]/Tabla_STOCKENALMACEN[[#This Row],[VENTA_PROM12MESES_UN]],0)</f>
        <v>0.25750394944707738</v>
      </c>
      <c r="N3196">
        <f>IFERROR(12/Tabla_STOCKENALMACEN[[#This Row],[MESES DE INVENTARIO]],0)</f>
        <v>46.601226993865033</v>
      </c>
      <c r="O3196" s="3">
        <f>Tabla_STOCKENALMACEN[[#This Row],[STOCK_VALORIZADO]]/SUM(Tabla_STOCKENALMACEN[STOCK_VALORIZADO])</f>
        <v>3.3749533343997815E-4</v>
      </c>
      <c r="P3196" s="1" t="str">
        <f>VLOOKUP(Tabla_STOCKENALMACEN[[#This Row],[ID_PRODUCTO]],'ABC VENTAS'!$B$2:$F$564,5,FALSE)</f>
        <v>B</v>
      </c>
      <c r="Q3196" s="1" t="str">
        <f>VLOOKUP(Tabla_STOCKENALMACEN[[#This Row],[ID_PRODUCTO]],'ABC STOCK'!$B$3:$F$565,5,FALSE)</f>
        <v>B</v>
      </c>
      <c r="R319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97" spans="1:18" x14ac:dyDescent="0.25">
      <c r="A3197">
        <v>3</v>
      </c>
      <c r="B3197">
        <v>1533</v>
      </c>
      <c r="C3197">
        <v>9</v>
      </c>
      <c r="D3197">
        <v>6</v>
      </c>
      <c r="E3197">
        <v>201910</v>
      </c>
      <c r="F3197">
        <v>745</v>
      </c>
      <c r="G3197">
        <v>40</v>
      </c>
      <c r="H3197">
        <v>29800</v>
      </c>
      <c r="I3197">
        <v>30743.200000000001</v>
      </c>
      <c r="J3197">
        <v>926</v>
      </c>
      <c r="K3197">
        <v>52226.400000000001</v>
      </c>
      <c r="L3197">
        <f>Tabla_STOCKENALMACEN[[#This Row],[CANT_STOCK]]*Tabla_STOCKENALMACEN[[#This Row],[COSTO_UNIT]]</f>
        <v>29800</v>
      </c>
      <c r="M3197">
        <f>IFERROR(Tabla_STOCKENALMACEN[[#This Row],[CANT_STOCK]]/Tabla_STOCKENALMACEN[[#This Row],[VENTA_PROM12MESES_UN]],0)</f>
        <v>0.80453563714902809</v>
      </c>
      <c r="N3197">
        <f>IFERROR(12/Tabla_STOCKENALMACEN[[#This Row],[MESES DE INVENTARIO]],0)</f>
        <v>14.915436241610738</v>
      </c>
      <c r="O3197" s="3">
        <f>Tabla_STOCKENALMACEN[[#This Row],[STOCK_VALORIZADO]]/SUM(Tabla_STOCKENALMACEN[STOCK_VALORIZADO])</f>
        <v>1.1218472879544171E-3</v>
      </c>
      <c r="P3197" s="1" t="str">
        <f>VLOOKUP(Tabla_STOCKENALMACEN[[#This Row],[ID_PRODUCTO]],'ABC VENTAS'!$B$2:$F$564,5,FALSE)</f>
        <v>B</v>
      </c>
      <c r="Q3197" s="1" t="str">
        <f>VLOOKUP(Tabla_STOCKENALMACEN[[#This Row],[ID_PRODUCTO]],'ABC STOCK'!$B$3:$F$565,5,FALSE)</f>
        <v>B</v>
      </c>
      <c r="R319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98" spans="1:18" x14ac:dyDescent="0.25">
      <c r="A3198">
        <v>3</v>
      </c>
      <c r="B3198">
        <v>1533</v>
      </c>
      <c r="C3198">
        <v>9</v>
      </c>
      <c r="D3198">
        <v>6</v>
      </c>
      <c r="E3198">
        <v>201905</v>
      </c>
      <c r="F3198">
        <v>1573</v>
      </c>
      <c r="G3198">
        <v>44</v>
      </c>
      <c r="H3198">
        <v>69212</v>
      </c>
      <c r="I3198">
        <v>23100</v>
      </c>
      <c r="J3198">
        <v>525</v>
      </c>
      <c r="K3198">
        <v>35112</v>
      </c>
      <c r="L3198">
        <f>Tabla_STOCKENALMACEN[[#This Row],[CANT_STOCK]]*Tabla_STOCKENALMACEN[[#This Row],[COSTO_UNIT]]</f>
        <v>69212</v>
      </c>
      <c r="M3198">
        <f>IFERROR(Tabla_STOCKENALMACEN[[#This Row],[CANT_STOCK]]/Tabla_STOCKENALMACEN[[#This Row],[VENTA_PROM12MESES_UN]],0)</f>
        <v>2.9961904761904763</v>
      </c>
      <c r="N3198">
        <f>IFERROR(12/Tabla_STOCKENALMACEN[[#This Row],[MESES DE INVENTARIO]],0)</f>
        <v>4.005085823267641</v>
      </c>
      <c r="O3198" s="3">
        <f>Tabla_STOCKENALMACEN[[#This Row],[STOCK_VALORIZADO]]/SUM(Tabla_STOCKENALMACEN[STOCK_VALORIZADO])</f>
        <v>2.6055467950973528E-3</v>
      </c>
      <c r="P3198" s="1" t="str">
        <f>VLOOKUP(Tabla_STOCKENALMACEN[[#This Row],[ID_PRODUCTO]],'ABC VENTAS'!$B$2:$F$564,5,FALSE)</f>
        <v>B</v>
      </c>
      <c r="Q3198" s="1" t="str">
        <f>VLOOKUP(Tabla_STOCKENALMACEN[[#This Row],[ID_PRODUCTO]],'ABC STOCK'!$B$3:$F$565,5,FALSE)</f>
        <v>B</v>
      </c>
      <c r="R319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199" spans="1:18" x14ac:dyDescent="0.25">
      <c r="A3199">
        <v>1</v>
      </c>
      <c r="B3199">
        <v>1533</v>
      </c>
      <c r="C3199">
        <v>9</v>
      </c>
      <c r="D3199">
        <v>6</v>
      </c>
      <c r="E3199">
        <v>202002</v>
      </c>
      <c r="F3199">
        <v>157</v>
      </c>
      <c r="G3199">
        <v>32</v>
      </c>
      <c r="H3199">
        <v>5024</v>
      </c>
      <c r="I3199">
        <v>10214.4</v>
      </c>
      <c r="J3199">
        <v>304</v>
      </c>
      <c r="K3199">
        <v>16732.16</v>
      </c>
      <c r="L3199">
        <f>Tabla_STOCKENALMACEN[[#This Row],[CANT_STOCK]]*Tabla_STOCKENALMACEN[[#This Row],[COSTO_UNIT]]</f>
        <v>5024</v>
      </c>
      <c r="M3199">
        <f>IFERROR(Tabla_STOCKENALMACEN[[#This Row],[CANT_STOCK]]/Tabla_STOCKENALMACEN[[#This Row],[VENTA_PROM12MESES_UN]],0)</f>
        <v>0.51644736842105265</v>
      </c>
      <c r="N3199">
        <f>IFERROR(12/Tabla_STOCKENALMACEN[[#This Row],[MESES DE INVENTARIO]],0)</f>
        <v>23.235668789808916</v>
      </c>
      <c r="O3199" s="3">
        <f>Tabla_STOCKENALMACEN[[#This Row],[STOCK_VALORIZADO]]/SUM(Tabla_STOCKENALMACEN[STOCK_VALORIZADO])</f>
        <v>1.8913291190211378E-4</v>
      </c>
      <c r="P3199" s="1" t="str">
        <f>VLOOKUP(Tabla_STOCKENALMACEN[[#This Row],[ID_PRODUCTO]],'ABC VENTAS'!$B$2:$F$564,5,FALSE)</f>
        <v>B</v>
      </c>
      <c r="Q3199" s="1" t="str">
        <f>VLOOKUP(Tabla_STOCKENALMACEN[[#This Row],[ID_PRODUCTO]],'ABC STOCK'!$B$3:$F$565,5,FALSE)</f>
        <v>B</v>
      </c>
      <c r="R319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00" spans="1:18" x14ac:dyDescent="0.25">
      <c r="A3200">
        <v>2</v>
      </c>
      <c r="B3200">
        <v>1534</v>
      </c>
      <c r="C3200">
        <v>10</v>
      </c>
      <c r="D3200">
        <v>2</v>
      </c>
      <c r="E3200">
        <v>201901</v>
      </c>
      <c r="F3200">
        <v>353</v>
      </c>
      <c r="G3200">
        <v>53</v>
      </c>
      <c r="H3200">
        <v>18709</v>
      </c>
      <c r="I3200">
        <v>42442.400000000001</v>
      </c>
      <c r="J3200">
        <v>880</v>
      </c>
      <c r="K3200">
        <v>75090.399999999994</v>
      </c>
      <c r="L3200">
        <f>Tabla_STOCKENALMACEN[[#This Row],[CANT_STOCK]]*Tabla_STOCKENALMACEN[[#This Row],[COSTO_UNIT]]</f>
        <v>18709</v>
      </c>
      <c r="M3200">
        <f>IFERROR(Tabla_STOCKENALMACEN[[#This Row],[CANT_STOCK]]/Tabla_STOCKENALMACEN[[#This Row],[VENTA_PROM12MESES_UN]],0)</f>
        <v>0.40113636363636362</v>
      </c>
      <c r="N3200">
        <f>IFERROR(12/Tabla_STOCKENALMACEN[[#This Row],[MESES DE INVENTARIO]],0)</f>
        <v>29.915014164305951</v>
      </c>
      <c r="O3200" s="3">
        <f>Tabla_STOCKENALMACEN[[#This Row],[STOCK_VALORIZADO]]/SUM(Tabla_STOCKENALMACEN[STOCK_VALORIZADO])</f>
        <v>7.043168090717848E-4</v>
      </c>
      <c r="P3200" s="1" t="str">
        <f>VLOOKUP(Tabla_STOCKENALMACEN[[#This Row],[ID_PRODUCTO]],'ABC VENTAS'!$B$2:$F$564,5,FALSE)</f>
        <v>B</v>
      </c>
      <c r="Q3200" s="1" t="str">
        <f>VLOOKUP(Tabla_STOCKENALMACEN[[#This Row],[ID_PRODUCTO]],'ABC STOCK'!$B$3:$F$565,5,FALSE)</f>
        <v>B</v>
      </c>
      <c r="R320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01" spans="1:18" x14ac:dyDescent="0.25">
      <c r="A3201">
        <v>2</v>
      </c>
      <c r="B3201">
        <v>1534</v>
      </c>
      <c r="C3201">
        <v>10</v>
      </c>
      <c r="D3201">
        <v>2</v>
      </c>
      <c r="E3201">
        <v>201906</v>
      </c>
      <c r="F3201">
        <v>673</v>
      </c>
      <c r="G3201">
        <v>50</v>
      </c>
      <c r="H3201">
        <v>33650</v>
      </c>
      <c r="I3201">
        <v>36556</v>
      </c>
      <c r="J3201">
        <v>703</v>
      </c>
      <c r="K3201">
        <v>59755</v>
      </c>
      <c r="L3201">
        <f>Tabla_STOCKENALMACEN[[#This Row],[CANT_STOCK]]*Tabla_STOCKENALMACEN[[#This Row],[COSTO_UNIT]]</f>
        <v>33650</v>
      </c>
      <c r="M3201">
        <f>IFERROR(Tabla_STOCKENALMACEN[[#This Row],[CANT_STOCK]]/Tabla_STOCKENALMACEN[[#This Row],[VENTA_PROM12MESES_UN]],0)</f>
        <v>0.95732574679943105</v>
      </c>
      <c r="N3201">
        <f>IFERROR(12/Tabla_STOCKENALMACEN[[#This Row],[MESES DE INVENTARIO]],0)</f>
        <v>12.534918276374443</v>
      </c>
      <c r="O3201" s="3">
        <f>Tabla_STOCKENALMACEN[[#This Row],[STOCK_VALORIZADO]]/SUM(Tabla_STOCKENALMACEN[STOCK_VALORIZADO])</f>
        <v>1.2667839342169842E-3</v>
      </c>
      <c r="P3201" s="1" t="str">
        <f>VLOOKUP(Tabla_STOCKENALMACEN[[#This Row],[ID_PRODUCTO]],'ABC VENTAS'!$B$2:$F$564,5,FALSE)</f>
        <v>B</v>
      </c>
      <c r="Q3201" s="1" t="str">
        <f>VLOOKUP(Tabla_STOCKENALMACEN[[#This Row],[ID_PRODUCTO]],'ABC STOCK'!$B$3:$F$565,5,FALSE)</f>
        <v>B</v>
      </c>
      <c r="R320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02" spans="1:18" x14ac:dyDescent="0.25">
      <c r="A3202">
        <v>2</v>
      </c>
      <c r="B3202">
        <v>1534</v>
      </c>
      <c r="C3202">
        <v>10</v>
      </c>
      <c r="D3202">
        <v>2</v>
      </c>
      <c r="E3202">
        <v>201904</v>
      </c>
      <c r="F3202">
        <v>451</v>
      </c>
      <c r="G3202">
        <v>57</v>
      </c>
      <c r="H3202">
        <v>25707</v>
      </c>
      <c r="I3202">
        <v>35224.86</v>
      </c>
      <c r="J3202">
        <v>583</v>
      </c>
      <c r="K3202">
        <v>45858.78</v>
      </c>
      <c r="L3202">
        <f>Tabla_STOCKENALMACEN[[#This Row],[CANT_STOCK]]*Tabla_STOCKENALMACEN[[#This Row],[COSTO_UNIT]]</f>
        <v>25707</v>
      </c>
      <c r="M3202">
        <f>IFERROR(Tabla_STOCKENALMACEN[[#This Row],[CANT_STOCK]]/Tabla_STOCKENALMACEN[[#This Row],[VENTA_PROM12MESES_UN]],0)</f>
        <v>0.77358490566037741</v>
      </c>
      <c r="N3202">
        <f>IFERROR(12/Tabla_STOCKENALMACEN[[#This Row],[MESES DE INVENTARIO]],0)</f>
        <v>15.512195121951219</v>
      </c>
      <c r="O3202" s="3">
        <f>Tabla_STOCKENALMACEN[[#This Row],[STOCK_VALORIZADO]]/SUM(Tabla_STOCKENALMACEN[STOCK_VALORIZADO])</f>
        <v>9.6776269233034219E-4</v>
      </c>
      <c r="P3202" s="1" t="str">
        <f>VLOOKUP(Tabla_STOCKENALMACEN[[#This Row],[ID_PRODUCTO]],'ABC VENTAS'!$B$2:$F$564,5,FALSE)</f>
        <v>B</v>
      </c>
      <c r="Q3202" s="1" t="str">
        <f>VLOOKUP(Tabla_STOCKENALMACEN[[#This Row],[ID_PRODUCTO]],'ABC STOCK'!$B$3:$F$565,5,FALSE)</f>
        <v>B</v>
      </c>
      <c r="R320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03" spans="1:18" x14ac:dyDescent="0.25">
      <c r="A3203">
        <v>3</v>
      </c>
      <c r="B3203">
        <v>1534</v>
      </c>
      <c r="C3203">
        <v>10</v>
      </c>
      <c r="D3203">
        <v>2</v>
      </c>
      <c r="E3203">
        <v>202001</v>
      </c>
      <c r="F3203">
        <v>16</v>
      </c>
      <c r="G3203">
        <v>63</v>
      </c>
      <c r="H3203">
        <v>1008</v>
      </c>
      <c r="I3203">
        <v>19748.61</v>
      </c>
      <c r="J3203">
        <v>387</v>
      </c>
      <c r="K3203">
        <v>43641.99</v>
      </c>
      <c r="L3203">
        <f>Tabla_STOCKENALMACEN[[#This Row],[CANT_STOCK]]*Tabla_STOCKENALMACEN[[#This Row],[COSTO_UNIT]]</f>
        <v>1008</v>
      </c>
      <c r="M3203">
        <f>IFERROR(Tabla_STOCKENALMACEN[[#This Row],[CANT_STOCK]]/Tabla_STOCKENALMACEN[[#This Row],[VENTA_PROM12MESES_UN]],0)</f>
        <v>4.1343669250645997E-2</v>
      </c>
      <c r="N3203">
        <f>IFERROR(12/Tabla_STOCKENALMACEN[[#This Row],[MESES DE INVENTARIO]],0)</f>
        <v>290.25</v>
      </c>
      <c r="O3203" s="3">
        <f>Tabla_STOCKENALMACEN[[#This Row],[STOCK_VALORIZADO]]/SUM(Tabla_STOCKENALMACEN[STOCK_VALORIZADO])</f>
        <v>3.7947049203290349E-5</v>
      </c>
      <c r="P3203" s="1" t="str">
        <f>VLOOKUP(Tabla_STOCKENALMACEN[[#This Row],[ID_PRODUCTO]],'ABC VENTAS'!$B$2:$F$564,5,FALSE)</f>
        <v>B</v>
      </c>
      <c r="Q3203" s="1" t="str">
        <f>VLOOKUP(Tabla_STOCKENALMACEN[[#This Row],[ID_PRODUCTO]],'ABC STOCK'!$B$3:$F$565,5,FALSE)</f>
        <v>B</v>
      </c>
      <c r="R32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04" spans="1:18" x14ac:dyDescent="0.25">
      <c r="A3204">
        <v>2</v>
      </c>
      <c r="B3204">
        <v>1534</v>
      </c>
      <c r="C3204">
        <v>10</v>
      </c>
      <c r="D3204">
        <v>2</v>
      </c>
      <c r="E3204">
        <v>202003</v>
      </c>
      <c r="F3204">
        <v>741</v>
      </c>
      <c r="G3204">
        <v>44</v>
      </c>
      <c r="H3204">
        <v>32604</v>
      </c>
      <c r="I3204">
        <v>26752</v>
      </c>
      <c r="J3204">
        <v>608</v>
      </c>
      <c r="K3204">
        <v>42803.199999999997</v>
      </c>
      <c r="L3204">
        <f>Tabla_STOCKENALMACEN[[#This Row],[CANT_STOCK]]*Tabla_STOCKENALMACEN[[#This Row],[COSTO_UNIT]]</f>
        <v>32604</v>
      </c>
      <c r="M3204">
        <f>IFERROR(Tabla_STOCKENALMACEN[[#This Row],[CANT_STOCK]]/Tabla_STOCKENALMACEN[[#This Row],[VENTA_PROM12MESES_UN]],0)</f>
        <v>1.21875</v>
      </c>
      <c r="N3204">
        <f>IFERROR(12/Tabla_STOCKENALMACEN[[#This Row],[MESES DE INVENTARIO]],0)</f>
        <v>9.8461538461538467</v>
      </c>
      <c r="O3204" s="3">
        <f>Tabla_STOCKENALMACEN[[#This Row],[STOCK_VALORIZADO]]/SUM(Tabla_STOCKENALMACEN[STOCK_VALORIZADO])</f>
        <v>1.2274063414921413E-3</v>
      </c>
      <c r="P3204" s="1" t="str">
        <f>VLOOKUP(Tabla_STOCKENALMACEN[[#This Row],[ID_PRODUCTO]],'ABC VENTAS'!$B$2:$F$564,5,FALSE)</f>
        <v>B</v>
      </c>
      <c r="Q3204" s="1" t="str">
        <f>VLOOKUP(Tabla_STOCKENALMACEN[[#This Row],[ID_PRODUCTO]],'ABC STOCK'!$B$3:$F$565,5,FALSE)</f>
        <v>B</v>
      </c>
      <c r="R320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05" spans="1:18" x14ac:dyDescent="0.25">
      <c r="A3205">
        <v>3</v>
      </c>
      <c r="B3205">
        <v>1534</v>
      </c>
      <c r="C3205">
        <v>10</v>
      </c>
      <c r="D3205">
        <v>2</v>
      </c>
      <c r="E3205">
        <v>201910</v>
      </c>
      <c r="F3205">
        <v>882</v>
      </c>
      <c r="G3205">
        <v>39</v>
      </c>
      <c r="H3205">
        <v>34398</v>
      </c>
      <c r="I3205">
        <v>14280.24</v>
      </c>
      <c r="J3205">
        <v>398</v>
      </c>
      <c r="K3205">
        <v>28405.26</v>
      </c>
      <c r="L3205">
        <f>Tabla_STOCKENALMACEN[[#This Row],[CANT_STOCK]]*Tabla_STOCKENALMACEN[[#This Row],[COSTO_UNIT]]</f>
        <v>34398</v>
      </c>
      <c r="M3205">
        <f>IFERROR(Tabla_STOCKENALMACEN[[#This Row],[CANT_STOCK]]/Tabla_STOCKENALMACEN[[#This Row],[VENTA_PROM12MESES_UN]],0)</f>
        <v>2.2160804020100504</v>
      </c>
      <c r="N3205">
        <f>IFERROR(12/Tabla_STOCKENALMACEN[[#This Row],[MESES DE INVENTARIO]],0)</f>
        <v>5.4149659863945576</v>
      </c>
      <c r="O3205" s="3">
        <f>Tabla_STOCKENALMACEN[[#This Row],[STOCK_VALORIZADO]]/SUM(Tabla_STOCKENALMACEN[STOCK_VALORIZADO])</f>
        <v>1.2949430540622831E-3</v>
      </c>
      <c r="P3205" s="1" t="str">
        <f>VLOOKUP(Tabla_STOCKENALMACEN[[#This Row],[ID_PRODUCTO]],'ABC VENTAS'!$B$2:$F$564,5,FALSE)</f>
        <v>B</v>
      </c>
      <c r="Q3205" s="1" t="str">
        <f>VLOOKUP(Tabla_STOCKENALMACEN[[#This Row],[ID_PRODUCTO]],'ABC STOCK'!$B$3:$F$565,5,FALSE)</f>
        <v>B</v>
      </c>
      <c r="R320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06" spans="1:18" x14ac:dyDescent="0.25">
      <c r="A3206">
        <v>3</v>
      </c>
      <c r="B3206">
        <v>1535</v>
      </c>
      <c r="C3206">
        <v>10</v>
      </c>
      <c r="D3206">
        <v>2</v>
      </c>
      <c r="E3206">
        <v>202002</v>
      </c>
      <c r="F3206">
        <v>0</v>
      </c>
      <c r="G3206">
        <v>6.82</v>
      </c>
      <c r="H3206">
        <v>0</v>
      </c>
      <c r="I3206">
        <v>617.07360000000006</v>
      </c>
      <c r="J3206">
        <v>104</v>
      </c>
      <c r="K3206">
        <v>1276.704</v>
      </c>
      <c r="L3206">
        <f>Tabla_STOCKENALMACEN[[#This Row],[CANT_STOCK]]*Tabla_STOCKENALMACEN[[#This Row],[COSTO_UNIT]]</f>
        <v>0</v>
      </c>
      <c r="M3206">
        <f>IFERROR(Tabla_STOCKENALMACEN[[#This Row],[CANT_STOCK]]/Tabla_STOCKENALMACEN[[#This Row],[VENTA_PROM12MESES_UN]],0)</f>
        <v>0</v>
      </c>
      <c r="N3206">
        <f>IFERROR(12/Tabla_STOCKENALMACEN[[#This Row],[MESES DE INVENTARIO]],0)</f>
        <v>0</v>
      </c>
      <c r="O3206" s="3">
        <f>Tabla_STOCKENALMACEN[[#This Row],[STOCK_VALORIZADO]]/SUM(Tabla_STOCKENALMACEN[STOCK_VALORIZADO])</f>
        <v>0</v>
      </c>
      <c r="P3206" s="1" t="str">
        <f>VLOOKUP(Tabla_STOCKENALMACEN[[#This Row],[ID_PRODUCTO]],'ABC VENTAS'!$B$2:$F$564,5,FALSE)</f>
        <v>C</v>
      </c>
      <c r="Q3206" s="1" t="str">
        <f>VLOOKUP(Tabla_STOCKENALMACEN[[#This Row],[ID_PRODUCTO]],'ABC STOCK'!$B$3:$F$565,5,FALSE)</f>
        <v>C</v>
      </c>
      <c r="R320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07" spans="1:18" x14ac:dyDescent="0.25">
      <c r="A3207">
        <v>1</v>
      </c>
      <c r="B3207">
        <v>1535</v>
      </c>
      <c r="C3207">
        <v>10</v>
      </c>
      <c r="D3207">
        <v>2</v>
      </c>
      <c r="E3207">
        <v>202002</v>
      </c>
      <c r="F3207">
        <v>433</v>
      </c>
      <c r="G3207">
        <v>5.82</v>
      </c>
      <c r="H3207">
        <v>2520.06</v>
      </c>
      <c r="I3207">
        <v>407.03334000000001</v>
      </c>
      <c r="J3207">
        <v>72.099999999999994</v>
      </c>
      <c r="K3207">
        <v>788.88936000000001</v>
      </c>
      <c r="L3207">
        <f>Tabla_STOCKENALMACEN[[#This Row],[CANT_STOCK]]*Tabla_STOCKENALMACEN[[#This Row],[COSTO_UNIT]]</f>
        <v>2520.06</v>
      </c>
      <c r="M3207">
        <f>IFERROR(Tabla_STOCKENALMACEN[[#This Row],[CANT_STOCK]]/Tabla_STOCKENALMACEN[[#This Row],[VENTA_PROM12MESES_UN]],0)</f>
        <v>6.0055478502080453</v>
      </c>
      <c r="N3207">
        <f>IFERROR(12/Tabla_STOCKENALMACEN[[#This Row],[MESES DE INVENTARIO]],0)</f>
        <v>1.9981524249422631</v>
      </c>
      <c r="O3207" s="3">
        <f>Tabla_STOCKENALMACEN[[#This Row],[STOCK_VALORIZADO]]/SUM(Tabla_STOCKENALMACEN[STOCK_VALORIZADO])</f>
        <v>9.4869881761154627E-5</v>
      </c>
      <c r="P3207" s="1" t="str">
        <f>VLOOKUP(Tabla_STOCKENALMACEN[[#This Row],[ID_PRODUCTO]],'ABC VENTAS'!$B$2:$F$564,5,FALSE)</f>
        <v>C</v>
      </c>
      <c r="Q3207" s="1" t="str">
        <f>VLOOKUP(Tabla_STOCKENALMACEN[[#This Row],[ID_PRODUCTO]],'ABC STOCK'!$B$3:$F$565,5,FALSE)</f>
        <v>C</v>
      </c>
      <c r="R320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208" spans="1:18" x14ac:dyDescent="0.25">
      <c r="A3208">
        <v>3</v>
      </c>
      <c r="B3208">
        <v>1535</v>
      </c>
      <c r="C3208">
        <v>10</v>
      </c>
      <c r="D3208">
        <v>2</v>
      </c>
      <c r="E3208">
        <v>201903</v>
      </c>
      <c r="F3208">
        <v>1086</v>
      </c>
      <c r="G3208">
        <v>4.6399999999999997</v>
      </c>
      <c r="H3208">
        <v>5039.04</v>
      </c>
      <c r="I3208">
        <v>339.29536000000002</v>
      </c>
      <c r="J3208">
        <v>72.400000000000006</v>
      </c>
      <c r="K3208">
        <v>638.27840000000003</v>
      </c>
      <c r="L3208">
        <f>Tabla_STOCKENALMACEN[[#This Row],[CANT_STOCK]]*Tabla_STOCKENALMACEN[[#This Row],[COSTO_UNIT]]</f>
        <v>5039.04</v>
      </c>
      <c r="M3208">
        <f>IFERROR(Tabla_STOCKENALMACEN[[#This Row],[CANT_STOCK]]/Tabla_STOCKENALMACEN[[#This Row],[VENTA_PROM12MESES_UN]],0)</f>
        <v>14.999999999999998</v>
      </c>
      <c r="N3208">
        <f>IFERROR(12/Tabla_STOCKENALMACEN[[#This Row],[MESES DE INVENTARIO]],0)</f>
        <v>0.8</v>
      </c>
      <c r="O3208" s="3">
        <f>Tabla_STOCKENALMACEN[[#This Row],[STOCK_VALORIZADO]]/SUM(Tabla_STOCKENALMACEN[STOCK_VALORIZADO])</f>
        <v>1.8969910596959146E-4</v>
      </c>
      <c r="P3208" s="1" t="str">
        <f>VLOOKUP(Tabla_STOCKENALMACEN[[#This Row],[ID_PRODUCTO]],'ABC VENTAS'!$B$2:$F$564,5,FALSE)</f>
        <v>C</v>
      </c>
      <c r="Q3208" s="1" t="str">
        <f>VLOOKUP(Tabla_STOCKENALMACEN[[#This Row],[ID_PRODUCTO]],'ABC STOCK'!$B$3:$F$565,5,FALSE)</f>
        <v>C</v>
      </c>
      <c r="R320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209" spans="1:18" x14ac:dyDescent="0.25">
      <c r="A3209">
        <v>1</v>
      </c>
      <c r="B3209">
        <v>1535</v>
      </c>
      <c r="C3209">
        <v>10</v>
      </c>
      <c r="D3209">
        <v>2</v>
      </c>
      <c r="E3209">
        <v>201902</v>
      </c>
      <c r="F3209">
        <v>167</v>
      </c>
      <c r="G3209">
        <v>4.21</v>
      </c>
      <c r="H3209">
        <v>703.07</v>
      </c>
      <c r="I3209">
        <v>314.7396</v>
      </c>
      <c r="J3209">
        <v>84</v>
      </c>
      <c r="K3209">
        <v>601.18799999999999</v>
      </c>
      <c r="L3209">
        <f>Tabla_STOCKENALMACEN[[#This Row],[CANT_STOCK]]*Tabla_STOCKENALMACEN[[#This Row],[COSTO_UNIT]]</f>
        <v>703.07</v>
      </c>
      <c r="M3209">
        <f>IFERROR(Tabla_STOCKENALMACEN[[#This Row],[CANT_STOCK]]/Tabla_STOCKENALMACEN[[#This Row],[VENTA_PROM12MESES_UN]],0)</f>
        <v>1.9880952380952381</v>
      </c>
      <c r="N3209">
        <f>IFERROR(12/Tabla_STOCKENALMACEN[[#This Row],[MESES DE INVENTARIO]],0)</f>
        <v>6.0359281437125745</v>
      </c>
      <c r="O3209" s="3">
        <f>Tabla_STOCKENALMACEN[[#This Row],[STOCK_VALORIZADO]]/SUM(Tabla_STOCKENALMACEN[STOCK_VALORIZADO])</f>
        <v>2.6467690360473556E-5</v>
      </c>
      <c r="P3209" s="1" t="str">
        <f>VLOOKUP(Tabla_STOCKENALMACEN[[#This Row],[ID_PRODUCTO]],'ABC VENTAS'!$B$2:$F$564,5,FALSE)</f>
        <v>C</v>
      </c>
      <c r="Q3209" s="1" t="str">
        <f>VLOOKUP(Tabla_STOCKENALMACEN[[#This Row],[ID_PRODUCTO]],'ABC STOCK'!$B$3:$F$565,5,FALSE)</f>
        <v>C</v>
      </c>
      <c r="R320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10" spans="1:18" x14ac:dyDescent="0.25">
      <c r="A3210">
        <v>2</v>
      </c>
      <c r="B3210">
        <v>1535</v>
      </c>
      <c r="C3210">
        <v>10</v>
      </c>
      <c r="D3210">
        <v>2</v>
      </c>
      <c r="E3210">
        <v>201909</v>
      </c>
      <c r="F3210">
        <v>663</v>
      </c>
      <c r="G3210">
        <v>6.85</v>
      </c>
      <c r="H3210">
        <v>4541.55</v>
      </c>
      <c r="I3210">
        <v>234.43440000000001</v>
      </c>
      <c r="J3210">
        <v>36.799999999999997</v>
      </c>
      <c r="K3210">
        <v>335.26639999999998</v>
      </c>
      <c r="L3210">
        <f>Tabla_STOCKENALMACEN[[#This Row],[CANT_STOCK]]*Tabla_STOCKENALMACEN[[#This Row],[COSTO_UNIT]]</f>
        <v>4541.55</v>
      </c>
      <c r="M3210">
        <f>IFERROR(Tabla_STOCKENALMACEN[[#This Row],[CANT_STOCK]]/Tabla_STOCKENALMACEN[[#This Row],[VENTA_PROM12MESES_UN]],0)</f>
        <v>18.01630434782609</v>
      </c>
      <c r="N3210">
        <f>IFERROR(12/Tabla_STOCKENALMACEN[[#This Row],[MESES DE INVENTARIO]],0)</f>
        <v>0.66606334841628945</v>
      </c>
      <c r="O3210" s="3">
        <f>Tabla_STOCKENALMACEN[[#This Row],[STOCK_VALORIZADO]]/SUM(Tabla_STOCKENALMACEN[STOCK_VALORIZADO])</f>
        <v>1.7097065606071755E-4</v>
      </c>
      <c r="P3210" s="1" t="str">
        <f>VLOOKUP(Tabla_STOCKENALMACEN[[#This Row],[ID_PRODUCTO]],'ABC VENTAS'!$B$2:$F$564,5,FALSE)</f>
        <v>C</v>
      </c>
      <c r="Q3210" s="1" t="str">
        <f>VLOOKUP(Tabla_STOCKENALMACEN[[#This Row],[ID_PRODUCTO]],'ABC STOCK'!$B$3:$F$565,5,FALSE)</f>
        <v>C</v>
      </c>
      <c r="R3210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211" spans="1:18" x14ac:dyDescent="0.25">
      <c r="A3211">
        <v>3</v>
      </c>
      <c r="B3211">
        <v>1535</v>
      </c>
      <c r="C3211">
        <v>10</v>
      </c>
      <c r="D3211">
        <v>2</v>
      </c>
      <c r="E3211">
        <v>201908</v>
      </c>
      <c r="F3211">
        <v>531</v>
      </c>
      <c r="G3211">
        <v>6.78</v>
      </c>
      <c r="H3211">
        <v>3600.18</v>
      </c>
      <c r="I3211">
        <v>194.00970000000001</v>
      </c>
      <c r="J3211">
        <v>29.5</v>
      </c>
      <c r="K3211">
        <v>308.0154</v>
      </c>
      <c r="L3211">
        <f>Tabla_STOCKENALMACEN[[#This Row],[CANT_STOCK]]*Tabla_STOCKENALMACEN[[#This Row],[COSTO_UNIT]]</f>
        <v>3600.1800000000003</v>
      </c>
      <c r="M3211">
        <f>IFERROR(Tabla_STOCKENALMACEN[[#This Row],[CANT_STOCK]]/Tabla_STOCKENALMACEN[[#This Row],[VENTA_PROM12MESES_UN]],0)</f>
        <v>18</v>
      </c>
      <c r="N3211">
        <f>IFERROR(12/Tabla_STOCKENALMACEN[[#This Row],[MESES DE INVENTARIO]],0)</f>
        <v>0.66666666666666663</v>
      </c>
      <c r="O3211" s="3">
        <f>Tabla_STOCKENALMACEN[[#This Row],[STOCK_VALORIZADO]]/SUM(Tabla_STOCKENALMACEN[STOCK_VALORIZADO])</f>
        <v>1.3553195198482326E-4</v>
      </c>
      <c r="P3211" s="1" t="str">
        <f>VLOOKUP(Tabla_STOCKENALMACEN[[#This Row],[ID_PRODUCTO]],'ABC VENTAS'!$B$2:$F$564,5,FALSE)</f>
        <v>C</v>
      </c>
      <c r="Q3211" s="1" t="str">
        <f>VLOOKUP(Tabla_STOCKENALMACEN[[#This Row],[ID_PRODUCTO]],'ABC STOCK'!$B$3:$F$565,5,FALSE)</f>
        <v>C</v>
      </c>
      <c r="R321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212" spans="1:18" x14ac:dyDescent="0.25">
      <c r="A3212">
        <v>3</v>
      </c>
      <c r="B3212">
        <v>1536</v>
      </c>
      <c r="C3212">
        <v>10</v>
      </c>
      <c r="D3212">
        <v>2</v>
      </c>
      <c r="E3212">
        <v>202002</v>
      </c>
      <c r="F3212">
        <v>145</v>
      </c>
      <c r="G3212">
        <v>4.3899999999999997</v>
      </c>
      <c r="H3212">
        <v>636.54999999999995</v>
      </c>
      <c r="I3212">
        <v>359.27760000000001</v>
      </c>
      <c r="J3212">
        <v>88</v>
      </c>
      <c r="K3212">
        <v>536.98479999999995</v>
      </c>
      <c r="L3212">
        <f>Tabla_STOCKENALMACEN[[#This Row],[CANT_STOCK]]*Tabla_STOCKENALMACEN[[#This Row],[COSTO_UNIT]]</f>
        <v>636.54999999999995</v>
      </c>
      <c r="M3212">
        <f>IFERROR(Tabla_STOCKENALMACEN[[#This Row],[CANT_STOCK]]/Tabla_STOCKENALMACEN[[#This Row],[VENTA_PROM12MESES_UN]],0)</f>
        <v>1.6477272727272727</v>
      </c>
      <c r="N3212">
        <f>IFERROR(12/Tabla_STOCKENALMACEN[[#This Row],[MESES DE INVENTARIO]],0)</f>
        <v>7.2827586206896555</v>
      </c>
      <c r="O3212" s="3">
        <f>Tabla_STOCKENALMACEN[[#This Row],[STOCK_VALORIZADO]]/SUM(Tabla_STOCKENALMACEN[STOCK_VALORIZADO])</f>
        <v>2.3963486280113559E-5</v>
      </c>
      <c r="P3212" s="1" t="str">
        <f>VLOOKUP(Tabla_STOCKENALMACEN[[#This Row],[ID_PRODUCTO]],'ABC VENTAS'!$B$2:$F$564,5,FALSE)</f>
        <v>C</v>
      </c>
      <c r="Q3212" s="1" t="str">
        <f>VLOOKUP(Tabla_STOCKENALMACEN[[#This Row],[ID_PRODUCTO]],'ABC STOCK'!$B$3:$F$565,5,FALSE)</f>
        <v>C</v>
      </c>
      <c r="R321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13" spans="1:18" x14ac:dyDescent="0.25">
      <c r="A3213">
        <v>3</v>
      </c>
      <c r="B3213">
        <v>1536</v>
      </c>
      <c r="C3213">
        <v>10</v>
      </c>
      <c r="D3213">
        <v>2</v>
      </c>
      <c r="E3213">
        <v>202003</v>
      </c>
      <c r="F3213">
        <v>120</v>
      </c>
      <c r="G3213">
        <v>6.89</v>
      </c>
      <c r="H3213">
        <v>826.8</v>
      </c>
      <c r="I3213">
        <v>337.29306000000003</v>
      </c>
      <c r="J3213">
        <v>59.7</v>
      </c>
      <c r="K3213">
        <v>534.73289999999997</v>
      </c>
      <c r="L3213">
        <f>Tabla_STOCKENALMACEN[[#This Row],[CANT_STOCK]]*Tabla_STOCKENALMACEN[[#This Row],[COSTO_UNIT]]</f>
        <v>826.8</v>
      </c>
      <c r="M3213">
        <f>IFERROR(Tabla_STOCKENALMACEN[[#This Row],[CANT_STOCK]]/Tabla_STOCKENALMACEN[[#This Row],[VENTA_PROM12MESES_UN]],0)</f>
        <v>2.0100502512562812</v>
      </c>
      <c r="N3213">
        <f>IFERROR(12/Tabla_STOCKENALMACEN[[#This Row],[MESES DE INVENTARIO]],0)</f>
        <v>5.9700000000000006</v>
      </c>
      <c r="O3213" s="3">
        <f>Tabla_STOCKENALMACEN[[#This Row],[STOCK_VALORIZADO]]/SUM(Tabla_STOCKENALMACEN[STOCK_VALORIZADO])</f>
        <v>3.1125615358413149E-5</v>
      </c>
      <c r="P3213" s="1" t="str">
        <f>VLOOKUP(Tabla_STOCKENALMACEN[[#This Row],[ID_PRODUCTO]],'ABC VENTAS'!$B$2:$F$564,5,FALSE)</f>
        <v>C</v>
      </c>
      <c r="Q3213" s="1" t="str">
        <f>VLOOKUP(Tabla_STOCKENALMACEN[[#This Row],[ID_PRODUCTO]],'ABC STOCK'!$B$3:$F$565,5,FALSE)</f>
        <v>C</v>
      </c>
      <c r="R321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14" spans="1:18" x14ac:dyDescent="0.25">
      <c r="A3214">
        <v>2</v>
      </c>
      <c r="B3214">
        <v>1536</v>
      </c>
      <c r="C3214">
        <v>10</v>
      </c>
      <c r="D3214">
        <v>2</v>
      </c>
      <c r="E3214">
        <v>201902</v>
      </c>
      <c r="F3214">
        <v>116</v>
      </c>
      <c r="G3214">
        <v>6.08</v>
      </c>
      <c r="H3214">
        <v>705.28</v>
      </c>
      <c r="I3214">
        <v>336.78336000000002</v>
      </c>
      <c r="J3214">
        <v>57.7</v>
      </c>
      <c r="K3214">
        <v>452.55264</v>
      </c>
      <c r="L3214">
        <f>Tabla_STOCKENALMACEN[[#This Row],[CANT_STOCK]]*Tabla_STOCKENALMACEN[[#This Row],[COSTO_UNIT]]</f>
        <v>705.28</v>
      </c>
      <c r="M3214">
        <f>IFERROR(Tabla_STOCKENALMACEN[[#This Row],[CANT_STOCK]]/Tabla_STOCKENALMACEN[[#This Row],[VENTA_PROM12MESES_UN]],0)</f>
        <v>2.0103986135181975</v>
      </c>
      <c r="N3214">
        <f>IFERROR(12/Tabla_STOCKENALMACEN[[#This Row],[MESES DE INVENTARIO]],0)</f>
        <v>5.9689655172413794</v>
      </c>
      <c r="O3214" s="3">
        <f>Tabla_STOCKENALMACEN[[#This Row],[STOCK_VALORIZADO]]/SUM(Tabla_STOCKENALMACEN[STOCK_VALORIZADO])</f>
        <v>2.6550887760016481E-5</v>
      </c>
      <c r="P3214" s="1" t="str">
        <f>VLOOKUP(Tabla_STOCKENALMACEN[[#This Row],[ID_PRODUCTO]],'ABC VENTAS'!$B$2:$F$564,5,FALSE)</f>
        <v>C</v>
      </c>
      <c r="Q3214" s="1" t="str">
        <f>VLOOKUP(Tabla_STOCKENALMACEN[[#This Row],[ID_PRODUCTO]],'ABC STOCK'!$B$3:$F$565,5,FALSE)</f>
        <v>C</v>
      </c>
      <c r="R321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15" spans="1:18" x14ac:dyDescent="0.25">
      <c r="A3215">
        <v>2</v>
      </c>
      <c r="B3215">
        <v>1536</v>
      </c>
      <c r="C3215">
        <v>10</v>
      </c>
      <c r="D3215">
        <v>2</v>
      </c>
      <c r="E3215">
        <v>202001</v>
      </c>
      <c r="F3215">
        <v>137</v>
      </c>
      <c r="G3215">
        <v>7.51</v>
      </c>
      <c r="H3215">
        <v>1028.8699999999999</v>
      </c>
      <c r="I3215">
        <v>273.96480000000003</v>
      </c>
      <c r="J3215">
        <v>45.6</v>
      </c>
      <c r="K3215">
        <v>421.22088000000002</v>
      </c>
      <c r="L3215">
        <f>Tabla_STOCKENALMACEN[[#This Row],[CANT_STOCK]]*Tabla_STOCKENALMACEN[[#This Row],[COSTO_UNIT]]</f>
        <v>1028.8699999999999</v>
      </c>
      <c r="M3215">
        <f>IFERROR(Tabla_STOCKENALMACEN[[#This Row],[CANT_STOCK]]/Tabla_STOCKENALMACEN[[#This Row],[VENTA_PROM12MESES_UN]],0)</f>
        <v>3.0043859649122808</v>
      </c>
      <c r="N3215">
        <f>IFERROR(12/Tabla_STOCKENALMACEN[[#This Row],[MESES DE INVENTARIO]],0)</f>
        <v>3.9941605839416057</v>
      </c>
      <c r="O3215" s="3">
        <f>Tabla_STOCKENALMACEN[[#This Row],[STOCK_VALORIZADO]]/SUM(Tabla_STOCKENALMACEN[STOCK_VALORIZADO])</f>
        <v>3.8732718763679896E-5</v>
      </c>
      <c r="P3215" s="1" t="str">
        <f>VLOOKUP(Tabla_STOCKENALMACEN[[#This Row],[ID_PRODUCTO]],'ABC VENTAS'!$B$2:$F$564,5,FALSE)</f>
        <v>C</v>
      </c>
      <c r="Q3215" s="1" t="str">
        <f>VLOOKUP(Tabla_STOCKENALMACEN[[#This Row],[ID_PRODUCTO]],'ABC STOCK'!$B$3:$F$565,5,FALSE)</f>
        <v>C</v>
      </c>
      <c r="R321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216" spans="1:18" x14ac:dyDescent="0.25">
      <c r="A3216">
        <v>3</v>
      </c>
      <c r="B3216">
        <v>1536</v>
      </c>
      <c r="C3216">
        <v>10</v>
      </c>
      <c r="D3216">
        <v>2</v>
      </c>
      <c r="E3216">
        <v>201902</v>
      </c>
      <c r="F3216">
        <v>324</v>
      </c>
      <c r="G3216">
        <v>5.35</v>
      </c>
      <c r="H3216">
        <v>1733.4</v>
      </c>
      <c r="I3216">
        <v>209.35085000000001</v>
      </c>
      <c r="J3216">
        <v>35.9</v>
      </c>
      <c r="K3216">
        <v>247.76384999999999</v>
      </c>
      <c r="L3216">
        <f>Tabla_STOCKENALMACEN[[#This Row],[CANT_STOCK]]*Tabla_STOCKENALMACEN[[#This Row],[COSTO_UNIT]]</f>
        <v>1733.3999999999999</v>
      </c>
      <c r="M3216">
        <f>IFERROR(Tabla_STOCKENALMACEN[[#This Row],[CANT_STOCK]]/Tabla_STOCKENALMACEN[[#This Row],[VENTA_PROM12MESES_UN]],0)</f>
        <v>9.0250696378830089</v>
      </c>
      <c r="N3216">
        <f>IFERROR(12/Tabla_STOCKENALMACEN[[#This Row],[MESES DE INVENTARIO]],0)</f>
        <v>1.3296296296296295</v>
      </c>
      <c r="O3216" s="3">
        <f>Tabla_STOCKENALMACEN[[#This Row],[STOCK_VALORIZADO]]/SUM(Tabla_STOCKENALMACEN[STOCK_VALORIZADO])</f>
        <v>6.5255372112086788E-5</v>
      </c>
      <c r="P3216" s="1" t="str">
        <f>VLOOKUP(Tabla_STOCKENALMACEN[[#This Row],[ID_PRODUCTO]],'ABC VENTAS'!$B$2:$F$564,5,FALSE)</f>
        <v>C</v>
      </c>
      <c r="Q3216" s="1" t="str">
        <f>VLOOKUP(Tabla_STOCKENALMACEN[[#This Row],[ID_PRODUCTO]],'ABC STOCK'!$B$3:$F$565,5,FALSE)</f>
        <v>C</v>
      </c>
      <c r="R321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217" spans="1:18" x14ac:dyDescent="0.25">
      <c r="A3217">
        <v>1</v>
      </c>
      <c r="B3217">
        <v>1536</v>
      </c>
      <c r="C3217">
        <v>10</v>
      </c>
      <c r="D3217">
        <v>2</v>
      </c>
      <c r="E3217">
        <v>201904</v>
      </c>
      <c r="F3217">
        <v>1139</v>
      </c>
      <c r="G3217">
        <v>2.2000000000000002</v>
      </c>
      <c r="H3217">
        <v>2505.8000000000002</v>
      </c>
      <c r="I3217">
        <v>180.33840000000001</v>
      </c>
      <c r="J3217">
        <v>75.900000000000006</v>
      </c>
      <c r="K3217">
        <v>245.4606</v>
      </c>
      <c r="L3217">
        <f>Tabla_STOCKENALMACEN[[#This Row],[CANT_STOCK]]*Tabla_STOCKENALMACEN[[#This Row],[COSTO_UNIT]]</f>
        <v>2505.8000000000002</v>
      </c>
      <c r="M3217">
        <f>IFERROR(Tabla_STOCKENALMACEN[[#This Row],[CANT_STOCK]]/Tabla_STOCKENALMACEN[[#This Row],[VENTA_PROM12MESES_UN]],0)</f>
        <v>15.006587615283266</v>
      </c>
      <c r="N3217">
        <f>IFERROR(12/Tabla_STOCKENALMACEN[[#This Row],[MESES DE INVENTARIO]],0)</f>
        <v>0.79964881474978056</v>
      </c>
      <c r="O3217" s="3">
        <f>Tabla_STOCKENALMACEN[[#This Row],[STOCK_VALORIZADO]]/SUM(Tabla_STOCKENALMACEN[STOCK_VALORIZADO])</f>
        <v>9.4333051481750943E-5</v>
      </c>
      <c r="P3217" s="1" t="str">
        <f>VLOOKUP(Tabla_STOCKENALMACEN[[#This Row],[ID_PRODUCTO]],'ABC VENTAS'!$B$2:$F$564,5,FALSE)</f>
        <v>C</v>
      </c>
      <c r="Q3217" s="1" t="str">
        <f>VLOOKUP(Tabla_STOCKENALMACEN[[#This Row],[ID_PRODUCTO]],'ABC STOCK'!$B$3:$F$565,5,FALSE)</f>
        <v>C</v>
      </c>
      <c r="R321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218" spans="1:18" x14ac:dyDescent="0.25">
      <c r="A3218">
        <v>3</v>
      </c>
      <c r="B3218">
        <v>1537</v>
      </c>
      <c r="C3218">
        <v>10</v>
      </c>
      <c r="D3218">
        <v>2</v>
      </c>
      <c r="E3218">
        <v>202002</v>
      </c>
      <c r="F3218">
        <v>182</v>
      </c>
      <c r="G3218">
        <v>5.95</v>
      </c>
      <c r="H3218">
        <v>1082.9000000000001</v>
      </c>
      <c r="I3218">
        <v>753.5675</v>
      </c>
      <c r="J3218">
        <v>149</v>
      </c>
      <c r="K3218">
        <v>1604.6555000000001</v>
      </c>
      <c r="L3218">
        <f>Tabla_STOCKENALMACEN[[#This Row],[CANT_STOCK]]*Tabla_STOCKENALMACEN[[#This Row],[COSTO_UNIT]]</f>
        <v>1082.9000000000001</v>
      </c>
      <c r="M3218">
        <f>IFERROR(Tabla_STOCKENALMACEN[[#This Row],[CANT_STOCK]]/Tabla_STOCKENALMACEN[[#This Row],[VENTA_PROM12MESES_UN]],0)</f>
        <v>1.2214765100671141</v>
      </c>
      <c r="N3218">
        <f>IFERROR(12/Tabla_STOCKENALMACEN[[#This Row],[MESES DE INVENTARIO]],0)</f>
        <v>9.8241758241758248</v>
      </c>
      <c r="O3218" s="3">
        <f>Tabla_STOCKENALMACEN[[#This Row],[STOCK_VALORIZADO]]/SUM(Tabla_STOCKENALMACEN[STOCK_VALORIZADO])</f>
        <v>4.0766725776034841E-5</v>
      </c>
      <c r="P3218" s="1" t="str">
        <f>VLOOKUP(Tabla_STOCKENALMACEN[[#This Row],[ID_PRODUCTO]],'ABC VENTAS'!$B$2:$F$564,5,FALSE)</f>
        <v>C</v>
      </c>
      <c r="Q3218" s="1" t="str">
        <f>VLOOKUP(Tabla_STOCKENALMACEN[[#This Row],[ID_PRODUCTO]],'ABC STOCK'!$B$3:$F$565,5,FALSE)</f>
        <v>C</v>
      </c>
      <c r="R321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19" spans="1:18" x14ac:dyDescent="0.25">
      <c r="A3219">
        <v>1</v>
      </c>
      <c r="B3219">
        <v>1537</v>
      </c>
      <c r="C3219">
        <v>10</v>
      </c>
      <c r="D3219">
        <v>2</v>
      </c>
      <c r="E3219">
        <v>201909</v>
      </c>
      <c r="F3219">
        <v>692</v>
      </c>
      <c r="G3219">
        <v>3.87</v>
      </c>
      <c r="H3219">
        <v>2678.04</v>
      </c>
      <c r="I3219">
        <v>364.88294999999999</v>
      </c>
      <c r="J3219">
        <v>86.5</v>
      </c>
      <c r="K3219">
        <v>552.34574999999995</v>
      </c>
      <c r="L3219">
        <f>Tabla_STOCKENALMACEN[[#This Row],[CANT_STOCK]]*Tabla_STOCKENALMACEN[[#This Row],[COSTO_UNIT]]</f>
        <v>2678.04</v>
      </c>
      <c r="M3219">
        <f>IFERROR(Tabla_STOCKENALMACEN[[#This Row],[CANT_STOCK]]/Tabla_STOCKENALMACEN[[#This Row],[VENTA_PROM12MESES_UN]],0)</f>
        <v>8</v>
      </c>
      <c r="N3219">
        <f>IFERROR(12/Tabla_STOCKENALMACEN[[#This Row],[MESES DE INVENTARIO]],0)</f>
        <v>1.5</v>
      </c>
      <c r="O3219" s="3">
        <f>Tabla_STOCKENALMACEN[[#This Row],[STOCK_VALORIZADO]]/SUM(Tabla_STOCKENALMACEN[STOCK_VALORIZADO])</f>
        <v>1.0081717822259889E-4</v>
      </c>
      <c r="P3219" s="1" t="str">
        <f>VLOOKUP(Tabla_STOCKENALMACEN[[#This Row],[ID_PRODUCTO]],'ABC VENTAS'!$B$2:$F$564,5,FALSE)</f>
        <v>C</v>
      </c>
      <c r="Q3219" s="1" t="str">
        <f>VLOOKUP(Tabla_STOCKENALMACEN[[#This Row],[ID_PRODUCTO]],'ABC STOCK'!$B$3:$F$565,5,FALSE)</f>
        <v>C</v>
      </c>
      <c r="R321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220" spans="1:18" x14ac:dyDescent="0.25">
      <c r="A3220">
        <v>2</v>
      </c>
      <c r="B3220">
        <v>1537</v>
      </c>
      <c r="C3220">
        <v>10</v>
      </c>
      <c r="D3220">
        <v>2</v>
      </c>
      <c r="E3220">
        <v>202001</v>
      </c>
      <c r="F3220">
        <v>618</v>
      </c>
      <c r="G3220">
        <v>4.13</v>
      </c>
      <c r="H3220">
        <v>2552.34</v>
      </c>
      <c r="I3220">
        <v>271.01060000000001</v>
      </c>
      <c r="J3220">
        <v>77.2</v>
      </c>
      <c r="K3220">
        <v>430.42860000000002</v>
      </c>
      <c r="L3220">
        <f>Tabla_STOCKENALMACEN[[#This Row],[CANT_STOCK]]*Tabla_STOCKENALMACEN[[#This Row],[COSTO_UNIT]]</f>
        <v>2552.34</v>
      </c>
      <c r="M3220">
        <f>IFERROR(Tabla_STOCKENALMACEN[[#This Row],[CANT_STOCK]]/Tabla_STOCKENALMACEN[[#This Row],[VENTA_PROM12MESES_UN]],0)</f>
        <v>8.0051813471502591</v>
      </c>
      <c r="N3220">
        <f>IFERROR(12/Tabla_STOCKENALMACEN[[#This Row],[MESES DE INVENTARIO]],0)</f>
        <v>1.4990291262135922</v>
      </c>
      <c r="O3220" s="3">
        <f>Tabla_STOCKENALMACEN[[#This Row],[STOCK_VALORIZADO]]/SUM(Tabla_STOCKENALMACEN[STOCK_VALORIZADO])</f>
        <v>9.6085090836831437E-5</v>
      </c>
      <c r="P3220" s="1" t="str">
        <f>VLOOKUP(Tabla_STOCKENALMACEN[[#This Row],[ID_PRODUCTO]],'ABC VENTAS'!$B$2:$F$564,5,FALSE)</f>
        <v>C</v>
      </c>
      <c r="Q3220" s="1" t="str">
        <f>VLOOKUP(Tabla_STOCKENALMACEN[[#This Row],[ID_PRODUCTO]],'ABC STOCK'!$B$3:$F$565,5,FALSE)</f>
        <v>C</v>
      </c>
      <c r="R322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221" spans="1:18" x14ac:dyDescent="0.25">
      <c r="A3221">
        <v>3</v>
      </c>
      <c r="B3221">
        <v>1537</v>
      </c>
      <c r="C3221">
        <v>10</v>
      </c>
      <c r="D3221">
        <v>2</v>
      </c>
      <c r="E3221">
        <v>202003</v>
      </c>
      <c r="F3221">
        <v>1250</v>
      </c>
      <c r="G3221">
        <v>2.2999999999999998</v>
      </c>
      <c r="H3221">
        <v>2875</v>
      </c>
      <c r="I3221">
        <v>187.87549999999999</v>
      </c>
      <c r="J3221">
        <v>96.1</v>
      </c>
      <c r="K3221">
        <v>360.27890000000002</v>
      </c>
      <c r="L3221">
        <f>Tabla_STOCKENALMACEN[[#This Row],[CANT_STOCK]]*Tabla_STOCKENALMACEN[[#This Row],[COSTO_UNIT]]</f>
        <v>2875</v>
      </c>
      <c r="M3221">
        <f>IFERROR(Tabla_STOCKENALMACEN[[#This Row],[CANT_STOCK]]/Tabla_STOCKENALMACEN[[#This Row],[VENTA_PROM12MESES_UN]],0)</f>
        <v>13.007284079084288</v>
      </c>
      <c r="N3221">
        <f>IFERROR(12/Tabla_STOCKENALMACEN[[#This Row],[MESES DE INVENTARIO]],0)</f>
        <v>0.92255999999999994</v>
      </c>
      <c r="O3221" s="3">
        <f>Tabla_STOCKENALMACEN[[#This Row],[STOCK_VALORIZADO]]/SUM(Tabla_STOCKENALMACEN[STOCK_VALORIZADO])</f>
        <v>1.0823191117009895E-4</v>
      </c>
      <c r="P3221" s="1" t="str">
        <f>VLOOKUP(Tabla_STOCKENALMACEN[[#This Row],[ID_PRODUCTO]],'ABC VENTAS'!$B$2:$F$564,5,FALSE)</f>
        <v>C</v>
      </c>
      <c r="Q3221" s="1" t="str">
        <f>VLOOKUP(Tabla_STOCKENALMACEN[[#This Row],[ID_PRODUCTO]],'ABC STOCK'!$B$3:$F$565,5,FALSE)</f>
        <v>C</v>
      </c>
      <c r="R322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222" spans="1:18" x14ac:dyDescent="0.25">
      <c r="A3222">
        <v>1</v>
      </c>
      <c r="B3222">
        <v>1537</v>
      </c>
      <c r="C3222">
        <v>10</v>
      </c>
      <c r="D3222">
        <v>2</v>
      </c>
      <c r="E3222">
        <v>202001</v>
      </c>
      <c r="F3222">
        <v>77</v>
      </c>
      <c r="G3222">
        <v>5.94</v>
      </c>
      <c r="H3222">
        <v>457.38</v>
      </c>
      <c r="I3222">
        <v>201.24719999999999</v>
      </c>
      <c r="J3222">
        <v>38.5</v>
      </c>
      <c r="K3222">
        <v>304.15769999999998</v>
      </c>
      <c r="L3222">
        <f>Tabla_STOCKENALMACEN[[#This Row],[CANT_STOCK]]*Tabla_STOCKENALMACEN[[#This Row],[COSTO_UNIT]]</f>
        <v>457.38000000000005</v>
      </c>
      <c r="M3222">
        <f>IFERROR(Tabla_STOCKENALMACEN[[#This Row],[CANT_STOCK]]/Tabla_STOCKENALMACEN[[#This Row],[VENTA_PROM12MESES_UN]],0)</f>
        <v>2</v>
      </c>
      <c r="N3222">
        <f>IFERROR(12/Tabla_STOCKENALMACEN[[#This Row],[MESES DE INVENTARIO]],0)</f>
        <v>6</v>
      </c>
      <c r="O3222" s="3">
        <f>Tabla_STOCKENALMACEN[[#This Row],[STOCK_VALORIZADO]]/SUM(Tabla_STOCKENALMACEN[STOCK_VALORIZADO])</f>
        <v>1.7218473575992996E-5</v>
      </c>
      <c r="P3222" s="1" t="str">
        <f>VLOOKUP(Tabla_STOCKENALMACEN[[#This Row],[ID_PRODUCTO]],'ABC VENTAS'!$B$2:$F$564,5,FALSE)</f>
        <v>C</v>
      </c>
      <c r="Q3222" s="1" t="str">
        <f>VLOOKUP(Tabla_STOCKENALMACEN[[#This Row],[ID_PRODUCTO]],'ABC STOCK'!$B$3:$F$565,5,FALSE)</f>
        <v>C</v>
      </c>
      <c r="R322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23" spans="1:18" x14ac:dyDescent="0.25">
      <c r="A3223">
        <v>1</v>
      </c>
      <c r="B3223">
        <v>1537</v>
      </c>
      <c r="C3223">
        <v>10</v>
      </c>
      <c r="D3223">
        <v>2</v>
      </c>
      <c r="E3223">
        <v>201905</v>
      </c>
      <c r="F3223">
        <v>812</v>
      </c>
      <c r="G3223">
        <v>2.97</v>
      </c>
      <c r="H3223">
        <v>2411.64</v>
      </c>
      <c r="I3223">
        <v>165.36959999999999</v>
      </c>
      <c r="J3223">
        <v>58</v>
      </c>
      <c r="K3223">
        <v>234.27359999999999</v>
      </c>
      <c r="L3223">
        <f>Tabla_STOCKENALMACEN[[#This Row],[CANT_STOCK]]*Tabla_STOCKENALMACEN[[#This Row],[COSTO_UNIT]]</f>
        <v>2411.6400000000003</v>
      </c>
      <c r="M3223">
        <f>IFERROR(Tabla_STOCKENALMACEN[[#This Row],[CANT_STOCK]]/Tabla_STOCKENALMACEN[[#This Row],[VENTA_PROM12MESES_UN]],0)</f>
        <v>14</v>
      </c>
      <c r="N3223">
        <f>IFERROR(12/Tabla_STOCKENALMACEN[[#This Row],[MESES DE INVENTARIO]],0)</f>
        <v>0.8571428571428571</v>
      </c>
      <c r="O3223" s="3">
        <f>Tabla_STOCKENALMACEN[[#This Row],[STOCK_VALORIZADO]]/SUM(Tabla_STOCKENALMACEN[STOCK_VALORIZADO])</f>
        <v>9.0788315218872162E-5</v>
      </c>
      <c r="P3223" s="1" t="str">
        <f>VLOOKUP(Tabla_STOCKENALMACEN[[#This Row],[ID_PRODUCTO]],'ABC VENTAS'!$B$2:$F$564,5,FALSE)</f>
        <v>C</v>
      </c>
      <c r="Q3223" s="1" t="str">
        <f>VLOOKUP(Tabla_STOCKENALMACEN[[#This Row],[ID_PRODUCTO]],'ABC STOCK'!$B$3:$F$565,5,FALSE)</f>
        <v>C</v>
      </c>
      <c r="R322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224" spans="1:18" x14ac:dyDescent="0.25">
      <c r="A3224">
        <v>2</v>
      </c>
      <c r="B3224">
        <v>1538</v>
      </c>
      <c r="C3224">
        <v>10</v>
      </c>
      <c r="D3224">
        <v>2</v>
      </c>
      <c r="E3224">
        <v>201910</v>
      </c>
      <c r="F3224">
        <v>459</v>
      </c>
      <c r="G3224">
        <v>6.64</v>
      </c>
      <c r="H3224">
        <v>3047.76</v>
      </c>
      <c r="I3224">
        <v>457.16399999999999</v>
      </c>
      <c r="J3224">
        <v>76.5</v>
      </c>
      <c r="K3224">
        <v>629.87040000000002</v>
      </c>
      <c r="L3224">
        <f>Tabla_STOCKENALMACEN[[#This Row],[CANT_STOCK]]*Tabla_STOCKENALMACEN[[#This Row],[COSTO_UNIT]]</f>
        <v>3047.7599999999998</v>
      </c>
      <c r="M3224">
        <f>IFERROR(Tabla_STOCKENALMACEN[[#This Row],[CANT_STOCK]]/Tabla_STOCKENALMACEN[[#This Row],[VENTA_PROM12MESES_UN]],0)</f>
        <v>6</v>
      </c>
      <c r="N3224">
        <f>IFERROR(12/Tabla_STOCKENALMACEN[[#This Row],[MESES DE INVENTARIO]],0)</f>
        <v>2</v>
      </c>
      <c r="O3224" s="3">
        <f>Tabla_STOCKENALMACEN[[#This Row],[STOCK_VALORIZADO]]/SUM(Tabla_STOCKENALMACEN[STOCK_VALORIZADO])</f>
        <v>1.1473561376966288E-4</v>
      </c>
      <c r="P3224" s="1" t="str">
        <f>VLOOKUP(Tabla_STOCKENALMACEN[[#This Row],[ID_PRODUCTO]],'ABC VENTAS'!$B$2:$F$564,5,FALSE)</f>
        <v>C</v>
      </c>
      <c r="Q3224" s="1" t="str">
        <f>VLOOKUP(Tabla_STOCKENALMACEN[[#This Row],[ID_PRODUCTO]],'ABC STOCK'!$B$3:$F$565,5,FALSE)</f>
        <v>C</v>
      </c>
      <c r="R322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225" spans="1:18" x14ac:dyDescent="0.25">
      <c r="A3225">
        <v>3</v>
      </c>
      <c r="B3225">
        <v>1538</v>
      </c>
      <c r="C3225">
        <v>10</v>
      </c>
      <c r="D3225">
        <v>2</v>
      </c>
      <c r="E3225">
        <v>202003</v>
      </c>
      <c r="F3225">
        <v>490</v>
      </c>
      <c r="G3225">
        <v>3.75</v>
      </c>
      <c r="H3225">
        <v>1837.5</v>
      </c>
      <c r="I3225">
        <v>384</v>
      </c>
      <c r="J3225">
        <v>128</v>
      </c>
      <c r="K3225">
        <v>619.20000000000005</v>
      </c>
      <c r="L3225">
        <f>Tabla_STOCKENALMACEN[[#This Row],[CANT_STOCK]]*Tabla_STOCKENALMACEN[[#This Row],[COSTO_UNIT]]</f>
        <v>1837.5</v>
      </c>
      <c r="M3225">
        <f>IFERROR(Tabla_STOCKENALMACEN[[#This Row],[CANT_STOCK]]/Tabla_STOCKENALMACEN[[#This Row],[VENTA_PROM12MESES_UN]],0)</f>
        <v>3.828125</v>
      </c>
      <c r="N3225">
        <f>IFERROR(12/Tabla_STOCKENALMACEN[[#This Row],[MESES DE INVENTARIO]],0)</f>
        <v>3.1346938775510202</v>
      </c>
      <c r="O3225" s="3">
        <f>Tabla_STOCKENALMACEN[[#This Row],[STOCK_VALORIZADO]]/SUM(Tabla_STOCKENALMACEN[STOCK_VALORIZADO])</f>
        <v>6.9174308443498023E-5</v>
      </c>
      <c r="P3225" s="1" t="str">
        <f>VLOOKUP(Tabla_STOCKENALMACEN[[#This Row],[ID_PRODUCTO]],'ABC VENTAS'!$B$2:$F$564,5,FALSE)</f>
        <v>C</v>
      </c>
      <c r="Q3225" s="1" t="str">
        <f>VLOOKUP(Tabla_STOCKENALMACEN[[#This Row],[ID_PRODUCTO]],'ABC STOCK'!$B$3:$F$565,5,FALSE)</f>
        <v>C</v>
      </c>
      <c r="R322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226" spans="1:18" x14ac:dyDescent="0.25">
      <c r="A3226">
        <v>1</v>
      </c>
      <c r="B3226">
        <v>1538</v>
      </c>
      <c r="C3226">
        <v>10</v>
      </c>
      <c r="D3226">
        <v>2</v>
      </c>
      <c r="E3226">
        <v>201901</v>
      </c>
      <c r="F3226">
        <v>699</v>
      </c>
      <c r="G3226">
        <v>5.04</v>
      </c>
      <c r="H3226">
        <v>3522.96</v>
      </c>
      <c r="I3226">
        <v>297.63720000000001</v>
      </c>
      <c r="J3226">
        <v>63.5</v>
      </c>
      <c r="K3226">
        <v>515.26440000000002</v>
      </c>
      <c r="L3226">
        <f>Tabla_STOCKENALMACEN[[#This Row],[CANT_STOCK]]*Tabla_STOCKENALMACEN[[#This Row],[COSTO_UNIT]]</f>
        <v>3522.96</v>
      </c>
      <c r="M3226">
        <f>IFERROR(Tabla_STOCKENALMACEN[[#This Row],[CANT_STOCK]]/Tabla_STOCKENALMACEN[[#This Row],[VENTA_PROM12MESES_UN]],0)</f>
        <v>11.007874015748031</v>
      </c>
      <c r="N3226">
        <f>IFERROR(12/Tabla_STOCKENALMACEN[[#This Row],[MESES DE INVENTARIO]],0)</f>
        <v>1.0901287553648069</v>
      </c>
      <c r="O3226" s="3">
        <f>Tabla_STOCKENALMACEN[[#This Row],[STOCK_VALORIZADO]]/SUM(Tabla_STOCKENALMACEN[STOCK_VALORIZADO])</f>
        <v>1.3262493696549976E-4</v>
      </c>
      <c r="P3226" s="1" t="str">
        <f>VLOOKUP(Tabla_STOCKENALMACEN[[#This Row],[ID_PRODUCTO]],'ABC VENTAS'!$B$2:$F$564,5,FALSE)</f>
        <v>C</v>
      </c>
      <c r="Q3226" s="1" t="str">
        <f>VLOOKUP(Tabla_STOCKENALMACEN[[#This Row],[ID_PRODUCTO]],'ABC STOCK'!$B$3:$F$565,5,FALSE)</f>
        <v>C</v>
      </c>
      <c r="R322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227" spans="1:18" x14ac:dyDescent="0.25">
      <c r="A3227">
        <v>2</v>
      </c>
      <c r="B3227">
        <v>1538</v>
      </c>
      <c r="C3227">
        <v>10</v>
      </c>
      <c r="D3227">
        <v>2</v>
      </c>
      <c r="E3227">
        <v>201911</v>
      </c>
      <c r="F3227">
        <v>124</v>
      </c>
      <c r="G3227">
        <v>5.07</v>
      </c>
      <c r="H3227">
        <v>628.67999999999995</v>
      </c>
      <c r="I3227">
        <v>306.6336</v>
      </c>
      <c r="J3227">
        <v>56</v>
      </c>
      <c r="K3227">
        <v>502.53840000000002</v>
      </c>
      <c r="L3227">
        <f>Tabla_STOCKENALMACEN[[#This Row],[CANT_STOCK]]*Tabla_STOCKENALMACEN[[#This Row],[COSTO_UNIT]]</f>
        <v>628.68000000000006</v>
      </c>
      <c r="M3227">
        <f>IFERROR(Tabla_STOCKENALMACEN[[#This Row],[CANT_STOCK]]/Tabla_STOCKENALMACEN[[#This Row],[VENTA_PROM12MESES_UN]],0)</f>
        <v>2.2142857142857144</v>
      </c>
      <c r="N3227">
        <f>IFERROR(12/Tabla_STOCKENALMACEN[[#This Row],[MESES DE INVENTARIO]],0)</f>
        <v>5.419354838709677</v>
      </c>
      <c r="O3227" s="3">
        <f>Tabla_STOCKENALMACEN[[#This Row],[STOCK_VALORIZADO]]/SUM(Tabla_STOCKENALMACEN[STOCK_VALORIZADO])</f>
        <v>2.366721318762359E-5</v>
      </c>
      <c r="P3227" s="1" t="str">
        <f>VLOOKUP(Tabla_STOCKENALMACEN[[#This Row],[ID_PRODUCTO]],'ABC VENTAS'!$B$2:$F$564,5,FALSE)</f>
        <v>C</v>
      </c>
      <c r="Q3227" s="1" t="str">
        <f>VLOOKUP(Tabla_STOCKENALMACEN[[#This Row],[ID_PRODUCTO]],'ABC STOCK'!$B$3:$F$565,5,FALSE)</f>
        <v>C</v>
      </c>
      <c r="R322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28" spans="1:18" x14ac:dyDescent="0.25">
      <c r="A3228">
        <v>2</v>
      </c>
      <c r="B3228">
        <v>1538</v>
      </c>
      <c r="C3228">
        <v>10</v>
      </c>
      <c r="D3228">
        <v>2</v>
      </c>
      <c r="E3228">
        <v>202002</v>
      </c>
      <c r="F3228">
        <v>625</v>
      </c>
      <c r="G3228">
        <v>2</v>
      </c>
      <c r="H3228">
        <v>1250</v>
      </c>
      <c r="I3228">
        <v>196.02</v>
      </c>
      <c r="J3228">
        <v>99</v>
      </c>
      <c r="K3228">
        <v>265.32</v>
      </c>
      <c r="L3228">
        <f>Tabla_STOCKENALMACEN[[#This Row],[CANT_STOCK]]*Tabla_STOCKENALMACEN[[#This Row],[COSTO_UNIT]]</f>
        <v>1250</v>
      </c>
      <c r="M3228">
        <f>IFERROR(Tabla_STOCKENALMACEN[[#This Row],[CANT_STOCK]]/Tabla_STOCKENALMACEN[[#This Row],[VENTA_PROM12MESES_UN]],0)</f>
        <v>6.3131313131313131</v>
      </c>
      <c r="N3228">
        <f>IFERROR(12/Tabla_STOCKENALMACEN[[#This Row],[MESES DE INVENTARIO]],0)</f>
        <v>1.9008</v>
      </c>
      <c r="O3228" s="3">
        <f>Tabla_STOCKENALMACEN[[#This Row],[STOCK_VALORIZADO]]/SUM(Tabla_STOCKENALMACEN[STOCK_VALORIZADO])</f>
        <v>4.7057352682651719E-5</v>
      </c>
      <c r="P3228" s="1" t="str">
        <f>VLOOKUP(Tabla_STOCKENALMACEN[[#This Row],[ID_PRODUCTO]],'ABC VENTAS'!$B$2:$F$564,5,FALSE)</f>
        <v>C</v>
      </c>
      <c r="Q3228" s="1" t="str">
        <f>VLOOKUP(Tabla_STOCKENALMACEN[[#This Row],[ID_PRODUCTO]],'ABC STOCK'!$B$3:$F$565,5,FALSE)</f>
        <v>C</v>
      </c>
      <c r="R322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229" spans="1:18" x14ac:dyDescent="0.25">
      <c r="A3229">
        <v>2</v>
      </c>
      <c r="B3229">
        <v>1538</v>
      </c>
      <c r="C3229">
        <v>10</v>
      </c>
      <c r="D3229">
        <v>2</v>
      </c>
      <c r="E3229">
        <v>201909</v>
      </c>
      <c r="F3229">
        <v>401</v>
      </c>
      <c r="G3229">
        <v>4.3600000000000003</v>
      </c>
      <c r="H3229">
        <v>1748.36</v>
      </c>
      <c r="I3229">
        <v>166.0942</v>
      </c>
      <c r="J3229">
        <v>40.1</v>
      </c>
      <c r="K3229">
        <v>215.04828000000001</v>
      </c>
      <c r="L3229">
        <f>Tabla_STOCKENALMACEN[[#This Row],[CANT_STOCK]]*Tabla_STOCKENALMACEN[[#This Row],[COSTO_UNIT]]</f>
        <v>1748.3600000000001</v>
      </c>
      <c r="M3229">
        <f>IFERROR(Tabla_STOCKENALMACEN[[#This Row],[CANT_STOCK]]/Tabla_STOCKENALMACEN[[#This Row],[VENTA_PROM12MESES_UN]],0)</f>
        <v>10</v>
      </c>
      <c r="N3229">
        <f>IFERROR(12/Tabla_STOCKENALMACEN[[#This Row],[MESES DE INVENTARIO]],0)</f>
        <v>1.2</v>
      </c>
      <c r="O3229" s="3">
        <f>Tabla_STOCKENALMACEN[[#This Row],[STOCK_VALORIZADO]]/SUM(Tabla_STOCKENALMACEN[STOCK_VALORIZADO])</f>
        <v>6.5818554508992772E-5</v>
      </c>
      <c r="P3229" s="1" t="str">
        <f>VLOOKUP(Tabla_STOCKENALMACEN[[#This Row],[ID_PRODUCTO]],'ABC VENTAS'!$B$2:$F$564,5,FALSE)</f>
        <v>C</v>
      </c>
      <c r="Q3229" s="1" t="str">
        <f>VLOOKUP(Tabla_STOCKENALMACEN[[#This Row],[ID_PRODUCTO]],'ABC STOCK'!$B$3:$F$565,5,FALSE)</f>
        <v>C</v>
      </c>
      <c r="R322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230" spans="1:18" x14ac:dyDescent="0.25">
      <c r="A3230">
        <v>3</v>
      </c>
      <c r="B3230">
        <v>1539</v>
      </c>
      <c r="C3230">
        <v>10</v>
      </c>
      <c r="D3230">
        <v>2</v>
      </c>
      <c r="E3230">
        <v>201910</v>
      </c>
      <c r="F3230">
        <v>61</v>
      </c>
      <c r="G3230">
        <v>5.75</v>
      </c>
      <c r="H3230">
        <v>350.75</v>
      </c>
      <c r="I3230">
        <v>529.74749999999995</v>
      </c>
      <c r="J3230">
        <v>111</v>
      </c>
      <c r="K3230">
        <v>785.04750000000001</v>
      </c>
      <c r="L3230">
        <f>Tabla_STOCKENALMACEN[[#This Row],[CANT_STOCK]]*Tabla_STOCKENALMACEN[[#This Row],[COSTO_UNIT]]</f>
        <v>350.75</v>
      </c>
      <c r="M3230">
        <f>IFERROR(Tabla_STOCKENALMACEN[[#This Row],[CANT_STOCK]]/Tabla_STOCKENALMACEN[[#This Row],[VENTA_PROM12MESES_UN]],0)</f>
        <v>0.5495495495495496</v>
      </c>
      <c r="N3230">
        <f>IFERROR(12/Tabla_STOCKENALMACEN[[#This Row],[MESES DE INVENTARIO]],0)</f>
        <v>21.83606557377049</v>
      </c>
      <c r="O3230" s="3">
        <f>Tabla_STOCKENALMACEN[[#This Row],[STOCK_VALORIZADO]]/SUM(Tabla_STOCKENALMACEN[STOCK_VALORIZADO])</f>
        <v>1.3204293162752072E-5</v>
      </c>
      <c r="P3230" s="1" t="str">
        <f>VLOOKUP(Tabla_STOCKENALMACEN[[#This Row],[ID_PRODUCTO]],'ABC VENTAS'!$B$2:$F$564,5,FALSE)</f>
        <v>C</v>
      </c>
      <c r="Q3230" s="1" t="str">
        <f>VLOOKUP(Tabla_STOCKENALMACEN[[#This Row],[ID_PRODUCTO]],'ABC STOCK'!$B$3:$F$565,5,FALSE)</f>
        <v>C</v>
      </c>
      <c r="R323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31" spans="1:18" x14ac:dyDescent="0.25">
      <c r="A3231">
        <v>3</v>
      </c>
      <c r="B3231">
        <v>1539</v>
      </c>
      <c r="C3231">
        <v>10</v>
      </c>
      <c r="D3231">
        <v>2</v>
      </c>
      <c r="E3231">
        <v>201910</v>
      </c>
      <c r="F3231">
        <v>81</v>
      </c>
      <c r="G3231">
        <v>3.29</v>
      </c>
      <c r="H3231">
        <v>266.49</v>
      </c>
      <c r="I3231">
        <v>374.00720000000001</v>
      </c>
      <c r="J3231">
        <v>116</v>
      </c>
      <c r="K3231">
        <v>660.23720000000003</v>
      </c>
      <c r="L3231">
        <f>Tabla_STOCKENALMACEN[[#This Row],[CANT_STOCK]]*Tabla_STOCKENALMACEN[[#This Row],[COSTO_UNIT]]</f>
        <v>266.49</v>
      </c>
      <c r="M3231">
        <f>IFERROR(Tabla_STOCKENALMACEN[[#This Row],[CANT_STOCK]]/Tabla_STOCKENALMACEN[[#This Row],[VENTA_PROM12MESES_UN]],0)</f>
        <v>0.69827586206896552</v>
      </c>
      <c r="N3231">
        <f>IFERROR(12/Tabla_STOCKENALMACEN[[#This Row],[MESES DE INVENTARIO]],0)</f>
        <v>17.185185185185183</v>
      </c>
      <c r="O3231" s="3">
        <f>Tabla_STOCKENALMACEN[[#This Row],[STOCK_VALORIZADO]]/SUM(Tabla_STOCKENALMACEN[STOCK_VALORIZADO])</f>
        <v>1.0032251133119886E-5</v>
      </c>
      <c r="P3231" s="1" t="str">
        <f>VLOOKUP(Tabla_STOCKENALMACEN[[#This Row],[ID_PRODUCTO]],'ABC VENTAS'!$B$2:$F$564,5,FALSE)</f>
        <v>C</v>
      </c>
      <c r="Q3231" s="1" t="str">
        <f>VLOOKUP(Tabla_STOCKENALMACEN[[#This Row],[ID_PRODUCTO]],'ABC STOCK'!$B$3:$F$565,5,FALSE)</f>
        <v>C</v>
      </c>
      <c r="R323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32" spans="1:18" x14ac:dyDescent="0.25">
      <c r="A3232">
        <v>3</v>
      </c>
      <c r="B3232">
        <v>1539</v>
      </c>
      <c r="C3232">
        <v>10</v>
      </c>
      <c r="D3232">
        <v>2</v>
      </c>
      <c r="E3232">
        <v>202001</v>
      </c>
      <c r="F3232">
        <v>65</v>
      </c>
      <c r="G3232">
        <v>2.64</v>
      </c>
      <c r="H3232">
        <v>171.6</v>
      </c>
      <c r="I3232">
        <v>382.536</v>
      </c>
      <c r="J3232">
        <v>138</v>
      </c>
      <c r="K3232">
        <v>582.91200000000003</v>
      </c>
      <c r="L3232">
        <f>Tabla_STOCKENALMACEN[[#This Row],[CANT_STOCK]]*Tabla_STOCKENALMACEN[[#This Row],[COSTO_UNIT]]</f>
        <v>171.6</v>
      </c>
      <c r="M3232">
        <f>IFERROR(Tabla_STOCKENALMACEN[[#This Row],[CANT_STOCK]]/Tabla_STOCKENALMACEN[[#This Row],[VENTA_PROM12MESES_UN]],0)</f>
        <v>0.47101449275362317</v>
      </c>
      <c r="N3232">
        <f>IFERROR(12/Tabla_STOCKENALMACEN[[#This Row],[MESES DE INVENTARIO]],0)</f>
        <v>25.476923076923079</v>
      </c>
      <c r="O3232" s="3">
        <f>Tabla_STOCKENALMACEN[[#This Row],[STOCK_VALORIZADO]]/SUM(Tabla_STOCKENALMACEN[STOCK_VALORIZADO])</f>
        <v>6.4600333762744276E-6</v>
      </c>
      <c r="P3232" s="1" t="str">
        <f>VLOOKUP(Tabla_STOCKENALMACEN[[#This Row],[ID_PRODUCTO]],'ABC VENTAS'!$B$2:$F$564,5,FALSE)</f>
        <v>C</v>
      </c>
      <c r="Q3232" s="1" t="str">
        <f>VLOOKUP(Tabla_STOCKENALMACEN[[#This Row],[ID_PRODUCTO]],'ABC STOCK'!$B$3:$F$565,5,FALSE)</f>
        <v>C</v>
      </c>
      <c r="R323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33" spans="1:18" x14ac:dyDescent="0.25">
      <c r="A3233">
        <v>3</v>
      </c>
      <c r="B3233">
        <v>1539</v>
      </c>
      <c r="C3233">
        <v>10</v>
      </c>
      <c r="D3233">
        <v>2</v>
      </c>
      <c r="E3233">
        <v>201906</v>
      </c>
      <c r="F3233">
        <v>163</v>
      </c>
      <c r="G3233">
        <v>4.68</v>
      </c>
      <c r="H3233">
        <v>762.84</v>
      </c>
      <c r="I3233">
        <v>383.29199999999997</v>
      </c>
      <c r="J3233">
        <v>78</v>
      </c>
      <c r="K3233">
        <v>562.16160000000002</v>
      </c>
      <c r="L3233">
        <f>Tabla_STOCKENALMACEN[[#This Row],[CANT_STOCK]]*Tabla_STOCKENALMACEN[[#This Row],[COSTO_UNIT]]</f>
        <v>762.83999999999992</v>
      </c>
      <c r="M3233">
        <f>IFERROR(Tabla_STOCKENALMACEN[[#This Row],[CANT_STOCK]]/Tabla_STOCKENALMACEN[[#This Row],[VENTA_PROM12MESES_UN]],0)</f>
        <v>2.0897435897435899</v>
      </c>
      <c r="N3233">
        <f>IFERROR(12/Tabla_STOCKENALMACEN[[#This Row],[MESES DE INVENTARIO]],0)</f>
        <v>5.742331288343558</v>
      </c>
      <c r="O3233" s="3">
        <f>Tabla_STOCKENALMACEN[[#This Row],[STOCK_VALORIZADO]]/SUM(Tabla_STOCKENALMACEN[STOCK_VALORIZADO])</f>
        <v>2.8717784736347226E-5</v>
      </c>
      <c r="P3233" s="1" t="str">
        <f>VLOOKUP(Tabla_STOCKENALMACEN[[#This Row],[ID_PRODUCTO]],'ABC VENTAS'!$B$2:$F$564,5,FALSE)</f>
        <v>C</v>
      </c>
      <c r="Q3233" s="1" t="str">
        <f>VLOOKUP(Tabla_STOCKENALMACEN[[#This Row],[ID_PRODUCTO]],'ABC STOCK'!$B$3:$F$565,5,FALSE)</f>
        <v>C</v>
      </c>
      <c r="R323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34" spans="1:18" x14ac:dyDescent="0.25">
      <c r="A3234">
        <v>2</v>
      </c>
      <c r="B3234">
        <v>1539</v>
      </c>
      <c r="C3234">
        <v>10</v>
      </c>
      <c r="D3234">
        <v>2</v>
      </c>
      <c r="E3234">
        <v>202003</v>
      </c>
      <c r="F3234">
        <v>1138</v>
      </c>
      <c r="G3234">
        <v>4.84</v>
      </c>
      <c r="H3234">
        <v>5507.92</v>
      </c>
      <c r="I3234">
        <v>343.22376000000003</v>
      </c>
      <c r="J3234">
        <v>66.900000000000006</v>
      </c>
      <c r="K3234">
        <v>531.02544</v>
      </c>
      <c r="L3234">
        <f>Tabla_STOCKENALMACEN[[#This Row],[CANT_STOCK]]*Tabla_STOCKENALMACEN[[#This Row],[COSTO_UNIT]]</f>
        <v>5507.92</v>
      </c>
      <c r="M3234">
        <f>IFERROR(Tabla_STOCKENALMACEN[[#This Row],[CANT_STOCK]]/Tabla_STOCKENALMACEN[[#This Row],[VENTA_PROM12MESES_UN]],0)</f>
        <v>17.010463378176382</v>
      </c>
      <c r="N3234">
        <f>IFERROR(12/Tabla_STOCKENALMACEN[[#This Row],[MESES DE INVENTARIO]],0)</f>
        <v>0.70544815465729349</v>
      </c>
      <c r="O3234" s="3">
        <f>Tabla_STOCKENALMACEN[[#This Row],[STOCK_VALORIZADO]]/SUM(Tabla_STOCKENALMACEN[STOCK_VALORIZADO])</f>
        <v>2.0735050719026486E-4</v>
      </c>
      <c r="P3234" s="1" t="str">
        <f>VLOOKUP(Tabla_STOCKENALMACEN[[#This Row],[ID_PRODUCTO]],'ABC VENTAS'!$B$2:$F$564,5,FALSE)</f>
        <v>C</v>
      </c>
      <c r="Q3234" s="1" t="str">
        <f>VLOOKUP(Tabla_STOCKENALMACEN[[#This Row],[ID_PRODUCTO]],'ABC STOCK'!$B$3:$F$565,5,FALSE)</f>
        <v>C</v>
      </c>
      <c r="R3234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235" spans="1:18" x14ac:dyDescent="0.25">
      <c r="A3235">
        <v>2</v>
      </c>
      <c r="B3235">
        <v>1539</v>
      </c>
      <c r="C3235">
        <v>10</v>
      </c>
      <c r="D3235">
        <v>2</v>
      </c>
      <c r="E3235">
        <v>201904</v>
      </c>
      <c r="F3235">
        <v>286</v>
      </c>
      <c r="G3235">
        <v>3.39</v>
      </c>
      <c r="H3235">
        <v>969.54</v>
      </c>
      <c r="I3235">
        <v>180.01917</v>
      </c>
      <c r="J3235">
        <v>57.1</v>
      </c>
      <c r="K3235">
        <v>249.70401000000001</v>
      </c>
      <c r="L3235">
        <f>Tabla_STOCKENALMACEN[[#This Row],[CANT_STOCK]]*Tabla_STOCKENALMACEN[[#This Row],[COSTO_UNIT]]</f>
        <v>969.54000000000008</v>
      </c>
      <c r="M3235">
        <f>IFERROR(Tabla_STOCKENALMACEN[[#This Row],[CANT_STOCK]]/Tabla_STOCKENALMACEN[[#This Row],[VENTA_PROM12MESES_UN]],0)</f>
        <v>5.0087565674255687</v>
      </c>
      <c r="N3235">
        <f>IFERROR(12/Tabla_STOCKENALMACEN[[#This Row],[MESES DE INVENTARIO]],0)</f>
        <v>2.395804195804196</v>
      </c>
      <c r="O3235" s="3">
        <f>Tabla_STOCKENALMACEN[[#This Row],[STOCK_VALORIZADO]]/SUM(Tabla_STOCKENALMACEN[STOCK_VALORIZADO])</f>
        <v>3.649918857595052E-5</v>
      </c>
      <c r="P3235" s="1" t="str">
        <f>VLOOKUP(Tabla_STOCKENALMACEN[[#This Row],[ID_PRODUCTO]],'ABC VENTAS'!$B$2:$F$564,5,FALSE)</f>
        <v>C</v>
      </c>
      <c r="Q3235" s="1" t="str">
        <f>VLOOKUP(Tabla_STOCKENALMACEN[[#This Row],[ID_PRODUCTO]],'ABC STOCK'!$B$3:$F$565,5,FALSE)</f>
        <v>C</v>
      </c>
      <c r="R3235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236" spans="1:18" x14ac:dyDescent="0.25">
      <c r="A3236">
        <v>1</v>
      </c>
      <c r="B3236">
        <v>1540</v>
      </c>
      <c r="C3236">
        <v>10</v>
      </c>
      <c r="D3236">
        <v>2</v>
      </c>
      <c r="E3236">
        <v>202001</v>
      </c>
      <c r="F3236">
        <v>1136</v>
      </c>
      <c r="G3236">
        <v>5.71</v>
      </c>
      <c r="H3236">
        <v>6486.56</v>
      </c>
      <c r="I3236">
        <v>425.68049999999999</v>
      </c>
      <c r="J3236">
        <v>71</v>
      </c>
      <c r="K3236">
        <v>685.14290000000005</v>
      </c>
      <c r="L3236">
        <f>Tabla_STOCKENALMACEN[[#This Row],[CANT_STOCK]]*Tabla_STOCKENALMACEN[[#This Row],[COSTO_UNIT]]</f>
        <v>6486.56</v>
      </c>
      <c r="M3236">
        <f>IFERROR(Tabla_STOCKENALMACEN[[#This Row],[CANT_STOCK]]/Tabla_STOCKENALMACEN[[#This Row],[VENTA_PROM12MESES_UN]],0)</f>
        <v>16</v>
      </c>
      <c r="N3236">
        <f>IFERROR(12/Tabla_STOCKENALMACEN[[#This Row],[MESES DE INVENTARIO]],0)</f>
        <v>0.75</v>
      </c>
      <c r="O3236" s="3">
        <f>Tabla_STOCKENALMACEN[[#This Row],[STOCK_VALORIZADO]]/SUM(Tabla_STOCKENALMACEN[STOCK_VALORIZADO])</f>
        <v>2.4419227329374507E-4</v>
      </c>
      <c r="P3236" s="1" t="str">
        <f>VLOOKUP(Tabla_STOCKENALMACEN[[#This Row],[ID_PRODUCTO]],'ABC VENTAS'!$B$2:$F$564,5,FALSE)</f>
        <v>C</v>
      </c>
      <c r="Q3236" s="1" t="str">
        <f>VLOOKUP(Tabla_STOCKENALMACEN[[#This Row],[ID_PRODUCTO]],'ABC STOCK'!$B$3:$F$565,5,FALSE)</f>
        <v>C</v>
      </c>
      <c r="R323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237" spans="1:18" x14ac:dyDescent="0.25">
      <c r="A3237">
        <v>1</v>
      </c>
      <c r="B3237">
        <v>1540</v>
      </c>
      <c r="C3237">
        <v>10</v>
      </c>
      <c r="D3237">
        <v>2</v>
      </c>
      <c r="E3237">
        <v>201909</v>
      </c>
      <c r="F3237">
        <v>1185</v>
      </c>
      <c r="G3237">
        <v>5.54</v>
      </c>
      <c r="H3237">
        <v>6564.9</v>
      </c>
      <c r="I3237">
        <v>401.58352000000002</v>
      </c>
      <c r="J3237">
        <v>69.7</v>
      </c>
      <c r="K3237">
        <v>644.85046</v>
      </c>
      <c r="L3237">
        <f>Tabla_STOCKENALMACEN[[#This Row],[CANT_STOCK]]*Tabla_STOCKENALMACEN[[#This Row],[COSTO_UNIT]]</f>
        <v>6564.9</v>
      </c>
      <c r="M3237">
        <f>IFERROR(Tabla_STOCKENALMACEN[[#This Row],[CANT_STOCK]]/Tabla_STOCKENALMACEN[[#This Row],[VENTA_PROM12MESES_UN]],0)</f>
        <v>17.001434720229554</v>
      </c>
      <c r="N3237">
        <f>IFERROR(12/Tabla_STOCKENALMACEN[[#This Row],[MESES DE INVENTARIO]],0)</f>
        <v>0.70582278481012661</v>
      </c>
      <c r="O3237" s="3">
        <f>Tabla_STOCKENALMACEN[[#This Row],[STOCK_VALORIZADO]]/SUM(Tabla_STOCKENALMACEN[STOCK_VALORIZADO])</f>
        <v>2.471414517010722E-4</v>
      </c>
      <c r="P3237" s="1" t="str">
        <f>VLOOKUP(Tabla_STOCKENALMACEN[[#This Row],[ID_PRODUCTO]],'ABC VENTAS'!$B$2:$F$564,5,FALSE)</f>
        <v>C</v>
      </c>
      <c r="Q3237" s="1" t="str">
        <f>VLOOKUP(Tabla_STOCKENALMACEN[[#This Row],[ID_PRODUCTO]],'ABC STOCK'!$B$3:$F$565,5,FALSE)</f>
        <v>C</v>
      </c>
      <c r="R3237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238" spans="1:18" x14ac:dyDescent="0.25">
      <c r="A3238">
        <v>2</v>
      </c>
      <c r="B3238">
        <v>1540</v>
      </c>
      <c r="C3238">
        <v>10</v>
      </c>
      <c r="D3238">
        <v>2</v>
      </c>
      <c r="E3238">
        <v>202001</v>
      </c>
      <c r="F3238">
        <v>645</v>
      </c>
      <c r="G3238">
        <v>4.5</v>
      </c>
      <c r="H3238">
        <v>2902.5</v>
      </c>
      <c r="I3238">
        <v>282.73500000000001</v>
      </c>
      <c r="J3238">
        <v>61</v>
      </c>
      <c r="K3238">
        <v>496.84500000000003</v>
      </c>
      <c r="L3238">
        <f>Tabla_STOCKENALMACEN[[#This Row],[CANT_STOCK]]*Tabla_STOCKENALMACEN[[#This Row],[COSTO_UNIT]]</f>
        <v>2902.5</v>
      </c>
      <c r="M3238">
        <f>IFERROR(Tabla_STOCKENALMACEN[[#This Row],[CANT_STOCK]]/Tabla_STOCKENALMACEN[[#This Row],[VENTA_PROM12MESES_UN]],0)</f>
        <v>10.573770491803279</v>
      </c>
      <c r="N3238">
        <f>IFERROR(12/Tabla_STOCKENALMACEN[[#This Row],[MESES DE INVENTARIO]],0)</f>
        <v>1.1348837209302325</v>
      </c>
      <c r="O3238" s="3">
        <f>Tabla_STOCKENALMACEN[[#This Row],[STOCK_VALORIZADO]]/SUM(Tabla_STOCKENALMACEN[STOCK_VALORIZADO])</f>
        <v>1.092671729291173E-4</v>
      </c>
      <c r="P3238" s="1" t="str">
        <f>VLOOKUP(Tabla_STOCKENALMACEN[[#This Row],[ID_PRODUCTO]],'ABC VENTAS'!$B$2:$F$564,5,FALSE)</f>
        <v>C</v>
      </c>
      <c r="Q3238" s="1" t="str">
        <f>VLOOKUP(Tabla_STOCKENALMACEN[[#This Row],[ID_PRODUCTO]],'ABC STOCK'!$B$3:$F$565,5,FALSE)</f>
        <v>C</v>
      </c>
      <c r="R323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239" spans="1:18" x14ac:dyDescent="0.25">
      <c r="A3239">
        <v>2</v>
      </c>
      <c r="B3239">
        <v>1540</v>
      </c>
      <c r="C3239">
        <v>10</v>
      </c>
      <c r="D3239">
        <v>2</v>
      </c>
      <c r="E3239">
        <v>202003</v>
      </c>
      <c r="F3239">
        <v>257</v>
      </c>
      <c r="G3239">
        <v>5.43</v>
      </c>
      <c r="H3239">
        <v>1395.51</v>
      </c>
      <c r="I3239">
        <v>352.09206</v>
      </c>
      <c r="J3239">
        <v>64.2</v>
      </c>
      <c r="K3239">
        <v>460.15992</v>
      </c>
      <c r="L3239">
        <f>Tabla_STOCKENALMACEN[[#This Row],[CANT_STOCK]]*Tabla_STOCKENALMACEN[[#This Row],[COSTO_UNIT]]</f>
        <v>1395.51</v>
      </c>
      <c r="M3239">
        <f>IFERROR(Tabla_STOCKENALMACEN[[#This Row],[CANT_STOCK]]/Tabla_STOCKENALMACEN[[#This Row],[VENTA_PROM12MESES_UN]],0)</f>
        <v>4.0031152647975077</v>
      </c>
      <c r="N3239">
        <f>IFERROR(12/Tabla_STOCKENALMACEN[[#This Row],[MESES DE INVENTARIO]],0)</f>
        <v>2.9976653696498055</v>
      </c>
      <c r="O3239" s="3">
        <f>Tabla_STOCKENALMACEN[[#This Row],[STOCK_VALORIZADO]]/SUM(Tabla_STOCKENALMACEN[STOCK_VALORIZADO])</f>
        <v>5.2535204993733838E-5</v>
      </c>
      <c r="P3239" s="1" t="str">
        <f>VLOOKUP(Tabla_STOCKENALMACEN[[#This Row],[ID_PRODUCTO]],'ABC VENTAS'!$B$2:$F$564,5,FALSE)</f>
        <v>C</v>
      </c>
      <c r="Q3239" s="1" t="str">
        <f>VLOOKUP(Tabla_STOCKENALMACEN[[#This Row],[ID_PRODUCTO]],'ABC STOCK'!$B$3:$F$565,5,FALSE)</f>
        <v>C</v>
      </c>
      <c r="R323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240" spans="1:18" x14ac:dyDescent="0.25">
      <c r="A3240">
        <v>3</v>
      </c>
      <c r="B3240">
        <v>1540</v>
      </c>
      <c r="C3240">
        <v>10</v>
      </c>
      <c r="D3240">
        <v>2</v>
      </c>
      <c r="E3240">
        <v>202001</v>
      </c>
      <c r="F3240">
        <v>206</v>
      </c>
      <c r="G3240">
        <v>4.1399999999999997</v>
      </c>
      <c r="H3240">
        <v>852.84</v>
      </c>
      <c r="I3240">
        <v>260.52192000000002</v>
      </c>
      <c r="J3240">
        <v>68.400000000000006</v>
      </c>
      <c r="K3240">
        <v>365.29703999999998</v>
      </c>
      <c r="L3240">
        <f>Tabla_STOCKENALMACEN[[#This Row],[CANT_STOCK]]*Tabla_STOCKENALMACEN[[#This Row],[COSTO_UNIT]]</f>
        <v>852.83999999999992</v>
      </c>
      <c r="M3240">
        <f>IFERROR(Tabla_STOCKENALMACEN[[#This Row],[CANT_STOCK]]/Tabla_STOCKENALMACEN[[#This Row],[VENTA_PROM12MESES_UN]],0)</f>
        <v>3.0116959064327484</v>
      </c>
      <c r="N3240">
        <f>IFERROR(12/Tabla_STOCKENALMACEN[[#This Row],[MESES DE INVENTARIO]],0)</f>
        <v>3.9844660194174759</v>
      </c>
      <c r="O3240" s="3">
        <f>Tabla_STOCKENALMACEN[[#This Row],[STOCK_VALORIZADO]]/SUM(Tabla_STOCKENALMACEN[STOCK_VALORIZADO])</f>
        <v>3.210591412949815E-5</v>
      </c>
      <c r="P3240" s="1" t="str">
        <f>VLOOKUP(Tabla_STOCKENALMACEN[[#This Row],[ID_PRODUCTO]],'ABC VENTAS'!$B$2:$F$564,5,FALSE)</f>
        <v>C</v>
      </c>
      <c r="Q3240" s="1" t="str">
        <f>VLOOKUP(Tabla_STOCKENALMACEN[[#This Row],[ID_PRODUCTO]],'ABC STOCK'!$B$3:$F$565,5,FALSE)</f>
        <v>C</v>
      </c>
      <c r="R3240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241" spans="1:18" x14ac:dyDescent="0.25">
      <c r="A3241">
        <v>1</v>
      </c>
      <c r="B3241">
        <v>1540</v>
      </c>
      <c r="C3241">
        <v>10</v>
      </c>
      <c r="D3241">
        <v>2</v>
      </c>
      <c r="E3241">
        <v>201907</v>
      </c>
      <c r="F3241">
        <v>80</v>
      </c>
      <c r="G3241">
        <v>4.04</v>
      </c>
      <c r="H3241">
        <v>323.2</v>
      </c>
      <c r="I3241">
        <v>175.98240000000001</v>
      </c>
      <c r="J3241">
        <v>39.6</v>
      </c>
      <c r="K3241">
        <v>233.57664</v>
      </c>
      <c r="L3241">
        <f>Tabla_STOCKENALMACEN[[#This Row],[CANT_STOCK]]*Tabla_STOCKENALMACEN[[#This Row],[COSTO_UNIT]]</f>
        <v>323.2</v>
      </c>
      <c r="M3241">
        <f>IFERROR(Tabla_STOCKENALMACEN[[#This Row],[CANT_STOCK]]/Tabla_STOCKENALMACEN[[#This Row],[VENTA_PROM12MESES_UN]],0)</f>
        <v>2.0202020202020203</v>
      </c>
      <c r="N3241">
        <f>IFERROR(12/Tabla_STOCKENALMACEN[[#This Row],[MESES DE INVENTARIO]],0)</f>
        <v>5.9399999999999995</v>
      </c>
      <c r="O3241" s="3">
        <f>Tabla_STOCKENALMACEN[[#This Row],[STOCK_VALORIZADO]]/SUM(Tabla_STOCKENALMACEN[STOCK_VALORIZADO])</f>
        <v>1.2167149109626428E-5</v>
      </c>
      <c r="P3241" s="1" t="str">
        <f>VLOOKUP(Tabla_STOCKENALMACEN[[#This Row],[ID_PRODUCTO]],'ABC VENTAS'!$B$2:$F$564,5,FALSE)</f>
        <v>C</v>
      </c>
      <c r="Q3241" s="1" t="str">
        <f>VLOOKUP(Tabla_STOCKENALMACEN[[#This Row],[ID_PRODUCTO]],'ABC STOCK'!$B$3:$F$565,5,FALSE)</f>
        <v>C</v>
      </c>
      <c r="R324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42" spans="1:18" x14ac:dyDescent="0.25">
      <c r="A3242">
        <v>1</v>
      </c>
      <c r="B3242">
        <v>1541</v>
      </c>
      <c r="C3242">
        <v>10</v>
      </c>
      <c r="D3242">
        <v>2</v>
      </c>
      <c r="E3242">
        <v>202003</v>
      </c>
      <c r="F3242">
        <v>54</v>
      </c>
      <c r="G3242">
        <v>62</v>
      </c>
      <c r="H3242">
        <v>3348</v>
      </c>
      <c r="I3242">
        <v>48916.14</v>
      </c>
      <c r="J3242">
        <v>867</v>
      </c>
      <c r="K3242">
        <v>92994.42</v>
      </c>
      <c r="L3242">
        <f>Tabla_STOCKENALMACEN[[#This Row],[CANT_STOCK]]*Tabla_STOCKENALMACEN[[#This Row],[COSTO_UNIT]]</f>
        <v>3348</v>
      </c>
      <c r="M3242">
        <f>IFERROR(Tabla_STOCKENALMACEN[[#This Row],[CANT_STOCK]]/Tabla_STOCKENALMACEN[[#This Row],[VENTA_PROM12MESES_UN]],0)</f>
        <v>6.228373702422145E-2</v>
      </c>
      <c r="N3242">
        <f>IFERROR(12/Tabla_STOCKENALMACEN[[#This Row],[MESES DE INVENTARIO]],0)</f>
        <v>192.66666666666669</v>
      </c>
      <c r="O3242" s="3">
        <f>Tabla_STOCKENALMACEN[[#This Row],[STOCK_VALORIZADO]]/SUM(Tabla_STOCKENALMACEN[STOCK_VALORIZADO])</f>
        <v>1.2603841342521437E-4</v>
      </c>
      <c r="P3242" s="1" t="str">
        <f>VLOOKUP(Tabla_STOCKENALMACEN[[#This Row],[ID_PRODUCTO]],'ABC VENTAS'!$B$2:$F$564,5,FALSE)</f>
        <v>A</v>
      </c>
      <c r="Q3242" s="1" t="str">
        <f>VLOOKUP(Tabla_STOCKENALMACEN[[#This Row],[ID_PRODUCTO]],'ABC STOCK'!$B$3:$F$565,5,FALSE)</f>
        <v>A</v>
      </c>
      <c r="R324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43" spans="1:18" x14ac:dyDescent="0.25">
      <c r="A3243">
        <v>1</v>
      </c>
      <c r="B3243">
        <v>1541</v>
      </c>
      <c r="C3243">
        <v>10</v>
      </c>
      <c r="D3243">
        <v>2</v>
      </c>
      <c r="E3243">
        <v>202003</v>
      </c>
      <c r="F3243">
        <v>663</v>
      </c>
      <c r="G3243">
        <v>47</v>
      </c>
      <c r="H3243">
        <v>31161</v>
      </c>
      <c r="I3243">
        <v>43388.52</v>
      </c>
      <c r="J3243">
        <v>942</v>
      </c>
      <c r="K3243">
        <v>78807.72</v>
      </c>
      <c r="L3243">
        <f>Tabla_STOCKENALMACEN[[#This Row],[CANT_STOCK]]*Tabla_STOCKENALMACEN[[#This Row],[COSTO_UNIT]]</f>
        <v>31161</v>
      </c>
      <c r="M3243">
        <f>IFERROR(Tabla_STOCKENALMACEN[[#This Row],[CANT_STOCK]]/Tabla_STOCKENALMACEN[[#This Row],[VENTA_PROM12MESES_UN]],0)</f>
        <v>0.70382165605095537</v>
      </c>
      <c r="N3243">
        <f>IFERROR(12/Tabla_STOCKENALMACEN[[#This Row],[MESES DE INVENTARIO]],0)</f>
        <v>17.049773755656108</v>
      </c>
      <c r="O3243" s="3">
        <f>Tabla_STOCKENALMACEN[[#This Row],[STOCK_VALORIZADO]]/SUM(Tabla_STOCKENALMACEN[STOCK_VALORIZADO])</f>
        <v>1.1730833335552881E-3</v>
      </c>
      <c r="P3243" s="1" t="str">
        <f>VLOOKUP(Tabla_STOCKENALMACEN[[#This Row],[ID_PRODUCTO]],'ABC VENTAS'!$B$2:$F$564,5,FALSE)</f>
        <v>A</v>
      </c>
      <c r="Q3243" s="1" t="str">
        <f>VLOOKUP(Tabla_STOCKENALMACEN[[#This Row],[ID_PRODUCTO]],'ABC STOCK'!$B$3:$F$565,5,FALSE)</f>
        <v>A</v>
      </c>
      <c r="R324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44" spans="1:18" x14ac:dyDescent="0.25">
      <c r="A3244">
        <v>2</v>
      </c>
      <c r="B3244">
        <v>1541</v>
      </c>
      <c r="C3244">
        <v>10</v>
      </c>
      <c r="D3244">
        <v>2</v>
      </c>
      <c r="E3244">
        <v>202003</v>
      </c>
      <c r="F3244">
        <v>790</v>
      </c>
      <c r="G3244">
        <v>40</v>
      </c>
      <c r="H3244">
        <v>31600</v>
      </c>
      <c r="I3244">
        <v>28036</v>
      </c>
      <c r="J3244">
        <v>815</v>
      </c>
      <c r="K3244">
        <v>61614</v>
      </c>
      <c r="L3244">
        <f>Tabla_STOCKENALMACEN[[#This Row],[CANT_STOCK]]*Tabla_STOCKENALMACEN[[#This Row],[COSTO_UNIT]]</f>
        <v>31600</v>
      </c>
      <c r="M3244">
        <f>IFERROR(Tabla_STOCKENALMACEN[[#This Row],[CANT_STOCK]]/Tabla_STOCKENALMACEN[[#This Row],[VENTA_PROM12MESES_UN]],0)</f>
        <v>0.96932515337423308</v>
      </c>
      <c r="N3244">
        <f>IFERROR(12/Tabla_STOCKENALMACEN[[#This Row],[MESES DE INVENTARIO]],0)</f>
        <v>12.379746835443038</v>
      </c>
      <c r="O3244" s="3">
        <f>Tabla_STOCKENALMACEN[[#This Row],[STOCK_VALORIZADO]]/SUM(Tabla_STOCKENALMACEN[STOCK_VALORIZADO])</f>
        <v>1.1896098758174354E-3</v>
      </c>
      <c r="P3244" s="1" t="str">
        <f>VLOOKUP(Tabla_STOCKENALMACEN[[#This Row],[ID_PRODUCTO]],'ABC VENTAS'!$B$2:$F$564,5,FALSE)</f>
        <v>A</v>
      </c>
      <c r="Q3244" s="1" t="str">
        <f>VLOOKUP(Tabla_STOCKENALMACEN[[#This Row],[ID_PRODUCTO]],'ABC STOCK'!$B$3:$F$565,5,FALSE)</f>
        <v>A</v>
      </c>
      <c r="R324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45" spans="1:18" x14ac:dyDescent="0.25">
      <c r="A3245">
        <v>3</v>
      </c>
      <c r="B3245">
        <v>1541</v>
      </c>
      <c r="C3245">
        <v>10</v>
      </c>
      <c r="D3245">
        <v>2</v>
      </c>
      <c r="E3245">
        <v>202003</v>
      </c>
      <c r="F3245">
        <v>1449</v>
      </c>
      <c r="G3245">
        <v>44</v>
      </c>
      <c r="H3245">
        <v>63756</v>
      </c>
      <c r="I3245">
        <v>36471.599999999999</v>
      </c>
      <c r="J3245">
        <v>921</v>
      </c>
      <c r="K3245">
        <v>53896.92</v>
      </c>
      <c r="L3245">
        <f>Tabla_STOCKENALMACEN[[#This Row],[CANT_STOCK]]*Tabla_STOCKENALMACEN[[#This Row],[COSTO_UNIT]]</f>
        <v>63756</v>
      </c>
      <c r="M3245">
        <f>IFERROR(Tabla_STOCKENALMACEN[[#This Row],[CANT_STOCK]]/Tabla_STOCKENALMACEN[[#This Row],[VENTA_PROM12MESES_UN]],0)</f>
        <v>1.5732899022801303</v>
      </c>
      <c r="N3245">
        <f>IFERROR(12/Tabla_STOCKENALMACEN[[#This Row],[MESES DE INVENTARIO]],0)</f>
        <v>7.6273291925465836</v>
      </c>
      <c r="O3245" s="3">
        <f>Tabla_STOCKENALMACEN[[#This Row],[STOCK_VALORIZADO]]/SUM(Tabla_STOCKENALMACEN[STOCK_VALORIZADO])</f>
        <v>2.4001508621081143E-3</v>
      </c>
      <c r="P3245" s="1" t="str">
        <f>VLOOKUP(Tabla_STOCKENALMACEN[[#This Row],[ID_PRODUCTO]],'ABC VENTAS'!$B$2:$F$564,5,FALSE)</f>
        <v>A</v>
      </c>
      <c r="Q3245" s="1" t="str">
        <f>VLOOKUP(Tabla_STOCKENALMACEN[[#This Row],[ID_PRODUCTO]],'ABC STOCK'!$B$3:$F$565,5,FALSE)</f>
        <v>A</v>
      </c>
      <c r="R324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46" spans="1:18" x14ac:dyDescent="0.25">
      <c r="A3246">
        <v>2</v>
      </c>
      <c r="B3246">
        <v>1541</v>
      </c>
      <c r="C3246">
        <v>10</v>
      </c>
      <c r="D3246">
        <v>2</v>
      </c>
      <c r="E3246">
        <v>201912</v>
      </c>
      <c r="F3246">
        <v>753</v>
      </c>
      <c r="G3246">
        <v>55</v>
      </c>
      <c r="H3246">
        <v>41415</v>
      </c>
      <c r="I3246">
        <v>38115</v>
      </c>
      <c r="J3246">
        <v>770</v>
      </c>
      <c r="K3246">
        <v>50820</v>
      </c>
      <c r="L3246">
        <f>Tabla_STOCKENALMACEN[[#This Row],[CANT_STOCK]]*Tabla_STOCKENALMACEN[[#This Row],[COSTO_UNIT]]</f>
        <v>41415</v>
      </c>
      <c r="M3246">
        <f>IFERROR(Tabla_STOCKENALMACEN[[#This Row],[CANT_STOCK]]/Tabla_STOCKENALMACEN[[#This Row],[VENTA_PROM12MESES_UN]],0)</f>
        <v>0.97792207792207797</v>
      </c>
      <c r="N3246">
        <f>IFERROR(12/Tabla_STOCKENALMACEN[[#This Row],[MESES DE INVENTARIO]],0)</f>
        <v>12.270916334661354</v>
      </c>
      <c r="O3246" s="3">
        <f>Tabla_STOCKENALMACEN[[#This Row],[STOCK_VALORIZADO]]/SUM(Tabla_STOCKENALMACEN[STOCK_VALORIZADO])</f>
        <v>1.5591042090816168E-3</v>
      </c>
      <c r="P3246" s="1" t="str">
        <f>VLOOKUP(Tabla_STOCKENALMACEN[[#This Row],[ID_PRODUCTO]],'ABC VENTAS'!$B$2:$F$564,5,FALSE)</f>
        <v>A</v>
      </c>
      <c r="Q3246" s="1" t="str">
        <f>VLOOKUP(Tabla_STOCKENALMACEN[[#This Row],[ID_PRODUCTO]],'ABC STOCK'!$B$3:$F$565,5,FALSE)</f>
        <v>A</v>
      </c>
      <c r="R324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47" spans="1:18" x14ac:dyDescent="0.25">
      <c r="A3247">
        <v>1</v>
      </c>
      <c r="B3247">
        <v>1541</v>
      </c>
      <c r="C3247">
        <v>10</v>
      </c>
      <c r="D3247">
        <v>2</v>
      </c>
      <c r="E3247">
        <v>202002</v>
      </c>
      <c r="F3247">
        <v>559</v>
      </c>
      <c r="G3247">
        <v>39</v>
      </c>
      <c r="H3247">
        <v>21801</v>
      </c>
      <c r="I3247">
        <v>14254.5</v>
      </c>
      <c r="J3247">
        <v>430</v>
      </c>
      <c r="K3247">
        <v>26328.9</v>
      </c>
      <c r="L3247">
        <f>Tabla_STOCKENALMACEN[[#This Row],[CANT_STOCK]]*Tabla_STOCKENALMACEN[[#This Row],[COSTO_UNIT]]</f>
        <v>21801</v>
      </c>
      <c r="M3247">
        <f>IFERROR(Tabla_STOCKENALMACEN[[#This Row],[CANT_STOCK]]/Tabla_STOCKENALMACEN[[#This Row],[VENTA_PROM12MESES_UN]],0)</f>
        <v>1.3</v>
      </c>
      <c r="N3247">
        <f>IFERROR(12/Tabla_STOCKENALMACEN[[#This Row],[MESES DE INVENTARIO]],0)</f>
        <v>9.2307692307692299</v>
      </c>
      <c r="O3247" s="3">
        <f>Tabla_STOCKENALMACEN[[#This Row],[STOCK_VALORIZADO]]/SUM(Tabla_STOCKENALMACEN[STOCK_VALORIZADO])</f>
        <v>8.2071787666759214E-4</v>
      </c>
      <c r="P3247" s="1" t="str">
        <f>VLOOKUP(Tabla_STOCKENALMACEN[[#This Row],[ID_PRODUCTO]],'ABC VENTAS'!$B$2:$F$564,5,FALSE)</f>
        <v>A</v>
      </c>
      <c r="Q3247" s="1" t="str">
        <f>VLOOKUP(Tabla_STOCKENALMACEN[[#This Row],[ID_PRODUCTO]],'ABC STOCK'!$B$3:$F$565,5,FALSE)</f>
        <v>A</v>
      </c>
      <c r="R324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48" spans="1:18" x14ac:dyDescent="0.25">
      <c r="A3248">
        <v>2</v>
      </c>
      <c r="B3248">
        <v>1542</v>
      </c>
      <c r="C3248">
        <v>10</v>
      </c>
      <c r="D3248">
        <v>2</v>
      </c>
      <c r="E3248">
        <v>202002</v>
      </c>
      <c r="F3248">
        <v>449</v>
      </c>
      <c r="G3248">
        <v>58</v>
      </c>
      <c r="H3248">
        <v>26042</v>
      </c>
      <c r="I3248">
        <v>34657.9</v>
      </c>
      <c r="J3248">
        <v>629</v>
      </c>
      <c r="K3248">
        <v>64937.96</v>
      </c>
      <c r="L3248">
        <f>Tabla_STOCKENALMACEN[[#This Row],[CANT_STOCK]]*Tabla_STOCKENALMACEN[[#This Row],[COSTO_UNIT]]</f>
        <v>26042</v>
      </c>
      <c r="M3248">
        <f>IFERROR(Tabla_STOCKENALMACEN[[#This Row],[CANT_STOCK]]/Tabla_STOCKENALMACEN[[#This Row],[VENTA_PROM12MESES_UN]],0)</f>
        <v>0.71383147853736084</v>
      </c>
      <c r="N3248">
        <f>IFERROR(12/Tabla_STOCKENALMACEN[[#This Row],[MESES DE INVENTARIO]],0)</f>
        <v>16.810690423162583</v>
      </c>
      <c r="O3248" s="3">
        <f>Tabla_STOCKENALMACEN[[#This Row],[STOCK_VALORIZADO]]/SUM(Tabla_STOCKENALMACEN[STOCK_VALORIZADO])</f>
        <v>9.8037406284929283E-4</v>
      </c>
      <c r="P3248" s="1" t="str">
        <f>VLOOKUP(Tabla_STOCKENALMACEN[[#This Row],[ID_PRODUCTO]],'ABC VENTAS'!$B$2:$F$564,5,FALSE)</f>
        <v>B</v>
      </c>
      <c r="Q3248" s="1" t="str">
        <f>VLOOKUP(Tabla_STOCKENALMACEN[[#This Row],[ID_PRODUCTO]],'ABC STOCK'!$B$3:$F$565,5,FALSE)</f>
        <v>B</v>
      </c>
      <c r="R324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49" spans="1:18" x14ac:dyDescent="0.25">
      <c r="A3249">
        <v>3</v>
      </c>
      <c r="B3249">
        <v>1542</v>
      </c>
      <c r="C3249">
        <v>10</v>
      </c>
      <c r="D3249">
        <v>2</v>
      </c>
      <c r="E3249">
        <v>202002</v>
      </c>
      <c r="F3249">
        <v>490</v>
      </c>
      <c r="G3249">
        <v>76</v>
      </c>
      <c r="H3249">
        <v>37240</v>
      </c>
      <c r="I3249">
        <v>36320.400000000001</v>
      </c>
      <c r="J3249">
        <v>531</v>
      </c>
      <c r="K3249">
        <v>62551.8</v>
      </c>
      <c r="L3249">
        <f>Tabla_STOCKENALMACEN[[#This Row],[CANT_STOCK]]*Tabla_STOCKENALMACEN[[#This Row],[COSTO_UNIT]]</f>
        <v>37240</v>
      </c>
      <c r="M3249">
        <f>IFERROR(Tabla_STOCKENALMACEN[[#This Row],[CANT_STOCK]]/Tabla_STOCKENALMACEN[[#This Row],[VENTA_PROM12MESES_UN]],0)</f>
        <v>0.92278719397363462</v>
      </c>
      <c r="N3249">
        <f>IFERROR(12/Tabla_STOCKENALMACEN[[#This Row],[MESES DE INVENTARIO]],0)</f>
        <v>13.004081632653062</v>
      </c>
      <c r="O3249" s="3">
        <f>Tabla_STOCKENALMACEN[[#This Row],[STOCK_VALORIZADO]]/SUM(Tabla_STOCKENALMACEN[STOCK_VALORIZADO])</f>
        <v>1.4019326511215599E-3</v>
      </c>
      <c r="P3249" s="1" t="str">
        <f>VLOOKUP(Tabla_STOCKENALMACEN[[#This Row],[ID_PRODUCTO]],'ABC VENTAS'!$B$2:$F$564,5,FALSE)</f>
        <v>B</v>
      </c>
      <c r="Q3249" s="1" t="str">
        <f>VLOOKUP(Tabla_STOCKENALMACEN[[#This Row],[ID_PRODUCTO]],'ABC STOCK'!$B$3:$F$565,5,FALSE)</f>
        <v>B</v>
      </c>
      <c r="R324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50" spans="1:18" x14ac:dyDescent="0.25">
      <c r="A3250">
        <v>2</v>
      </c>
      <c r="B3250">
        <v>1542</v>
      </c>
      <c r="C3250">
        <v>10</v>
      </c>
      <c r="D3250">
        <v>2</v>
      </c>
      <c r="E3250">
        <v>202003</v>
      </c>
      <c r="F3250">
        <v>35</v>
      </c>
      <c r="G3250">
        <v>52</v>
      </c>
      <c r="H3250">
        <v>1820</v>
      </c>
      <c r="I3250">
        <v>25407.72</v>
      </c>
      <c r="J3250">
        <v>549</v>
      </c>
      <c r="K3250">
        <v>51671.88</v>
      </c>
      <c r="L3250">
        <f>Tabla_STOCKENALMACEN[[#This Row],[CANT_STOCK]]*Tabla_STOCKENALMACEN[[#This Row],[COSTO_UNIT]]</f>
        <v>1820</v>
      </c>
      <c r="M3250">
        <f>IFERROR(Tabla_STOCKENALMACEN[[#This Row],[CANT_STOCK]]/Tabla_STOCKENALMACEN[[#This Row],[VENTA_PROM12MESES_UN]],0)</f>
        <v>6.3752276867030971E-2</v>
      </c>
      <c r="N3250">
        <f>IFERROR(12/Tabla_STOCKENALMACEN[[#This Row],[MESES DE INVENTARIO]],0)</f>
        <v>188.2285714285714</v>
      </c>
      <c r="O3250" s="3">
        <f>Tabla_STOCKENALMACEN[[#This Row],[STOCK_VALORIZADO]]/SUM(Tabla_STOCKENALMACEN[STOCK_VALORIZADO])</f>
        <v>6.8515505505940903E-5</v>
      </c>
      <c r="P3250" s="1" t="str">
        <f>VLOOKUP(Tabla_STOCKENALMACEN[[#This Row],[ID_PRODUCTO]],'ABC VENTAS'!$B$2:$F$564,5,FALSE)</f>
        <v>B</v>
      </c>
      <c r="Q3250" s="1" t="str">
        <f>VLOOKUP(Tabla_STOCKENALMACEN[[#This Row],[ID_PRODUCTO]],'ABC STOCK'!$B$3:$F$565,5,FALSE)</f>
        <v>B</v>
      </c>
      <c r="R325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51" spans="1:18" x14ac:dyDescent="0.25">
      <c r="A3251">
        <v>3</v>
      </c>
      <c r="B3251">
        <v>1542</v>
      </c>
      <c r="C3251">
        <v>10</v>
      </c>
      <c r="D3251">
        <v>2</v>
      </c>
      <c r="E3251">
        <v>201908</v>
      </c>
      <c r="F3251">
        <v>348</v>
      </c>
      <c r="G3251">
        <v>55</v>
      </c>
      <c r="H3251">
        <v>19140</v>
      </c>
      <c r="I3251">
        <v>27992.25</v>
      </c>
      <c r="J3251">
        <v>585</v>
      </c>
      <c r="K3251">
        <v>48584.25</v>
      </c>
      <c r="L3251">
        <f>Tabla_STOCKENALMACEN[[#This Row],[CANT_STOCK]]*Tabla_STOCKENALMACEN[[#This Row],[COSTO_UNIT]]</f>
        <v>19140</v>
      </c>
      <c r="M3251">
        <f>IFERROR(Tabla_STOCKENALMACEN[[#This Row],[CANT_STOCK]]/Tabla_STOCKENALMACEN[[#This Row],[VENTA_PROM12MESES_UN]],0)</f>
        <v>0.59487179487179487</v>
      </c>
      <c r="N3251">
        <f>IFERROR(12/Tabla_STOCKENALMACEN[[#This Row],[MESES DE INVENTARIO]],0)</f>
        <v>20.172413793103448</v>
      </c>
      <c r="O3251" s="3">
        <f>Tabla_STOCKENALMACEN[[#This Row],[STOCK_VALORIZADO]]/SUM(Tabla_STOCKENALMACEN[STOCK_VALORIZADO])</f>
        <v>7.2054218427676313E-4</v>
      </c>
      <c r="P3251" s="1" t="str">
        <f>VLOOKUP(Tabla_STOCKENALMACEN[[#This Row],[ID_PRODUCTO]],'ABC VENTAS'!$B$2:$F$564,5,FALSE)</f>
        <v>B</v>
      </c>
      <c r="Q3251" s="1" t="str">
        <f>VLOOKUP(Tabla_STOCKENALMACEN[[#This Row],[ID_PRODUCTO]],'ABC STOCK'!$B$3:$F$565,5,FALSE)</f>
        <v>B</v>
      </c>
      <c r="R325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52" spans="1:18" x14ac:dyDescent="0.25">
      <c r="A3252">
        <v>1</v>
      </c>
      <c r="B3252">
        <v>1542</v>
      </c>
      <c r="C3252">
        <v>10</v>
      </c>
      <c r="D3252">
        <v>2</v>
      </c>
      <c r="E3252">
        <v>201911</v>
      </c>
      <c r="F3252">
        <v>0</v>
      </c>
      <c r="G3252">
        <v>44</v>
      </c>
      <c r="H3252">
        <v>0</v>
      </c>
      <c r="I3252">
        <v>23130.36</v>
      </c>
      <c r="J3252">
        <v>531</v>
      </c>
      <c r="K3252">
        <v>42989.760000000002</v>
      </c>
      <c r="L3252">
        <f>Tabla_STOCKENALMACEN[[#This Row],[CANT_STOCK]]*Tabla_STOCKENALMACEN[[#This Row],[COSTO_UNIT]]</f>
        <v>0</v>
      </c>
      <c r="M3252">
        <f>IFERROR(Tabla_STOCKENALMACEN[[#This Row],[CANT_STOCK]]/Tabla_STOCKENALMACEN[[#This Row],[VENTA_PROM12MESES_UN]],0)</f>
        <v>0</v>
      </c>
      <c r="N3252">
        <f>IFERROR(12/Tabla_STOCKENALMACEN[[#This Row],[MESES DE INVENTARIO]],0)</f>
        <v>0</v>
      </c>
      <c r="O3252" s="3">
        <f>Tabla_STOCKENALMACEN[[#This Row],[STOCK_VALORIZADO]]/SUM(Tabla_STOCKENALMACEN[STOCK_VALORIZADO])</f>
        <v>0</v>
      </c>
      <c r="P3252" s="1" t="str">
        <f>VLOOKUP(Tabla_STOCKENALMACEN[[#This Row],[ID_PRODUCTO]],'ABC VENTAS'!$B$2:$F$564,5,FALSE)</f>
        <v>B</v>
      </c>
      <c r="Q3252" s="1" t="str">
        <f>VLOOKUP(Tabla_STOCKENALMACEN[[#This Row],[ID_PRODUCTO]],'ABC STOCK'!$B$3:$F$565,5,FALSE)</f>
        <v>B</v>
      </c>
      <c r="R325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53" spans="1:18" x14ac:dyDescent="0.25">
      <c r="A3253">
        <v>1</v>
      </c>
      <c r="B3253">
        <v>1542</v>
      </c>
      <c r="C3253">
        <v>10</v>
      </c>
      <c r="D3253">
        <v>2</v>
      </c>
      <c r="E3253">
        <v>201912</v>
      </c>
      <c r="F3253">
        <v>0</v>
      </c>
      <c r="G3253">
        <v>32</v>
      </c>
      <c r="H3253">
        <v>0</v>
      </c>
      <c r="I3253">
        <v>10137.6</v>
      </c>
      <c r="J3253">
        <v>320</v>
      </c>
      <c r="K3253">
        <v>14643.2</v>
      </c>
      <c r="L3253">
        <f>Tabla_STOCKENALMACEN[[#This Row],[CANT_STOCK]]*Tabla_STOCKENALMACEN[[#This Row],[COSTO_UNIT]]</f>
        <v>0</v>
      </c>
      <c r="M3253">
        <f>IFERROR(Tabla_STOCKENALMACEN[[#This Row],[CANT_STOCK]]/Tabla_STOCKENALMACEN[[#This Row],[VENTA_PROM12MESES_UN]],0)</f>
        <v>0</v>
      </c>
      <c r="N3253">
        <f>IFERROR(12/Tabla_STOCKENALMACEN[[#This Row],[MESES DE INVENTARIO]],0)</f>
        <v>0</v>
      </c>
      <c r="O3253" s="3">
        <f>Tabla_STOCKENALMACEN[[#This Row],[STOCK_VALORIZADO]]/SUM(Tabla_STOCKENALMACEN[STOCK_VALORIZADO])</f>
        <v>0</v>
      </c>
      <c r="P3253" s="1" t="str">
        <f>VLOOKUP(Tabla_STOCKENALMACEN[[#This Row],[ID_PRODUCTO]],'ABC VENTAS'!$B$2:$F$564,5,FALSE)</f>
        <v>B</v>
      </c>
      <c r="Q3253" s="1" t="str">
        <f>VLOOKUP(Tabla_STOCKENALMACEN[[#This Row],[ID_PRODUCTO]],'ABC STOCK'!$B$3:$F$565,5,FALSE)</f>
        <v>B</v>
      </c>
      <c r="R325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54" spans="1:18" x14ac:dyDescent="0.25">
      <c r="A3254">
        <v>1</v>
      </c>
      <c r="B3254">
        <v>1543</v>
      </c>
      <c r="C3254">
        <v>10</v>
      </c>
      <c r="D3254">
        <v>2</v>
      </c>
      <c r="E3254">
        <v>202003</v>
      </c>
      <c r="F3254">
        <v>19</v>
      </c>
      <c r="G3254">
        <v>5.04</v>
      </c>
      <c r="H3254">
        <v>95.76</v>
      </c>
      <c r="I3254">
        <v>824.04</v>
      </c>
      <c r="J3254">
        <v>150</v>
      </c>
      <c r="K3254">
        <v>1315.44</v>
      </c>
      <c r="L3254">
        <f>Tabla_STOCKENALMACEN[[#This Row],[CANT_STOCK]]*Tabla_STOCKENALMACEN[[#This Row],[COSTO_UNIT]]</f>
        <v>95.76</v>
      </c>
      <c r="M3254">
        <f>IFERROR(Tabla_STOCKENALMACEN[[#This Row],[CANT_STOCK]]/Tabla_STOCKENALMACEN[[#This Row],[VENTA_PROM12MESES_UN]],0)</f>
        <v>0.12666666666666668</v>
      </c>
      <c r="N3254">
        <f>IFERROR(12/Tabla_STOCKENALMACEN[[#This Row],[MESES DE INVENTARIO]],0)</f>
        <v>94.73684210526315</v>
      </c>
      <c r="O3254" s="3">
        <f>Tabla_STOCKENALMACEN[[#This Row],[STOCK_VALORIZADO]]/SUM(Tabla_STOCKENALMACEN[STOCK_VALORIZADO])</f>
        <v>3.6049696743125832E-6</v>
      </c>
      <c r="P3254" s="1" t="str">
        <f>VLOOKUP(Tabla_STOCKENALMACEN[[#This Row],[ID_PRODUCTO]],'ABC VENTAS'!$B$2:$F$564,5,FALSE)</f>
        <v>C</v>
      </c>
      <c r="Q3254" s="1" t="str">
        <f>VLOOKUP(Tabla_STOCKENALMACEN[[#This Row],[ID_PRODUCTO]],'ABC STOCK'!$B$3:$F$565,5,FALSE)</f>
        <v>C</v>
      </c>
      <c r="R325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55" spans="1:18" x14ac:dyDescent="0.25">
      <c r="A3255">
        <v>2</v>
      </c>
      <c r="B3255">
        <v>1543</v>
      </c>
      <c r="C3255">
        <v>10</v>
      </c>
      <c r="D3255">
        <v>2</v>
      </c>
      <c r="E3255">
        <v>202003</v>
      </c>
      <c r="F3255">
        <v>1077</v>
      </c>
      <c r="G3255">
        <v>7</v>
      </c>
      <c r="H3255">
        <v>7539</v>
      </c>
      <c r="I3255">
        <v>552.55200000000002</v>
      </c>
      <c r="J3255">
        <v>89.7</v>
      </c>
      <c r="K3255">
        <v>866.50199999999995</v>
      </c>
      <c r="L3255">
        <f>Tabla_STOCKENALMACEN[[#This Row],[CANT_STOCK]]*Tabla_STOCKENALMACEN[[#This Row],[COSTO_UNIT]]</f>
        <v>7539</v>
      </c>
      <c r="M3255">
        <f>IFERROR(Tabla_STOCKENALMACEN[[#This Row],[CANT_STOCK]]/Tabla_STOCKENALMACEN[[#This Row],[VENTA_PROM12MESES_UN]],0)</f>
        <v>12.006688963210703</v>
      </c>
      <c r="N3255">
        <f>IFERROR(12/Tabla_STOCKENALMACEN[[#This Row],[MESES DE INVENTARIO]],0)</f>
        <v>0.99944289693593313</v>
      </c>
      <c r="O3255" s="3">
        <f>Tabla_STOCKENALMACEN[[#This Row],[STOCK_VALORIZADO]]/SUM(Tabla_STOCKENALMACEN[STOCK_VALORIZADO])</f>
        <v>2.8381230549960905E-4</v>
      </c>
      <c r="P3255" s="1" t="str">
        <f>VLOOKUP(Tabla_STOCKENALMACEN[[#This Row],[ID_PRODUCTO]],'ABC VENTAS'!$B$2:$F$564,5,FALSE)</f>
        <v>C</v>
      </c>
      <c r="Q3255" s="1" t="str">
        <f>VLOOKUP(Tabla_STOCKENALMACEN[[#This Row],[ID_PRODUCTO]],'ABC STOCK'!$B$3:$F$565,5,FALSE)</f>
        <v>C</v>
      </c>
      <c r="R325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256" spans="1:18" x14ac:dyDescent="0.25">
      <c r="A3256">
        <v>1</v>
      </c>
      <c r="B3256">
        <v>1543</v>
      </c>
      <c r="C3256">
        <v>10</v>
      </c>
      <c r="D3256">
        <v>2</v>
      </c>
      <c r="E3256">
        <v>201911</v>
      </c>
      <c r="F3256">
        <v>773</v>
      </c>
      <c r="G3256">
        <v>6</v>
      </c>
      <c r="H3256">
        <v>4638</v>
      </c>
      <c r="I3256">
        <v>321.36</v>
      </c>
      <c r="J3256">
        <v>51.5</v>
      </c>
      <c r="K3256">
        <v>404.79</v>
      </c>
      <c r="L3256">
        <f>Tabla_STOCKENALMACEN[[#This Row],[CANT_STOCK]]*Tabla_STOCKENALMACEN[[#This Row],[COSTO_UNIT]]</f>
        <v>4638</v>
      </c>
      <c r="M3256">
        <f>IFERROR(Tabla_STOCKENALMACEN[[#This Row],[CANT_STOCK]]/Tabla_STOCKENALMACEN[[#This Row],[VENTA_PROM12MESES_UN]],0)</f>
        <v>15.009708737864077</v>
      </c>
      <c r="N3256">
        <f>IFERROR(12/Tabla_STOCKENALMACEN[[#This Row],[MESES DE INVENTARIO]],0)</f>
        <v>0.79948253557567917</v>
      </c>
      <c r="O3256" s="3">
        <f>Tabla_STOCKENALMACEN[[#This Row],[STOCK_VALORIZADO]]/SUM(Tabla_STOCKENALMACEN[STOCK_VALORIZADO])</f>
        <v>1.7460160139371093E-4</v>
      </c>
      <c r="P3256" s="1" t="str">
        <f>VLOOKUP(Tabla_STOCKENALMACEN[[#This Row],[ID_PRODUCTO]],'ABC VENTAS'!$B$2:$F$564,5,FALSE)</f>
        <v>C</v>
      </c>
      <c r="Q3256" s="1" t="str">
        <f>VLOOKUP(Tabla_STOCKENALMACEN[[#This Row],[ID_PRODUCTO]],'ABC STOCK'!$B$3:$F$565,5,FALSE)</f>
        <v>C</v>
      </c>
      <c r="R325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257" spans="1:18" x14ac:dyDescent="0.25">
      <c r="A3257">
        <v>2</v>
      </c>
      <c r="B3257">
        <v>1543</v>
      </c>
      <c r="C3257">
        <v>10</v>
      </c>
      <c r="D3257">
        <v>2</v>
      </c>
      <c r="E3257">
        <v>202003</v>
      </c>
      <c r="F3257">
        <v>109</v>
      </c>
      <c r="G3257">
        <v>7</v>
      </c>
      <c r="H3257">
        <v>763</v>
      </c>
      <c r="I3257">
        <v>178.31800000000001</v>
      </c>
      <c r="J3257">
        <v>27.1</v>
      </c>
      <c r="K3257">
        <v>256.09500000000003</v>
      </c>
      <c r="L3257">
        <f>Tabla_STOCKENALMACEN[[#This Row],[CANT_STOCK]]*Tabla_STOCKENALMACEN[[#This Row],[COSTO_UNIT]]</f>
        <v>763</v>
      </c>
      <c r="M3257">
        <f>IFERROR(Tabla_STOCKENALMACEN[[#This Row],[CANT_STOCK]]/Tabla_STOCKENALMACEN[[#This Row],[VENTA_PROM12MESES_UN]],0)</f>
        <v>4.0221402214022142</v>
      </c>
      <c r="N3257">
        <f>IFERROR(12/Tabla_STOCKENALMACEN[[#This Row],[MESES DE INVENTARIO]],0)</f>
        <v>2.9834862385321101</v>
      </c>
      <c r="O3257" s="3">
        <f>Tabla_STOCKENALMACEN[[#This Row],[STOCK_VALORIZADO]]/SUM(Tabla_STOCKENALMACEN[STOCK_VALORIZADO])</f>
        <v>2.8723808077490609E-5</v>
      </c>
      <c r="P3257" s="1" t="str">
        <f>VLOOKUP(Tabla_STOCKENALMACEN[[#This Row],[ID_PRODUCTO]],'ABC VENTAS'!$B$2:$F$564,5,FALSE)</f>
        <v>C</v>
      </c>
      <c r="Q3257" s="1" t="str">
        <f>VLOOKUP(Tabla_STOCKENALMACEN[[#This Row],[ID_PRODUCTO]],'ABC STOCK'!$B$3:$F$565,5,FALSE)</f>
        <v>C</v>
      </c>
      <c r="R325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258" spans="1:18" x14ac:dyDescent="0.25">
      <c r="A3258">
        <v>2</v>
      </c>
      <c r="B3258">
        <v>1543</v>
      </c>
      <c r="C3258">
        <v>10</v>
      </c>
      <c r="D3258">
        <v>2</v>
      </c>
      <c r="E3258">
        <v>201907</v>
      </c>
      <c r="F3258">
        <v>243</v>
      </c>
      <c r="G3258">
        <v>3.43</v>
      </c>
      <c r="H3258">
        <v>833.49</v>
      </c>
      <c r="I3258">
        <v>143.06530000000001</v>
      </c>
      <c r="J3258">
        <v>48.5</v>
      </c>
      <c r="K3258">
        <v>241.21475000000001</v>
      </c>
      <c r="L3258">
        <f>Tabla_STOCKENALMACEN[[#This Row],[CANT_STOCK]]*Tabla_STOCKENALMACEN[[#This Row],[COSTO_UNIT]]</f>
        <v>833.49</v>
      </c>
      <c r="M3258">
        <f>IFERROR(Tabla_STOCKENALMACEN[[#This Row],[CANT_STOCK]]/Tabla_STOCKENALMACEN[[#This Row],[VENTA_PROM12MESES_UN]],0)</f>
        <v>5.0103092783505154</v>
      </c>
      <c r="N3258">
        <f>IFERROR(12/Tabla_STOCKENALMACEN[[#This Row],[MESES DE INVENTARIO]],0)</f>
        <v>2.3950617283950617</v>
      </c>
      <c r="O3258" s="3">
        <f>Tabla_STOCKENALMACEN[[#This Row],[STOCK_VALORIZADO]]/SUM(Tabla_STOCKENALMACEN[STOCK_VALORIZADO])</f>
        <v>3.1377466309970707E-5</v>
      </c>
      <c r="P3258" s="1" t="str">
        <f>VLOOKUP(Tabla_STOCKENALMACEN[[#This Row],[ID_PRODUCTO]],'ABC VENTAS'!$B$2:$F$564,5,FALSE)</f>
        <v>C</v>
      </c>
      <c r="Q3258" s="1" t="str">
        <f>VLOOKUP(Tabla_STOCKENALMACEN[[#This Row],[ID_PRODUCTO]],'ABC STOCK'!$B$3:$F$565,5,FALSE)</f>
        <v>C</v>
      </c>
      <c r="R325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259" spans="1:18" x14ac:dyDescent="0.25">
      <c r="A3259">
        <v>2</v>
      </c>
      <c r="B3259">
        <v>1543</v>
      </c>
      <c r="C3259">
        <v>10</v>
      </c>
      <c r="D3259">
        <v>2</v>
      </c>
      <c r="E3259">
        <v>202002</v>
      </c>
      <c r="F3259">
        <v>764</v>
      </c>
      <c r="G3259">
        <v>1.36</v>
      </c>
      <c r="H3259">
        <v>1039.04</v>
      </c>
      <c r="I3259">
        <v>86.550399999999996</v>
      </c>
      <c r="J3259">
        <v>74</v>
      </c>
      <c r="K3259">
        <v>160.01759999999999</v>
      </c>
      <c r="L3259">
        <f>Tabla_STOCKENALMACEN[[#This Row],[CANT_STOCK]]*Tabla_STOCKENALMACEN[[#This Row],[COSTO_UNIT]]</f>
        <v>1039.04</v>
      </c>
      <c r="M3259">
        <f>IFERROR(Tabla_STOCKENALMACEN[[#This Row],[CANT_STOCK]]/Tabla_STOCKENALMACEN[[#This Row],[VENTA_PROM12MESES_UN]],0)</f>
        <v>10.324324324324325</v>
      </c>
      <c r="N3259">
        <f>IFERROR(12/Tabla_STOCKENALMACEN[[#This Row],[MESES DE INVENTARIO]],0)</f>
        <v>1.162303664921466</v>
      </c>
      <c r="O3259" s="3">
        <f>Tabla_STOCKENALMACEN[[#This Row],[STOCK_VALORIZADO]]/SUM(Tabla_STOCKENALMACEN[STOCK_VALORIZADO])</f>
        <v>3.9115577385105954E-5</v>
      </c>
      <c r="P3259" s="1" t="str">
        <f>VLOOKUP(Tabla_STOCKENALMACEN[[#This Row],[ID_PRODUCTO]],'ABC VENTAS'!$B$2:$F$564,5,FALSE)</f>
        <v>C</v>
      </c>
      <c r="Q3259" s="1" t="str">
        <f>VLOOKUP(Tabla_STOCKENALMACEN[[#This Row],[ID_PRODUCTO]],'ABC STOCK'!$B$3:$F$565,5,FALSE)</f>
        <v>C</v>
      </c>
      <c r="R325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260" spans="1:18" x14ac:dyDescent="0.25">
      <c r="A3260">
        <v>3</v>
      </c>
      <c r="B3260">
        <v>1544</v>
      </c>
      <c r="C3260">
        <v>10</v>
      </c>
      <c r="D3260">
        <v>2</v>
      </c>
      <c r="E3260">
        <v>201902</v>
      </c>
      <c r="F3260">
        <v>76</v>
      </c>
      <c r="G3260">
        <v>5.33</v>
      </c>
      <c r="H3260">
        <v>405.08</v>
      </c>
      <c r="I3260">
        <v>329.10617999999999</v>
      </c>
      <c r="J3260">
        <v>75.3</v>
      </c>
      <c r="K3260">
        <v>706.37423999999999</v>
      </c>
      <c r="L3260">
        <f>Tabla_STOCKENALMACEN[[#This Row],[CANT_STOCK]]*Tabla_STOCKENALMACEN[[#This Row],[COSTO_UNIT]]</f>
        <v>405.08</v>
      </c>
      <c r="M3260">
        <f>IFERROR(Tabla_STOCKENALMACEN[[#This Row],[CANT_STOCK]]/Tabla_STOCKENALMACEN[[#This Row],[VENTA_PROM12MESES_UN]],0)</f>
        <v>1.0092961487383798</v>
      </c>
      <c r="N3260">
        <f>IFERROR(12/Tabla_STOCKENALMACEN[[#This Row],[MESES DE INVENTARIO]],0)</f>
        <v>11.889473684210527</v>
      </c>
      <c r="O3260" s="3">
        <f>Tabla_STOCKENALMACEN[[#This Row],[STOCK_VALORIZADO]]/SUM(Tabla_STOCKENALMACEN[STOCK_VALORIZADO])</f>
        <v>1.5249593939750845E-5</v>
      </c>
      <c r="P3260" s="1" t="str">
        <f>VLOOKUP(Tabla_STOCKENALMACEN[[#This Row],[ID_PRODUCTO]],'ABC VENTAS'!$B$2:$F$564,5,FALSE)</f>
        <v>C</v>
      </c>
      <c r="Q3260" s="1" t="str">
        <f>VLOOKUP(Tabla_STOCKENALMACEN[[#This Row],[ID_PRODUCTO]],'ABC STOCK'!$B$3:$F$565,5,FALSE)</f>
        <v>C</v>
      </c>
      <c r="R326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61" spans="1:18" x14ac:dyDescent="0.25">
      <c r="A3261">
        <v>3</v>
      </c>
      <c r="B3261">
        <v>1544</v>
      </c>
      <c r="C3261">
        <v>10</v>
      </c>
      <c r="D3261">
        <v>2</v>
      </c>
      <c r="E3261">
        <v>201902</v>
      </c>
      <c r="F3261">
        <v>0</v>
      </c>
      <c r="G3261">
        <v>2.1</v>
      </c>
      <c r="H3261">
        <v>0</v>
      </c>
      <c r="I3261">
        <v>281.23200000000003</v>
      </c>
      <c r="J3261">
        <v>144</v>
      </c>
      <c r="K3261">
        <v>414.28800000000001</v>
      </c>
      <c r="L3261">
        <f>Tabla_STOCKENALMACEN[[#This Row],[CANT_STOCK]]*Tabla_STOCKENALMACEN[[#This Row],[COSTO_UNIT]]</f>
        <v>0</v>
      </c>
      <c r="M3261">
        <f>IFERROR(Tabla_STOCKENALMACEN[[#This Row],[CANT_STOCK]]/Tabla_STOCKENALMACEN[[#This Row],[VENTA_PROM12MESES_UN]],0)</f>
        <v>0</v>
      </c>
      <c r="N3261">
        <f>IFERROR(12/Tabla_STOCKENALMACEN[[#This Row],[MESES DE INVENTARIO]],0)</f>
        <v>0</v>
      </c>
      <c r="O3261" s="3">
        <f>Tabla_STOCKENALMACEN[[#This Row],[STOCK_VALORIZADO]]/SUM(Tabla_STOCKENALMACEN[STOCK_VALORIZADO])</f>
        <v>0</v>
      </c>
      <c r="P3261" s="1" t="str">
        <f>VLOOKUP(Tabla_STOCKENALMACEN[[#This Row],[ID_PRODUCTO]],'ABC VENTAS'!$B$2:$F$564,5,FALSE)</f>
        <v>C</v>
      </c>
      <c r="Q3261" s="1" t="str">
        <f>VLOOKUP(Tabla_STOCKENALMACEN[[#This Row],[ID_PRODUCTO]],'ABC STOCK'!$B$3:$F$565,5,FALSE)</f>
        <v>C</v>
      </c>
      <c r="R326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62" spans="1:18" x14ac:dyDescent="0.25">
      <c r="A3262">
        <v>1</v>
      </c>
      <c r="B3262">
        <v>1544</v>
      </c>
      <c r="C3262">
        <v>10</v>
      </c>
      <c r="D3262">
        <v>2</v>
      </c>
      <c r="E3262">
        <v>202003</v>
      </c>
      <c r="F3262">
        <v>181</v>
      </c>
      <c r="G3262">
        <v>3.4</v>
      </c>
      <c r="H3262">
        <v>615.4</v>
      </c>
      <c r="I3262">
        <v>167.994</v>
      </c>
      <c r="J3262">
        <v>61</v>
      </c>
      <c r="K3262">
        <v>365.024</v>
      </c>
      <c r="L3262">
        <f>Tabla_STOCKENALMACEN[[#This Row],[CANT_STOCK]]*Tabla_STOCKENALMACEN[[#This Row],[COSTO_UNIT]]</f>
        <v>615.4</v>
      </c>
      <c r="M3262">
        <f>IFERROR(Tabla_STOCKENALMACEN[[#This Row],[CANT_STOCK]]/Tabla_STOCKENALMACEN[[#This Row],[VENTA_PROM12MESES_UN]],0)</f>
        <v>2.9672131147540983</v>
      </c>
      <c r="N3262">
        <f>IFERROR(12/Tabla_STOCKENALMACEN[[#This Row],[MESES DE INVENTARIO]],0)</f>
        <v>4.0441988950276242</v>
      </c>
      <c r="O3262" s="3">
        <f>Tabla_STOCKENALMACEN[[#This Row],[STOCK_VALORIZADO]]/SUM(Tabla_STOCKENALMACEN[STOCK_VALORIZADO])</f>
        <v>2.3167275872723093E-5</v>
      </c>
      <c r="P3262" s="1" t="str">
        <f>VLOOKUP(Tabla_STOCKENALMACEN[[#This Row],[ID_PRODUCTO]],'ABC VENTAS'!$B$2:$F$564,5,FALSE)</f>
        <v>C</v>
      </c>
      <c r="Q3262" s="1" t="str">
        <f>VLOOKUP(Tabla_STOCKENALMACEN[[#This Row],[ID_PRODUCTO]],'ABC STOCK'!$B$3:$F$565,5,FALSE)</f>
        <v>C</v>
      </c>
      <c r="R326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63" spans="1:18" x14ac:dyDescent="0.25">
      <c r="A3263">
        <v>2</v>
      </c>
      <c r="B3263">
        <v>1544</v>
      </c>
      <c r="C3263">
        <v>10</v>
      </c>
      <c r="D3263">
        <v>2</v>
      </c>
      <c r="E3263">
        <v>201909</v>
      </c>
      <c r="F3263">
        <v>297</v>
      </c>
      <c r="G3263">
        <v>4.26</v>
      </c>
      <c r="H3263">
        <v>1265.22</v>
      </c>
      <c r="I3263">
        <v>216.10980000000001</v>
      </c>
      <c r="J3263">
        <v>57</v>
      </c>
      <c r="K3263">
        <v>327.80700000000002</v>
      </c>
      <c r="L3263">
        <f>Tabla_STOCKENALMACEN[[#This Row],[CANT_STOCK]]*Tabla_STOCKENALMACEN[[#This Row],[COSTO_UNIT]]</f>
        <v>1265.22</v>
      </c>
      <c r="M3263">
        <f>IFERROR(Tabla_STOCKENALMACEN[[#This Row],[CANT_STOCK]]/Tabla_STOCKENALMACEN[[#This Row],[VENTA_PROM12MESES_UN]],0)</f>
        <v>5.2105263157894735</v>
      </c>
      <c r="N3263">
        <f>IFERROR(12/Tabla_STOCKENALMACEN[[#This Row],[MESES DE INVENTARIO]],0)</f>
        <v>2.3030303030303032</v>
      </c>
      <c r="O3263" s="3">
        <f>Tabla_STOCKENALMACEN[[#This Row],[STOCK_VALORIZADO]]/SUM(Tabla_STOCKENALMACEN[STOCK_VALORIZADO])</f>
        <v>4.7630323008915686E-5</v>
      </c>
      <c r="P3263" s="1" t="str">
        <f>VLOOKUP(Tabla_STOCKENALMACEN[[#This Row],[ID_PRODUCTO]],'ABC VENTAS'!$B$2:$F$564,5,FALSE)</f>
        <v>C</v>
      </c>
      <c r="Q3263" s="1" t="str">
        <f>VLOOKUP(Tabla_STOCKENALMACEN[[#This Row],[ID_PRODUCTO]],'ABC STOCK'!$B$3:$F$565,5,FALSE)</f>
        <v>C</v>
      </c>
      <c r="R326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264" spans="1:18" x14ac:dyDescent="0.25">
      <c r="A3264">
        <v>1</v>
      </c>
      <c r="B3264">
        <v>1544</v>
      </c>
      <c r="C3264">
        <v>10</v>
      </c>
      <c r="D3264">
        <v>2</v>
      </c>
      <c r="E3264">
        <v>202001</v>
      </c>
      <c r="F3264">
        <v>862</v>
      </c>
      <c r="G3264">
        <v>1.66</v>
      </c>
      <c r="H3264">
        <v>1430.92</v>
      </c>
      <c r="I3264">
        <v>172.90559999999999</v>
      </c>
      <c r="J3264">
        <v>124</v>
      </c>
      <c r="K3264">
        <v>294.35120000000001</v>
      </c>
      <c r="L3264">
        <f>Tabla_STOCKENALMACEN[[#This Row],[CANT_STOCK]]*Tabla_STOCKENALMACEN[[#This Row],[COSTO_UNIT]]</f>
        <v>1430.9199999999998</v>
      </c>
      <c r="M3264">
        <f>IFERROR(Tabla_STOCKENALMACEN[[#This Row],[CANT_STOCK]]/Tabla_STOCKENALMACEN[[#This Row],[VENTA_PROM12MESES_UN]],0)</f>
        <v>6.9516129032258061</v>
      </c>
      <c r="N3264">
        <f>IFERROR(12/Tabla_STOCKENALMACEN[[#This Row],[MESES DE INVENTARIO]],0)</f>
        <v>1.7262180974477959</v>
      </c>
      <c r="O3264" s="3">
        <f>Tabla_STOCKENALMACEN[[#This Row],[STOCK_VALORIZADO]]/SUM(Tabla_STOCKENALMACEN[STOCK_VALORIZADO])</f>
        <v>5.3868245680527991E-5</v>
      </c>
      <c r="P3264" s="1" t="str">
        <f>VLOOKUP(Tabla_STOCKENALMACEN[[#This Row],[ID_PRODUCTO]],'ABC VENTAS'!$B$2:$F$564,5,FALSE)</f>
        <v>C</v>
      </c>
      <c r="Q3264" s="1" t="str">
        <f>VLOOKUP(Tabla_STOCKENALMACEN[[#This Row],[ID_PRODUCTO]],'ABC STOCK'!$B$3:$F$565,5,FALSE)</f>
        <v>C</v>
      </c>
      <c r="R326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265" spans="1:18" x14ac:dyDescent="0.25">
      <c r="A3265">
        <v>3</v>
      </c>
      <c r="B3265">
        <v>1544</v>
      </c>
      <c r="C3265">
        <v>10</v>
      </c>
      <c r="D3265">
        <v>2</v>
      </c>
      <c r="E3265">
        <v>201901</v>
      </c>
      <c r="F3265">
        <v>251</v>
      </c>
      <c r="G3265">
        <v>3.95</v>
      </c>
      <c r="H3265">
        <v>991.45</v>
      </c>
      <c r="I3265">
        <v>140.00774999999999</v>
      </c>
      <c r="J3265">
        <v>41.7</v>
      </c>
      <c r="K3265">
        <v>214.12950000000001</v>
      </c>
      <c r="L3265">
        <f>Tabla_STOCKENALMACEN[[#This Row],[CANT_STOCK]]*Tabla_STOCKENALMACEN[[#This Row],[COSTO_UNIT]]</f>
        <v>991.45</v>
      </c>
      <c r="M3265">
        <f>IFERROR(Tabla_STOCKENALMACEN[[#This Row],[CANT_STOCK]]/Tabla_STOCKENALMACEN[[#This Row],[VENTA_PROM12MESES_UN]],0)</f>
        <v>6.0191846522781773</v>
      </c>
      <c r="N3265">
        <f>IFERROR(12/Tabla_STOCKENALMACEN[[#This Row],[MESES DE INVENTARIO]],0)</f>
        <v>1.9936254980079682</v>
      </c>
      <c r="O3265" s="3">
        <f>Tabla_STOCKENALMACEN[[#This Row],[STOCK_VALORIZADO]]/SUM(Tabla_STOCKENALMACEN[STOCK_VALORIZADO])</f>
        <v>3.7324009853772038E-5</v>
      </c>
      <c r="P3265" s="1" t="str">
        <f>VLOOKUP(Tabla_STOCKENALMACEN[[#This Row],[ID_PRODUCTO]],'ABC VENTAS'!$B$2:$F$564,5,FALSE)</f>
        <v>C</v>
      </c>
      <c r="Q3265" s="1" t="str">
        <f>VLOOKUP(Tabla_STOCKENALMACEN[[#This Row],[ID_PRODUCTO]],'ABC STOCK'!$B$3:$F$565,5,FALSE)</f>
        <v>C</v>
      </c>
      <c r="R326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266" spans="1:18" x14ac:dyDescent="0.25">
      <c r="A3266">
        <v>1</v>
      </c>
      <c r="B3266">
        <v>1545</v>
      </c>
      <c r="C3266">
        <v>10</v>
      </c>
      <c r="D3266">
        <v>2</v>
      </c>
      <c r="E3266">
        <v>202003</v>
      </c>
      <c r="F3266">
        <v>69</v>
      </c>
      <c r="G3266">
        <v>4.5999999999999996</v>
      </c>
      <c r="H3266">
        <v>317.39999999999998</v>
      </c>
      <c r="I3266">
        <v>416.16199999999998</v>
      </c>
      <c r="J3266">
        <v>83</v>
      </c>
      <c r="K3266">
        <v>633.78800000000001</v>
      </c>
      <c r="L3266">
        <f>Tabla_STOCKENALMACEN[[#This Row],[CANT_STOCK]]*Tabla_STOCKENALMACEN[[#This Row],[COSTO_UNIT]]</f>
        <v>317.39999999999998</v>
      </c>
      <c r="M3266">
        <f>IFERROR(Tabla_STOCKENALMACEN[[#This Row],[CANT_STOCK]]/Tabla_STOCKENALMACEN[[#This Row],[VENTA_PROM12MESES_UN]],0)</f>
        <v>0.83132530120481929</v>
      </c>
      <c r="N3266">
        <f>IFERROR(12/Tabla_STOCKENALMACEN[[#This Row],[MESES DE INVENTARIO]],0)</f>
        <v>14.434782608695652</v>
      </c>
      <c r="O3266" s="3">
        <f>Tabla_STOCKENALMACEN[[#This Row],[STOCK_VALORIZADO]]/SUM(Tabla_STOCKENALMACEN[STOCK_VALORIZADO])</f>
        <v>1.1948802993178923E-5</v>
      </c>
      <c r="P3266" s="1" t="str">
        <f>VLOOKUP(Tabla_STOCKENALMACEN[[#This Row],[ID_PRODUCTO]],'ABC VENTAS'!$B$2:$F$564,5,FALSE)</f>
        <v>C</v>
      </c>
      <c r="Q3266" s="1" t="str">
        <f>VLOOKUP(Tabla_STOCKENALMACEN[[#This Row],[ID_PRODUCTO]],'ABC STOCK'!$B$3:$F$565,5,FALSE)</f>
        <v>C</v>
      </c>
      <c r="R326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67" spans="1:18" x14ac:dyDescent="0.25">
      <c r="A3267">
        <v>3</v>
      </c>
      <c r="B3267">
        <v>1545</v>
      </c>
      <c r="C3267">
        <v>10</v>
      </c>
      <c r="D3267">
        <v>2</v>
      </c>
      <c r="E3267">
        <v>201905</v>
      </c>
      <c r="F3267">
        <v>240</v>
      </c>
      <c r="G3267">
        <v>7.88</v>
      </c>
      <c r="H3267">
        <v>1891.2</v>
      </c>
      <c r="I3267">
        <v>347.25583999999998</v>
      </c>
      <c r="J3267">
        <v>47.9</v>
      </c>
      <c r="K3267">
        <v>615.24675999999999</v>
      </c>
      <c r="L3267">
        <f>Tabla_STOCKENALMACEN[[#This Row],[CANT_STOCK]]*Tabla_STOCKENALMACEN[[#This Row],[COSTO_UNIT]]</f>
        <v>1891.2</v>
      </c>
      <c r="M3267">
        <f>IFERROR(Tabla_STOCKENALMACEN[[#This Row],[CANT_STOCK]]/Tabla_STOCKENALMACEN[[#This Row],[VENTA_PROM12MESES_UN]],0)</f>
        <v>5.010438413361169</v>
      </c>
      <c r="N3267">
        <f>IFERROR(12/Tabla_STOCKENALMACEN[[#This Row],[MESES DE INVENTARIO]],0)</f>
        <v>2.395</v>
      </c>
      <c r="O3267" s="3">
        <f>Tabla_STOCKENALMACEN[[#This Row],[STOCK_VALORIZADO]]/SUM(Tabla_STOCKENALMACEN[STOCK_VALORIZADO])</f>
        <v>7.1195892314744743E-5</v>
      </c>
      <c r="P3267" s="1" t="str">
        <f>VLOOKUP(Tabla_STOCKENALMACEN[[#This Row],[ID_PRODUCTO]],'ABC VENTAS'!$B$2:$F$564,5,FALSE)</f>
        <v>C</v>
      </c>
      <c r="Q3267" s="1" t="str">
        <f>VLOOKUP(Tabla_STOCKENALMACEN[[#This Row],[ID_PRODUCTO]],'ABC STOCK'!$B$3:$F$565,5,FALSE)</f>
        <v>C</v>
      </c>
      <c r="R326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268" spans="1:18" x14ac:dyDescent="0.25">
      <c r="A3268">
        <v>2</v>
      </c>
      <c r="B3268">
        <v>1545</v>
      </c>
      <c r="C3268">
        <v>10</v>
      </c>
      <c r="D3268">
        <v>2</v>
      </c>
      <c r="E3268">
        <v>202001</v>
      </c>
      <c r="F3268">
        <v>102</v>
      </c>
      <c r="G3268">
        <v>4.03</v>
      </c>
      <c r="H3268">
        <v>411.06</v>
      </c>
      <c r="I3268">
        <v>169.58643000000001</v>
      </c>
      <c r="J3268">
        <v>50.7</v>
      </c>
      <c r="K3268">
        <v>347.34570000000002</v>
      </c>
      <c r="L3268">
        <f>Tabla_STOCKENALMACEN[[#This Row],[CANT_STOCK]]*Tabla_STOCKENALMACEN[[#This Row],[COSTO_UNIT]]</f>
        <v>411.06</v>
      </c>
      <c r="M3268">
        <f>IFERROR(Tabla_STOCKENALMACEN[[#This Row],[CANT_STOCK]]/Tabla_STOCKENALMACEN[[#This Row],[VENTA_PROM12MESES_UN]],0)</f>
        <v>2.0118343195266273</v>
      </c>
      <c r="N3268">
        <f>IFERROR(12/Tabla_STOCKENALMACEN[[#This Row],[MESES DE INVENTARIO]],0)</f>
        <v>5.9647058823529413</v>
      </c>
      <c r="O3268" s="3">
        <f>Tabla_STOCKENALMACEN[[#This Row],[STOCK_VALORIZADO]]/SUM(Tabla_STOCKENALMACEN[STOCK_VALORIZADO])</f>
        <v>1.5474716314984651E-5</v>
      </c>
      <c r="P3268" s="1" t="str">
        <f>VLOOKUP(Tabla_STOCKENALMACEN[[#This Row],[ID_PRODUCTO]],'ABC VENTAS'!$B$2:$F$564,5,FALSE)</f>
        <v>C</v>
      </c>
      <c r="Q3268" s="1" t="str">
        <f>VLOOKUP(Tabla_STOCKENALMACEN[[#This Row],[ID_PRODUCTO]],'ABC STOCK'!$B$3:$F$565,5,FALSE)</f>
        <v>C</v>
      </c>
      <c r="R326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69" spans="1:18" x14ac:dyDescent="0.25">
      <c r="A3269">
        <v>1</v>
      </c>
      <c r="B3269">
        <v>1545</v>
      </c>
      <c r="C3269">
        <v>10</v>
      </c>
      <c r="D3269">
        <v>2</v>
      </c>
      <c r="E3269">
        <v>202001</v>
      </c>
      <c r="F3269">
        <v>117</v>
      </c>
      <c r="G3269">
        <v>3.47</v>
      </c>
      <c r="H3269">
        <v>405.99</v>
      </c>
      <c r="I3269">
        <v>169.8912</v>
      </c>
      <c r="J3269">
        <v>51</v>
      </c>
      <c r="K3269">
        <v>323.85509999999999</v>
      </c>
      <c r="L3269">
        <f>Tabla_STOCKENALMACEN[[#This Row],[CANT_STOCK]]*Tabla_STOCKENALMACEN[[#This Row],[COSTO_UNIT]]</f>
        <v>405.99</v>
      </c>
      <c r="M3269">
        <f>IFERROR(Tabla_STOCKENALMACEN[[#This Row],[CANT_STOCK]]/Tabla_STOCKENALMACEN[[#This Row],[VENTA_PROM12MESES_UN]],0)</f>
        <v>2.2941176470588234</v>
      </c>
      <c r="N3269">
        <f>IFERROR(12/Tabla_STOCKENALMACEN[[#This Row],[MESES DE INVENTARIO]],0)</f>
        <v>5.2307692307692308</v>
      </c>
      <c r="O3269" s="3">
        <f>Tabla_STOCKENALMACEN[[#This Row],[STOCK_VALORIZADO]]/SUM(Tabla_STOCKENALMACEN[STOCK_VALORIZADO])</f>
        <v>1.5283851692503818E-5</v>
      </c>
      <c r="P3269" s="1" t="str">
        <f>VLOOKUP(Tabla_STOCKENALMACEN[[#This Row],[ID_PRODUCTO]],'ABC VENTAS'!$B$2:$F$564,5,FALSE)</f>
        <v>C</v>
      </c>
      <c r="Q3269" s="1" t="str">
        <f>VLOOKUP(Tabla_STOCKENALMACEN[[#This Row],[ID_PRODUCTO]],'ABC STOCK'!$B$3:$F$565,5,FALSE)</f>
        <v>C</v>
      </c>
      <c r="R326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70" spans="1:18" x14ac:dyDescent="0.25">
      <c r="A3270">
        <v>1</v>
      </c>
      <c r="B3270">
        <v>1545</v>
      </c>
      <c r="C3270">
        <v>10</v>
      </c>
      <c r="D3270">
        <v>2</v>
      </c>
      <c r="E3270">
        <v>202001</v>
      </c>
      <c r="F3270">
        <v>73</v>
      </c>
      <c r="G3270">
        <v>4.6399999999999997</v>
      </c>
      <c r="H3270">
        <v>338.72</v>
      </c>
      <c r="I3270">
        <v>183.59088</v>
      </c>
      <c r="J3270">
        <v>36.299999999999997</v>
      </c>
      <c r="K3270">
        <v>220.64591999999999</v>
      </c>
      <c r="L3270">
        <f>Tabla_STOCKENALMACEN[[#This Row],[CANT_STOCK]]*Tabla_STOCKENALMACEN[[#This Row],[COSTO_UNIT]]</f>
        <v>338.71999999999997</v>
      </c>
      <c r="M3270">
        <f>IFERROR(Tabla_STOCKENALMACEN[[#This Row],[CANT_STOCK]]/Tabla_STOCKENALMACEN[[#This Row],[VENTA_PROM12MESES_UN]],0)</f>
        <v>2.0110192837465566</v>
      </c>
      <c r="N3270">
        <f>IFERROR(12/Tabla_STOCKENALMACEN[[#This Row],[MESES DE INVENTARIO]],0)</f>
        <v>5.9671232876712326</v>
      </c>
      <c r="O3270" s="3">
        <f>Tabla_STOCKENALMACEN[[#This Row],[STOCK_VALORIZADO]]/SUM(Tabla_STOCKENALMACEN[STOCK_VALORIZADO])</f>
        <v>1.275141320053423E-5</v>
      </c>
      <c r="P3270" s="1" t="str">
        <f>VLOOKUP(Tabla_STOCKENALMACEN[[#This Row],[ID_PRODUCTO]],'ABC VENTAS'!$B$2:$F$564,5,FALSE)</f>
        <v>C</v>
      </c>
      <c r="Q3270" s="1" t="str">
        <f>VLOOKUP(Tabla_STOCKENALMACEN[[#This Row],[ID_PRODUCTO]],'ABC STOCK'!$B$3:$F$565,5,FALSE)</f>
        <v>C</v>
      </c>
      <c r="R327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71" spans="1:18" x14ac:dyDescent="0.25">
      <c r="A3271">
        <v>3</v>
      </c>
      <c r="B3271">
        <v>1545</v>
      </c>
      <c r="C3271">
        <v>10</v>
      </c>
      <c r="D3271">
        <v>2</v>
      </c>
      <c r="E3271">
        <v>202002</v>
      </c>
      <c r="F3271">
        <v>68</v>
      </c>
      <c r="G3271">
        <v>1.1000000000000001</v>
      </c>
      <c r="H3271">
        <v>74.8</v>
      </c>
      <c r="I3271">
        <v>75.328000000000003</v>
      </c>
      <c r="J3271">
        <v>64</v>
      </c>
      <c r="K3271">
        <v>128.12799999999999</v>
      </c>
      <c r="L3271">
        <f>Tabla_STOCKENALMACEN[[#This Row],[CANT_STOCK]]*Tabla_STOCKENALMACEN[[#This Row],[COSTO_UNIT]]</f>
        <v>74.800000000000011</v>
      </c>
      <c r="M3271">
        <f>IFERROR(Tabla_STOCKENALMACEN[[#This Row],[CANT_STOCK]]/Tabla_STOCKENALMACEN[[#This Row],[VENTA_PROM12MESES_UN]],0)</f>
        <v>1.0625</v>
      </c>
      <c r="N3271">
        <f>IFERROR(12/Tabla_STOCKENALMACEN[[#This Row],[MESES DE INVENTARIO]],0)</f>
        <v>11.294117647058824</v>
      </c>
      <c r="O3271" s="3">
        <f>Tabla_STOCKENALMACEN[[#This Row],[STOCK_VALORIZADO]]/SUM(Tabla_STOCKENALMACEN[STOCK_VALORIZADO])</f>
        <v>2.8159119845298791E-6</v>
      </c>
      <c r="P3271" s="1" t="str">
        <f>VLOOKUP(Tabla_STOCKENALMACEN[[#This Row],[ID_PRODUCTO]],'ABC VENTAS'!$B$2:$F$564,5,FALSE)</f>
        <v>C</v>
      </c>
      <c r="Q3271" s="1" t="str">
        <f>VLOOKUP(Tabla_STOCKENALMACEN[[#This Row],[ID_PRODUCTO]],'ABC STOCK'!$B$3:$F$565,5,FALSE)</f>
        <v>C</v>
      </c>
      <c r="R327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72" spans="1:18" x14ac:dyDescent="0.25">
      <c r="A3272">
        <v>1</v>
      </c>
      <c r="B3272">
        <v>1546</v>
      </c>
      <c r="C3272">
        <v>10</v>
      </c>
      <c r="D3272">
        <v>2</v>
      </c>
      <c r="E3272">
        <v>202002</v>
      </c>
      <c r="F3272">
        <v>549</v>
      </c>
      <c r="G3272">
        <v>7.17</v>
      </c>
      <c r="H3272">
        <v>3936.33</v>
      </c>
      <c r="I3272">
        <v>501.69923999999997</v>
      </c>
      <c r="J3272">
        <v>68.599999999999994</v>
      </c>
      <c r="K3272">
        <v>885.35159999999996</v>
      </c>
      <c r="L3272">
        <f>Tabla_STOCKENALMACEN[[#This Row],[CANT_STOCK]]*Tabla_STOCKENALMACEN[[#This Row],[COSTO_UNIT]]</f>
        <v>3936.33</v>
      </c>
      <c r="M3272">
        <f>IFERROR(Tabla_STOCKENALMACEN[[#This Row],[CANT_STOCK]]/Tabla_STOCKENALMACEN[[#This Row],[VENTA_PROM12MESES_UN]],0)</f>
        <v>8.0029154518950438</v>
      </c>
      <c r="N3272">
        <f>IFERROR(12/Tabla_STOCKENALMACEN[[#This Row],[MESES DE INVENTARIO]],0)</f>
        <v>1.4994535519125682</v>
      </c>
      <c r="O3272" s="3">
        <f>Tabla_STOCKENALMACEN[[#This Row],[STOCK_VALORIZADO]]/SUM(Tabla_STOCKENALMACEN[STOCK_VALORIZADO])</f>
        <v>1.4818661526824195E-4</v>
      </c>
      <c r="P3272" s="1" t="str">
        <f>VLOOKUP(Tabla_STOCKENALMACEN[[#This Row],[ID_PRODUCTO]],'ABC VENTAS'!$B$2:$F$564,5,FALSE)</f>
        <v>C</v>
      </c>
      <c r="Q3272" s="1" t="str">
        <f>VLOOKUP(Tabla_STOCKENALMACEN[[#This Row],[ID_PRODUCTO]],'ABC STOCK'!$B$3:$F$565,5,FALSE)</f>
        <v>C</v>
      </c>
      <c r="R327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273" spans="1:18" x14ac:dyDescent="0.25">
      <c r="A3273">
        <v>2</v>
      </c>
      <c r="B3273">
        <v>1546</v>
      </c>
      <c r="C3273">
        <v>10</v>
      </c>
      <c r="D3273">
        <v>2</v>
      </c>
      <c r="E3273">
        <v>202003</v>
      </c>
      <c r="F3273">
        <v>98</v>
      </c>
      <c r="G3273">
        <v>3.5</v>
      </c>
      <c r="H3273">
        <v>343</v>
      </c>
      <c r="I3273">
        <v>434.56</v>
      </c>
      <c r="J3273">
        <v>128</v>
      </c>
      <c r="K3273">
        <v>685.44</v>
      </c>
      <c r="L3273">
        <f>Tabla_STOCKENALMACEN[[#This Row],[CANT_STOCK]]*Tabla_STOCKENALMACEN[[#This Row],[COSTO_UNIT]]</f>
        <v>343</v>
      </c>
      <c r="M3273">
        <f>IFERROR(Tabla_STOCKENALMACEN[[#This Row],[CANT_STOCK]]/Tabla_STOCKENALMACEN[[#This Row],[VENTA_PROM12MESES_UN]],0)</f>
        <v>0.765625</v>
      </c>
      <c r="N3273">
        <f>IFERROR(12/Tabla_STOCKENALMACEN[[#This Row],[MESES DE INVENTARIO]],0)</f>
        <v>15.673469387755102</v>
      </c>
      <c r="O3273" s="3">
        <f>Tabla_STOCKENALMACEN[[#This Row],[STOCK_VALORIZADO]]/SUM(Tabla_STOCKENALMACEN[STOCK_VALORIZADO])</f>
        <v>1.2912537576119632E-5</v>
      </c>
      <c r="P3273" s="1" t="str">
        <f>VLOOKUP(Tabla_STOCKENALMACEN[[#This Row],[ID_PRODUCTO]],'ABC VENTAS'!$B$2:$F$564,5,FALSE)</f>
        <v>C</v>
      </c>
      <c r="Q3273" s="1" t="str">
        <f>VLOOKUP(Tabla_STOCKENALMACEN[[#This Row],[ID_PRODUCTO]],'ABC STOCK'!$B$3:$F$565,5,FALSE)</f>
        <v>C</v>
      </c>
      <c r="R327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74" spans="1:18" x14ac:dyDescent="0.25">
      <c r="A3274">
        <v>2</v>
      </c>
      <c r="B3274">
        <v>1546</v>
      </c>
      <c r="C3274">
        <v>10</v>
      </c>
      <c r="D3274">
        <v>2</v>
      </c>
      <c r="E3274">
        <v>202001</v>
      </c>
      <c r="F3274">
        <v>216</v>
      </c>
      <c r="G3274">
        <v>4.43</v>
      </c>
      <c r="H3274">
        <v>956.88</v>
      </c>
      <c r="I3274">
        <v>491.73</v>
      </c>
      <c r="J3274">
        <v>111</v>
      </c>
      <c r="K3274">
        <v>673.67010000000005</v>
      </c>
      <c r="L3274">
        <f>Tabla_STOCKENALMACEN[[#This Row],[CANT_STOCK]]*Tabla_STOCKENALMACEN[[#This Row],[COSTO_UNIT]]</f>
        <v>956.87999999999988</v>
      </c>
      <c r="M3274">
        <f>IFERROR(Tabla_STOCKENALMACEN[[#This Row],[CANT_STOCK]]/Tabla_STOCKENALMACEN[[#This Row],[VENTA_PROM12MESES_UN]],0)</f>
        <v>1.9459459459459461</v>
      </c>
      <c r="N3274">
        <f>IFERROR(12/Tabla_STOCKENALMACEN[[#This Row],[MESES DE INVENTARIO]],0)</f>
        <v>6.1666666666666661</v>
      </c>
      <c r="O3274" s="3">
        <f>Tabla_STOCKENALMACEN[[#This Row],[STOCK_VALORIZADO]]/SUM(Tabla_STOCKENALMACEN[STOCK_VALORIZADO])</f>
        <v>3.6022591707980615E-5</v>
      </c>
      <c r="P3274" s="1" t="str">
        <f>VLOOKUP(Tabla_STOCKENALMACEN[[#This Row],[ID_PRODUCTO]],'ABC VENTAS'!$B$2:$F$564,5,FALSE)</f>
        <v>C</v>
      </c>
      <c r="Q3274" s="1" t="str">
        <f>VLOOKUP(Tabla_STOCKENALMACEN[[#This Row],[ID_PRODUCTO]],'ABC STOCK'!$B$3:$F$565,5,FALSE)</f>
        <v>C</v>
      </c>
      <c r="R327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75" spans="1:18" x14ac:dyDescent="0.25">
      <c r="A3275">
        <v>2</v>
      </c>
      <c r="B3275">
        <v>1546</v>
      </c>
      <c r="C3275">
        <v>10</v>
      </c>
      <c r="D3275">
        <v>2</v>
      </c>
      <c r="E3275">
        <v>201910</v>
      </c>
      <c r="F3275">
        <v>309</v>
      </c>
      <c r="G3275">
        <v>3.54</v>
      </c>
      <c r="H3275">
        <v>1093.8599999999999</v>
      </c>
      <c r="I3275">
        <v>473.12099999999998</v>
      </c>
      <c r="J3275">
        <v>135</v>
      </c>
      <c r="K3275">
        <v>597.375</v>
      </c>
      <c r="L3275">
        <f>Tabla_STOCKENALMACEN[[#This Row],[CANT_STOCK]]*Tabla_STOCKENALMACEN[[#This Row],[COSTO_UNIT]]</f>
        <v>1093.8599999999999</v>
      </c>
      <c r="M3275">
        <f>IFERROR(Tabla_STOCKENALMACEN[[#This Row],[CANT_STOCK]]/Tabla_STOCKENALMACEN[[#This Row],[VENTA_PROM12MESES_UN]],0)</f>
        <v>2.2888888888888888</v>
      </c>
      <c r="N3275">
        <f>IFERROR(12/Tabla_STOCKENALMACEN[[#This Row],[MESES DE INVENTARIO]],0)</f>
        <v>5.2427184466019421</v>
      </c>
      <c r="O3275" s="3">
        <f>Tabla_STOCKENALMACEN[[#This Row],[STOCK_VALORIZADO]]/SUM(Tabla_STOCKENALMACEN[STOCK_VALORIZADO])</f>
        <v>4.1179324644356326E-5</v>
      </c>
      <c r="P3275" s="1" t="str">
        <f>VLOOKUP(Tabla_STOCKENALMACEN[[#This Row],[ID_PRODUCTO]],'ABC VENTAS'!$B$2:$F$564,5,FALSE)</f>
        <v>C</v>
      </c>
      <c r="Q3275" s="1" t="str">
        <f>VLOOKUP(Tabla_STOCKENALMACEN[[#This Row],[ID_PRODUCTO]],'ABC STOCK'!$B$3:$F$565,5,FALSE)</f>
        <v>C</v>
      </c>
      <c r="R327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76" spans="1:18" x14ac:dyDescent="0.25">
      <c r="A3276">
        <v>2</v>
      </c>
      <c r="B3276">
        <v>1546</v>
      </c>
      <c r="C3276">
        <v>10</v>
      </c>
      <c r="D3276">
        <v>2</v>
      </c>
      <c r="E3276">
        <v>201908</v>
      </c>
      <c r="F3276">
        <v>591</v>
      </c>
      <c r="G3276">
        <v>4.63</v>
      </c>
      <c r="H3276">
        <v>2736.33</v>
      </c>
      <c r="I3276">
        <v>200.46047999999999</v>
      </c>
      <c r="J3276">
        <v>49.2</v>
      </c>
      <c r="K3276">
        <v>300.69072</v>
      </c>
      <c r="L3276">
        <f>Tabla_STOCKENALMACEN[[#This Row],[CANT_STOCK]]*Tabla_STOCKENALMACEN[[#This Row],[COSTO_UNIT]]</f>
        <v>2736.33</v>
      </c>
      <c r="M3276">
        <f>IFERROR(Tabla_STOCKENALMACEN[[#This Row],[CANT_STOCK]]/Tabla_STOCKENALMACEN[[#This Row],[VENTA_PROM12MESES_UN]],0)</f>
        <v>12.012195121951219</v>
      </c>
      <c r="N3276">
        <f>IFERROR(12/Tabla_STOCKENALMACEN[[#This Row],[MESES DE INVENTARIO]],0)</f>
        <v>0.9989847715736041</v>
      </c>
      <c r="O3276" s="3">
        <f>Tabla_STOCKENALMACEN[[#This Row],[STOCK_VALORIZADO]]/SUM(Tabla_STOCKENALMACEN[STOCK_VALORIZADO])</f>
        <v>1.030115566928963E-4</v>
      </c>
      <c r="P3276" s="1" t="str">
        <f>VLOOKUP(Tabla_STOCKENALMACEN[[#This Row],[ID_PRODUCTO]],'ABC VENTAS'!$B$2:$F$564,5,FALSE)</f>
        <v>C</v>
      </c>
      <c r="Q3276" s="1" t="str">
        <f>VLOOKUP(Tabla_STOCKENALMACEN[[#This Row],[ID_PRODUCTO]],'ABC STOCK'!$B$3:$F$565,5,FALSE)</f>
        <v>C</v>
      </c>
      <c r="R327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277" spans="1:18" x14ac:dyDescent="0.25">
      <c r="A3277">
        <v>3</v>
      </c>
      <c r="B3277">
        <v>1546</v>
      </c>
      <c r="C3277">
        <v>10</v>
      </c>
      <c r="D3277">
        <v>2</v>
      </c>
      <c r="E3277">
        <v>202002</v>
      </c>
      <c r="F3277">
        <v>78</v>
      </c>
      <c r="G3277">
        <v>2.71</v>
      </c>
      <c r="H3277">
        <v>211.38</v>
      </c>
      <c r="I3277">
        <v>178.52125000000001</v>
      </c>
      <c r="J3277">
        <v>77.5</v>
      </c>
      <c r="K3277">
        <v>256.23050000000001</v>
      </c>
      <c r="L3277">
        <f>Tabla_STOCKENALMACEN[[#This Row],[CANT_STOCK]]*Tabla_STOCKENALMACEN[[#This Row],[COSTO_UNIT]]</f>
        <v>211.38</v>
      </c>
      <c r="M3277">
        <f>IFERROR(Tabla_STOCKENALMACEN[[#This Row],[CANT_STOCK]]/Tabla_STOCKENALMACEN[[#This Row],[VENTA_PROM12MESES_UN]],0)</f>
        <v>1.0064516129032257</v>
      </c>
      <c r="N3277">
        <f>IFERROR(12/Tabla_STOCKENALMACEN[[#This Row],[MESES DE INVENTARIO]],0)</f>
        <v>11.923076923076923</v>
      </c>
      <c r="O3277" s="3">
        <f>Tabla_STOCKENALMACEN[[#This Row],[STOCK_VALORIZADO]]/SUM(Tabla_STOCKENALMACEN[STOCK_VALORIZADO])</f>
        <v>7.9575865680471368E-6</v>
      </c>
      <c r="P3277" s="1" t="str">
        <f>VLOOKUP(Tabla_STOCKENALMACEN[[#This Row],[ID_PRODUCTO]],'ABC VENTAS'!$B$2:$F$564,5,FALSE)</f>
        <v>C</v>
      </c>
      <c r="Q3277" s="1" t="str">
        <f>VLOOKUP(Tabla_STOCKENALMACEN[[#This Row],[ID_PRODUCTO]],'ABC STOCK'!$B$3:$F$565,5,FALSE)</f>
        <v>C</v>
      </c>
      <c r="R327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78" spans="1:18" x14ac:dyDescent="0.25">
      <c r="A3278">
        <v>1</v>
      </c>
      <c r="B3278">
        <v>1547</v>
      </c>
      <c r="C3278">
        <v>10</v>
      </c>
      <c r="D3278">
        <v>2</v>
      </c>
      <c r="E3278">
        <v>201902</v>
      </c>
      <c r="F3278">
        <v>246</v>
      </c>
      <c r="G3278">
        <v>6.55</v>
      </c>
      <c r="H3278">
        <v>1611.3</v>
      </c>
      <c r="I3278">
        <v>558.58399999999995</v>
      </c>
      <c r="J3278">
        <v>82</v>
      </c>
      <c r="K3278">
        <v>945.29600000000005</v>
      </c>
      <c r="L3278">
        <f>Tabla_STOCKENALMACEN[[#This Row],[CANT_STOCK]]*Tabla_STOCKENALMACEN[[#This Row],[COSTO_UNIT]]</f>
        <v>1611.3</v>
      </c>
      <c r="M3278">
        <f>IFERROR(Tabla_STOCKENALMACEN[[#This Row],[CANT_STOCK]]/Tabla_STOCKENALMACEN[[#This Row],[VENTA_PROM12MESES_UN]],0)</f>
        <v>3</v>
      </c>
      <c r="N3278">
        <f>IFERROR(12/Tabla_STOCKENALMACEN[[#This Row],[MESES DE INVENTARIO]],0)</f>
        <v>4</v>
      </c>
      <c r="O3278" s="3">
        <f>Tabla_STOCKENALMACEN[[#This Row],[STOCK_VALORIZADO]]/SUM(Tabla_STOCKENALMACEN[STOCK_VALORIZADO])</f>
        <v>6.0658809902045373E-5</v>
      </c>
      <c r="P3278" s="1" t="str">
        <f>VLOOKUP(Tabla_STOCKENALMACEN[[#This Row],[ID_PRODUCTO]],'ABC VENTAS'!$B$2:$F$564,5,FALSE)</f>
        <v>C</v>
      </c>
      <c r="Q3278" s="1" t="str">
        <f>VLOOKUP(Tabla_STOCKENALMACEN[[#This Row],[ID_PRODUCTO]],'ABC STOCK'!$B$3:$F$565,5,FALSE)</f>
        <v>C</v>
      </c>
      <c r="R327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279" spans="1:18" x14ac:dyDescent="0.25">
      <c r="A3279">
        <v>1</v>
      </c>
      <c r="B3279">
        <v>1547</v>
      </c>
      <c r="C3279">
        <v>10</v>
      </c>
      <c r="D3279">
        <v>2</v>
      </c>
      <c r="E3279">
        <v>202002</v>
      </c>
      <c r="F3279">
        <v>244</v>
      </c>
      <c r="G3279">
        <v>3.84</v>
      </c>
      <c r="H3279">
        <v>936.96</v>
      </c>
      <c r="I3279">
        <v>392.14080000000001</v>
      </c>
      <c r="J3279">
        <v>111</v>
      </c>
      <c r="K3279">
        <v>771.49440000000004</v>
      </c>
      <c r="L3279">
        <f>Tabla_STOCKENALMACEN[[#This Row],[CANT_STOCK]]*Tabla_STOCKENALMACEN[[#This Row],[COSTO_UNIT]]</f>
        <v>936.95999999999992</v>
      </c>
      <c r="M3279">
        <f>IFERROR(Tabla_STOCKENALMACEN[[#This Row],[CANT_STOCK]]/Tabla_STOCKENALMACEN[[#This Row],[VENTA_PROM12MESES_UN]],0)</f>
        <v>2.1981981981981984</v>
      </c>
      <c r="N3279">
        <f>IFERROR(12/Tabla_STOCKENALMACEN[[#This Row],[MESES DE INVENTARIO]],0)</f>
        <v>5.4590163934426226</v>
      </c>
      <c r="O3279" s="3">
        <f>Tabla_STOCKENALMACEN[[#This Row],[STOCK_VALORIZADO]]/SUM(Tabla_STOCKENALMACEN[STOCK_VALORIZADO])</f>
        <v>3.5272685735629877E-5</v>
      </c>
      <c r="P3279" s="1" t="str">
        <f>VLOOKUP(Tabla_STOCKENALMACEN[[#This Row],[ID_PRODUCTO]],'ABC VENTAS'!$B$2:$F$564,5,FALSE)</f>
        <v>C</v>
      </c>
      <c r="Q3279" s="1" t="str">
        <f>VLOOKUP(Tabla_STOCKENALMACEN[[#This Row],[ID_PRODUCTO]],'ABC STOCK'!$B$3:$F$565,5,FALSE)</f>
        <v>C</v>
      </c>
      <c r="R327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80" spans="1:18" x14ac:dyDescent="0.25">
      <c r="A3280">
        <v>2</v>
      </c>
      <c r="B3280">
        <v>1547</v>
      </c>
      <c r="C3280">
        <v>10</v>
      </c>
      <c r="D3280">
        <v>2</v>
      </c>
      <c r="E3280">
        <v>202002</v>
      </c>
      <c r="F3280">
        <v>73</v>
      </c>
      <c r="G3280">
        <v>3.24</v>
      </c>
      <c r="H3280">
        <v>236.52</v>
      </c>
      <c r="I3280">
        <v>479.19600000000003</v>
      </c>
      <c r="J3280">
        <v>145</v>
      </c>
      <c r="K3280">
        <v>587.25</v>
      </c>
      <c r="L3280">
        <f>Tabla_STOCKENALMACEN[[#This Row],[CANT_STOCK]]*Tabla_STOCKENALMACEN[[#This Row],[COSTO_UNIT]]</f>
        <v>236.52</v>
      </c>
      <c r="M3280">
        <f>IFERROR(Tabla_STOCKENALMACEN[[#This Row],[CANT_STOCK]]/Tabla_STOCKENALMACEN[[#This Row],[VENTA_PROM12MESES_UN]],0)</f>
        <v>0.50344827586206897</v>
      </c>
      <c r="N3280">
        <f>IFERROR(12/Tabla_STOCKENALMACEN[[#This Row],[MESES DE INVENTARIO]],0)</f>
        <v>23.835616438356166</v>
      </c>
      <c r="O3280" s="3">
        <f>Tabla_STOCKENALMACEN[[#This Row],[STOCK_VALORIZADO]]/SUM(Tabla_STOCKENALMACEN[STOCK_VALORIZADO])</f>
        <v>8.9040040452006282E-6</v>
      </c>
      <c r="P3280" s="1" t="str">
        <f>VLOOKUP(Tabla_STOCKENALMACEN[[#This Row],[ID_PRODUCTO]],'ABC VENTAS'!$B$2:$F$564,5,FALSE)</f>
        <v>C</v>
      </c>
      <c r="Q3280" s="1" t="str">
        <f>VLOOKUP(Tabla_STOCKENALMACEN[[#This Row],[ID_PRODUCTO]],'ABC STOCK'!$B$3:$F$565,5,FALSE)</f>
        <v>C</v>
      </c>
      <c r="R328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81" spans="1:18" x14ac:dyDescent="0.25">
      <c r="A3281">
        <v>1</v>
      </c>
      <c r="B3281">
        <v>1547</v>
      </c>
      <c r="C3281">
        <v>10</v>
      </c>
      <c r="D3281">
        <v>2</v>
      </c>
      <c r="E3281">
        <v>202002</v>
      </c>
      <c r="F3281">
        <v>339</v>
      </c>
      <c r="G3281">
        <v>6.06</v>
      </c>
      <c r="H3281">
        <v>2054.34</v>
      </c>
      <c r="I3281">
        <v>240.50927999999999</v>
      </c>
      <c r="J3281">
        <v>48.4</v>
      </c>
      <c r="K3281">
        <v>416.49167999999997</v>
      </c>
      <c r="L3281">
        <f>Tabla_STOCKENALMACEN[[#This Row],[CANT_STOCK]]*Tabla_STOCKENALMACEN[[#This Row],[COSTO_UNIT]]</f>
        <v>2054.3399999999997</v>
      </c>
      <c r="M3281">
        <f>IFERROR(Tabla_STOCKENALMACEN[[#This Row],[CANT_STOCK]]/Tabla_STOCKENALMACEN[[#This Row],[VENTA_PROM12MESES_UN]],0)</f>
        <v>7.0041322314049586</v>
      </c>
      <c r="N3281">
        <f>IFERROR(12/Tabla_STOCKENALMACEN[[#This Row],[MESES DE INVENTARIO]],0)</f>
        <v>1.7132743362831859</v>
      </c>
      <c r="O3281" s="3">
        <f>Tabla_STOCKENALMACEN[[#This Row],[STOCK_VALORIZADO]]/SUM(Tabla_STOCKENALMACEN[STOCK_VALORIZADO])</f>
        <v>7.733744152806298E-5</v>
      </c>
      <c r="P3281" s="1" t="str">
        <f>VLOOKUP(Tabla_STOCKENALMACEN[[#This Row],[ID_PRODUCTO]],'ABC VENTAS'!$B$2:$F$564,5,FALSE)</f>
        <v>C</v>
      </c>
      <c r="Q3281" s="1" t="str">
        <f>VLOOKUP(Tabla_STOCKENALMACEN[[#This Row],[ID_PRODUCTO]],'ABC STOCK'!$B$3:$F$565,5,FALSE)</f>
        <v>C</v>
      </c>
      <c r="R328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282" spans="1:18" x14ac:dyDescent="0.25">
      <c r="A3282">
        <v>3</v>
      </c>
      <c r="B3282">
        <v>1547</v>
      </c>
      <c r="C3282">
        <v>10</v>
      </c>
      <c r="D3282">
        <v>2</v>
      </c>
      <c r="E3282">
        <v>202001</v>
      </c>
      <c r="F3282">
        <v>413</v>
      </c>
      <c r="G3282">
        <v>1.23</v>
      </c>
      <c r="H3282">
        <v>507.99</v>
      </c>
      <c r="I3282">
        <v>141.20400000000001</v>
      </c>
      <c r="J3282">
        <v>140</v>
      </c>
      <c r="K3282">
        <v>278.964</v>
      </c>
      <c r="L3282">
        <f>Tabla_STOCKENALMACEN[[#This Row],[CANT_STOCK]]*Tabla_STOCKENALMACEN[[#This Row],[COSTO_UNIT]]</f>
        <v>507.99</v>
      </c>
      <c r="M3282">
        <f>IFERROR(Tabla_STOCKENALMACEN[[#This Row],[CANT_STOCK]]/Tabla_STOCKENALMACEN[[#This Row],[VENTA_PROM12MESES_UN]],0)</f>
        <v>2.95</v>
      </c>
      <c r="N3282">
        <f>IFERROR(12/Tabla_STOCKENALMACEN[[#This Row],[MESES DE INVENTARIO]],0)</f>
        <v>4.0677966101694913</v>
      </c>
      <c r="O3282" s="3">
        <f>Tabla_STOCKENALMACEN[[#This Row],[STOCK_VALORIZADO]]/SUM(Tabla_STOCKENALMACEN[STOCK_VALORIZADO])</f>
        <v>1.9123731671408197E-5</v>
      </c>
      <c r="P3282" s="1" t="str">
        <f>VLOOKUP(Tabla_STOCKENALMACEN[[#This Row],[ID_PRODUCTO]],'ABC VENTAS'!$B$2:$F$564,5,FALSE)</f>
        <v>C</v>
      </c>
      <c r="Q3282" s="1" t="str">
        <f>VLOOKUP(Tabla_STOCKENALMACEN[[#This Row],[ID_PRODUCTO]],'ABC STOCK'!$B$3:$F$565,5,FALSE)</f>
        <v>C</v>
      </c>
      <c r="R328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83" spans="1:18" x14ac:dyDescent="0.25">
      <c r="A3283">
        <v>2</v>
      </c>
      <c r="B3283">
        <v>1547</v>
      </c>
      <c r="C3283">
        <v>10</v>
      </c>
      <c r="D3283">
        <v>2</v>
      </c>
      <c r="E3283">
        <v>201909</v>
      </c>
      <c r="F3283">
        <v>780</v>
      </c>
      <c r="G3283">
        <v>43.4</v>
      </c>
      <c r="H3283">
        <v>33852</v>
      </c>
      <c r="I3283">
        <v>0</v>
      </c>
      <c r="J3283">
        <v>0</v>
      </c>
      <c r="K3283">
        <v>0</v>
      </c>
      <c r="L3283">
        <f>Tabla_STOCKENALMACEN[[#This Row],[CANT_STOCK]]*Tabla_STOCKENALMACEN[[#This Row],[COSTO_UNIT]]</f>
        <v>33852</v>
      </c>
      <c r="M3283">
        <f>IFERROR(Tabla_STOCKENALMACEN[[#This Row],[CANT_STOCK]]/Tabla_STOCKENALMACEN[[#This Row],[VENTA_PROM12MESES_UN]],0)</f>
        <v>0</v>
      </c>
      <c r="N3283">
        <f>IFERROR(12/Tabla_STOCKENALMACEN[[#This Row],[MESES DE INVENTARIO]],0)</f>
        <v>0</v>
      </c>
      <c r="O3283" s="3">
        <f>Tabla_STOCKENALMACEN[[#This Row],[STOCK_VALORIZADO]]/SUM(Tabla_STOCKENALMACEN[STOCK_VALORIZADO])</f>
        <v>1.2743884024105008E-3</v>
      </c>
      <c r="P3283" s="1" t="str">
        <f>VLOOKUP(Tabla_STOCKENALMACEN[[#This Row],[ID_PRODUCTO]],'ABC VENTAS'!$B$2:$F$564,5,FALSE)</f>
        <v>C</v>
      </c>
      <c r="Q3283" s="1" t="str">
        <f>VLOOKUP(Tabla_STOCKENALMACEN[[#This Row],[ID_PRODUCTO]],'ABC STOCK'!$B$3:$F$565,5,FALSE)</f>
        <v>C</v>
      </c>
      <c r="R3283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3284" spans="1:18" x14ac:dyDescent="0.25">
      <c r="A3284">
        <v>2</v>
      </c>
      <c r="B3284">
        <v>1548</v>
      </c>
      <c r="C3284">
        <v>10</v>
      </c>
      <c r="D3284">
        <v>2</v>
      </c>
      <c r="E3284">
        <v>201909</v>
      </c>
      <c r="F3284">
        <v>324</v>
      </c>
      <c r="G3284">
        <v>3.05</v>
      </c>
      <c r="H3284">
        <v>988.2</v>
      </c>
      <c r="I3284">
        <v>398.452</v>
      </c>
      <c r="J3284">
        <v>142</v>
      </c>
      <c r="K3284">
        <v>684.298</v>
      </c>
      <c r="L3284">
        <f>Tabla_STOCKENALMACEN[[#This Row],[CANT_STOCK]]*Tabla_STOCKENALMACEN[[#This Row],[COSTO_UNIT]]</f>
        <v>988.19999999999993</v>
      </c>
      <c r="M3284">
        <f>IFERROR(Tabla_STOCKENALMACEN[[#This Row],[CANT_STOCK]]/Tabla_STOCKENALMACEN[[#This Row],[VENTA_PROM12MESES_UN]],0)</f>
        <v>2.2816901408450705</v>
      </c>
      <c r="N3284">
        <f>IFERROR(12/Tabla_STOCKENALMACEN[[#This Row],[MESES DE INVENTARIO]],0)</f>
        <v>5.2592592592592595</v>
      </c>
      <c r="O3284" s="3">
        <f>Tabla_STOCKENALMACEN[[#This Row],[STOCK_VALORIZADO]]/SUM(Tabla_STOCKENALMACEN[STOCK_VALORIZADO])</f>
        <v>3.7201660736797143E-5</v>
      </c>
      <c r="P3284" s="1" t="str">
        <f>VLOOKUP(Tabla_STOCKENALMACEN[[#This Row],[ID_PRODUCTO]],'ABC VENTAS'!$B$2:$F$564,5,FALSE)</f>
        <v>C</v>
      </c>
      <c r="Q3284" s="1" t="str">
        <f>VLOOKUP(Tabla_STOCKENALMACEN[[#This Row],[ID_PRODUCTO]],'ABC STOCK'!$B$3:$F$565,5,FALSE)</f>
        <v>C</v>
      </c>
      <c r="R328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85" spans="1:18" x14ac:dyDescent="0.25">
      <c r="A3285">
        <v>1</v>
      </c>
      <c r="B3285">
        <v>1548</v>
      </c>
      <c r="C3285">
        <v>10</v>
      </c>
      <c r="D3285">
        <v>2</v>
      </c>
      <c r="E3285">
        <v>201902</v>
      </c>
      <c r="F3285">
        <v>423</v>
      </c>
      <c r="G3285">
        <v>5.57</v>
      </c>
      <c r="H3285">
        <v>2356.11</v>
      </c>
      <c r="I3285">
        <v>411.73439999999999</v>
      </c>
      <c r="J3285">
        <v>70.400000000000006</v>
      </c>
      <c r="K3285">
        <v>490.16</v>
      </c>
      <c r="L3285">
        <f>Tabla_STOCKENALMACEN[[#This Row],[CANT_STOCK]]*Tabla_STOCKENALMACEN[[#This Row],[COSTO_UNIT]]</f>
        <v>2356.11</v>
      </c>
      <c r="M3285">
        <f>IFERROR(Tabla_STOCKENALMACEN[[#This Row],[CANT_STOCK]]/Tabla_STOCKENALMACEN[[#This Row],[VENTA_PROM12MESES_UN]],0)</f>
        <v>6.0085227272727266</v>
      </c>
      <c r="N3285">
        <f>IFERROR(12/Tabla_STOCKENALMACEN[[#This Row],[MESES DE INVENTARIO]],0)</f>
        <v>1.9971631205673761</v>
      </c>
      <c r="O3285" s="3">
        <f>Tabla_STOCKENALMACEN[[#This Row],[STOCK_VALORIZADO]]/SUM(Tabla_STOCKENALMACEN[STOCK_VALORIZADO])</f>
        <v>8.8697839383298038E-5</v>
      </c>
      <c r="P3285" s="1" t="str">
        <f>VLOOKUP(Tabla_STOCKENALMACEN[[#This Row],[ID_PRODUCTO]],'ABC VENTAS'!$B$2:$F$564,5,FALSE)</f>
        <v>C</v>
      </c>
      <c r="Q3285" s="1" t="str">
        <f>VLOOKUP(Tabla_STOCKENALMACEN[[#This Row],[ID_PRODUCTO]],'ABC STOCK'!$B$3:$F$565,5,FALSE)</f>
        <v>C</v>
      </c>
      <c r="R328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286" spans="1:18" x14ac:dyDescent="0.25">
      <c r="A3286">
        <v>3</v>
      </c>
      <c r="B3286">
        <v>1548</v>
      </c>
      <c r="C3286">
        <v>10</v>
      </c>
      <c r="D3286">
        <v>2</v>
      </c>
      <c r="E3286">
        <v>202003</v>
      </c>
      <c r="F3286">
        <v>83</v>
      </c>
      <c r="G3286">
        <v>7.01</v>
      </c>
      <c r="H3286">
        <v>581.83000000000004</v>
      </c>
      <c r="I3286">
        <v>262.81891999999999</v>
      </c>
      <c r="J3286">
        <v>41.2</v>
      </c>
      <c r="K3286">
        <v>410.11304000000001</v>
      </c>
      <c r="L3286">
        <f>Tabla_STOCKENALMACEN[[#This Row],[CANT_STOCK]]*Tabla_STOCKENALMACEN[[#This Row],[COSTO_UNIT]]</f>
        <v>581.82999999999993</v>
      </c>
      <c r="M3286">
        <f>IFERROR(Tabla_STOCKENALMACEN[[#This Row],[CANT_STOCK]]/Tabla_STOCKENALMACEN[[#This Row],[VENTA_PROM12MESES_UN]],0)</f>
        <v>2.0145631067961163</v>
      </c>
      <c r="N3286">
        <f>IFERROR(12/Tabla_STOCKENALMACEN[[#This Row],[MESES DE INVENTARIO]],0)</f>
        <v>5.9566265060240973</v>
      </c>
      <c r="O3286" s="3">
        <f>Tabla_STOCKENALMACEN[[#This Row],[STOCK_VALORIZADO]]/SUM(Tabla_STOCKENALMACEN[STOCK_VALORIZADO])</f>
        <v>2.1903503609077797E-5</v>
      </c>
      <c r="P3286" s="1" t="str">
        <f>VLOOKUP(Tabla_STOCKENALMACEN[[#This Row],[ID_PRODUCTO]],'ABC VENTAS'!$B$2:$F$564,5,FALSE)</f>
        <v>C</v>
      </c>
      <c r="Q3286" s="1" t="str">
        <f>VLOOKUP(Tabla_STOCKENALMACEN[[#This Row],[ID_PRODUCTO]],'ABC STOCK'!$B$3:$F$565,5,FALSE)</f>
        <v>C</v>
      </c>
      <c r="R328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87" spans="1:18" x14ac:dyDescent="0.25">
      <c r="A3287">
        <v>3</v>
      </c>
      <c r="B3287">
        <v>1548</v>
      </c>
      <c r="C3287">
        <v>10</v>
      </c>
      <c r="D3287">
        <v>2</v>
      </c>
      <c r="E3287">
        <v>202001</v>
      </c>
      <c r="F3287">
        <v>302</v>
      </c>
      <c r="G3287">
        <v>2.96</v>
      </c>
      <c r="H3287">
        <v>893.92</v>
      </c>
      <c r="I3287">
        <v>227.9496</v>
      </c>
      <c r="J3287">
        <v>75.5</v>
      </c>
      <c r="K3287">
        <v>370.97680000000003</v>
      </c>
      <c r="L3287">
        <f>Tabla_STOCKENALMACEN[[#This Row],[CANT_STOCK]]*Tabla_STOCKENALMACEN[[#This Row],[COSTO_UNIT]]</f>
        <v>893.92</v>
      </c>
      <c r="M3287">
        <f>IFERROR(Tabla_STOCKENALMACEN[[#This Row],[CANT_STOCK]]/Tabla_STOCKENALMACEN[[#This Row],[VENTA_PROM12MESES_UN]],0)</f>
        <v>4</v>
      </c>
      <c r="N3287">
        <f>IFERROR(12/Tabla_STOCKENALMACEN[[#This Row],[MESES DE INVENTARIO]],0)</f>
        <v>3</v>
      </c>
      <c r="O3287" s="3">
        <f>Tabla_STOCKENALMACEN[[#This Row],[STOCK_VALORIZADO]]/SUM(Tabla_STOCKENALMACEN[STOCK_VALORIZADO])</f>
        <v>3.3652406968060816E-5</v>
      </c>
      <c r="P3287" s="1" t="str">
        <f>VLOOKUP(Tabla_STOCKENALMACEN[[#This Row],[ID_PRODUCTO]],'ABC VENTAS'!$B$2:$F$564,5,FALSE)</f>
        <v>C</v>
      </c>
      <c r="Q3287" s="1" t="str">
        <f>VLOOKUP(Tabla_STOCKENALMACEN[[#This Row],[ID_PRODUCTO]],'ABC STOCK'!$B$3:$F$565,5,FALSE)</f>
        <v>C</v>
      </c>
      <c r="R328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288" spans="1:18" x14ac:dyDescent="0.25">
      <c r="A3288">
        <v>2</v>
      </c>
      <c r="B3288">
        <v>1548</v>
      </c>
      <c r="C3288">
        <v>10</v>
      </c>
      <c r="D3288">
        <v>2</v>
      </c>
      <c r="E3288">
        <v>202003</v>
      </c>
      <c r="F3288">
        <v>696</v>
      </c>
      <c r="G3288">
        <v>3.32</v>
      </c>
      <c r="H3288">
        <v>2310.7199999999998</v>
      </c>
      <c r="I3288">
        <v>271.50959999999998</v>
      </c>
      <c r="J3288">
        <v>87</v>
      </c>
      <c r="K3288">
        <v>346.608</v>
      </c>
      <c r="L3288">
        <f>Tabla_STOCKENALMACEN[[#This Row],[CANT_STOCK]]*Tabla_STOCKENALMACEN[[#This Row],[COSTO_UNIT]]</f>
        <v>2310.7199999999998</v>
      </c>
      <c r="M3288">
        <f>IFERROR(Tabla_STOCKENALMACEN[[#This Row],[CANT_STOCK]]/Tabla_STOCKENALMACEN[[#This Row],[VENTA_PROM12MESES_UN]],0)</f>
        <v>8</v>
      </c>
      <c r="N3288">
        <f>IFERROR(12/Tabla_STOCKENALMACEN[[#This Row],[MESES DE INVENTARIO]],0)</f>
        <v>1.5</v>
      </c>
      <c r="O3288" s="3">
        <f>Tabla_STOCKENALMACEN[[#This Row],[STOCK_VALORIZADO]]/SUM(Tabla_STOCKENALMACEN[STOCK_VALORIZADO])</f>
        <v>8.698909279268558E-5</v>
      </c>
      <c r="P3288" s="1" t="str">
        <f>VLOOKUP(Tabla_STOCKENALMACEN[[#This Row],[ID_PRODUCTO]],'ABC VENTAS'!$B$2:$F$564,5,FALSE)</f>
        <v>C</v>
      </c>
      <c r="Q3288" s="1" t="str">
        <f>VLOOKUP(Tabla_STOCKENALMACEN[[#This Row],[ID_PRODUCTO]],'ABC STOCK'!$B$3:$F$565,5,FALSE)</f>
        <v>C</v>
      </c>
      <c r="R3288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289" spans="1:18" x14ac:dyDescent="0.25">
      <c r="A3289">
        <v>1</v>
      </c>
      <c r="B3289">
        <v>1548</v>
      </c>
      <c r="C3289">
        <v>10</v>
      </c>
      <c r="D3289">
        <v>2</v>
      </c>
      <c r="E3289">
        <v>201906</v>
      </c>
      <c r="F3289">
        <v>791</v>
      </c>
      <c r="G3289">
        <v>2.0099999999999998</v>
      </c>
      <c r="H3289">
        <v>1589.91</v>
      </c>
      <c r="I3289">
        <v>183.53711999999999</v>
      </c>
      <c r="J3289">
        <v>87.8</v>
      </c>
      <c r="K3289">
        <v>261.18743999999998</v>
      </c>
      <c r="L3289">
        <f>Tabla_STOCKENALMACEN[[#This Row],[CANT_STOCK]]*Tabla_STOCKENALMACEN[[#This Row],[COSTO_UNIT]]</f>
        <v>1589.9099999999999</v>
      </c>
      <c r="M3289">
        <f>IFERROR(Tabla_STOCKENALMACEN[[#This Row],[CANT_STOCK]]/Tabla_STOCKENALMACEN[[#This Row],[VENTA_PROM12MESES_UN]],0)</f>
        <v>9.0091116173120724</v>
      </c>
      <c r="N3289">
        <f>IFERROR(12/Tabla_STOCKENALMACEN[[#This Row],[MESES DE INVENTARIO]],0)</f>
        <v>1.3319848293299621</v>
      </c>
      <c r="O3289" s="3">
        <f>Tabla_STOCKENALMACEN[[#This Row],[STOCK_VALORIZADO]]/SUM(Tabla_STOCKENALMACEN[STOCK_VALORIZADO])</f>
        <v>5.9853564482939827E-5</v>
      </c>
      <c r="P3289" s="1" t="str">
        <f>VLOOKUP(Tabla_STOCKENALMACEN[[#This Row],[ID_PRODUCTO]],'ABC VENTAS'!$B$2:$F$564,5,FALSE)</f>
        <v>C</v>
      </c>
      <c r="Q3289" s="1" t="str">
        <f>VLOOKUP(Tabla_STOCKENALMACEN[[#This Row],[ID_PRODUCTO]],'ABC STOCK'!$B$3:$F$565,5,FALSE)</f>
        <v>C</v>
      </c>
      <c r="R328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290" spans="1:18" x14ac:dyDescent="0.25">
      <c r="A3290">
        <v>2</v>
      </c>
      <c r="B3290">
        <v>1549</v>
      </c>
      <c r="C3290">
        <v>10</v>
      </c>
      <c r="D3290">
        <v>2</v>
      </c>
      <c r="E3290">
        <v>201904</v>
      </c>
      <c r="F3290">
        <v>54</v>
      </c>
      <c r="G3290">
        <v>6.68</v>
      </c>
      <c r="H3290">
        <v>360.72</v>
      </c>
      <c r="I3290">
        <v>711.21960000000001</v>
      </c>
      <c r="J3290">
        <v>117</v>
      </c>
      <c r="K3290">
        <v>969.13440000000003</v>
      </c>
      <c r="L3290">
        <f>Tabla_STOCKENALMACEN[[#This Row],[CANT_STOCK]]*Tabla_STOCKENALMACEN[[#This Row],[COSTO_UNIT]]</f>
        <v>360.71999999999997</v>
      </c>
      <c r="M3290">
        <f>IFERROR(Tabla_STOCKENALMACEN[[#This Row],[CANT_STOCK]]/Tabla_STOCKENALMACEN[[#This Row],[VENTA_PROM12MESES_UN]],0)</f>
        <v>0.46153846153846156</v>
      </c>
      <c r="N3290">
        <f>IFERROR(12/Tabla_STOCKENALMACEN[[#This Row],[MESES DE INVENTARIO]],0)</f>
        <v>26</v>
      </c>
      <c r="O3290" s="3">
        <f>Tabla_STOCKENALMACEN[[#This Row],[STOCK_VALORIZADO]]/SUM(Tabla_STOCKENALMACEN[STOCK_VALORIZADO])</f>
        <v>1.3579622607748901E-5</v>
      </c>
      <c r="P3290" s="1" t="str">
        <f>VLOOKUP(Tabla_STOCKENALMACEN[[#This Row],[ID_PRODUCTO]],'ABC VENTAS'!$B$2:$F$564,5,FALSE)</f>
        <v>C</v>
      </c>
      <c r="Q3290" s="1" t="str">
        <f>VLOOKUP(Tabla_STOCKENALMACEN[[#This Row],[ID_PRODUCTO]],'ABC STOCK'!$B$3:$F$565,5,FALSE)</f>
        <v>C</v>
      </c>
      <c r="R329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91" spans="1:18" x14ac:dyDescent="0.25">
      <c r="A3291">
        <v>2</v>
      </c>
      <c r="B3291">
        <v>1549</v>
      </c>
      <c r="C3291">
        <v>10</v>
      </c>
      <c r="D3291">
        <v>2</v>
      </c>
      <c r="E3291">
        <v>201906</v>
      </c>
      <c r="F3291">
        <v>228</v>
      </c>
      <c r="G3291">
        <v>4.79</v>
      </c>
      <c r="H3291">
        <v>1092.1199999999999</v>
      </c>
      <c r="I3291">
        <v>345.31110000000001</v>
      </c>
      <c r="J3291">
        <v>89</v>
      </c>
      <c r="K3291">
        <v>605.36019999999996</v>
      </c>
      <c r="L3291">
        <f>Tabla_STOCKENALMACEN[[#This Row],[CANT_STOCK]]*Tabla_STOCKENALMACEN[[#This Row],[COSTO_UNIT]]</f>
        <v>1092.1200000000001</v>
      </c>
      <c r="M3291">
        <f>IFERROR(Tabla_STOCKENALMACEN[[#This Row],[CANT_STOCK]]/Tabla_STOCKENALMACEN[[#This Row],[VENTA_PROM12MESES_UN]],0)</f>
        <v>2.5617977528089888</v>
      </c>
      <c r="N3291">
        <f>IFERROR(12/Tabla_STOCKENALMACEN[[#This Row],[MESES DE INVENTARIO]],0)</f>
        <v>4.6842105263157894</v>
      </c>
      <c r="O3291" s="3">
        <f>Tabla_STOCKENALMACEN[[#This Row],[STOCK_VALORIZADO]]/SUM(Tabla_STOCKENALMACEN[STOCK_VALORIZADO])</f>
        <v>4.1113820809422083E-5</v>
      </c>
      <c r="P3291" s="1" t="str">
        <f>VLOOKUP(Tabla_STOCKENALMACEN[[#This Row],[ID_PRODUCTO]],'ABC VENTAS'!$B$2:$F$564,5,FALSE)</f>
        <v>C</v>
      </c>
      <c r="Q3291" s="1" t="str">
        <f>VLOOKUP(Tabla_STOCKENALMACEN[[#This Row],[ID_PRODUCTO]],'ABC STOCK'!$B$3:$F$565,5,FALSE)</f>
        <v>C</v>
      </c>
      <c r="R329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92" spans="1:18" x14ac:dyDescent="0.25">
      <c r="A3292">
        <v>1</v>
      </c>
      <c r="B3292">
        <v>1549</v>
      </c>
      <c r="C3292">
        <v>10</v>
      </c>
      <c r="D3292">
        <v>2</v>
      </c>
      <c r="E3292">
        <v>201912</v>
      </c>
      <c r="F3292">
        <v>101</v>
      </c>
      <c r="G3292">
        <v>1.86</v>
      </c>
      <c r="H3292">
        <v>187.86</v>
      </c>
      <c r="I3292">
        <v>226.083</v>
      </c>
      <c r="J3292">
        <v>143</v>
      </c>
      <c r="K3292">
        <v>377.69159999999999</v>
      </c>
      <c r="L3292">
        <f>Tabla_STOCKENALMACEN[[#This Row],[CANT_STOCK]]*Tabla_STOCKENALMACEN[[#This Row],[COSTO_UNIT]]</f>
        <v>187.86</v>
      </c>
      <c r="M3292">
        <f>IFERROR(Tabla_STOCKENALMACEN[[#This Row],[CANT_STOCK]]/Tabla_STOCKENALMACEN[[#This Row],[VENTA_PROM12MESES_UN]],0)</f>
        <v>0.70629370629370625</v>
      </c>
      <c r="N3292">
        <f>IFERROR(12/Tabla_STOCKENALMACEN[[#This Row],[MESES DE INVENTARIO]],0)</f>
        <v>16.990099009900991</v>
      </c>
      <c r="O3292" s="3">
        <f>Tabla_STOCKENALMACEN[[#This Row],[STOCK_VALORIZADO]]/SUM(Tabla_STOCKENALMACEN[STOCK_VALORIZADO])</f>
        <v>7.0721554199703618E-6</v>
      </c>
      <c r="P3292" s="1" t="str">
        <f>VLOOKUP(Tabla_STOCKENALMACEN[[#This Row],[ID_PRODUCTO]],'ABC VENTAS'!$B$2:$F$564,5,FALSE)</f>
        <v>C</v>
      </c>
      <c r="Q3292" s="1" t="str">
        <f>VLOOKUP(Tabla_STOCKENALMACEN[[#This Row],[ID_PRODUCTO]],'ABC STOCK'!$B$3:$F$565,5,FALSE)</f>
        <v>C</v>
      </c>
      <c r="R329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93" spans="1:18" x14ac:dyDescent="0.25">
      <c r="A3293">
        <v>2</v>
      </c>
      <c r="B3293">
        <v>1549</v>
      </c>
      <c r="C3293">
        <v>10</v>
      </c>
      <c r="D3293">
        <v>2</v>
      </c>
      <c r="E3293">
        <v>202002</v>
      </c>
      <c r="F3293">
        <v>941</v>
      </c>
      <c r="G3293">
        <v>1.37</v>
      </c>
      <c r="H3293">
        <v>1289.17</v>
      </c>
      <c r="I3293">
        <v>133.16399999999999</v>
      </c>
      <c r="J3293">
        <v>108</v>
      </c>
      <c r="K3293">
        <v>272.24639999999999</v>
      </c>
      <c r="L3293">
        <f>Tabla_STOCKENALMACEN[[#This Row],[CANT_STOCK]]*Tabla_STOCKENALMACEN[[#This Row],[COSTO_UNIT]]</f>
        <v>1289.17</v>
      </c>
      <c r="M3293">
        <f>IFERROR(Tabla_STOCKENALMACEN[[#This Row],[CANT_STOCK]]/Tabla_STOCKENALMACEN[[#This Row],[VENTA_PROM12MESES_UN]],0)</f>
        <v>8.7129629629629637</v>
      </c>
      <c r="N3293">
        <f>IFERROR(12/Tabla_STOCKENALMACEN[[#This Row],[MESES DE INVENTARIO]],0)</f>
        <v>1.3772582359192347</v>
      </c>
      <c r="O3293" s="3">
        <f>Tabla_STOCKENALMACEN[[#This Row],[STOCK_VALORIZADO]]/SUM(Tabla_STOCKENALMACEN[STOCK_VALORIZADO])</f>
        <v>4.8531941886315294E-5</v>
      </c>
      <c r="P3293" s="1" t="str">
        <f>VLOOKUP(Tabla_STOCKENALMACEN[[#This Row],[ID_PRODUCTO]],'ABC VENTAS'!$B$2:$F$564,5,FALSE)</f>
        <v>C</v>
      </c>
      <c r="Q3293" s="1" t="str">
        <f>VLOOKUP(Tabla_STOCKENALMACEN[[#This Row],[ID_PRODUCTO]],'ABC STOCK'!$B$3:$F$565,5,FALSE)</f>
        <v>C</v>
      </c>
      <c r="R3293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294" spans="1:18" x14ac:dyDescent="0.25">
      <c r="A3294">
        <v>2</v>
      </c>
      <c r="B3294">
        <v>1549</v>
      </c>
      <c r="C3294">
        <v>10</v>
      </c>
      <c r="D3294">
        <v>2</v>
      </c>
      <c r="E3294">
        <v>202003</v>
      </c>
      <c r="F3294">
        <v>216</v>
      </c>
      <c r="G3294">
        <v>1.71</v>
      </c>
      <c r="H3294">
        <v>369.36</v>
      </c>
      <c r="I3294">
        <v>88.6464</v>
      </c>
      <c r="J3294">
        <v>64</v>
      </c>
      <c r="K3294">
        <v>204.65280000000001</v>
      </c>
      <c r="L3294">
        <f>Tabla_STOCKENALMACEN[[#This Row],[CANT_STOCK]]*Tabla_STOCKENALMACEN[[#This Row],[COSTO_UNIT]]</f>
        <v>369.36</v>
      </c>
      <c r="M3294">
        <f>IFERROR(Tabla_STOCKENALMACEN[[#This Row],[CANT_STOCK]]/Tabla_STOCKENALMACEN[[#This Row],[VENTA_PROM12MESES_UN]],0)</f>
        <v>3.375</v>
      </c>
      <c r="N3294">
        <f>IFERROR(12/Tabla_STOCKENALMACEN[[#This Row],[MESES DE INVENTARIO]],0)</f>
        <v>3.5555555555555554</v>
      </c>
      <c r="O3294" s="3">
        <f>Tabla_STOCKENALMACEN[[#This Row],[STOCK_VALORIZADO]]/SUM(Tabla_STOCKENALMACEN[STOCK_VALORIZADO])</f>
        <v>1.3904883029491392E-5</v>
      </c>
      <c r="P3294" s="1" t="str">
        <f>VLOOKUP(Tabla_STOCKENALMACEN[[#This Row],[ID_PRODUCTO]],'ABC VENTAS'!$B$2:$F$564,5,FALSE)</f>
        <v>C</v>
      </c>
      <c r="Q3294" s="1" t="str">
        <f>VLOOKUP(Tabla_STOCKENALMACEN[[#This Row],[ID_PRODUCTO]],'ABC STOCK'!$B$3:$F$565,5,FALSE)</f>
        <v>C</v>
      </c>
      <c r="R329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295" spans="1:18" x14ac:dyDescent="0.25">
      <c r="A3295">
        <v>3</v>
      </c>
      <c r="B3295">
        <v>1549</v>
      </c>
      <c r="C3295">
        <v>10</v>
      </c>
      <c r="D3295">
        <v>2</v>
      </c>
      <c r="E3295">
        <v>201906</v>
      </c>
      <c r="F3295">
        <v>1379</v>
      </c>
      <c r="G3295">
        <v>1.25</v>
      </c>
      <c r="H3295">
        <v>1723.75</v>
      </c>
      <c r="I3295">
        <v>69.599999999999994</v>
      </c>
      <c r="J3295">
        <v>64</v>
      </c>
      <c r="K3295">
        <v>130.4</v>
      </c>
      <c r="L3295">
        <f>Tabla_STOCKENALMACEN[[#This Row],[CANT_STOCK]]*Tabla_STOCKENALMACEN[[#This Row],[COSTO_UNIT]]</f>
        <v>1723.75</v>
      </c>
      <c r="M3295">
        <f>IFERROR(Tabla_STOCKENALMACEN[[#This Row],[CANT_STOCK]]/Tabla_STOCKENALMACEN[[#This Row],[VENTA_PROM12MESES_UN]],0)</f>
        <v>21.546875</v>
      </c>
      <c r="N3295">
        <f>IFERROR(12/Tabla_STOCKENALMACEN[[#This Row],[MESES DE INVENTARIO]],0)</f>
        <v>0.55692530819434372</v>
      </c>
      <c r="O3295" s="3">
        <f>Tabla_STOCKENALMACEN[[#This Row],[STOCK_VALORIZADO]]/SUM(Tabla_STOCKENALMACEN[STOCK_VALORIZADO])</f>
        <v>6.4892089349376721E-5</v>
      </c>
      <c r="P3295" s="1" t="str">
        <f>VLOOKUP(Tabla_STOCKENALMACEN[[#This Row],[ID_PRODUCTO]],'ABC VENTAS'!$B$2:$F$564,5,FALSE)</f>
        <v>C</v>
      </c>
      <c r="Q3295" s="1" t="str">
        <f>VLOOKUP(Tabla_STOCKENALMACEN[[#This Row],[ID_PRODUCTO]],'ABC STOCK'!$B$3:$F$565,5,FALSE)</f>
        <v>C</v>
      </c>
      <c r="R329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296" spans="1:18" x14ac:dyDescent="0.25">
      <c r="A3296">
        <v>3</v>
      </c>
      <c r="B3296">
        <v>1550</v>
      </c>
      <c r="C3296">
        <v>10</v>
      </c>
      <c r="D3296">
        <v>2</v>
      </c>
      <c r="E3296">
        <v>201909</v>
      </c>
      <c r="F3296">
        <v>733</v>
      </c>
      <c r="G3296">
        <v>7.78</v>
      </c>
      <c r="H3296">
        <v>5702.74</v>
      </c>
      <c r="I3296">
        <v>435.24432000000002</v>
      </c>
      <c r="J3296">
        <v>66.599999999999994</v>
      </c>
      <c r="K3296">
        <v>906.75900000000001</v>
      </c>
      <c r="L3296">
        <f>Tabla_STOCKENALMACEN[[#This Row],[CANT_STOCK]]*Tabla_STOCKENALMACEN[[#This Row],[COSTO_UNIT]]</f>
        <v>5702.74</v>
      </c>
      <c r="M3296">
        <f>IFERROR(Tabla_STOCKENALMACEN[[#This Row],[CANT_STOCK]]/Tabla_STOCKENALMACEN[[#This Row],[VENTA_PROM12MESES_UN]],0)</f>
        <v>11.006006006006007</v>
      </c>
      <c r="N3296">
        <f>IFERROR(12/Tabla_STOCKENALMACEN[[#This Row],[MESES DE INVENTARIO]],0)</f>
        <v>1.09031377899045</v>
      </c>
      <c r="O3296" s="3">
        <f>Tabla_STOCKENALMACEN[[#This Row],[STOCK_VALORIZADO]]/SUM(Tabla_STOCKENALMACEN[STOCK_VALORIZADO])</f>
        <v>2.1468467794997221E-4</v>
      </c>
      <c r="P3296" s="1" t="str">
        <f>VLOOKUP(Tabla_STOCKENALMACEN[[#This Row],[ID_PRODUCTO]],'ABC VENTAS'!$B$2:$F$564,5,FALSE)</f>
        <v>C</v>
      </c>
      <c r="Q3296" s="1" t="str">
        <f>VLOOKUP(Tabla_STOCKENALMACEN[[#This Row],[ID_PRODUCTO]],'ABC STOCK'!$B$3:$F$565,5,FALSE)</f>
        <v>C</v>
      </c>
      <c r="R329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297" spans="1:18" x14ac:dyDescent="0.25">
      <c r="A3297">
        <v>2</v>
      </c>
      <c r="B3297">
        <v>1550</v>
      </c>
      <c r="C3297">
        <v>10</v>
      </c>
      <c r="D3297">
        <v>2</v>
      </c>
      <c r="E3297">
        <v>201901</v>
      </c>
      <c r="F3297">
        <v>52</v>
      </c>
      <c r="G3297">
        <v>5</v>
      </c>
      <c r="H3297">
        <v>260</v>
      </c>
      <c r="I3297">
        <v>313.10000000000002</v>
      </c>
      <c r="J3297">
        <v>62</v>
      </c>
      <c r="K3297">
        <v>585.9</v>
      </c>
      <c r="L3297">
        <f>Tabla_STOCKENALMACEN[[#This Row],[CANT_STOCK]]*Tabla_STOCKENALMACEN[[#This Row],[COSTO_UNIT]]</f>
        <v>260</v>
      </c>
      <c r="M3297">
        <f>IFERROR(Tabla_STOCKENALMACEN[[#This Row],[CANT_STOCK]]/Tabla_STOCKENALMACEN[[#This Row],[VENTA_PROM12MESES_UN]],0)</f>
        <v>0.83870967741935487</v>
      </c>
      <c r="N3297">
        <f>IFERROR(12/Tabla_STOCKENALMACEN[[#This Row],[MESES DE INVENTARIO]],0)</f>
        <v>14.307692307692307</v>
      </c>
      <c r="O3297" s="3">
        <f>Tabla_STOCKENALMACEN[[#This Row],[STOCK_VALORIZADO]]/SUM(Tabla_STOCKENALMACEN[STOCK_VALORIZADO])</f>
        <v>9.7879293579915575E-6</v>
      </c>
      <c r="P3297" s="1" t="str">
        <f>VLOOKUP(Tabla_STOCKENALMACEN[[#This Row],[ID_PRODUCTO]],'ABC VENTAS'!$B$2:$F$564,5,FALSE)</f>
        <v>C</v>
      </c>
      <c r="Q3297" s="1" t="str">
        <f>VLOOKUP(Tabla_STOCKENALMACEN[[#This Row],[ID_PRODUCTO]],'ABC STOCK'!$B$3:$F$565,5,FALSE)</f>
        <v>C</v>
      </c>
      <c r="R329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98" spans="1:18" x14ac:dyDescent="0.25">
      <c r="A3298">
        <v>3</v>
      </c>
      <c r="B3298">
        <v>1550</v>
      </c>
      <c r="C3298">
        <v>10</v>
      </c>
      <c r="D3298">
        <v>2</v>
      </c>
      <c r="E3298">
        <v>201905</v>
      </c>
      <c r="F3298">
        <v>138</v>
      </c>
      <c r="G3298">
        <v>4.3600000000000003</v>
      </c>
      <c r="H3298">
        <v>601.67999999999995</v>
      </c>
      <c r="I3298">
        <v>281.56008000000003</v>
      </c>
      <c r="J3298">
        <v>68.7</v>
      </c>
      <c r="K3298">
        <v>467.26992000000001</v>
      </c>
      <c r="L3298">
        <f>Tabla_STOCKENALMACEN[[#This Row],[CANT_STOCK]]*Tabla_STOCKENALMACEN[[#This Row],[COSTO_UNIT]]</f>
        <v>601.68000000000006</v>
      </c>
      <c r="M3298">
        <f>IFERROR(Tabla_STOCKENALMACEN[[#This Row],[CANT_STOCK]]/Tabla_STOCKENALMACEN[[#This Row],[VENTA_PROM12MESES_UN]],0)</f>
        <v>2.0087336244541483</v>
      </c>
      <c r="N3298">
        <f>IFERROR(12/Tabla_STOCKENALMACEN[[#This Row],[MESES DE INVENTARIO]],0)</f>
        <v>5.9739130434782615</v>
      </c>
      <c r="O3298" s="3">
        <f>Tabla_STOCKENALMACEN[[#This Row],[STOCK_VALORIZADO]]/SUM(Tabla_STOCKENALMACEN[STOCK_VALORIZADO])</f>
        <v>2.2650774369678313E-5</v>
      </c>
      <c r="P3298" s="1" t="str">
        <f>VLOOKUP(Tabla_STOCKENALMACEN[[#This Row],[ID_PRODUCTO]],'ABC VENTAS'!$B$2:$F$564,5,FALSE)</f>
        <v>C</v>
      </c>
      <c r="Q3298" s="1" t="str">
        <f>VLOOKUP(Tabla_STOCKENALMACEN[[#This Row],[ID_PRODUCTO]],'ABC STOCK'!$B$3:$F$565,5,FALSE)</f>
        <v>C</v>
      </c>
      <c r="R329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299" spans="1:18" x14ac:dyDescent="0.25">
      <c r="A3299">
        <v>2</v>
      </c>
      <c r="B3299">
        <v>1550</v>
      </c>
      <c r="C3299">
        <v>10</v>
      </c>
      <c r="D3299">
        <v>2</v>
      </c>
      <c r="E3299">
        <v>202003</v>
      </c>
      <c r="F3299">
        <v>867</v>
      </c>
      <c r="G3299">
        <v>1.97</v>
      </c>
      <c r="H3299">
        <v>1707.99</v>
      </c>
      <c r="I3299">
        <v>301.42970000000003</v>
      </c>
      <c r="J3299">
        <v>143</v>
      </c>
      <c r="K3299">
        <v>343.68619999999999</v>
      </c>
      <c r="L3299">
        <f>Tabla_STOCKENALMACEN[[#This Row],[CANT_STOCK]]*Tabla_STOCKENALMACEN[[#This Row],[COSTO_UNIT]]</f>
        <v>1707.99</v>
      </c>
      <c r="M3299">
        <f>IFERROR(Tabla_STOCKENALMACEN[[#This Row],[CANT_STOCK]]/Tabla_STOCKENALMACEN[[#This Row],[VENTA_PROM12MESES_UN]],0)</f>
        <v>6.0629370629370634</v>
      </c>
      <c r="N3299">
        <f>IFERROR(12/Tabla_STOCKENALMACEN[[#This Row],[MESES DE INVENTARIO]],0)</f>
        <v>1.9792387543252594</v>
      </c>
      <c r="O3299" s="3">
        <f>Tabla_STOCKENALMACEN[[#This Row],[STOCK_VALORIZADO]]/SUM(Tabla_STOCKENALMACEN[STOCK_VALORIZADO])</f>
        <v>6.4298790246753845E-5</v>
      </c>
      <c r="P3299" s="1" t="str">
        <f>VLOOKUP(Tabla_STOCKENALMACEN[[#This Row],[ID_PRODUCTO]],'ABC VENTAS'!$B$2:$F$564,5,FALSE)</f>
        <v>C</v>
      </c>
      <c r="Q3299" s="1" t="str">
        <f>VLOOKUP(Tabla_STOCKENALMACEN[[#This Row],[ID_PRODUCTO]],'ABC STOCK'!$B$3:$F$565,5,FALSE)</f>
        <v>C</v>
      </c>
      <c r="R329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300" spans="1:18" x14ac:dyDescent="0.25">
      <c r="A3300">
        <v>3</v>
      </c>
      <c r="B3300">
        <v>1550</v>
      </c>
      <c r="C3300">
        <v>10</v>
      </c>
      <c r="D3300">
        <v>2</v>
      </c>
      <c r="E3300">
        <v>201905</v>
      </c>
      <c r="F3300">
        <v>521</v>
      </c>
      <c r="G3300">
        <v>2.95</v>
      </c>
      <c r="H3300">
        <v>1536.95</v>
      </c>
      <c r="I3300">
        <v>175.584</v>
      </c>
      <c r="J3300">
        <v>74.400000000000006</v>
      </c>
      <c r="K3300">
        <v>280.93439999999998</v>
      </c>
      <c r="L3300">
        <f>Tabla_STOCKENALMACEN[[#This Row],[CANT_STOCK]]*Tabla_STOCKENALMACEN[[#This Row],[COSTO_UNIT]]</f>
        <v>1536.95</v>
      </c>
      <c r="M3300">
        <f>IFERROR(Tabla_STOCKENALMACEN[[#This Row],[CANT_STOCK]]/Tabla_STOCKENALMACEN[[#This Row],[VENTA_PROM12MESES_UN]],0)</f>
        <v>7.0026881720430101</v>
      </c>
      <c r="N3300">
        <f>IFERROR(12/Tabla_STOCKENALMACEN[[#This Row],[MESES DE INVENTARIO]],0)</f>
        <v>1.7136276391554703</v>
      </c>
      <c r="O3300" s="3">
        <f>Tabla_STOCKENALMACEN[[#This Row],[STOCK_VALORIZADO]]/SUM(Tabla_STOCKENALMACEN[STOCK_VALORIZADO])</f>
        <v>5.785983856448125E-5</v>
      </c>
      <c r="P3300" s="1" t="str">
        <f>VLOOKUP(Tabla_STOCKENALMACEN[[#This Row],[ID_PRODUCTO]],'ABC VENTAS'!$B$2:$F$564,5,FALSE)</f>
        <v>C</v>
      </c>
      <c r="Q3300" s="1" t="str">
        <f>VLOOKUP(Tabla_STOCKENALMACEN[[#This Row],[ID_PRODUCTO]],'ABC STOCK'!$B$3:$F$565,5,FALSE)</f>
        <v>C</v>
      </c>
      <c r="R330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301" spans="1:18" x14ac:dyDescent="0.25">
      <c r="A3301">
        <v>1</v>
      </c>
      <c r="B3301">
        <v>1550</v>
      </c>
      <c r="C3301">
        <v>10</v>
      </c>
      <c r="D3301">
        <v>2</v>
      </c>
      <c r="E3301">
        <v>201909</v>
      </c>
      <c r="F3301">
        <v>537</v>
      </c>
      <c r="G3301">
        <v>1.53</v>
      </c>
      <c r="H3301">
        <v>821.61</v>
      </c>
      <c r="I3301">
        <v>102.51</v>
      </c>
      <c r="J3301">
        <v>67</v>
      </c>
      <c r="K3301">
        <v>192.71879999999999</v>
      </c>
      <c r="L3301">
        <f>Tabla_STOCKENALMACEN[[#This Row],[CANT_STOCK]]*Tabla_STOCKENALMACEN[[#This Row],[COSTO_UNIT]]</f>
        <v>821.61</v>
      </c>
      <c r="M3301">
        <f>IFERROR(Tabla_STOCKENALMACEN[[#This Row],[CANT_STOCK]]/Tabla_STOCKENALMACEN[[#This Row],[VENTA_PROM12MESES_UN]],0)</f>
        <v>8.0149253731343286</v>
      </c>
      <c r="N3301">
        <f>IFERROR(12/Tabla_STOCKENALMACEN[[#This Row],[MESES DE INVENTARIO]],0)</f>
        <v>1.4972067039106145</v>
      </c>
      <c r="O3301" s="3">
        <f>Tabla_STOCKENALMACEN[[#This Row],[STOCK_VALORIZADO]]/SUM(Tabla_STOCKENALMACEN[STOCK_VALORIZADO])</f>
        <v>3.0930233230074783E-5</v>
      </c>
      <c r="P3301" s="1" t="str">
        <f>VLOOKUP(Tabla_STOCKENALMACEN[[#This Row],[ID_PRODUCTO]],'ABC VENTAS'!$B$2:$F$564,5,FALSE)</f>
        <v>C</v>
      </c>
      <c r="Q3301" s="1" t="str">
        <f>VLOOKUP(Tabla_STOCKENALMACEN[[#This Row],[ID_PRODUCTO]],'ABC STOCK'!$B$3:$F$565,5,FALSE)</f>
        <v>C</v>
      </c>
      <c r="R330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302" spans="1:18" x14ac:dyDescent="0.25">
      <c r="A3302">
        <v>2</v>
      </c>
      <c r="B3302">
        <v>1551</v>
      </c>
      <c r="C3302">
        <v>10</v>
      </c>
      <c r="D3302">
        <v>2</v>
      </c>
      <c r="E3302">
        <v>202002</v>
      </c>
      <c r="F3302">
        <v>123</v>
      </c>
      <c r="G3302">
        <v>8</v>
      </c>
      <c r="H3302">
        <v>984</v>
      </c>
      <c r="I3302">
        <v>809.6</v>
      </c>
      <c r="J3302">
        <v>92</v>
      </c>
      <c r="K3302">
        <v>1383.68</v>
      </c>
      <c r="L3302">
        <f>Tabla_STOCKENALMACEN[[#This Row],[CANT_STOCK]]*Tabla_STOCKENALMACEN[[#This Row],[COSTO_UNIT]]</f>
        <v>984</v>
      </c>
      <c r="M3302">
        <f>IFERROR(Tabla_STOCKENALMACEN[[#This Row],[CANT_STOCK]]/Tabla_STOCKENALMACEN[[#This Row],[VENTA_PROM12MESES_UN]],0)</f>
        <v>1.3369565217391304</v>
      </c>
      <c r="N3302">
        <f>IFERROR(12/Tabla_STOCKENALMACEN[[#This Row],[MESES DE INVENTARIO]],0)</f>
        <v>8.9756097560975618</v>
      </c>
      <c r="O3302" s="3">
        <f>Tabla_STOCKENALMACEN[[#This Row],[STOCK_VALORIZADO]]/SUM(Tabla_STOCKENALMACEN[STOCK_VALORIZADO])</f>
        <v>3.7043548031783431E-5</v>
      </c>
      <c r="P3302" s="1" t="str">
        <f>VLOOKUP(Tabla_STOCKENALMACEN[[#This Row],[ID_PRODUCTO]],'ABC VENTAS'!$B$2:$F$564,5,FALSE)</f>
        <v>C</v>
      </c>
      <c r="Q3302" s="1" t="str">
        <f>VLOOKUP(Tabla_STOCKENALMACEN[[#This Row],[ID_PRODUCTO]],'ABC STOCK'!$B$3:$F$565,5,FALSE)</f>
        <v>C</v>
      </c>
      <c r="R330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03" spans="1:18" x14ac:dyDescent="0.25">
      <c r="A3303">
        <v>3</v>
      </c>
      <c r="B3303">
        <v>1551</v>
      </c>
      <c r="C3303">
        <v>10</v>
      </c>
      <c r="D3303">
        <v>2</v>
      </c>
      <c r="E3303">
        <v>201910</v>
      </c>
      <c r="F3303">
        <v>67</v>
      </c>
      <c r="G3303">
        <v>6.78</v>
      </c>
      <c r="H3303">
        <v>454.26</v>
      </c>
      <c r="I3303">
        <v>893.87519999999995</v>
      </c>
      <c r="J3303">
        <v>128</v>
      </c>
      <c r="K3303">
        <v>1275.7248</v>
      </c>
      <c r="L3303">
        <f>Tabla_STOCKENALMACEN[[#This Row],[CANT_STOCK]]*Tabla_STOCKENALMACEN[[#This Row],[COSTO_UNIT]]</f>
        <v>454.26</v>
      </c>
      <c r="M3303">
        <f>IFERROR(Tabla_STOCKENALMACEN[[#This Row],[CANT_STOCK]]/Tabla_STOCKENALMACEN[[#This Row],[VENTA_PROM12MESES_UN]],0)</f>
        <v>0.5234375</v>
      </c>
      <c r="N3303">
        <f>IFERROR(12/Tabla_STOCKENALMACEN[[#This Row],[MESES DE INVENTARIO]],0)</f>
        <v>22.925373134328357</v>
      </c>
      <c r="O3303" s="3">
        <f>Tabla_STOCKENALMACEN[[#This Row],[STOCK_VALORIZADO]]/SUM(Tabla_STOCKENALMACEN[STOCK_VALORIZADO])</f>
        <v>1.7101018423697095E-5</v>
      </c>
      <c r="P3303" s="1" t="str">
        <f>VLOOKUP(Tabla_STOCKENALMACEN[[#This Row],[ID_PRODUCTO]],'ABC VENTAS'!$B$2:$F$564,5,FALSE)</f>
        <v>C</v>
      </c>
      <c r="Q3303" s="1" t="str">
        <f>VLOOKUP(Tabla_STOCKENALMACEN[[#This Row],[ID_PRODUCTO]],'ABC STOCK'!$B$3:$F$565,5,FALSE)</f>
        <v>C</v>
      </c>
      <c r="R330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04" spans="1:18" x14ac:dyDescent="0.25">
      <c r="A3304">
        <v>2</v>
      </c>
      <c r="B3304">
        <v>1551</v>
      </c>
      <c r="C3304">
        <v>10</v>
      </c>
      <c r="D3304">
        <v>2</v>
      </c>
      <c r="E3304">
        <v>202002</v>
      </c>
      <c r="F3304">
        <v>571</v>
      </c>
      <c r="G3304">
        <v>6.57</v>
      </c>
      <c r="H3304">
        <v>3751.47</v>
      </c>
      <c r="I3304">
        <v>364.85181</v>
      </c>
      <c r="J3304">
        <v>51.9</v>
      </c>
      <c r="K3304">
        <v>548.98262999999997</v>
      </c>
      <c r="L3304">
        <f>Tabla_STOCKENALMACEN[[#This Row],[CANT_STOCK]]*Tabla_STOCKENALMACEN[[#This Row],[COSTO_UNIT]]</f>
        <v>3751.4700000000003</v>
      </c>
      <c r="M3304">
        <f>IFERROR(Tabla_STOCKENALMACEN[[#This Row],[CANT_STOCK]]/Tabla_STOCKENALMACEN[[#This Row],[VENTA_PROM12MESES_UN]],0)</f>
        <v>11.001926782273603</v>
      </c>
      <c r="N3304">
        <f>IFERROR(12/Tabla_STOCKENALMACEN[[#This Row],[MESES DE INVENTARIO]],0)</f>
        <v>1.0907180385288966</v>
      </c>
      <c r="O3304" s="3">
        <f>Tabla_STOCKENALMACEN[[#This Row],[STOCK_VALORIZADO]]/SUM(Tabla_STOCKENALMACEN[STOCK_VALORIZADO])</f>
        <v>1.4122739749470995E-4</v>
      </c>
      <c r="P3304" s="1" t="str">
        <f>VLOOKUP(Tabla_STOCKENALMACEN[[#This Row],[ID_PRODUCTO]],'ABC VENTAS'!$B$2:$F$564,5,FALSE)</f>
        <v>C</v>
      </c>
      <c r="Q3304" s="1" t="str">
        <f>VLOOKUP(Tabla_STOCKENALMACEN[[#This Row],[ID_PRODUCTO]],'ABC STOCK'!$B$3:$F$565,5,FALSE)</f>
        <v>C</v>
      </c>
      <c r="R3304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305" spans="1:18" x14ac:dyDescent="0.25">
      <c r="A3305">
        <v>1</v>
      </c>
      <c r="B3305">
        <v>1551</v>
      </c>
      <c r="C3305">
        <v>10</v>
      </c>
      <c r="D3305">
        <v>2</v>
      </c>
      <c r="E3305">
        <v>201902</v>
      </c>
      <c r="F3305">
        <v>630</v>
      </c>
      <c r="G3305">
        <v>5.65</v>
      </c>
      <c r="H3305">
        <v>3559.5</v>
      </c>
      <c r="I3305">
        <v>311.45625000000001</v>
      </c>
      <c r="J3305">
        <v>52.5</v>
      </c>
      <c r="K3305">
        <v>522.05999999999995</v>
      </c>
      <c r="L3305">
        <f>Tabla_STOCKENALMACEN[[#This Row],[CANT_STOCK]]*Tabla_STOCKENALMACEN[[#This Row],[COSTO_UNIT]]</f>
        <v>3559.5</v>
      </c>
      <c r="M3305">
        <f>IFERROR(Tabla_STOCKENALMACEN[[#This Row],[CANT_STOCK]]/Tabla_STOCKENALMACEN[[#This Row],[VENTA_PROM12MESES_UN]],0)</f>
        <v>12</v>
      </c>
      <c r="N3305">
        <f>IFERROR(12/Tabla_STOCKENALMACEN[[#This Row],[MESES DE INVENTARIO]],0)</f>
        <v>1</v>
      </c>
      <c r="O3305" s="3">
        <f>Tabla_STOCKENALMACEN[[#This Row],[STOCK_VALORIZADO]]/SUM(Tabla_STOCKENALMACEN[STOCK_VALORIZADO])</f>
        <v>1.3400051749911903E-4</v>
      </c>
      <c r="P3305" s="1" t="str">
        <f>VLOOKUP(Tabla_STOCKENALMACEN[[#This Row],[ID_PRODUCTO]],'ABC VENTAS'!$B$2:$F$564,5,FALSE)</f>
        <v>C</v>
      </c>
      <c r="Q3305" s="1" t="str">
        <f>VLOOKUP(Tabla_STOCKENALMACEN[[#This Row],[ID_PRODUCTO]],'ABC STOCK'!$B$3:$F$565,5,FALSE)</f>
        <v>C</v>
      </c>
      <c r="R330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306" spans="1:18" x14ac:dyDescent="0.25">
      <c r="A3306">
        <v>2</v>
      </c>
      <c r="B3306">
        <v>1551</v>
      </c>
      <c r="C3306">
        <v>10</v>
      </c>
      <c r="D3306">
        <v>2</v>
      </c>
      <c r="E3306">
        <v>201905</v>
      </c>
      <c r="F3306">
        <v>228</v>
      </c>
      <c r="G3306">
        <v>2.82</v>
      </c>
      <c r="H3306">
        <v>642.96</v>
      </c>
      <c r="I3306">
        <v>350.32859999999999</v>
      </c>
      <c r="J3306">
        <v>123</v>
      </c>
      <c r="K3306">
        <v>492.5412</v>
      </c>
      <c r="L3306">
        <f>Tabla_STOCKENALMACEN[[#This Row],[CANT_STOCK]]*Tabla_STOCKENALMACEN[[#This Row],[COSTO_UNIT]]</f>
        <v>642.95999999999992</v>
      </c>
      <c r="M3306">
        <f>IFERROR(Tabla_STOCKENALMACEN[[#This Row],[CANT_STOCK]]/Tabla_STOCKENALMACEN[[#This Row],[VENTA_PROM12MESES_UN]],0)</f>
        <v>1.8536585365853659</v>
      </c>
      <c r="N3306">
        <f>IFERROR(12/Tabla_STOCKENALMACEN[[#This Row],[MESES DE INVENTARIO]],0)</f>
        <v>6.473684210526315</v>
      </c>
      <c r="O3306" s="3">
        <f>Tabla_STOCKENALMACEN[[#This Row],[STOCK_VALORIZADO]]/SUM(Tabla_STOCKENALMACEN[STOCK_VALORIZADO])</f>
        <v>2.4204796384670196E-5</v>
      </c>
      <c r="P3306" s="1" t="str">
        <f>VLOOKUP(Tabla_STOCKENALMACEN[[#This Row],[ID_PRODUCTO]],'ABC VENTAS'!$B$2:$F$564,5,FALSE)</f>
        <v>C</v>
      </c>
      <c r="Q3306" s="1" t="str">
        <f>VLOOKUP(Tabla_STOCKENALMACEN[[#This Row],[ID_PRODUCTO]],'ABC STOCK'!$B$3:$F$565,5,FALSE)</f>
        <v>C</v>
      </c>
      <c r="R330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07" spans="1:18" x14ac:dyDescent="0.25">
      <c r="A3307">
        <v>3</v>
      </c>
      <c r="B3307">
        <v>1551</v>
      </c>
      <c r="C3307">
        <v>10</v>
      </c>
      <c r="D3307">
        <v>2</v>
      </c>
      <c r="E3307">
        <v>202003</v>
      </c>
      <c r="F3307">
        <v>74</v>
      </c>
      <c r="G3307">
        <v>3.49</v>
      </c>
      <c r="H3307">
        <v>258.26</v>
      </c>
      <c r="I3307">
        <v>295.00970000000001</v>
      </c>
      <c r="J3307">
        <v>79</v>
      </c>
      <c r="K3307">
        <v>465.94990000000001</v>
      </c>
      <c r="L3307">
        <f>Tabla_STOCKENALMACEN[[#This Row],[CANT_STOCK]]*Tabla_STOCKENALMACEN[[#This Row],[COSTO_UNIT]]</f>
        <v>258.26</v>
      </c>
      <c r="M3307">
        <f>IFERROR(Tabla_STOCKENALMACEN[[#This Row],[CANT_STOCK]]/Tabla_STOCKENALMACEN[[#This Row],[VENTA_PROM12MESES_UN]],0)</f>
        <v>0.93670886075949367</v>
      </c>
      <c r="N3307">
        <f>IFERROR(12/Tabla_STOCKENALMACEN[[#This Row],[MESES DE INVENTARIO]],0)</f>
        <v>12.810810810810811</v>
      </c>
      <c r="O3307" s="3">
        <f>Tabla_STOCKENALMACEN[[#This Row],[STOCK_VALORIZADO]]/SUM(Tabla_STOCKENALMACEN[STOCK_VALORIZADO])</f>
        <v>9.7224255230573058E-6</v>
      </c>
      <c r="P3307" s="1" t="str">
        <f>VLOOKUP(Tabla_STOCKENALMACEN[[#This Row],[ID_PRODUCTO]],'ABC VENTAS'!$B$2:$F$564,5,FALSE)</f>
        <v>C</v>
      </c>
      <c r="Q3307" s="1" t="str">
        <f>VLOOKUP(Tabla_STOCKENALMACEN[[#This Row],[ID_PRODUCTO]],'ABC STOCK'!$B$3:$F$565,5,FALSE)</f>
        <v>C</v>
      </c>
      <c r="R330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08" spans="1:18" x14ac:dyDescent="0.25">
      <c r="A3308">
        <v>2</v>
      </c>
      <c r="B3308">
        <v>1552</v>
      </c>
      <c r="C3308">
        <v>10</v>
      </c>
      <c r="D3308">
        <v>2</v>
      </c>
      <c r="E3308">
        <v>201903</v>
      </c>
      <c r="F3308">
        <v>231</v>
      </c>
      <c r="G3308">
        <v>4.51</v>
      </c>
      <c r="H3308">
        <v>1041.81</v>
      </c>
      <c r="I3308">
        <v>565.95989999999995</v>
      </c>
      <c r="J3308">
        <v>141</v>
      </c>
      <c r="K3308">
        <v>883.91489999999999</v>
      </c>
      <c r="L3308">
        <f>Tabla_STOCKENALMACEN[[#This Row],[CANT_STOCK]]*Tabla_STOCKENALMACEN[[#This Row],[COSTO_UNIT]]</f>
        <v>1041.81</v>
      </c>
      <c r="M3308">
        <f>IFERROR(Tabla_STOCKENALMACEN[[#This Row],[CANT_STOCK]]/Tabla_STOCKENALMACEN[[#This Row],[VENTA_PROM12MESES_UN]],0)</f>
        <v>1.6382978723404256</v>
      </c>
      <c r="N3308">
        <f>IFERROR(12/Tabla_STOCKENALMACEN[[#This Row],[MESES DE INVENTARIO]],0)</f>
        <v>7.3246753246753249</v>
      </c>
      <c r="O3308" s="3">
        <f>Tabla_STOCKENALMACEN[[#This Row],[STOCK_VALORIZADO]]/SUM(Tabla_STOCKENALMACEN[STOCK_VALORIZADO])</f>
        <v>3.9219856478650709E-5</v>
      </c>
      <c r="P3308" s="1" t="str">
        <f>VLOOKUP(Tabla_STOCKENALMACEN[[#This Row],[ID_PRODUCTO]],'ABC VENTAS'!$B$2:$F$564,5,FALSE)</f>
        <v>C</v>
      </c>
      <c r="Q3308" s="1" t="str">
        <f>VLOOKUP(Tabla_STOCKENALMACEN[[#This Row],[ID_PRODUCTO]],'ABC STOCK'!$B$3:$F$565,5,FALSE)</f>
        <v>C</v>
      </c>
      <c r="R330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09" spans="1:18" x14ac:dyDescent="0.25">
      <c r="A3309">
        <v>1</v>
      </c>
      <c r="B3309">
        <v>1552</v>
      </c>
      <c r="C3309">
        <v>10</v>
      </c>
      <c r="D3309">
        <v>2</v>
      </c>
      <c r="E3309">
        <v>201907</v>
      </c>
      <c r="F3309">
        <v>1512</v>
      </c>
      <c r="G3309">
        <v>4.25</v>
      </c>
      <c r="H3309">
        <v>6426</v>
      </c>
      <c r="I3309">
        <v>425.72250000000003</v>
      </c>
      <c r="J3309">
        <v>94.5</v>
      </c>
      <c r="K3309">
        <v>759.07124999999996</v>
      </c>
      <c r="L3309">
        <f>Tabla_STOCKENALMACEN[[#This Row],[CANT_STOCK]]*Tabla_STOCKENALMACEN[[#This Row],[COSTO_UNIT]]</f>
        <v>6426</v>
      </c>
      <c r="M3309">
        <f>IFERROR(Tabla_STOCKENALMACEN[[#This Row],[CANT_STOCK]]/Tabla_STOCKENALMACEN[[#This Row],[VENTA_PROM12MESES_UN]],0)</f>
        <v>16</v>
      </c>
      <c r="N3309">
        <f>IFERROR(12/Tabla_STOCKENALMACEN[[#This Row],[MESES DE INVENTARIO]],0)</f>
        <v>0.75</v>
      </c>
      <c r="O3309" s="3">
        <f>Tabla_STOCKENALMACEN[[#This Row],[STOCK_VALORIZADO]]/SUM(Tabla_STOCKENALMACEN[STOCK_VALORIZADO])</f>
        <v>2.4191243867097595E-4</v>
      </c>
      <c r="P3309" s="1" t="str">
        <f>VLOOKUP(Tabla_STOCKENALMACEN[[#This Row],[ID_PRODUCTO]],'ABC VENTAS'!$B$2:$F$564,5,FALSE)</f>
        <v>C</v>
      </c>
      <c r="Q3309" s="1" t="str">
        <f>VLOOKUP(Tabla_STOCKENALMACEN[[#This Row],[ID_PRODUCTO]],'ABC STOCK'!$B$3:$F$565,5,FALSE)</f>
        <v>C</v>
      </c>
      <c r="R330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310" spans="1:18" x14ac:dyDescent="0.25">
      <c r="A3310">
        <v>1</v>
      </c>
      <c r="B3310">
        <v>1552</v>
      </c>
      <c r="C3310">
        <v>10</v>
      </c>
      <c r="D3310">
        <v>2</v>
      </c>
      <c r="E3310">
        <v>201907</v>
      </c>
      <c r="F3310">
        <v>544</v>
      </c>
      <c r="G3310">
        <v>4.82</v>
      </c>
      <c r="H3310">
        <v>2622.08</v>
      </c>
      <c r="I3310">
        <v>320.24079999999998</v>
      </c>
      <c r="J3310">
        <v>60.4</v>
      </c>
      <c r="K3310">
        <v>518.20784000000003</v>
      </c>
      <c r="L3310">
        <f>Tabla_STOCKENALMACEN[[#This Row],[CANT_STOCK]]*Tabla_STOCKENALMACEN[[#This Row],[COSTO_UNIT]]</f>
        <v>2622.08</v>
      </c>
      <c r="M3310">
        <f>IFERROR(Tabla_STOCKENALMACEN[[#This Row],[CANT_STOCK]]/Tabla_STOCKENALMACEN[[#This Row],[VENTA_PROM12MESES_UN]],0)</f>
        <v>9.0066225165562912</v>
      </c>
      <c r="N3310">
        <f>IFERROR(12/Tabla_STOCKENALMACEN[[#This Row],[MESES DE INVENTARIO]],0)</f>
        <v>1.3323529411764705</v>
      </c>
      <c r="O3310" s="3">
        <f>Tabla_STOCKENALMACEN[[#This Row],[STOCK_VALORIZADO]]/SUM(Tabla_STOCKENALMACEN[STOCK_VALORIZADO])</f>
        <v>9.8710514657701935E-5</v>
      </c>
      <c r="P3310" s="1" t="str">
        <f>VLOOKUP(Tabla_STOCKENALMACEN[[#This Row],[ID_PRODUCTO]],'ABC VENTAS'!$B$2:$F$564,5,FALSE)</f>
        <v>C</v>
      </c>
      <c r="Q3310" s="1" t="str">
        <f>VLOOKUP(Tabla_STOCKENALMACEN[[#This Row],[ID_PRODUCTO]],'ABC STOCK'!$B$3:$F$565,5,FALSE)</f>
        <v>C</v>
      </c>
      <c r="R331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311" spans="1:18" x14ac:dyDescent="0.25">
      <c r="A3311">
        <v>3</v>
      </c>
      <c r="B3311">
        <v>1552</v>
      </c>
      <c r="C3311">
        <v>10</v>
      </c>
      <c r="D3311">
        <v>2</v>
      </c>
      <c r="E3311">
        <v>202002</v>
      </c>
      <c r="F3311">
        <v>243</v>
      </c>
      <c r="G3311">
        <v>1.35</v>
      </c>
      <c r="H3311">
        <v>328.05</v>
      </c>
      <c r="I3311">
        <v>192.11850000000001</v>
      </c>
      <c r="J3311">
        <v>133</v>
      </c>
      <c r="K3311">
        <v>341.14499999999998</v>
      </c>
      <c r="L3311">
        <f>Tabla_STOCKENALMACEN[[#This Row],[CANT_STOCK]]*Tabla_STOCKENALMACEN[[#This Row],[COSTO_UNIT]]</f>
        <v>328.05</v>
      </c>
      <c r="M3311">
        <f>IFERROR(Tabla_STOCKENALMACEN[[#This Row],[CANT_STOCK]]/Tabla_STOCKENALMACEN[[#This Row],[VENTA_PROM12MESES_UN]],0)</f>
        <v>1.8270676691729324</v>
      </c>
      <c r="N3311">
        <f>IFERROR(12/Tabla_STOCKENALMACEN[[#This Row],[MESES DE INVENTARIO]],0)</f>
        <v>6.5679012345679011</v>
      </c>
      <c r="O3311" s="3">
        <f>Tabla_STOCKENALMACEN[[#This Row],[STOCK_VALORIZADO]]/SUM(Tabla_STOCKENALMACEN[STOCK_VALORIZADO])</f>
        <v>1.2349731638035117E-5</v>
      </c>
      <c r="P3311" s="1" t="str">
        <f>VLOOKUP(Tabla_STOCKENALMACEN[[#This Row],[ID_PRODUCTO]],'ABC VENTAS'!$B$2:$F$564,5,FALSE)</f>
        <v>C</v>
      </c>
      <c r="Q3311" s="1" t="str">
        <f>VLOOKUP(Tabla_STOCKENALMACEN[[#This Row],[ID_PRODUCTO]],'ABC STOCK'!$B$3:$F$565,5,FALSE)</f>
        <v>C</v>
      </c>
      <c r="R3311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12" spans="1:18" x14ac:dyDescent="0.25">
      <c r="A3312">
        <v>3</v>
      </c>
      <c r="B3312">
        <v>1552</v>
      </c>
      <c r="C3312">
        <v>10</v>
      </c>
      <c r="D3312">
        <v>2</v>
      </c>
      <c r="E3312">
        <v>202002</v>
      </c>
      <c r="F3312">
        <v>48</v>
      </c>
      <c r="G3312">
        <v>5.3</v>
      </c>
      <c r="H3312">
        <v>254.4</v>
      </c>
      <c r="I3312">
        <v>232.458</v>
      </c>
      <c r="J3312">
        <v>51</v>
      </c>
      <c r="K3312">
        <v>337.875</v>
      </c>
      <c r="L3312">
        <f>Tabla_STOCKENALMACEN[[#This Row],[CANT_STOCK]]*Tabla_STOCKENALMACEN[[#This Row],[COSTO_UNIT]]</f>
        <v>254.39999999999998</v>
      </c>
      <c r="M3312">
        <f>IFERROR(Tabla_STOCKENALMACEN[[#This Row],[CANT_STOCK]]/Tabla_STOCKENALMACEN[[#This Row],[VENTA_PROM12MESES_UN]],0)</f>
        <v>0.94117647058823528</v>
      </c>
      <c r="N3312">
        <f>IFERROR(12/Tabla_STOCKENALMACEN[[#This Row],[MESES DE INVENTARIO]],0)</f>
        <v>12.75</v>
      </c>
      <c r="O3312" s="3">
        <f>Tabla_STOCKENALMACEN[[#This Row],[STOCK_VALORIZADO]]/SUM(Tabla_STOCKENALMACEN[STOCK_VALORIZADO])</f>
        <v>9.5771124179732762E-6</v>
      </c>
      <c r="P3312" s="1" t="str">
        <f>VLOOKUP(Tabla_STOCKENALMACEN[[#This Row],[ID_PRODUCTO]],'ABC VENTAS'!$B$2:$F$564,5,FALSE)</f>
        <v>C</v>
      </c>
      <c r="Q3312" s="1" t="str">
        <f>VLOOKUP(Tabla_STOCKENALMACEN[[#This Row],[ID_PRODUCTO]],'ABC STOCK'!$B$3:$F$565,5,FALSE)</f>
        <v>C</v>
      </c>
      <c r="R331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13" spans="1:18" x14ac:dyDescent="0.25">
      <c r="A3313">
        <v>1</v>
      </c>
      <c r="B3313">
        <v>1552</v>
      </c>
      <c r="C3313">
        <v>10</v>
      </c>
      <c r="D3313">
        <v>2</v>
      </c>
      <c r="E3313">
        <v>201906</v>
      </c>
      <c r="F3313">
        <v>23</v>
      </c>
      <c r="G3313">
        <v>1.3</v>
      </c>
      <c r="H3313">
        <v>29.9</v>
      </c>
      <c r="I3313">
        <v>147.41999999999999</v>
      </c>
      <c r="J3313">
        <v>108</v>
      </c>
      <c r="K3313">
        <v>175.5</v>
      </c>
      <c r="L3313">
        <f>Tabla_STOCKENALMACEN[[#This Row],[CANT_STOCK]]*Tabla_STOCKENALMACEN[[#This Row],[COSTO_UNIT]]</f>
        <v>29.900000000000002</v>
      </c>
      <c r="M3313">
        <f>IFERROR(Tabla_STOCKENALMACEN[[#This Row],[CANT_STOCK]]/Tabla_STOCKENALMACEN[[#This Row],[VENTA_PROM12MESES_UN]],0)</f>
        <v>0.21296296296296297</v>
      </c>
      <c r="N3313">
        <f>IFERROR(12/Tabla_STOCKENALMACEN[[#This Row],[MESES DE INVENTARIO]],0)</f>
        <v>56.347826086956523</v>
      </c>
      <c r="O3313" s="3">
        <f>Tabla_STOCKENALMACEN[[#This Row],[STOCK_VALORIZADO]]/SUM(Tabla_STOCKENALMACEN[STOCK_VALORIZADO])</f>
        <v>1.1256118761690292E-6</v>
      </c>
      <c r="P3313" s="1" t="str">
        <f>VLOOKUP(Tabla_STOCKENALMACEN[[#This Row],[ID_PRODUCTO]],'ABC VENTAS'!$B$2:$F$564,5,FALSE)</f>
        <v>C</v>
      </c>
      <c r="Q3313" s="1" t="str">
        <f>VLOOKUP(Tabla_STOCKENALMACEN[[#This Row],[ID_PRODUCTO]],'ABC STOCK'!$B$3:$F$565,5,FALSE)</f>
        <v>C</v>
      </c>
      <c r="R331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14" spans="1:18" x14ac:dyDescent="0.25">
      <c r="A3314">
        <v>3</v>
      </c>
      <c r="B3314">
        <v>1553</v>
      </c>
      <c r="C3314">
        <v>10</v>
      </c>
      <c r="D3314">
        <v>2</v>
      </c>
      <c r="E3314">
        <v>202003</v>
      </c>
      <c r="F3314">
        <v>0</v>
      </c>
      <c r="G3314">
        <v>6.53</v>
      </c>
      <c r="H3314">
        <v>0</v>
      </c>
      <c r="I3314">
        <v>438.81599999999997</v>
      </c>
      <c r="J3314">
        <v>84</v>
      </c>
      <c r="K3314">
        <v>1009.2768</v>
      </c>
      <c r="L3314">
        <f>Tabla_STOCKENALMACEN[[#This Row],[CANT_STOCK]]*Tabla_STOCKENALMACEN[[#This Row],[COSTO_UNIT]]</f>
        <v>0</v>
      </c>
      <c r="M3314">
        <f>IFERROR(Tabla_STOCKENALMACEN[[#This Row],[CANT_STOCK]]/Tabla_STOCKENALMACEN[[#This Row],[VENTA_PROM12MESES_UN]],0)</f>
        <v>0</v>
      </c>
      <c r="N3314">
        <f>IFERROR(12/Tabla_STOCKENALMACEN[[#This Row],[MESES DE INVENTARIO]],0)</f>
        <v>0</v>
      </c>
      <c r="O3314" s="3">
        <f>Tabla_STOCKENALMACEN[[#This Row],[STOCK_VALORIZADO]]/SUM(Tabla_STOCKENALMACEN[STOCK_VALORIZADO])</f>
        <v>0</v>
      </c>
      <c r="P3314" s="1" t="str">
        <f>VLOOKUP(Tabla_STOCKENALMACEN[[#This Row],[ID_PRODUCTO]],'ABC VENTAS'!$B$2:$F$564,5,FALSE)</f>
        <v>C</v>
      </c>
      <c r="Q3314" s="1" t="str">
        <f>VLOOKUP(Tabla_STOCKENALMACEN[[#This Row],[ID_PRODUCTO]],'ABC STOCK'!$B$3:$F$565,5,FALSE)</f>
        <v>C</v>
      </c>
      <c r="R331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15" spans="1:18" x14ac:dyDescent="0.25">
      <c r="A3315">
        <v>1</v>
      </c>
      <c r="B3315">
        <v>1553</v>
      </c>
      <c r="C3315">
        <v>10</v>
      </c>
      <c r="D3315">
        <v>2</v>
      </c>
      <c r="E3315">
        <v>202003</v>
      </c>
      <c r="F3315">
        <v>616</v>
      </c>
      <c r="G3315">
        <v>3.16</v>
      </c>
      <c r="H3315">
        <v>1946.56</v>
      </c>
      <c r="I3315">
        <v>299.98511999999999</v>
      </c>
      <c r="J3315">
        <v>87.9</v>
      </c>
      <c r="K3315">
        <v>480.53172000000001</v>
      </c>
      <c r="L3315">
        <f>Tabla_STOCKENALMACEN[[#This Row],[CANT_STOCK]]*Tabla_STOCKENALMACEN[[#This Row],[COSTO_UNIT]]</f>
        <v>1946.5600000000002</v>
      </c>
      <c r="M3315">
        <f>IFERROR(Tabla_STOCKENALMACEN[[#This Row],[CANT_STOCK]]/Tabla_STOCKENALMACEN[[#This Row],[VENTA_PROM12MESES_UN]],0)</f>
        <v>7.0079635949943109</v>
      </c>
      <c r="N3315">
        <f>IFERROR(12/Tabla_STOCKENALMACEN[[#This Row],[MESES DE INVENTARIO]],0)</f>
        <v>1.7123376623376625</v>
      </c>
      <c r="O3315" s="3">
        <f>Tabla_STOCKENALMACEN[[#This Row],[STOCK_VALORIZADO]]/SUM(Tabla_STOCKENALMACEN[STOCK_VALORIZADO])</f>
        <v>7.3279968350354032E-5</v>
      </c>
      <c r="P3315" s="1" t="str">
        <f>VLOOKUP(Tabla_STOCKENALMACEN[[#This Row],[ID_PRODUCTO]],'ABC VENTAS'!$B$2:$F$564,5,FALSE)</f>
        <v>C</v>
      </c>
      <c r="Q3315" s="1" t="str">
        <f>VLOOKUP(Tabla_STOCKENALMACEN[[#This Row],[ID_PRODUCTO]],'ABC STOCK'!$B$3:$F$565,5,FALSE)</f>
        <v>C</v>
      </c>
      <c r="R331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316" spans="1:18" x14ac:dyDescent="0.25">
      <c r="A3316">
        <v>3</v>
      </c>
      <c r="B3316">
        <v>1553</v>
      </c>
      <c r="C3316">
        <v>10</v>
      </c>
      <c r="D3316">
        <v>2</v>
      </c>
      <c r="E3316">
        <v>202001</v>
      </c>
      <c r="F3316">
        <v>300</v>
      </c>
      <c r="G3316">
        <v>7.22</v>
      </c>
      <c r="H3316">
        <v>2166</v>
      </c>
      <c r="I3316">
        <v>194.74506</v>
      </c>
      <c r="J3316">
        <v>33.299999999999997</v>
      </c>
      <c r="K3316">
        <v>379.87308000000002</v>
      </c>
      <c r="L3316">
        <f>Tabla_STOCKENALMACEN[[#This Row],[CANT_STOCK]]*Tabla_STOCKENALMACEN[[#This Row],[COSTO_UNIT]]</f>
        <v>2166</v>
      </c>
      <c r="M3316">
        <f>IFERROR(Tabla_STOCKENALMACEN[[#This Row],[CANT_STOCK]]/Tabla_STOCKENALMACEN[[#This Row],[VENTA_PROM12MESES_UN]],0)</f>
        <v>9.0090090090090094</v>
      </c>
      <c r="N3316">
        <f>IFERROR(12/Tabla_STOCKENALMACEN[[#This Row],[MESES DE INVENTARIO]],0)</f>
        <v>1.3319999999999999</v>
      </c>
      <c r="O3316" s="3">
        <f>Tabla_STOCKENALMACEN[[#This Row],[STOCK_VALORIZADO]]/SUM(Tabla_STOCKENALMACEN[STOCK_VALORIZADO])</f>
        <v>8.1540980728498895E-5</v>
      </c>
      <c r="P3316" s="1" t="str">
        <f>VLOOKUP(Tabla_STOCKENALMACEN[[#This Row],[ID_PRODUCTO]],'ABC VENTAS'!$B$2:$F$564,5,FALSE)</f>
        <v>C</v>
      </c>
      <c r="Q3316" s="1" t="str">
        <f>VLOOKUP(Tabla_STOCKENALMACEN[[#This Row],[ID_PRODUCTO]],'ABC STOCK'!$B$3:$F$565,5,FALSE)</f>
        <v>C</v>
      </c>
      <c r="R331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317" spans="1:18" x14ac:dyDescent="0.25">
      <c r="A3317">
        <v>2</v>
      </c>
      <c r="B3317">
        <v>1553</v>
      </c>
      <c r="C3317">
        <v>10</v>
      </c>
      <c r="D3317">
        <v>2</v>
      </c>
      <c r="E3317">
        <v>201903</v>
      </c>
      <c r="F3317">
        <v>116</v>
      </c>
      <c r="G3317">
        <v>3.16</v>
      </c>
      <c r="H3317">
        <v>366.56</v>
      </c>
      <c r="I3317">
        <v>314.86239999999998</v>
      </c>
      <c r="J3317">
        <v>94</v>
      </c>
      <c r="K3317">
        <v>371.3</v>
      </c>
      <c r="L3317">
        <f>Tabla_STOCKENALMACEN[[#This Row],[CANT_STOCK]]*Tabla_STOCKENALMACEN[[#This Row],[COSTO_UNIT]]</f>
        <v>366.56</v>
      </c>
      <c r="M3317">
        <f>IFERROR(Tabla_STOCKENALMACEN[[#This Row],[CANT_STOCK]]/Tabla_STOCKENALMACEN[[#This Row],[VENTA_PROM12MESES_UN]],0)</f>
        <v>1.2340425531914894</v>
      </c>
      <c r="N3317">
        <f>IFERROR(12/Tabla_STOCKENALMACEN[[#This Row],[MESES DE INVENTARIO]],0)</f>
        <v>9.7241379310344822</v>
      </c>
      <c r="O3317" s="3">
        <f>Tabla_STOCKENALMACEN[[#This Row],[STOCK_VALORIZADO]]/SUM(Tabla_STOCKENALMACEN[STOCK_VALORIZADO])</f>
        <v>1.3799474559482251E-5</v>
      </c>
      <c r="P3317" s="1" t="str">
        <f>VLOOKUP(Tabla_STOCKENALMACEN[[#This Row],[ID_PRODUCTO]],'ABC VENTAS'!$B$2:$F$564,5,FALSE)</f>
        <v>C</v>
      </c>
      <c r="Q3317" s="1" t="str">
        <f>VLOOKUP(Tabla_STOCKENALMACEN[[#This Row],[ID_PRODUCTO]],'ABC STOCK'!$B$3:$F$565,5,FALSE)</f>
        <v>C</v>
      </c>
      <c r="R331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18" spans="1:18" x14ac:dyDescent="0.25">
      <c r="A3318">
        <v>3</v>
      </c>
      <c r="B3318">
        <v>1553</v>
      </c>
      <c r="C3318">
        <v>10</v>
      </c>
      <c r="D3318">
        <v>2</v>
      </c>
      <c r="E3318">
        <v>202001</v>
      </c>
      <c r="F3318">
        <v>1059</v>
      </c>
      <c r="G3318">
        <v>2.81</v>
      </c>
      <c r="H3318">
        <v>2975.79</v>
      </c>
      <c r="I3318">
        <v>178.44623999999999</v>
      </c>
      <c r="J3318">
        <v>75.599999999999994</v>
      </c>
      <c r="K3318">
        <v>367.51427999999999</v>
      </c>
      <c r="L3318">
        <f>Tabla_STOCKENALMACEN[[#This Row],[CANT_STOCK]]*Tabla_STOCKENALMACEN[[#This Row],[COSTO_UNIT]]</f>
        <v>2975.79</v>
      </c>
      <c r="M3318">
        <f>IFERROR(Tabla_STOCKENALMACEN[[#This Row],[CANT_STOCK]]/Tabla_STOCKENALMACEN[[#This Row],[VENTA_PROM12MESES_UN]],0)</f>
        <v>14.00793650793651</v>
      </c>
      <c r="N3318">
        <f>IFERROR(12/Tabla_STOCKENALMACEN[[#This Row],[MESES DE INVENTARIO]],0)</f>
        <v>0.85665722379603393</v>
      </c>
      <c r="O3318" s="3">
        <f>Tabla_STOCKENALMACEN[[#This Row],[STOCK_VALORIZADO]]/SUM(Tabla_STOCKENALMACEN[STOCK_VALORIZADO])</f>
        <v>1.1202623963160652E-4</v>
      </c>
      <c r="P3318" s="1" t="str">
        <f>VLOOKUP(Tabla_STOCKENALMACEN[[#This Row],[ID_PRODUCTO]],'ABC VENTAS'!$B$2:$F$564,5,FALSE)</f>
        <v>C</v>
      </c>
      <c r="Q3318" s="1" t="str">
        <f>VLOOKUP(Tabla_STOCKENALMACEN[[#This Row],[ID_PRODUCTO]],'ABC STOCK'!$B$3:$F$565,5,FALSE)</f>
        <v>C</v>
      </c>
      <c r="R331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319" spans="1:18" x14ac:dyDescent="0.25">
      <c r="A3319">
        <v>2</v>
      </c>
      <c r="B3319">
        <v>1553</v>
      </c>
      <c r="C3319">
        <v>10</v>
      </c>
      <c r="D3319">
        <v>2</v>
      </c>
      <c r="E3319">
        <v>202001</v>
      </c>
      <c r="F3319">
        <v>345</v>
      </c>
      <c r="G3319">
        <v>7.69</v>
      </c>
      <c r="H3319">
        <v>2653.05</v>
      </c>
      <c r="I3319">
        <v>220.08779999999999</v>
      </c>
      <c r="J3319">
        <v>26.5</v>
      </c>
      <c r="K3319">
        <v>350.5102</v>
      </c>
      <c r="L3319">
        <f>Tabla_STOCKENALMACEN[[#This Row],[CANT_STOCK]]*Tabla_STOCKENALMACEN[[#This Row],[COSTO_UNIT]]</f>
        <v>2653.05</v>
      </c>
      <c r="M3319">
        <f>IFERROR(Tabla_STOCKENALMACEN[[#This Row],[CANT_STOCK]]/Tabla_STOCKENALMACEN[[#This Row],[VENTA_PROM12MESES_UN]],0)</f>
        <v>13.018867924528301</v>
      </c>
      <c r="N3319">
        <f>IFERROR(12/Tabla_STOCKENALMACEN[[#This Row],[MESES DE INVENTARIO]],0)</f>
        <v>0.92173913043478262</v>
      </c>
      <c r="O3319" s="3">
        <f>Tabla_STOCKENALMACEN[[#This Row],[STOCK_VALORIZADO]]/SUM(Tabla_STOCKENALMACEN[STOCK_VALORIZADO])</f>
        <v>9.9876407627767319E-5</v>
      </c>
      <c r="P3319" s="1" t="str">
        <f>VLOOKUP(Tabla_STOCKENALMACEN[[#This Row],[ID_PRODUCTO]],'ABC VENTAS'!$B$2:$F$564,5,FALSE)</f>
        <v>C</v>
      </c>
      <c r="Q3319" s="1" t="str">
        <f>VLOOKUP(Tabla_STOCKENALMACEN[[#This Row],[ID_PRODUCTO]],'ABC STOCK'!$B$3:$F$565,5,FALSE)</f>
        <v>C</v>
      </c>
      <c r="R331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320" spans="1:18" x14ac:dyDescent="0.25">
      <c r="A3320">
        <v>1</v>
      </c>
      <c r="B3320">
        <v>1554</v>
      </c>
      <c r="C3320">
        <v>10</v>
      </c>
      <c r="D3320">
        <v>2</v>
      </c>
      <c r="E3320">
        <v>202003</v>
      </c>
      <c r="F3320">
        <v>865</v>
      </c>
      <c r="G3320">
        <v>6.81</v>
      </c>
      <c r="H3320">
        <v>5890.65</v>
      </c>
      <c r="I3320">
        <v>667.52981999999997</v>
      </c>
      <c r="J3320">
        <v>96.1</v>
      </c>
      <c r="K3320">
        <v>1007.83914</v>
      </c>
      <c r="L3320">
        <f>Tabla_STOCKENALMACEN[[#This Row],[CANT_STOCK]]*Tabla_STOCKENALMACEN[[#This Row],[COSTO_UNIT]]</f>
        <v>5890.65</v>
      </c>
      <c r="M3320">
        <f>IFERROR(Tabla_STOCKENALMACEN[[#This Row],[CANT_STOCK]]/Tabla_STOCKENALMACEN[[#This Row],[VENTA_PROM12MESES_UN]],0)</f>
        <v>9.0010405827263273</v>
      </c>
      <c r="N3320">
        <f>IFERROR(12/Tabla_STOCKENALMACEN[[#This Row],[MESES DE INVENTARIO]],0)</f>
        <v>1.333179190751445</v>
      </c>
      <c r="O3320" s="3">
        <f>Tabla_STOCKENALMACEN[[#This Row],[STOCK_VALORIZADO]]/SUM(Tabla_STOCKENALMACEN[STOCK_VALORIZADO])</f>
        <v>2.2175871566404987E-4</v>
      </c>
      <c r="P3320" s="1" t="str">
        <f>VLOOKUP(Tabla_STOCKENALMACEN[[#This Row],[ID_PRODUCTO]],'ABC VENTAS'!$B$2:$F$564,5,FALSE)</f>
        <v>C</v>
      </c>
      <c r="Q3320" s="1" t="str">
        <f>VLOOKUP(Tabla_STOCKENALMACEN[[#This Row],[ID_PRODUCTO]],'ABC STOCK'!$B$3:$F$565,5,FALSE)</f>
        <v>C</v>
      </c>
      <c r="R332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321" spans="1:18" x14ac:dyDescent="0.25">
      <c r="A3321">
        <v>3</v>
      </c>
      <c r="B3321">
        <v>1554</v>
      </c>
      <c r="C3321">
        <v>10</v>
      </c>
      <c r="D3321">
        <v>2</v>
      </c>
      <c r="E3321">
        <v>202001</v>
      </c>
      <c r="F3321">
        <v>1080</v>
      </c>
      <c r="G3321">
        <v>6.48</v>
      </c>
      <c r="H3321">
        <v>6998.4</v>
      </c>
      <c r="I3321">
        <v>407.36520000000002</v>
      </c>
      <c r="J3321">
        <v>63.5</v>
      </c>
      <c r="K3321">
        <v>604.87559999999996</v>
      </c>
      <c r="L3321">
        <f>Tabla_STOCKENALMACEN[[#This Row],[CANT_STOCK]]*Tabla_STOCKENALMACEN[[#This Row],[COSTO_UNIT]]</f>
        <v>6998.4000000000005</v>
      </c>
      <c r="M3321">
        <f>IFERROR(Tabla_STOCKENALMACEN[[#This Row],[CANT_STOCK]]/Tabla_STOCKENALMACEN[[#This Row],[VENTA_PROM12MESES_UN]],0)</f>
        <v>17.007874015748033</v>
      </c>
      <c r="N3321">
        <f>IFERROR(12/Tabla_STOCKENALMACEN[[#This Row],[MESES DE INVENTARIO]],0)</f>
        <v>0.70555555555555549</v>
      </c>
      <c r="O3321" s="3">
        <f>Tabla_STOCKENALMACEN[[#This Row],[STOCK_VALORIZADO]]/SUM(Tabla_STOCKENALMACEN[STOCK_VALORIZADO])</f>
        <v>2.6346094161141588E-4</v>
      </c>
      <c r="P3321" s="1" t="str">
        <f>VLOOKUP(Tabla_STOCKENALMACEN[[#This Row],[ID_PRODUCTO]],'ABC VENTAS'!$B$2:$F$564,5,FALSE)</f>
        <v>C</v>
      </c>
      <c r="Q3321" s="1" t="str">
        <f>VLOOKUP(Tabla_STOCKENALMACEN[[#This Row],[ID_PRODUCTO]],'ABC STOCK'!$B$3:$F$565,5,FALSE)</f>
        <v>C</v>
      </c>
      <c r="R3321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322" spans="1:18" x14ac:dyDescent="0.25">
      <c r="A3322">
        <v>1</v>
      </c>
      <c r="B3322">
        <v>1554</v>
      </c>
      <c r="C3322">
        <v>10</v>
      </c>
      <c r="D3322">
        <v>2</v>
      </c>
      <c r="E3322">
        <v>202002</v>
      </c>
      <c r="F3322">
        <v>414</v>
      </c>
      <c r="G3322">
        <v>5.71</v>
      </c>
      <c r="H3322">
        <v>2363.94</v>
      </c>
      <c r="I3322">
        <v>232.96799999999999</v>
      </c>
      <c r="J3322">
        <v>51</v>
      </c>
      <c r="K3322">
        <v>509.61750000000001</v>
      </c>
      <c r="L3322">
        <f>Tabla_STOCKENALMACEN[[#This Row],[CANT_STOCK]]*Tabla_STOCKENALMACEN[[#This Row],[COSTO_UNIT]]</f>
        <v>2363.94</v>
      </c>
      <c r="M3322">
        <f>IFERROR(Tabla_STOCKENALMACEN[[#This Row],[CANT_STOCK]]/Tabla_STOCKENALMACEN[[#This Row],[VENTA_PROM12MESES_UN]],0)</f>
        <v>8.117647058823529</v>
      </c>
      <c r="N3322">
        <f>IFERROR(12/Tabla_STOCKENALMACEN[[#This Row],[MESES DE INVENTARIO]],0)</f>
        <v>1.4782608695652175</v>
      </c>
      <c r="O3322" s="3">
        <f>Tabla_STOCKENALMACEN[[#This Row],[STOCK_VALORIZADO]]/SUM(Tabla_STOCKENALMACEN[STOCK_VALORIZADO])</f>
        <v>8.8992606640502159E-5</v>
      </c>
      <c r="P3322" s="1" t="str">
        <f>VLOOKUP(Tabla_STOCKENALMACEN[[#This Row],[ID_PRODUCTO]],'ABC VENTAS'!$B$2:$F$564,5,FALSE)</f>
        <v>C</v>
      </c>
      <c r="Q3322" s="1" t="str">
        <f>VLOOKUP(Tabla_STOCKENALMACEN[[#This Row],[ID_PRODUCTO]],'ABC STOCK'!$B$3:$F$565,5,FALSE)</f>
        <v>C</v>
      </c>
      <c r="R3322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323" spans="1:18" x14ac:dyDescent="0.25">
      <c r="A3323">
        <v>3</v>
      </c>
      <c r="B3323">
        <v>1554</v>
      </c>
      <c r="C3323">
        <v>10</v>
      </c>
      <c r="D3323">
        <v>2</v>
      </c>
      <c r="E3323">
        <v>202003</v>
      </c>
      <c r="F3323">
        <v>0</v>
      </c>
      <c r="G3323">
        <v>2.12</v>
      </c>
      <c r="H3323">
        <v>0</v>
      </c>
      <c r="I3323">
        <v>165.84971999999999</v>
      </c>
      <c r="J3323">
        <v>87.9</v>
      </c>
      <c r="K3323">
        <v>350.33424000000002</v>
      </c>
      <c r="L3323">
        <f>Tabla_STOCKENALMACEN[[#This Row],[CANT_STOCK]]*Tabla_STOCKENALMACEN[[#This Row],[COSTO_UNIT]]</f>
        <v>0</v>
      </c>
      <c r="M3323">
        <f>IFERROR(Tabla_STOCKENALMACEN[[#This Row],[CANT_STOCK]]/Tabla_STOCKENALMACEN[[#This Row],[VENTA_PROM12MESES_UN]],0)</f>
        <v>0</v>
      </c>
      <c r="N3323">
        <f>IFERROR(12/Tabla_STOCKENALMACEN[[#This Row],[MESES DE INVENTARIO]],0)</f>
        <v>0</v>
      </c>
      <c r="O3323" s="3">
        <f>Tabla_STOCKENALMACEN[[#This Row],[STOCK_VALORIZADO]]/SUM(Tabla_STOCKENALMACEN[STOCK_VALORIZADO])</f>
        <v>0</v>
      </c>
      <c r="P3323" s="1" t="str">
        <f>VLOOKUP(Tabla_STOCKENALMACEN[[#This Row],[ID_PRODUCTO]],'ABC VENTAS'!$B$2:$F$564,5,FALSE)</f>
        <v>C</v>
      </c>
      <c r="Q3323" s="1" t="str">
        <f>VLOOKUP(Tabla_STOCKENALMACEN[[#This Row],[ID_PRODUCTO]],'ABC STOCK'!$B$3:$F$565,5,FALSE)</f>
        <v>C</v>
      </c>
      <c r="R332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24" spans="1:18" x14ac:dyDescent="0.25">
      <c r="A3324">
        <v>1</v>
      </c>
      <c r="B3324">
        <v>1554</v>
      </c>
      <c r="C3324">
        <v>10</v>
      </c>
      <c r="D3324">
        <v>2</v>
      </c>
      <c r="E3324">
        <v>202003</v>
      </c>
      <c r="F3324">
        <v>70</v>
      </c>
      <c r="G3324">
        <v>3.39</v>
      </c>
      <c r="H3324">
        <v>237.3</v>
      </c>
      <c r="I3324">
        <v>208.6884</v>
      </c>
      <c r="J3324">
        <v>57</v>
      </c>
      <c r="K3324">
        <v>295.64190000000002</v>
      </c>
      <c r="L3324">
        <f>Tabla_STOCKENALMACEN[[#This Row],[CANT_STOCK]]*Tabla_STOCKENALMACEN[[#This Row],[COSTO_UNIT]]</f>
        <v>237.3</v>
      </c>
      <c r="M3324">
        <f>IFERROR(Tabla_STOCKENALMACEN[[#This Row],[CANT_STOCK]]/Tabla_STOCKENALMACEN[[#This Row],[VENTA_PROM12MESES_UN]],0)</f>
        <v>1.2280701754385965</v>
      </c>
      <c r="N3324">
        <f>IFERROR(12/Tabla_STOCKENALMACEN[[#This Row],[MESES DE INVENTARIO]],0)</f>
        <v>9.7714285714285705</v>
      </c>
      <c r="O3324" s="3">
        <f>Tabla_STOCKENALMACEN[[#This Row],[STOCK_VALORIZADO]]/SUM(Tabla_STOCKENALMACEN[STOCK_VALORIZADO])</f>
        <v>8.9333678332746026E-6</v>
      </c>
      <c r="P3324" s="1" t="str">
        <f>VLOOKUP(Tabla_STOCKENALMACEN[[#This Row],[ID_PRODUCTO]],'ABC VENTAS'!$B$2:$F$564,5,FALSE)</f>
        <v>C</v>
      </c>
      <c r="Q3324" s="1" t="str">
        <f>VLOOKUP(Tabla_STOCKENALMACEN[[#This Row],[ID_PRODUCTO]],'ABC STOCK'!$B$3:$F$565,5,FALSE)</f>
        <v>C</v>
      </c>
      <c r="R332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25" spans="1:18" x14ac:dyDescent="0.25">
      <c r="A3325">
        <v>3</v>
      </c>
      <c r="B3325">
        <v>1554</v>
      </c>
      <c r="C3325">
        <v>10</v>
      </c>
      <c r="D3325">
        <v>2</v>
      </c>
      <c r="E3325">
        <v>202001</v>
      </c>
      <c r="F3325">
        <v>378</v>
      </c>
      <c r="G3325">
        <v>1.53</v>
      </c>
      <c r="H3325">
        <v>578.34</v>
      </c>
      <c r="I3325">
        <v>97.491600000000005</v>
      </c>
      <c r="J3325">
        <v>59</v>
      </c>
      <c r="K3325">
        <v>135.405</v>
      </c>
      <c r="L3325">
        <f>Tabla_STOCKENALMACEN[[#This Row],[CANT_STOCK]]*Tabla_STOCKENALMACEN[[#This Row],[COSTO_UNIT]]</f>
        <v>578.34</v>
      </c>
      <c r="M3325">
        <f>IFERROR(Tabla_STOCKENALMACEN[[#This Row],[CANT_STOCK]]/Tabla_STOCKENALMACEN[[#This Row],[VENTA_PROM12MESES_UN]],0)</f>
        <v>6.406779661016949</v>
      </c>
      <c r="N3325">
        <f>IFERROR(12/Tabla_STOCKENALMACEN[[#This Row],[MESES DE INVENTARIO]],0)</f>
        <v>1.873015873015873</v>
      </c>
      <c r="O3325" s="3">
        <f>Tabla_STOCKENALMACEN[[#This Row],[STOCK_VALORIZADO]]/SUM(Tabla_STOCKENALMACEN[STOCK_VALORIZADO])</f>
        <v>2.1772119480387838E-5</v>
      </c>
      <c r="P3325" s="1" t="str">
        <f>VLOOKUP(Tabla_STOCKENALMACEN[[#This Row],[ID_PRODUCTO]],'ABC VENTAS'!$B$2:$F$564,5,FALSE)</f>
        <v>C</v>
      </c>
      <c r="Q3325" s="1" t="str">
        <f>VLOOKUP(Tabla_STOCKENALMACEN[[#This Row],[ID_PRODUCTO]],'ABC STOCK'!$B$3:$F$565,5,FALSE)</f>
        <v>C</v>
      </c>
      <c r="R332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326" spans="1:18" x14ac:dyDescent="0.25">
      <c r="A3326">
        <v>2</v>
      </c>
      <c r="B3326">
        <v>1555</v>
      </c>
      <c r="C3326">
        <v>10</v>
      </c>
      <c r="D3326">
        <v>2</v>
      </c>
      <c r="E3326">
        <v>201907</v>
      </c>
      <c r="F3326">
        <v>96</v>
      </c>
      <c r="G3326">
        <v>4.8099999999999996</v>
      </c>
      <c r="H3326">
        <v>461.76</v>
      </c>
      <c r="I3326">
        <v>659.35479999999995</v>
      </c>
      <c r="J3326">
        <v>149</v>
      </c>
      <c r="K3326">
        <v>1110.8695</v>
      </c>
      <c r="L3326">
        <f>Tabla_STOCKENALMACEN[[#This Row],[CANT_STOCK]]*Tabla_STOCKENALMACEN[[#This Row],[COSTO_UNIT]]</f>
        <v>461.76</v>
      </c>
      <c r="M3326">
        <f>IFERROR(Tabla_STOCKENALMACEN[[#This Row],[CANT_STOCK]]/Tabla_STOCKENALMACEN[[#This Row],[VENTA_PROM12MESES_UN]],0)</f>
        <v>0.64429530201342278</v>
      </c>
      <c r="N3326">
        <f>IFERROR(12/Tabla_STOCKENALMACEN[[#This Row],[MESES DE INVENTARIO]],0)</f>
        <v>18.625</v>
      </c>
      <c r="O3326" s="3">
        <f>Tabla_STOCKENALMACEN[[#This Row],[STOCK_VALORIZADO]]/SUM(Tabla_STOCKENALMACEN[STOCK_VALORIZADO])</f>
        <v>1.7383362539793006E-5</v>
      </c>
      <c r="P3326" s="1" t="str">
        <f>VLOOKUP(Tabla_STOCKENALMACEN[[#This Row],[ID_PRODUCTO]],'ABC VENTAS'!$B$2:$F$564,5,FALSE)</f>
        <v>C</v>
      </c>
      <c r="Q3326" s="1" t="str">
        <f>VLOOKUP(Tabla_STOCKENALMACEN[[#This Row],[ID_PRODUCTO]],'ABC STOCK'!$B$3:$F$565,5,FALSE)</f>
        <v>C</v>
      </c>
      <c r="R332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27" spans="1:18" x14ac:dyDescent="0.25">
      <c r="A3327">
        <v>2</v>
      </c>
      <c r="B3327">
        <v>1555</v>
      </c>
      <c r="C3327">
        <v>10</v>
      </c>
      <c r="D3327">
        <v>2</v>
      </c>
      <c r="E3327">
        <v>201905</v>
      </c>
      <c r="F3327">
        <v>334</v>
      </c>
      <c r="G3327">
        <v>5.79</v>
      </c>
      <c r="H3327">
        <v>1933.86</v>
      </c>
      <c r="I3327">
        <v>355.83024</v>
      </c>
      <c r="J3327">
        <v>66.8</v>
      </c>
      <c r="K3327">
        <v>591.76116000000002</v>
      </c>
      <c r="L3327">
        <f>Tabla_STOCKENALMACEN[[#This Row],[CANT_STOCK]]*Tabla_STOCKENALMACEN[[#This Row],[COSTO_UNIT]]</f>
        <v>1933.86</v>
      </c>
      <c r="M3327">
        <f>IFERROR(Tabla_STOCKENALMACEN[[#This Row],[CANT_STOCK]]/Tabla_STOCKENALMACEN[[#This Row],[VENTA_PROM12MESES_UN]],0)</f>
        <v>5</v>
      </c>
      <c r="N3327">
        <f>IFERROR(12/Tabla_STOCKENALMACEN[[#This Row],[MESES DE INVENTARIO]],0)</f>
        <v>2.4</v>
      </c>
      <c r="O3327" s="3">
        <f>Tabla_STOCKENALMACEN[[#This Row],[STOCK_VALORIZADO]]/SUM(Tabla_STOCKENALMACEN[STOCK_VALORIZADO])</f>
        <v>7.2801865647098283E-5</v>
      </c>
      <c r="P3327" s="1" t="str">
        <f>VLOOKUP(Tabla_STOCKENALMACEN[[#This Row],[ID_PRODUCTO]],'ABC VENTAS'!$B$2:$F$564,5,FALSE)</f>
        <v>C</v>
      </c>
      <c r="Q3327" s="1" t="str">
        <f>VLOOKUP(Tabla_STOCKENALMACEN[[#This Row],[ID_PRODUCTO]],'ABC STOCK'!$B$3:$F$565,5,FALSE)</f>
        <v>C</v>
      </c>
      <c r="R3327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328" spans="1:18" x14ac:dyDescent="0.25">
      <c r="A3328">
        <v>1</v>
      </c>
      <c r="B3328">
        <v>1555</v>
      </c>
      <c r="C3328">
        <v>10</v>
      </c>
      <c r="D3328">
        <v>2</v>
      </c>
      <c r="E3328">
        <v>202002</v>
      </c>
      <c r="F3328">
        <v>1597</v>
      </c>
      <c r="G3328">
        <v>4.24</v>
      </c>
      <c r="H3328">
        <v>6771.28</v>
      </c>
      <c r="I3328">
        <v>374.24784</v>
      </c>
      <c r="J3328">
        <v>93.9</v>
      </c>
      <c r="K3328">
        <v>481.74455999999998</v>
      </c>
      <c r="L3328">
        <f>Tabla_STOCKENALMACEN[[#This Row],[CANT_STOCK]]*Tabla_STOCKENALMACEN[[#This Row],[COSTO_UNIT]]</f>
        <v>6771.2800000000007</v>
      </c>
      <c r="M3328">
        <f>IFERROR(Tabla_STOCKENALMACEN[[#This Row],[CANT_STOCK]]/Tabla_STOCKENALMACEN[[#This Row],[VENTA_PROM12MESES_UN]],0)</f>
        <v>17.007454739084132</v>
      </c>
      <c r="N3328">
        <f>IFERROR(12/Tabla_STOCKENALMACEN[[#This Row],[MESES DE INVENTARIO]],0)</f>
        <v>0.70557294927989977</v>
      </c>
      <c r="O3328" s="3">
        <f>Tabla_STOCKENALMACEN[[#This Row],[STOCK_VALORIZADO]]/SUM(Tabla_STOCKENALMACEN[STOCK_VALORIZADO])</f>
        <v>2.5491080885838875E-4</v>
      </c>
      <c r="P3328" s="1" t="str">
        <f>VLOOKUP(Tabla_STOCKENALMACEN[[#This Row],[ID_PRODUCTO]],'ABC VENTAS'!$B$2:$F$564,5,FALSE)</f>
        <v>C</v>
      </c>
      <c r="Q3328" s="1" t="str">
        <f>VLOOKUP(Tabla_STOCKENALMACEN[[#This Row],[ID_PRODUCTO]],'ABC STOCK'!$B$3:$F$565,5,FALSE)</f>
        <v>C</v>
      </c>
      <c r="R332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329" spans="1:18" x14ac:dyDescent="0.25">
      <c r="A3329">
        <v>2</v>
      </c>
      <c r="B3329">
        <v>1555</v>
      </c>
      <c r="C3329">
        <v>10</v>
      </c>
      <c r="D3329">
        <v>2</v>
      </c>
      <c r="E3329">
        <v>201902</v>
      </c>
      <c r="F3329">
        <v>122</v>
      </c>
      <c r="G3329">
        <v>5.65</v>
      </c>
      <c r="H3329">
        <v>689.3</v>
      </c>
      <c r="I3329">
        <v>228.82499999999999</v>
      </c>
      <c r="J3329">
        <v>40.5</v>
      </c>
      <c r="K3329">
        <v>377.56124999999997</v>
      </c>
      <c r="L3329">
        <f>Tabla_STOCKENALMACEN[[#This Row],[CANT_STOCK]]*Tabla_STOCKENALMACEN[[#This Row],[COSTO_UNIT]]</f>
        <v>689.30000000000007</v>
      </c>
      <c r="M3329">
        <f>IFERROR(Tabla_STOCKENALMACEN[[#This Row],[CANT_STOCK]]/Tabla_STOCKENALMACEN[[#This Row],[VENTA_PROM12MESES_UN]],0)</f>
        <v>3.0123456790123457</v>
      </c>
      <c r="N3329">
        <f>IFERROR(12/Tabla_STOCKENALMACEN[[#This Row],[MESES DE INVENTARIO]],0)</f>
        <v>3.9836065573770489</v>
      </c>
      <c r="O3329" s="3">
        <f>Tabla_STOCKENALMACEN[[#This Row],[STOCK_VALORIZADO]]/SUM(Tabla_STOCKENALMACEN[STOCK_VALORIZADO])</f>
        <v>2.5949306563321466E-5</v>
      </c>
      <c r="P3329" s="1" t="str">
        <f>VLOOKUP(Tabla_STOCKENALMACEN[[#This Row],[ID_PRODUCTO]],'ABC VENTAS'!$B$2:$F$564,5,FALSE)</f>
        <v>C</v>
      </c>
      <c r="Q3329" s="1" t="str">
        <f>VLOOKUP(Tabla_STOCKENALMACEN[[#This Row],[ID_PRODUCTO]],'ABC STOCK'!$B$3:$F$565,5,FALSE)</f>
        <v>C</v>
      </c>
      <c r="R3329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330" spans="1:18" x14ac:dyDescent="0.25">
      <c r="A3330">
        <v>1</v>
      </c>
      <c r="B3330">
        <v>1555</v>
      </c>
      <c r="C3330">
        <v>10</v>
      </c>
      <c r="D3330">
        <v>2</v>
      </c>
      <c r="E3330">
        <v>201905</v>
      </c>
      <c r="F3330">
        <v>283</v>
      </c>
      <c r="G3330">
        <v>1.19</v>
      </c>
      <c r="H3330">
        <v>336.77</v>
      </c>
      <c r="I3330">
        <v>147.798</v>
      </c>
      <c r="J3330">
        <v>138</v>
      </c>
      <c r="K3330">
        <v>229.90799999999999</v>
      </c>
      <c r="L3330">
        <f>Tabla_STOCKENALMACEN[[#This Row],[CANT_STOCK]]*Tabla_STOCKENALMACEN[[#This Row],[COSTO_UNIT]]</f>
        <v>336.77</v>
      </c>
      <c r="M3330">
        <f>IFERROR(Tabla_STOCKENALMACEN[[#This Row],[CANT_STOCK]]/Tabla_STOCKENALMACEN[[#This Row],[VENTA_PROM12MESES_UN]],0)</f>
        <v>2.0507246376811592</v>
      </c>
      <c r="N3330">
        <f>IFERROR(12/Tabla_STOCKENALMACEN[[#This Row],[MESES DE INVENTARIO]],0)</f>
        <v>5.8515901060070679</v>
      </c>
      <c r="O3330" s="3">
        <f>Tabla_STOCKENALMACEN[[#This Row],[STOCK_VALORIZADO]]/SUM(Tabla_STOCKENALMACEN[STOCK_VALORIZADO])</f>
        <v>1.2678003730349295E-5</v>
      </c>
      <c r="P3330" s="1" t="str">
        <f>VLOOKUP(Tabla_STOCKENALMACEN[[#This Row],[ID_PRODUCTO]],'ABC VENTAS'!$B$2:$F$564,5,FALSE)</f>
        <v>C</v>
      </c>
      <c r="Q3330" s="1" t="str">
        <f>VLOOKUP(Tabla_STOCKENALMACEN[[#This Row],[ID_PRODUCTO]],'ABC STOCK'!$B$3:$F$565,5,FALSE)</f>
        <v>C</v>
      </c>
      <c r="R333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31" spans="1:18" x14ac:dyDescent="0.25">
      <c r="A3331">
        <v>3</v>
      </c>
      <c r="B3331">
        <v>1555</v>
      </c>
      <c r="C3331">
        <v>10</v>
      </c>
      <c r="D3331">
        <v>2</v>
      </c>
      <c r="E3331">
        <v>201904</v>
      </c>
      <c r="F3331">
        <v>447</v>
      </c>
      <c r="G3331">
        <v>15.7</v>
      </c>
      <c r="H3331">
        <v>7017.9</v>
      </c>
      <c r="I3331">
        <v>0</v>
      </c>
      <c r="J3331">
        <v>0</v>
      </c>
      <c r="K3331">
        <v>0</v>
      </c>
      <c r="L3331">
        <f>Tabla_STOCKENALMACEN[[#This Row],[CANT_STOCK]]*Tabla_STOCKENALMACEN[[#This Row],[COSTO_UNIT]]</f>
        <v>7017.9</v>
      </c>
      <c r="M3331">
        <f>IFERROR(Tabla_STOCKENALMACEN[[#This Row],[CANT_STOCK]]/Tabla_STOCKENALMACEN[[#This Row],[VENTA_PROM12MESES_UN]],0)</f>
        <v>0</v>
      </c>
      <c r="N3331">
        <f>IFERROR(12/Tabla_STOCKENALMACEN[[#This Row],[MESES DE INVENTARIO]],0)</f>
        <v>0</v>
      </c>
      <c r="O3331" s="3">
        <f>Tabla_STOCKENALMACEN[[#This Row],[STOCK_VALORIZADO]]/SUM(Tabla_STOCKENALMACEN[STOCK_VALORIZADO])</f>
        <v>2.6419503631326517E-4</v>
      </c>
      <c r="P3331" s="1" t="str">
        <f>VLOOKUP(Tabla_STOCKENALMACEN[[#This Row],[ID_PRODUCTO]],'ABC VENTAS'!$B$2:$F$564,5,FALSE)</f>
        <v>C</v>
      </c>
      <c r="Q3331" s="1" t="str">
        <f>VLOOKUP(Tabla_STOCKENALMACEN[[#This Row],[ID_PRODUCTO]],'ABC STOCK'!$B$3:$F$565,5,FALSE)</f>
        <v>C</v>
      </c>
      <c r="R3331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3332" spans="1:18" x14ac:dyDescent="0.25">
      <c r="A3332">
        <v>2</v>
      </c>
      <c r="B3332">
        <v>1556</v>
      </c>
      <c r="C3332">
        <v>10</v>
      </c>
      <c r="D3332">
        <v>2</v>
      </c>
      <c r="E3332">
        <v>202001</v>
      </c>
      <c r="F3332">
        <v>266</v>
      </c>
      <c r="G3332">
        <v>7.36</v>
      </c>
      <c r="H3332">
        <v>1957.76</v>
      </c>
      <c r="I3332">
        <v>1037.76</v>
      </c>
      <c r="J3332">
        <v>141</v>
      </c>
      <c r="K3332">
        <v>1328.3327999999999</v>
      </c>
      <c r="L3332">
        <f>Tabla_STOCKENALMACEN[[#This Row],[CANT_STOCK]]*Tabla_STOCKENALMACEN[[#This Row],[COSTO_UNIT]]</f>
        <v>1957.76</v>
      </c>
      <c r="M3332">
        <f>IFERROR(Tabla_STOCKENALMACEN[[#This Row],[CANT_STOCK]]/Tabla_STOCKENALMACEN[[#This Row],[VENTA_PROM12MESES_UN]],0)</f>
        <v>1.8865248226950355</v>
      </c>
      <c r="N3332">
        <f>IFERROR(12/Tabla_STOCKENALMACEN[[#This Row],[MESES DE INVENTARIO]],0)</f>
        <v>6.3609022556390977</v>
      </c>
      <c r="O3332" s="3">
        <f>Tabla_STOCKENALMACEN[[#This Row],[STOCK_VALORIZADO]]/SUM(Tabla_STOCKENALMACEN[STOCK_VALORIZADO])</f>
        <v>7.3701602230390588E-5</v>
      </c>
      <c r="P3332" s="1" t="str">
        <f>VLOOKUP(Tabla_STOCKENALMACEN[[#This Row],[ID_PRODUCTO]],'ABC VENTAS'!$B$2:$F$564,5,FALSE)</f>
        <v>C</v>
      </c>
      <c r="Q3332" s="1" t="str">
        <f>VLOOKUP(Tabla_STOCKENALMACEN[[#This Row],[ID_PRODUCTO]],'ABC STOCK'!$B$3:$F$565,5,FALSE)</f>
        <v>C</v>
      </c>
      <c r="R333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33" spans="1:18" x14ac:dyDescent="0.25">
      <c r="A3333">
        <v>3</v>
      </c>
      <c r="B3333">
        <v>1556</v>
      </c>
      <c r="C3333">
        <v>10</v>
      </c>
      <c r="D3333">
        <v>2</v>
      </c>
      <c r="E3333">
        <v>202003</v>
      </c>
      <c r="F3333">
        <v>0</v>
      </c>
      <c r="G3333">
        <v>5.59</v>
      </c>
      <c r="H3333">
        <v>0</v>
      </c>
      <c r="I3333">
        <v>444.40499999999997</v>
      </c>
      <c r="J3333">
        <v>75</v>
      </c>
      <c r="K3333">
        <v>712.72500000000002</v>
      </c>
      <c r="L3333">
        <f>Tabla_STOCKENALMACEN[[#This Row],[CANT_STOCK]]*Tabla_STOCKENALMACEN[[#This Row],[COSTO_UNIT]]</f>
        <v>0</v>
      </c>
      <c r="M3333">
        <f>IFERROR(Tabla_STOCKENALMACEN[[#This Row],[CANT_STOCK]]/Tabla_STOCKENALMACEN[[#This Row],[VENTA_PROM12MESES_UN]],0)</f>
        <v>0</v>
      </c>
      <c r="N3333">
        <f>IFERROR(12/Tabla_STOCKENALMACEN[[#This Row],[MESES DE INVENTARIO]],0)</f>
        <v>0</v>
      </c>
      <c r="O3333" s="3">
        <f>Tabla_STOCKENALMACEN[[#This Row],[STOCK_VALORIZADO]]/SUM(Tabla_STOCKENALMACEN[STOCK_VALORIZADO])</f>
        <v>0</v>
      </c>
      <c r="P3333" s="1" t="str">
        <f>VLOOKUP(Tabla_STOCKENALMACEN[[#This Row],[ID_PRODUCTO]],'ABC VENTAS'!$B$2:$F$564,5,FALSE)</f>
        <v>C</v>
      </c>
      <c r="Q3333" s="1" t="str">
        <f>VLOOKUP(Tabla_STOCKENALMACEN[[#This Row],[ID_PRODUCTO]],'ABC STOCK'!$B$3:$F$565,5,FALSE)</f>
        <v>C</v>
      </c>
      <c r="R333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34" spans="1:18" x14ac:dyDescent="0.25">
      <c r="A3334">
        <v>1</v>
      </c>
      <c r="B3334">
        <v>1556</v>
      </c>
      <c r="C3334">
        <v>10</v>
      </c>
      <c r="D3334">
        <v>2</v>
      </c>
      <c r="E3334">
        <v>202003</v>
      </c>
      <c r="F3334">
        <v>460</v>
      </c>
      <c r="G3334">
        <v>3.02</v>
      </c>
      <c r="H3334">
        <v>1389.2</v>
      </c>
      <c r="I3334">
        <v>332.83420000000001</v>
      </c>
      <c r="J3334">
        <v>107</v>
      </c>
      <c r="K3334">
        <v>568.72640000000001</v>
      </c>
      <c r="L3334">
        <f>Tabla_STOCKENALMACEN[[#This Row],[CANT_STOCK]]*Tabla_STOCKENALMACEN[[#This Row],[COSTO_UNIT]]</f>
        <v>1389.2</v>
      </c>
      <c r="M3334">
        <f>IFERROR(Tabla_STOCKENALMACEN[[#This Row],[CANT_STOCK]]/Tabla_STOCKENALMACEN[[#This Row],[VENTA_PROM12MESES_UN]],0)</f>
        <v>4.2990654205607477</v>
      </c>
      <c r="N3334">
        <f>IFERROR(12/Tabla_STOCKENALMACEN[[#This Row],[MESES DE INVENTARIO]],0)</f>
        <v>2.7913043478260868</v>
      </c>
      <c r="O3334" s="3">
        <f>Tabla_STOCKENALMACEN[[#This Row],[STOCK_VALORIZADO]]/SUM(Tabla_STOCKENALMACEN[STOCK_VALORIZADO])</f>
        <v>5.2297659477391815E-5</v>
      </c>
      <c r="P3334" s="1" t="str">
        <f>VLOOKUP(Tabla_STOCKENALMACEN[[#This Row],[ID_PRODUCTO]],'ABC VENTAS'!$B$2:$F$564,5,FALSE)</f>
        <v>C</v>
      </c>
      <c r="Q3334" s="1" t="str">
        <f>VLOOKUP(Tabla_STOCKENALMACEN[[#This Row],[ID_PRODUCTO]],'ABC STOCK'!$B$3:$F$565,5,FALSE)</f>
        <v>C</v>
      </c>
      <c r="R333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335" spans="1:18" x14ac:dyDescent="0.25">
      <c r="A3335">
        <v>3</v>
      </c>
      <c r="B3335">
        <v>1556</v>
      </c>
      <c r="C3335">
        <v>10</v>
      </c>
      <c r="D3335">
        <v>2</v>
      </c>
      <c r="E3335">
        <v>201901</v>
      </c>
      <c r="F3335">
        <v>810</v>
      </c>
      <c r="G3335">
        <v>4.4400000000000004</v>
      </c>
      <c r="H3335">
        <v>3596.4</v>
      </c>
      <c r="I3335">
        <v>215.67743999999999</v>
      </c>
      <c r="J3335">
        <v>50.6</v>
      </c>
      <c r="K3335">
        <v>352.72248000000002</v>
      </c>
      <c r="L3335">
        <f>Tabla_STOCKENALMACEN[[#This Row],[CANT_STOCK]]*Tabla_STOCKENALMACEN[[#This Row],[COSTO_UNIT]]</f>
        <v>3596.4</v>
      </c>
      <c r="M3335">
        <f>IFERROR(Tabla_STOCKENALMACEN[[#This Row],[CANT_STOCK]]/Tabla_STOCKENALMACEN[[#This Row],[VENTA_PROM12MESES_UN]],0)</f>
        <v>16.007905138339922</v>
      </c>
      <c r="N3335">
        <f>IFERROR(12/Tabla_STOCKENALMACEN[[#This Row],[MESES DE INVENTARIO]],0)</f>
        <v>0.74962962962962953</v>
      </c>
      <c r="O3335" s="3">
        <f>Tabla_STOCKENALMACEN[[#This Row],[STOCK_VALORIZADO]]/SUM(Tabla_STOCKENALMACEN[STOCK_VALORIZADO])</f>
        <v>1.3538965055031091E-4</v>
      </c>
      <c r="P3335" s="1" t="str">
        <f>VLOOKUP(Tabla_STOCKENALMACEN[[#This Row],[ID_PRODUCTO]],'ABC VENTAS'!$B$2:$F$564,5,FALSE)</f>
        <v>C</v>
      </c>
      <c r="Q3335" s="1" t="str">
        <f>VLOOKUP(Tabla_STOCKENALMACEN[[#This Row],[ID_PRODUCTO]],'ABC STOCK'!$B$3:$F$565,5,FALSE)</f>
        <v>C</v>
      </c>
      <c r="R3335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336" spans="1:18" x14ac:dyDescent="0.25">
      <c r="A3336">
        <v>1</v>
      </c>
      <c r="B3336">
        <v>1556</v>
      </c>
      <c r="C3336">
        <v>10</v>
      </c>
      <c r="D3336">
        <v>2</v>
      </c>
      <c r="E3336">
        <v>201909</v>
      </c>
      <c r="F3336">
        <v>737</v>
      </c>
      <c r="G3336">
        <v>1.1000000000000001</v>
      </c>
      <c r="H3336">
        <v>810.7</v>
      </c>
      <c r="I3336">
        <v>155.92500000000001</v>
      </c>
      <c r="J3336">
        <v>135</v>
      </c>
      <c r="K3336">
        <v>277.69499999999999</v>
      </c>
      <c r="L3336">
        <f>Tabla_STOCKENALMACEN[[#This Row],[CANT_STOCK]]*Tabla_STOCKENALMACEN[[#This Row],[COSTO_UNIT]]</f>
        <v>810.7</v>
      </c>
      <c r="M3336">
        <f>IFERROR(Tabla_STOCKENALMACEN[[#This Row],[CANT_STOCK]]/Tabla_STOCKENALMACEN[[#This Row],[VENTA_PROM12MESES_UN]],0)</f>
        <v>5.4592592592592597</v>
      </c>
      <c r="N3336">
        <f>IFERROR(12/Tabla_STOCKENALMACEN[[#This Row],[MESES DE INVENTARIO]],0)</f>
        <v>2.1981004070556307</v>
      </c>
      <c r="O3336" s="3">
        <f>Tabla_STOCKENALMACEN[[#This Row],[STOCK_VALORIZADO]]/SUM(Tabla_STOCKENALMACEN[STOCK_VALORIZADO])</f>
        <v>3.0519516655860601E-5</v>
      </c>
      <c r="P3336" s="1" t="str">
        <f>VLOOKUP(Tabla_STOCKENALMACEN[[#This Row],[ID_PRODUCTO]],'ABC VENTAS'!$B$2:$F$564,5,FALSE)</f>
        <v>C</v>
      </c>
      <c r="Q3336" s="1" t="str">
        <f>VLOOKUP(Tabla_STOCKENALMACEN[[#This Row],[ID_PRODUCTO]],'ABC STOCK'!$B$3:$F$565,5,FALSE)</f>
        <v>C</v>
      </c>
      <c r="R3336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337" spans="1:18" x14ac:dyDescent="0.25">
      <c r="A3337">
        <v>3</v>
      </c>
      <c r="B3337">
        <v>1556</v>
      </c>
      <c r="C3337">
        <v>10</v>
      </c>
      <c r="D3337">
        <v>2</v>
      </c>
      <c r="E3337">
        <v>202002</v>
      </c>
      <c r="F3337">
        <v>138</v>
      </c>
      <c r="G3337">
        <v>1.87</v>
      </c>
      <c r="H3337">
        <v>258.06</v>
      </c>
      <c r="I3337">
        <v>127.23480000000001</v>
      </c>
      <c r="J3337">
        <v>84</v>
      </c>
      <c r="K3337">
        <v>223.05359999999999</v>
      </c>
      <c r="L3337">
        <f>Tabla_STOCKENALMACEN[[#This Row],[CANT_STOCK]]*Tabla_STOCKENALMACEN[[#This Row],[COSTO_UNIT]]</f>
        <v>258.06</v>
      </c>
      <c r="M3337">
        <f>IFERROR(Tabla_STOCKENALMACEN[[#This Row],[CANT_STOCK]]/Tabla_STOCKENALMACEN[[#This Row],[VENTA_PROM12MESES_UN]],0)</f>
        <v>1.6428571428571428</v>
      </c>
      <c r="N3337">
        <f>IFERROR(12/Tabla_STOCKENALMACEN[[#This Row],[MESES DE INVENTARIO]],0)</f>
        <v>7.304347826086957</v>
      </c>
      <c r="O3337" s="3">
        <f>Tabla_STOCKENALMACEN[[#This Row],[STOCK_VALORIZADO]]/SUM(Tabla_STOCKENALMACEN[STOCK_VALORIZADO])</f>
        <v>9.7148963466280826E-6</v>
      </c>
      <c r="P3337" s="1" t="str">
        <f>VLOOKUP(Tabla_STOCKENALMACEN[[#This Row],[ID_PRODUCTO]],'ABC VENTAS'!$B$2:$F$564,5,FALSE)</f>
        <v>C</v>
      </c>
      <c r="Q3337" s="1" t="str">
        <f>VLOOKUP(Tabla_STOCKENALMACEN[[#This Row],[ID_PRODUCTO]],'ABC STOCK'!$B$3:$F$565,5,FALSE)</f>
        <v>C</v>
      </c>
      <c r="R333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38" spans="1:18" x14ac:dyDescent="0.25">
      <c r="A3338">
        <v>2</v>
      </c>
      <c r="B3338">
        <v>1557</v>
      </c>
      <c r="C3338">
        <v>10</v>
      </c>
      <c r="D3338">
        <v>2</v>
      </c>
      <c r="E3338">
        <v>202001</v>
      </c>
      <c r="F3338">
        <v>376</v>
      </c>
      <c r="G3338">
        <v>7.9</v>
      </c>
      <c r="H3338">
        <v>2970.4</v>
      </c>
      <c r="I3338">
        <v>794.58199999999999</v>
      </c>
      <c r="J3338">
        <v>94</v>
      </c>
      <c r="K3338">
        <v>1128.752</v>
      </c>
      <c r="L3338">
        <f>Tabla_STOCKENALMACEN[[#This Row],[CANT_STOCK]]*Tabla_STOCKENALMACEN[[#This Row],[COSTO_UNIT]]</f>
        <v>2970.4</v>
      </c>
      <c r="M3338">
        <f>IFERROR(Tabla_STOCKENALMACEN[[#This Row],[CANT_STOCK]]/Tabla_STOCKENALMACEN[[#This Row],[VENTA_PROM12MESES_UN]],0)</f>
        <v>4</v>
      </c>
      <c r="N3338">
        <f>IFERROR(12/Tabla_STOCKENALMACEN[[#This Row],[MESES DE INVENTARIO]],0)</f>
        <v>3</v>
      </c>
      <c r="O3338" s="3">
        <f>Tabla_STOCKENALMACEN[[#This Row],[STOCK_VALORIZADO]]/SUM(Tabla_STOCKENALMACEN[STOCK_VALORIZADO])</f>
        <v>1.1182332832683893E-4</v>
      </c>
      <c r="P3338" s="1" t="str">
        <f>VLOOKUP(Tabla_STOCKENALMACEN[[#This Row],[ID_PRODUCTO]],'ABC VENTAS'!$B$2:$F$564,5,FALSE)</f>
        <v>C</v>
      </c>
      <c r="Q3338" s="1" t="str">
        <f>VLOOKUP(Tabla_STOCKENALMACEN[[#This Row],[ID_PRODUCTO]],'ABC STOCK'!$B$3:$F$565,5,FALSE)</f>
        <v>C</v>
      </c>
      <c r="R3338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339" spans="1:18" x14ac:dyDescent="0.25">
      <c r="A3339">
        <v>3</v>
      </c>
      <c r="B3339">
        <v>1557</v>
      </c>
      <c r="C3339">
        <v>10</v>
      </c>
      <c r="D3339">
        <v>2</v>
      </c>
      <c r="E3339">
        <v>201909</v>
      </c>
      <c r="F3339">
        <v>12</v>
      </c>
      <c r="G3339">
        <v>4.78</v>
      </c>
      <c r="H3339">
        <v>57.36</v>
      </c>
      <c r="I3339">
        <v>314.81079999999997</v>
      </c>
      <c r="J3339">
        <v>74</v>
      </c>
      <c r="K3339">
        <v>590.7124</v>
      </c>
      <c r="L3339">
        <f>Tabla_STOCKENALMACEN[[#This Row],[CANT_STOCK]]*Tabla_STOCKENALMACEN[[#This Row],[COSTO_UNIT]]</f>
        <v>57.36</v>
      </c>
      <c r="M3339">
        <f>IFERROR(Tabla_STOCKENALMACEN[[#This Row],[CANT_STOCK]]/Tabla_STOCKENALMACEN[[#This Row],[VENTA_PROM12MESES_UN]],0)</f>
        <v>0.16216216216216217</v>
      </c>
      <c r="N3339">
        <f>IFERROR(12/Tabla_STOCKENALMACEN[[#This Row],[MESES DE INVENTARIO]],0)</f>
        <v>74</v>
      </c>
      <c r="O3339" s="3">
        <f>Tabla_STOCKENALMACEN[[#This Row],[STOCK_VALORIZADO]]/SUM(Tabla_STOCKENALMACEN[STOCK_VALORIZADO])</f>
        <v>2.1593677999015219E-6</v>
      </c>
      <c r="P3339" s="1" t="str">
        <f>VLOOKUP(Tabla_STOCKENALMACEN[[#This Row],[ID_PRODUCTO]],'ABC VENTAS'!$B$2:$F$564,5,FALSE)</f>
        <v>C</v>
      </c>
      <c r="Q3339" s="1" t="str">
        <f>VLOOKUP(Tabla_STOCKENALMACEN[[#This Row],[ID_PRODUCTO]],'ABC STOCK'!$B$3:$F$565,5,FALSE)</f>
        <v>C</v>
      </c>
      <c r="R3339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40" spans="1:18" x14ac:dyDescent="0.25">
      <c r="A3340">
        <v>2</v>
      </c>
      <c r="B3340">
        <v>1557</v>
      </c>
      <c r="C3340">
        <v>10</v>
      </c>
      <c r="D3340">
        <v>2</v>
      </c>
      <c r="E3340">
        <v>201907</v>
      </c>
      <c r="F3340">
        <v>992</v>
      </c>
      <c r="G3340">
        <v>2.61</v>
      </c>
      <c r="H3340">
        <v>2589.12</v>
      </c>
      <c r="I3340">
        <v>209.71871999999999</v>
      </c>
      <c r="J3340">
        <v>99.2</v>
      </c>
      <c r="K3340">
        <v>445.32864000000001</v>
      </c>
      <c r="L3340">
        <f>Tabla_STOCKENALMACEN[[#This Row],[CANT_STOCK]]*Tabla_STOCKENALMACEN[[#This Row],[COSTO_UNIT]]</f>
        <v>2589.12</v>
      </c>
      <c r="M3340">
        <f>IFERROR(Tabla_STOCKENALMACEN[[#This Row],[CANT_STOCK]]/Tabla_STOCKENALMACEN[[#This Row],[VENTA_PROM12MESES_UN]],0)</f>
        <v>10</v>
      </c>
      <c r="N3340">
        <f>IFERROR(12/Tabla_STOCKENALMACEN[[#This Row],[MESES DE INVENTARIO]],0)</f>
        <v>1.2</v>
      </c>
      <c r="O3340" s="3">
        <f>Tabla_STOCKENALMACEN[[#This Row],[STOCK_VALORIZADO]]/SUM(Tabla_STOCKENALMACEN[STOCK_VALORIZADO])</f>
        <v>9.7469706382165771E-5</v>
      </c>
      <c r="P3340" s="1" t="str">
        <f>VLOOKUP(Tabla_STOCKENALMACEN[[#This Row],[ID_PRODUCTO]],'ABC VENTAS'!$B$2:$F$564,5,FALSE)</f>
        <v>C</v>
      </c>
      <c r="Q3340" s="1" t="str">
        <f>VLOOKUP(Tabla_STOCKENALMACEN[[#This Row],[ID_PRODUCTO]],'ABC STOCK'!$B$3:$F$565,5,FALSE)</f>
        <v>C</v>
      </c>
      <c r="R334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341" spans="1:18" x14ac:dyDescent="0.25">
      <c r="A3341">
        <v>1</v>
      </c>
      <c r="B3341">
        <v>1557</v>
      </c>
      <c r="C3341">
        <v>10</v>
      </c>
      <c r="D3341">
        <v>2</v>
      </c>
      <c r="E3341">
        <v>202003</v>
      </c>
      <c r="F3341">
        <v>803</v>
      </c>
      <c r="G3341">
        <v>2.61</v>
      </c>
      <c r="H3341">
        <v>2095.83</v>
      </c>
      <c r="I3341">
        <v>196.24590000000001</v>
      </c>
      <c r="J3341">
        <v>73</v>
      </c>
      <c r="K3341">
        <v>356.29109999999997</v>
      </c>
      <c r="L3341">
        <f>Tabla_STOCKENALMACEN[[#This Row],[CANT_STOCK]]*Tabla_STOCKENALMACEN[[#This Row],[COSTO_UNIT]]</f>
        <v>2095.83</v>
      </c>
      <c r="M3341">
        <f>IFERROR(Tabla_STOCKENALMACEN[[#This Row],[CANT_STOCK]]/Tabla_STOCKENALMACEN[[#This Row],[VENTA_PROM12MESES_UN]],0)</f>
        <v>11</v>
      </c>
      <c r="N3341">
        <f>IFERROR(12/Tabla_STOCKENALMACEN[[#This Row],[MESES DE INVENTARIO]],0)</f>
        <v>1.0909090909090908</v>
      </c>
      <c r="O3341" s="3">
        <f>Tabla_STOCKENALMACEN[[#This Row],[STOCK_VALORIZADO]]/SUM(Tabla_STOCKENALMACEN[STOCK_VALORIZADO])</f>
        <v>7.8899369178305552E-5</v>
      </c>
      <c r="P3341" s="1" t="str">
        <f>VLOOKUP(Tabla_STOCKENALMACEN[[#This Row],[ID_PRODUCTO]],'ABC VENTAS'!$B$2:$F$564,5,FALSE)</f>
        <v>C</v>
      </c>
      <c r="Q3341" s="1" t="str">
        <f>VLOOKUP(Tabla_STOCKENALMACEN[[#This Row],[ID_PRODUCTO]],'ABC STOCK'!$B$3:$F$565,5,FALSE)</f>
        <v>C</v>
      </c>
      <c r="R334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342" spans="1:18" x14ac:dyDescent="0.25">
      <c r="A3342">
        <v>2</v>
      </c>
      <c r="B3342">
        <v>1557</v>
      </c>
      <c r="C3342">
        <v>10</v>
      </c>
      <c r="D3342">
        <v>2</v>
      </c>
      <c r="E3342">
        <v>202002</v>
      </c>
      <c r="F3342">
        <v>197</v>
      </c>
      <c r="G3342">
        <v>1.31</v>
      </c>
      <c r="H3342">
        <v>258.07</v>
      </c>
      <c r="I3342">
        <v>114.5202</v>
      </c>
      <c r="J3342">
        <v>94</v>
      </c>
      <c r="K3342">
        <v>151.4622</v>
      </c>
      <c r="L3342">
        <f>Tabla_STOCKENALMACEN[[#This Row],[CANT_STOCK]]*Tabla_STOCKENALMACEN[[#This Row],[COSTO_UNIT]]</f>
        <v>258.07</v>
      </c>
      <c r="M3342">
        <f>IFERROR(Tabla_STOCKENALMACEN[[#This Row],[CANT_STOCK]]/Tabla_STOCKENALMACEN[[#This Row],[VENTA_PROM12MESES_UN]],0)</f>
        <v>2.0957446808510638</v>
      </c>
      <c r="N3342">
        <f>IFERROR(12/Tabla_STOCKENALMACEN[[#This Row],[MESES DE INVENTARIO]],0)</f>
        <v>5.7258883248730967</v>
      </c>
      <c r="O3342" s="3">
        <f>Tabla_STOCKENALMACEN[[#This Row],[STOCK_VALORIZADO]]/SUM(Tabla_STOCKENALMACEN[STOCK_VALORIZADO])</f>
        <v>9.7152728054495436E-6</v>
      </c>
      <c r="P3342" s="1" t="str">
        <f>VLOOKUP(Tabla_STOCKENALMACEN[[#This Row],[ID_PRODUCTO]],'ABC VENTAS'!$B$2:$F$564,5,FALSE)</f>
        <v>C</v>
      </c>
      <c r="Q3342" s="1" t="str">
        <f>VLOOKUP(Tabla_STOCKENALMACEN[[#This Row],[ID_PRODUCTO]],'ABC STOCK'!$B$3:$F$565,5,FALSE)</f>
        <v>C</v>
      </c>
      <c r="R334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43" spans="1:18" x14ac:dyDescent="0.25">
      <c r="A3343">
        <v>3</v>
      </c>
      <c r="B3343">
        <v>1557</v>
      </c>
      <c r="C3343">
        <v>10</v>
      </c>
      <c r="D3343">
        <v>2</v>
      </c>
      <c r="E3343">
        <v>201906</v>
      </c>
      <c r="F3343">
        <v>1062</v>
      </c>
      <c r="G3343">
        <v>1.23</v>
      </c>
      <c r="H3343">
        <v>1306.26</v>
      </c>
      <c r="I3343">
        <v>79.679400000000001</v>
      </c>
      <c r="J3343">
        <v>79</v>
      </c>
      <c r="K3343">
        <v>132.15119999999999</v>
      </c>
      <c r="L3343">
        <f>Tabla_STOCKENALMACEN[[#This Row],[CANT_STOCK]]*Tabla_STOCKENALMACEN[[#This Row],[COSTO_UNIT]]</f>
        <v>1306.26</v>
      </c>
      <c r="M3343">
        <f>IFERROR(Tabla_STOCKENALMACEN[[#This Row],[CANT_STOCK]]/Tabla_STOCKENALMACEN[[#This Row],[VENTA_PROM12MESES_UN]],0)</f>
        <v>13.443037974683545</v>
      </c>
      <c r="N3343">
        <f>IFERROR(12/Tabla_STOCKENALMACEN[[#This Row],[MESES DE INVENTARIO]],0)</f>
        <v>0.89265536723163841</v>
      </c>
      <c r="O3343" s="3">
        <f>Tabla_STOCKENALMACEN[[#This Row],[STOCK_VALORIZADO]]/SUM(Tabla_STOCKENALMACEN[STOCK_VALORIZADO])</f>
        <v>4.9175310012192508E-5</v>
      </c>
      <c r="P3343" s="1" t="str">
        <f>VLOOKUP(Tabla_STOCKENALMACEN[[#This Row],[ID_PRODUCTO]],'ABC VENTAS'!$B$2:$F$564,5,FALSE)</f>
        <v>C</v>
      </c>
      <c r="Q3343" s="1" t="str">
        <f>VLOOKUP(Tabla_STOCKENALMACEN[[#This Row],[ID_PRODUCTO]],'ABC STOCK'!$B$3:$F$565,5,FALSE)</f>
        <v>C</v>
      </c>
      <c r="R3343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344" spans="1:18" x14ac:dyDescent="0.25">
      <c r="A3344">
        <v>2</v>
      </c>
      <c r="B3344">
        <v>1558</v>
      </c>
      <c r="C3344">
        <v>10</v>
      </c>
      <c r="D3344">
        <v>2</v>
      </c>
      <c r="E3344">
        <v>202001</v>
      </c>
      <c r="F3344">
        <v>8</v>
      </c>
      <c r="G3344">
        <v>7.36</v>
      </c>
      <c r="H3344">
        <v>58.88</v>
      </c>
      <c r="I3344">
        <v>456.61439999999999</v>
      </c>
      <c r="J3344">
        <v>66</v>
      </c>
      <c r="K3344">
        <v>757.78560000000004</v>
      </c>
      <c r="L3344">
        <f>Tabla_STOCKENALMACEN[[#This Row],[CANT_STOCK]]*Tabla_STOCKENALMACEN[[#This Row],[COSTO_UNIT]]</f>
        <v>58.88</v>
      </c>
      <c r="M3344">
        <f>IFERROR(Tabla_STOCKENALMACEN[[#This Row],[CANT_STOCK]]/Tabla_STOCKENALMACEN[[#This Row],[VENTA_PROM12MESES_UN]],0)</f>
        <v>0.12121212121212122</v>
      </c>
      <c r="N3344">
        <f>IFERROR(12/Tabla_STOCKENALMACEN[[#This Row],[MESES DE INVENTARIO]],0)</f>
        <v>99</v>
      </c>
      <c r="O3344" s="3">
        <f>Tabla_STOCKENALMACEN[[#This Row],[STOCK_VALORIZADO]]/SUM(Tabla_STOCKENALMACEN[STOCK_VALORIZADO])</f>
        <v>2.2165895407636267E-6</v>
      </c>
      <c r="P3344" s="1" t="str">
        <f>VLOOKUP(Tabla_STOCKENALMACEN[[#This Row],[ID_PRODUCTO]],'ABC VENTAS'!$B$2:$F$564,5,FALSE)</f>
        <v>C</v>
      </c>
      <c r="Q3344" s="1" t="str">
        <f>VLOOKUP(Tabla_STOCKENALMACEN[[#This Row],[ID_PRODUCTO]],'ABC STOCK'!$B$3:$F$565,5,FALSE)</f>
        <v>C</v>
      </c>
      <c r="R334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45" spans="1:18" x14ac:dyDescent="0.25">
      <c r="A3345">
        <v>3</v>
      </c>
      <c r="B3345">
        <v>1558</v>
      </c>
      <c r="C3345">
        <v>10</v>
      </c>
      <c r="D3345">
        <v>2</v>
      </c>
      <c r="E3345">
        <v>202001</v>
      </c>
      <c r="F3345">
        <v>710</v>
      </c>
      <c r="G3345">
        <v>5.16</v>
      </c>
      <c r="H3345">
        <v>3663.6</v>
      </c>
      <c r="I3345">
        <v>365.94720000000001</v>
      </c>
      <c r="J3345">
        <v>78.8</v>
      </c>
      <c r="K3345">
        <v>731.89440000000002</v>
      </c>
      <c r="L3345">
        <f>Tabla_STOCKENALMACEN[[#This Row],[CANT_STOCK]]*Tabla_STOCKENALMACEN[[#This Row],[COSTO_UNIT]]</f>
        <v>3663.6</v>
      </c>
      <c r="M3345">
        <f>IFERROR(Tabla_STOCKENALMACEN[[#This Row],[CANT_STOCK]]/Tabla_STOCKENALMACEN[[#This Row],[VENTA_PROM12MESES_UN]],0)</f>
        <v>9.0101522842639596</v>
      </c>
      <c r="N3345">
        <f>IFERROR(12/Tabla_STOCKENALMACEN[[#This Row],[MESES DE INVENTARIO]],0)</f>
        <v>1.3318309859154929</v>
      </c>
      <c r="O3345" s="3">
        <f>Tabla_STOCKENALMACEN[[#This Row],[STOCK_VALORIZADO]]/SUM(Tabla_STOCKENALMACEN[STOCK_VALORIZADO])</f>
        <v>1.3791945383053028E-4</v>
      </c>
      <c r="P3345" s="1" t="str">
        <f>VLOOKUP(Tabla_STOCKENALMACEN[[#This Row],[ID_PRODUCTO]],'ABC VENTAS'!$B$2:$F$564,5,FALSE)</f>
        <v>C</v>
      </c>
      <c r="Q3345" s="1" t="str">
        <f>VLOOKUP(Tabla_STOCKENALMACEN[[#This Row],[ID_PRODUCTO]],'ABC STOCK'!$B$3:$F$565,5,FALSE)</f>
        <v>C</v>
      </c>
      <c r="R3345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346" spans="1:18" x14ac:dyDescent="0.25">
      <c r="A3346">
        <v>1</v>
      </c>
      <c r="B3346">
        <v>1558</v>
      </c>
      <c r="C3346">
        <v>10</v>
      </c>
      <c r="D3346">
        <v>2</v>
      </c>
      <c r="E3346">
        <v>201906</v>
      </c>
      <c r="F3346">
        <v>830</v>
      </c>
      <c r="G3346">
        <v>7.96</v>
      </c>
      <c r="H3346">
        <v>6606.8</v>
      </c>
      <c r="I3346">
        <v>387.36543999999998</v>
      </c>
      <c r="J3346">
        <v>55.3</v>
      </c>
      <c r="K3346">
        <v>691.09515999999996</v>
      </c>
      <c r="L3346">
        <f>Tabla_STOCKENALMACEN[[#This Row],[CANT_STOCK]]*Tabla_STOCKENALMACEN[[#This Row],[COSTO_UNIT]]</f>
        <v>6606.8</v>
      </c>
      <c r="M3346">
        <f>IFERROR(Tabla_STOCKENALMACEN[[#This Row],[CANT_STOCK]]/Tabla_STOCKENALMACEN[[#This Row],[VENTA_PROM12MESES_UN]],0)</f>
        <v>15.009041591320074</v>
      </c>
      <c r="N3346">
        <f>IFERROR(12/Tabla_STOCKENALMACEN[[#This Row],[MESES DE INVENTARIO]],0)</f>
        <v>0.79951807228915661</v>
      </c>
      <c r="O3346" s="3">
        <f>Tabla_STOCKENALMACEN[[#This Row],[STOCK_VALORIZADO]]/SUM(Tabla_STOCKENALMACEN[STOCK_VALORIZADO])</f>
        <v>2.4871881416299471E-4</v>
      </c>
      <c r="P3346" s="1" t="str">
        <f>VLOOKUP(Tabla_STOCKENALMACEN[[#This Row],[ID_PRODUCTO]],'ABC VENTAS'!$B$2:$F$564,5,FALSE)</f>
        <v>C</v>
      </c>
      <c r="Q3346" s="1" t="str">
        <f>VLOOKUP(Tabla_STOCKENALMACEN[[#This Row],[ID_PRODUCTO]],'ABC STOCK'!$B$3:$F$565,5,FALSE)</f>
        <v>C</v>
      </c>
      <c r="R3346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347" spans="1:18" x14ac:dyDescent="0.25">
      <c r="A3347">
        <v>1</v>
      </c>
      <c r="B3347">
        <v>1558</v>
      </c>
      <c r="C3347">
        <v>10</v>
      </c>
      <c r="D3347">
        <v>2</v>
      </c>
      <c r="E3347">
        <v>202003</v>
      </c>
      <c r="F3347">
        <v>163</v>
      </c>
      <c r="G3347">
        <v>3.15</v>
      </c>
      <c r="H3347">
        <v>513.45000000000005</v>
      </c>
      <c r="I3347">
        <v>378.47250000000003</v>
      </c>
      <c r="J3347">
        <v>135</v>
      </c>
      <c r="K3347">
        <v>586.84500000000003</v>
      </c>
      <c r="L3347">
        <f>Tabla_STOCKENALMACEN[[#This Row],[CANT_STOCK]]*Tabla_STOCKENALMACEN[[#This Row],[COSTO_UNIT]]</f>
        <v>513.44999999999993</v>
      </c>
      <c r="M3347">
        <f>IFERROR(Tabla_STOCKENALMACEN[[#This Row],[CANT_STOCK]]/Tabla_STOCKENALMACEN[[#This Row],[VENTA_PROM12MESES_UN]],0)</f>
        <v>1.2074074074074075</v>
      </c>
      <c r="N3347">
        <f>IFERROR(12/Tabla_STOCKENALMACEN[[#This Row],[MESES DE INVENTARIO]],0)</f>
        <v>9.9386503067484657</v>
      </c>
      <c r="O3347" s="3">
        <f>Tabla_STOCKENALMACEN[[#This Row],[STOCK_VALORIZADO]]/SUM(Tabla_STOCKENALMACEN[STOCK_VALORIZADO])</f>
        <v>1.9329278187926017E-5</v>
      </c>
      <c r="P3347" s="1" t="str">
        <f>VLOOKUP(Tabla_STOCKENALMACEN[[#This Row],[ID_PRODUCTO]],'ABC VENTAS'!$B$2:$F$564,5,FALSE)</f>
        <v>C</v>
      </c>
      <c r="Q3347" s="1" t="str">
        <f>VLOOKUP(Tabla_STOCKENALMACEN[[#This Row],[ID_PRODUCTO]],'ABC STOCK'!$B$3:$F$565,5,FALSE)</f>
        <v>C</v>
      </c>
      <c r="R334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48" spans="1:18" x14ac:dyDescent="0.25">
      <c r="A3348">
        <v>2</v>
      </c>
      <c r="B3348">
        <v>1558</v>
      </c>
      <c r="C3348">
        <v>10</v>
      </c>
      <c r="D3348">
        <v>2</v>
      </c>
      <c r="E3348">
        <v>202002</v>
      </c>
      <c r="F3348">
        <v>959</v>
      </c>
      <c r="G3348">
        <v>4.4800000000000004</v>
      </c>
      <c r="H3348">
        <v>4296.32</v>
      </c>
      <c r="I3348">
        <v>291.99743999999998</v>
      </c>
      <c r="J3348">
        <v>63.9</v>
      </c>
      <c r="K3348">
        <v>449.44704000000002</v>
      </c>
      <c r="L3348">
        <f>Tabla_STOCKENALMACEN[[#This Row],[CANT_STOCK]]*Tabla_STOCKENALMACEN[[#This Row],[COSTO_UNIT]]</f>
        <v>4296.3200000000006</v>
      </c>
      <c r="M3348">
        <f>IFERROR(Tabla_STOCKENALMACEN[[#This Row],[CANT_STOCK]]/Tabla_STOCKENALMACEN[[#This Row],[VENTA_PROM12MESES_UN]],0)</f>
        <v>15.007824726134585</v>
      </c>
      <c r="N3348">
        <f>IFERROR(12/Tabla_STOCKENALMACEN[[#This Row],[MESES DE INVENTARIO]],0)</f>
        <v>0.79958289885297185</v>
      </c>
      <c r="O3348" s="3">
        <f>Tabla_STOCKENALMACEN[[#This Row],[STOCK_VALORIZADO]]/SUM(Tabla_STOCKENALMACEN[STOCK_VALORIZADO])</f>
        <v>1.6173875638202421E-4</v>
      </c>
      <c r="P3348" s="1" t="str">
        <f>VLOOKUP(Tabla_STOCKENALMACEN[[#This Row],[ID_PRODUCTO]],'ABC VENTAS'!$B$2:$F$564,5,FALSE)</f>
        <v>C</v>
      </c>
      <c r="Q3348" s="1" t="str">
        <f>VLOOKUP(Tabla_STOCKENALMACEN[[#This Row],[ID_PRODUCTO]],'ABC STOCK'!$B$3:$F$565,5,FALSE)</f>
        <v>C</v>
      </c>
      <c r="R3348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349" spans="1:18" x14ac:dyDescent="0.25">
      <c r="A3349">
        <v>1</v>
      </c>
      <c r="B3349">
        <v>1558</v>
      </c>
      <c r="C3349">
        <v>10</v>
      </c>
      <c r="D3349">
        <v>2</v>
      </c>
      <c r="E3349">
        <v>202002</v>
      </c>
      <c r="F3349">
        <v>215</v>
      </c>
      <c r="G3349">
        <v>7.46</v>
      </c>
      <c r="H3349">
        <v>1603.9</v>
      </c>
      <c r="I3349">
        <v>225.99323999999999</v>
      </c>
      <c r="J3349">
        <v>30.6</v>
      </c>
      <c r="K3349">
        <v>417.74507999999997</v>
      </c>
      <c r="L3349">
        <f>Tabla_STOCKENALMACEN[[#This Row],[CANT_STOCK]]*Tabla_STOCKENALMACEN[[#This Row],[COSTO_UNIT]]</f>
        <v>1603.9</v>
      </c>
      <c r="M3349">
        <f>IFERROR(Tabla_STOCKENALMACEN[[#This Row],[CANT_STOCK]]/Tabla_STOCKENALMACEN[[#This Row],[VENTA_PROM12MESES_UN]],0)</f>
        <v>7.0261437908496731</v>
      </c>
      <c r="N3349">
        <f>IFERROR(12/Tabla_STOCKENALMACEN[[#This Row],[MESES DE INVENTARIO]],0)</f>
        <v>1.7079069767441861</v>
      </c>
      <c r="O3349" s="3">
        <f>Tabla_STOCKENALMACEN[[#This Row],[STOCK_VALORIZADO]]/SUM(Tabla_STOCKENALMACEN[STOCK_VALORIZADO])</f>
        <v>6.0380230374164076E-5</v>
      </c>
      <c r="P3349" s="1" t="str">
        <f>VLOOKUP(Tabla_STOCKENALMACEN[[#This Row],[ID_PRODUCTO]],'ABC VENTAS'!$B$2:$F$564,5,FALSE)</f>
        <v>C</v>
      </c>
      <c r="Q3349" s="1" t="str">
        <f>VLOOKUP(Tabla_STOCKENALMACEN[[#This Row],[ID_PRODUCTO]],'ABC STOCK'!$B$3:$F$565,5,FALSE)</f>
        <v>C</v>
      </c>
      <c r="R3349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350" spans="1:18" x14ac:dyDescent="0.25">
      <c r="A3350">
        <v>2</v>
      </c>
      <c r="B3350">
        <v>1559</v>
      </c>
      <c r="C3350">
        <v>10</v>
      </c>
      <c r="D3350">
        <v>2</v>
      </c>
      <c r="E3350">
        <v>201906</v>
      </c>
      <c r="F3350">
        <v>274</v>
      </c>
      <c r="G3350">
        <v>6.35</v>
      </c>
      <c r="H3350">
        <v>1739.9</v>
      </c>
      <c r="I3350">
        <v>613.41</v>
      </c>
      <c r="J3350">
        <v>115</v>
      </c>
      <c r="K3350">
        <v>1095.375</v>
      </c>
      <c r="L3350">
        <f>Tabla_STOCKENALMACEN[[#This Row],[CANT_STOCK]]*Tabla_STOCKENALMACEN[[#This Row],[COSTO_UNIT]]</f>
        <v>1739.8999999999999</v>
      </c>
      <c r="M3350">
        <f>IFERROR(Tabla_STOCKENALMACEN[[#This Row],[CANT_STOCK]]/Tabla_STOCKENALMACEN[[#This Row],[VENTA_PROM12MESES_UN]],0)</f>
        <v>2.3826086956521739</v>
      </c>
      <c r="N3350">
        <f>IFERROR(12/Tabla_STOCKENALMACEN[[#This Row],[MESES DE INVENTARIO]],0)</f>
        <v>5.0364963503649633</v>
      </c>
      <c r="O3350" s="3">
        <f>Tabla_STOCKENALMACEN[[#This Row],[STOCK_VALORIZADO]]/SUM(Tabla_STOCKENALMACEN[STOCK_VALORIZADO])</f>
        <v>6.5500070346036579E-5</v>
      </c>
      <c r="P3350" s="1" t="str">
        <f>VLOOKUP(Tabla_STOCKENALMACEN[[#This Row],[ID_PRODUCTO]],'ABC VENTAS'!$B$2:$F$564,5,FALSE)</f>
        <v>C</v>
      </c>
      <c r="Q3350" s="1" t="str">
        <f>VLOOKUP(Tabla_STOCKENALMACEN[[#This Row],[ID_PRODUCTO]],'ABC STOCK'!$B$3:$F$565,5,FALSE)</f>
        <v>C</v>
      </c>
      <c r="R335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51" spans="1:18" x14ac:dyDescent="0.25">
      <c r="A3351">
        <v>3</v>
      </c>
      <c r="B3351">
        <v>1559</v>
      </c>
      <c r="C3351">
        <v>10</v>
      </c>
      <c r="D3351">
        <v>2</v>
      </c>
      <c r="E3351">
        <v>201906</v>
      </c>
      <c r="F3351">
        <v>753</v>
      </c>
      <c r="G3351">
        <v>7.51</v>
      </c>
      <c r="H3351">
        <v>5655.03</v>
      </c>
      <c r="I3351">
        <v>467.45244000000002</v>
      </c>
      <c r="J3351">
        <v>68.400000000000006</v>
      </c>
      <c r="K3351">
        <v>724.29444000000001</v>
      </c>
      <c r="L3351">
        <f>Tabla_STOCKENALMACEN[[#This Row],[CANT_STOCK]]*Tabla_STOCKENALMACEN[[#This Row],[COSTO_UNIT]]</f>
        <v>5655.03</v>
      </c>
      <c r="M3351">
        <f>IFERROR(Tabla_STOCKENALMACEN[[#This Row],[CANT_STOCK]]/Tabla_STOCKENALMACEN[[#This Row],[VENTA_PROM12MESES_UN]],0)</f>
        <v>11.00877192982456</v>
      </c>
      <c r="N3351">
        <f>IFERROR(12/Tabla_STOCKENALMACEN[[#This Row],[MESES DE INVENTARIO]],0)</f>
        <v>1.0900398406374503</v>
      </c>
      <c r="O3351" s="3">
        <f>Tabla_STOCKENALMACEN[[#This Row],[STOCK_VALORIZADO]]/SUM(Tabla_STOCKENALMACEN[STOCK_VALORIZADO])</f>
        <v>2.1288859291278075E-4</v>
      </c>
      <c r="P3351" s="1" t="str">
        <f>VLOOKUP(Tabla_STOCKENALMACEN[[#This Row],[ID_PRODUCTO]],'ABC VENTAS'!$B$2:$F$564,5,FALSE)</f>
        <v>C</v>
      </c>
      <c r="Q3351" s="1" t="str">
        <f>VLOOKUP(Tabla_STOCKENALMACEN[[#This Row],[ID_PRODUCTO]],'ABC STOCK'!$B$3:$F$565,5,FALSE)</f>
        <v>C</v>
      </c>
      <c r="R335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352" spans="1:18" x14ac:dyDescent="0.25">
      <c r="A3352">
        <v>1</v>
      </c>
      <c r="B3352">
        <v>1559</v>
      </c>
      <c r="C3352">
        <v>10</v>
      </c>
      <c r="D3352">
        <v>2</v>
      </c>
      <c r="E3352">
        <v>202003</v>
      </c>
      <c r="F3352">
        <v>224</v>
      </c>
      <c r="G3352">
        <v>4.3899999999999997</v>
      </c>
      <c r="H3352">
        <v>983.36</v>
      </c>
      <c r="I3352">
        <v>340.13720000000001</v>
      </c>
      <c r="J3352">
        <v>74.5</v>
      </c>
      <c r="K3352">
        <v>493.85305</v>
      </c>
      <c r="L3352">
        <f>Tabla_STOCKENALMACEN[[#This Row],[CANT_STOCK]]*Tabla_STOCKENALMACEN[[#This Row],[COSTO_UNIT]]</f>
        <v>983.3599999999999</v>
      </c>
      <c r="M3352">
        <f>IFERROR(Tabla_STOCKENALMACEN[[#This Row],[CANT_STOCK]]/Tabla_STOCKENALMACEN[[#This Row],[VENTA_PROM12MESES_UN]],0)</f>
        <v>3.0067114093959733</v>
      </c>
      <c r="N3352">
        <f>IFERROR(12/Tabla_STOCKENALMACEN[[#This Row],[MESES DE INVENTARIO]],0)</f>
        <v>3.9910714285714284</v>
      </c>
      <c r="O3352" s="3">
        <f>Tabla_STOCKENALMACEN[[#This Row],[STOCK_VALORIZADO]]/SUM(Tabla_STOCKENALMACEN[STOCK_VALORIZADO])</f>
        <v>3.7019454667209914E-5</v>
      </c>
      <c r="P3352" s="1" t="str">
        <f>VLOOKUP(Tabla_STOCKENALMACEN[[#This Row],[ID_PRODUCTO]],'ABC VENTAS'!$B$2:$F$564,5,FALSE)</f>
        <v>C</v>
      </c>
      <c r="Q3352" s="1" t="str">
        <f>VLOOKUP(Tabla_STOCKENALMACEN[[#This Row],[ID_PRODUCTO]],'ABC STOCK'!$B$3:$F$565,5,FALSE)</f>
        <v>C</v>
      </c>
      <c r="R3352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353" spans="1:18" x14ac:dyDescent="0.25">
      <c r="A3353">
        <v>3</v>
      </c>
      <c r="B3353">
        <v>1559</v>
      </c>
      <c r="C3353">
        <v>10</v>
      </c>
      <c r="D3353">
        <v>2</v>
      </c>
      <c r="E3353">
        <v>201901</v>
      </c>
      <c r="F3353">
        <v>384</v>
      </c>
      <c r="G3353">
        <v>2.89</v>
      </c>
      <c r="H3353">
        <v>1109.76</v>
      </c>
      <c r="I3353">
        <v>285.76319999999998</v>
      </c>
      <c r="J3353">
        <v>96</v>
      </c>
      <c r="K3353">
        <v>374.54399999999998</v>
      </c>
      <c r="L3353">
        <f>Tabla_STOCKENALMACEN[[#This Row],[CANT_STOCK]]*Tabla_STOCKENALMACEN[[#This Row],[COSTO_UNIT]]</f>
        <v>1109.76</v>
      </c>
      <c r="M3353">
        <f>IFERROR(Tabla_STOCKENALMACEN[[#This Row],[CANT_STOCK]]/Tabla_STOCKENALMACEN[[#This Row],[VENTA_PROM12MESES_UN]],0)</f>
        <v>4</v>
      </c>
      <c r="N3353">
        <f>IFERROR(12/Tabla_STOCKENALMACEN[[#This Row],[MESES DE INVENTARIO]],0)</f>
        <v>3</v>
      </c>
      <c r="O3353" s="3">
        <f>Tabla_STOCKENALMACEN[[#This Row],[STOCK_VALORIZADO]]/SUM(Tabla_STOCKENALMACEN[STOCK_VALORIZADO])</f>
        <v>4.1777894170479654E-5</v>
      </c>
      <c r="P3353" s="1" t="str">
        <f>VLOOKUP(Tabla_STOCKENALMACEN[[#This Row],[ID_PRODUCTO]],'ABC VENTAS'!$B$2:$F$564,5,FALSE)</f>
        <v>C</v>
      </c>
      <c r="Q3353" s="1" t="str">
        <f>VLOOKUP(Tabla_STOCKENALMACEN[[#This Row],[ID_PRODUCTO]],'ABC STOCK'!$B$3:$F$565,5,FALSE)</f>
        <v>C</v>
      </c>
      <c r="R3353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354" spans="1:18" x14ac:dyDescent="0.25">
      <c r="A3354">
        <v>1</v>
      </c>
      <c r="B3354">
        <v>1559</v>
      </c>
      <c r="C3354">
        <v>10</v>
      </c>
      <c r="D3354">
        <v>2</v>
      </c>
      <c r="E3354">
        <v>201910</v>
      </c>
      <c r="F3354">
        <v>16</v>
      </c>
      <c r="G3354">
        <v>4.38</v>
      </c>
      <c r="H3354">
        <v>70.08</v>
      </c>
      <c r="I3354">
        <v>177.39</v>
      </c>
      <c r="J3354">
        <v>50</v>
      </c>
      <c r="K3354">
        <v>374.49</v>
      </c>
      <c r="L3354">
        <f>Tabla_STOCKENALMACEN[[#This Row],[CANT_STOCK]]*Tabla_STOCKENALMACEN[[#This Row],[COSTO_UNIT]]</f>
        <v>70.08</v>
      </c>
      <c r="M3354">
        <f>IFERROR(Tabla_STOCKENALMACEN[[#This Row],[CANT_STOCK]]/Tabla_STOCKENALMACEN[[#This Row],[VENTA_PROM12MESES_UN]],0)</f>
        <v>0.32</v>
      </c>
      <c r="N3354">
        <f>IFERROR(12/Tabla_STOCKENALMACEN[[#This Row],[MESES DE INVENTARIO]],0)</f>
        <v>37.5</v>
      </c>
      <c r="O3354" s="3">
        <f>Tabla_STOCKENALMACEN[[#This Row],[STOCK_VALORIZADO]]/SUM(Tabla_STOCKENALMACEN[STOCK_VALORIZADO])</f>
        <v>2.6382234208001859E-6</v>
      </c>
      <c r="P3354" s="1" t="str">
        <f>VLOOKUP(Tabla_STOCKENALMACEN[[#This Row],[ID_PRODUCTO]],'ABC VENTAS'!$B$2:$F$564,5,FALSE)</f>
        <v>C</v>
      </c>
      <c r="Q3354" s="1" t="str">
        <f>VLOOKUP(Tabla_STOCKENALMACEN[[#This Row],[ID_PRODUCTO]],'ABC STOCK'!$B$3:$F$565,5,FALSE)</f>
        <v>C</v>
      </c>
      <c r="R3354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55" spans="1:18" x14ac:dyDescent="0.25">
      <c r="A3355">
        <v>3</v>
      </c>
      <c r="B3355">
        <v>1559</v>
      </c>
      <c r="C3355">
        <v>10</v>
      </c>
      <c r="D3355">
        <v>2</v>
      </c>
      <c r="E3355">
        <v>202001</v>
      </c>
      <c r="F3355">
        <v>98</v>
      </c>
      <c r="G3355">
        <v>2.06</v>
      </c>
      <c r="H3355">
        <v>201.88</v>
      </c>
      <c r="I3355">
        <v>154.00559999999999</v>
      </c>
      <c r="J3355">
        <v>84</v>
      </c>
      <c r="K3355">
        <v>233.60400000000001</v>
      </c>
      <c r="L3355">
        <f>Tabla_STOCKENALMACEN[[#This Row],[CANT_STOCK]]*Tabla_STOCKENALMACEN[[#This Row],[COSTO_UNIT]]</f>
        <v>201.88</v>
      </c>
      <c r="M3355">
        <f>IFERROR(Tabla_STOCKENALMACEN[[#This Row],[CANT_STOCK]]/Tabla_STOCKENALMACEN[[#This Row],[VENTA_PROM12MESES_UN]],0)</f>
        <v>1.1666666666666667</v>
      </c>
      <c r="N3355">
        <f>IFERROR(12/Tabla_STOCKENALMACEN[[#This Row],[MESES DE INVENTARIO]],0)</f>
        <v>10.285714285714285</v>
      </c>
      <c r="O3355" s="3">
        <f>Tabla_STOCKENALMACEN[[#This Row],[STOCK_VALORIZADO]]/SUM(Tabla_STOCKENALMACEN[STOCK_VALORIZADO])</f>
        <v>7.5999506876589828E-6</v>
      </c>
      <c r="P3355" s="1" t="str">
        <f>VLOOKUP(Tabla_STOCKENALMACEN[[#This Row],[ID_PRODUCTO]],'ABC VENTAS'!$B$2:$F$564,5,FALSE)</f>
        <v>C</v>
      </c>
      <c r="Q3355" s="1" t="str">
        <f>VLOOKUP(Tabla_STOCKENALMACEN[[#This Row],[ID_PRODUCTO]],'ABC STOCK'!$B$3:$F$565,5,FALSE)</f>
        <v>C</v>
      </c>
      <c r="R335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56" spans="1:18" x14ac:dyDescent="0.25">
      <c r="A3356">
        <v>3</v>
      </c>
      <c r="B3356">
        <v>1560</v>
      </c>
      <c r="C3356">
        <v>10</v>
      </c>
      <c r="D3356">
        <v>2</v>
      </c>
      <c r="E3356">
        <v>201908</v>
      </c>
      <c r="F3356">
        <v>214</v>
      </c>
      <c r="G3356">
        <v>6.44</v>
      </c>
      <c r="H3356">
        <v>1378.16</v>
      </c>
      <c r="I3356">
        <v>877.77200000000005</v>
      </c>
      <c r="J3356">
        <v>145</v>
      </c>
      <c r="K3356">
        <v>1260.6300000000001</v>
      </c>
      <c r="L3356">
        <f>Tabla_STOCKENALMACEN[[#This Row],[CANT_STOCK]]*Tabla_STOCKENALMACEN[[#This Row],[COSTO_UNIT]]</f>
        <v>1378.16</v>
      </c>
      <c r="M3356">
        <f>IFERROR(Tabla_STOCKENALMACEN[[#This Row],[CANT_STOCK]]/Tabla_STOCKENALMACEN[[#This Row],[VENTA_PROM12MESES_UN]],0)</f>
        <v>1.4758620689655173</v>
      </c>
      <c r="N3356">
        <f>IFERROR(12/Tabla_STOCKENALMACEN[[#This Row],[MESES DE INVENTARIO]],0)</f>
        <v>8.130841121495326</v>
      </c>
      <c r="O3356" s="3">
        <f>Tabla_STOCKENALMACEN[[#This Row],[STOCK_VALORIZADO]]/SUM(Tabla_STOCKENALMACEN[STOCK_VALORIZADO])</f>
        <v>5.1882048938498635E-5</v>
      </c>
      <c r="P3356" s="1" t="str">
        <f>VLOOKUP(Tabla_STOCKENALMACEN[[#This Row],[ID_PRODUCTO]],'ABC VENTAS'!$B$2:$F$564,5,FALSE)</f>
        <v>C</v>
      </c>
      <c r="Q3356" s="1" t="str">
        <f>VLOOKUP(Tabla_STOCKENALMACEN[[#This Row],[ID_PRODUCTO]],'ABC STOCK'!$B$3:$F$565,5,FALSE)</f>
        <v>C</v>
      </c>
      <c r="R3356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57" spans="1:18" x14ac:dyDescent="0.25">
      <c r="A3357">
        <v>1</v>
      </c>
      <c r="B3357">
        <v>1560</v>
      </c>
      <c r="C3357">
        <v>10</v>
      </c>
      <c r="D3357">
        <v>2</v>
      </c>
      <c r="E3357">
        <v>201910</v>
      </c>
      <c r="F3357">
        <v>310</v>
      </c>
      <c r="G3357">
        <v>6.1</v>
      </c>
      <c r="H3357">
        <v>1891</v>
      </c>
      <c r="I3357">
        <v>675.08699999999999</v>
      </c>
      <c r="J3357">
        <v>119</v>
      </c>
      <c r="K3357">
        <v>1117.886</v>
      </c>
      <c r="L3357">
        <f>Tabla_STOCKENALMACEN[[#This Row],[CANT_STOCK]]*Tabla_STOCKENALMACEN[[#This Row],[COSTO_UNIT]]</f>
        <v>1891</v>
      </c>
      <c r="M3357">
        <f>IFERROR(Tabla_STOCKENALMACEN[[#This Row],[CANT_STOCK]]/Tabla_STOCKENALMACEN[[#This Row],[VENTA_PROM12MESES_UN]],0)</f>
        <v>2.6050420168067228</v>
      </c>
      <c r="N3357">
        <f>IFERROR(12/Tabla_STOCKENALMACEN[[#This Row],[MESES DE INVENTARIO]],0)</f>
        <v>4.6064516129032258</v>
      </c>
      <c r="O3357" s="3">
        <f>Tabla_STOCKENALMACEN[[#This Row],[STOCK_VALORIZADO]]/SUM(Tabla_STOCKENALMACEN[STOCK_VALORIZADO])</f>
        <v>7.1188363138315516E-5</v>
      </c>
      <c r="P3357" s="1" t="str">
        <f>VLOOKUP(Tabla_STOCKENALMACEN[[#This Row],[ID_PRODUCTO]],'ABC VENTAS'!$B$2:$F$564,5,FALSE)</f>
        <v>C</v>
      </c>
      <c r="Q3357" s="1" t="str">
        <f>VLOOKUP(Tabla_STOCKENALMACEN[[#This Row],[ID_PRODUCTO]],'ABC STOCK'!$B$3:$F$565,5,FALSE)</f>
        <v>C</v>
      </c>
      <c r="R3357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58" spans="1:18" x14ac:dyDescent="0.25">
      <c r="A3358">
        <v>2</v>
      </c>
      <c r="B3358">
        <v>1560</v>
      </c>
      <c r="C3358">
        <v>10</v>
      </c>
      <c r="D3358">
        <v>2</v>
      </c>
      <c r="E3358">
        <v>201908</v>
      </c>
      <c r="F3358">
        <v>210</v>
      </c>
      <c r="G3358">
        <v>2.74</v>
      </c>
      <c r="H3358">
        <v>575.4</v>
      </c>
      <c r="I3358">
        <v>307.7568</v>
      </c>
      <c r="J3358">
        <v>117</v>
      </c>
      <c r="K3358">
        <v>468.04680000000002</v>
      </c>
      <c r="L3358">
        <f>Tabla_STOCKENALMACEN[[#This Row],[CANT_STOCK]]*Tabla_STOCKENALMACEN[[#This Row],[COSTO_UNIT]]</f>
        <v>575.40000000000009</v>
      </c>
      <c r="M3358">
        <f>IFERROR(Tabla_STOCKENALMACEN[[#This Row],[CANT_STOCK]]/Tabla_STOCKENALMACEN[[#This Row],[VENTA_PROM12MESES_UN]],0)</f>
        <v>1.7948717948717949</v>
      </c>
      <c r="N3358">
        <f>IFERROR(12/Tabla_STOCKENALMACEN[[#This Row],[MESES DE INVENTARIO]],0)</f>
        <v>6.6857142857142851</v>
      </c>
      <c r="O3358" s="3">
        <f>Tabla_STOCKENALMACEN[[#This Row],[STOCK_VALORIZADO]]/SUM(Tabla_STOCKENALMACEN[STOCK_VALORIZADO])</f>
        <v>2.1661440586878241E-5</v>
      </c>
      <c r="P3358" s="1" t="str">
        <f>VLOOKUP(Tabla_STOCKENALMACEN[[#This Row],[ID_PRODUCTO]],'ABC VENTAS'!$B$2:$F$564,5,FALSE)</f>
        <v>C</v>
      </c>
      <c r="Q3358" s="1" t="str">
        <f>VLOOKUP(Tabla_STOCKENALMACEN[[#This Row],[ID_PRODUCTO]],'ABC STOCK'!$B$3:$F$565,5,FALSE)</f>
        <v>C</v>
      </c>
      <c r="R335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59" spans="1:18" x14ac:dyDescent="0.25">
      <c r="A3359">
        <v>1</v>
      </c>
      <c r="B3359">
        <v>1560</v>
      </c>
      <c r="C3359">
        <v>10</v>
      </c>
      <c r="D3359">
        <v>2</v>
      </c>
      <c r="E3359">
        <v>201911</v>
      </c>
      <c r="F3359">
        <v>1444</v>
      </c>
      <c r="G3359">
        <v>2.76</v>
      </c>
      <c r="H3359">
        <v>3985.44</v>
      </c>
      <c r="I3359">
        <v>239.01048</v>
      </c>
      <c r="J3359">
        <v>84.9</v>
      </c>
      <c r="K3359">
        <v>421.78320000000002</v>
      </c>
      <c r="L3359">
        <f>Tabla_STOCKENALMACEN[[#This Row],[CANT_STOCK]]*Tabla_STOCKENALMACEN[[#This Row],[COSTO_UNIT]]</f>
        <v>3985.4399999999996</v>
      </c>
      <c r="M3359">
        <f>IFERROR(Tabla_STOCKENALMACEN[[#This Row],[CANT_STOCK]]/Tabla_STOCKENALMACEN[[#This Row],[VENTA_PROM12MESES_UN]],0)</f>
        <v>17.008244994110719</v>
      </c>
      <c r="N3359">
        <f>IFERROR(12/Tabla_STOCKENALMACEN[[#This Row],[MESES DE INVENTARIO]],0)</f>
        <v>0.70554016620498616</v>
      </c>
      <c r="O3359" s="3">
        <f>Tabla_STOCKENALMACEN[[#This Row],[STOCK_VALORIZADO]]/SUM(Tabla_STOCKENALMACEN[STOCK_VALORIZADO])</f>
        <v>1.5003540454043796E-4</v>
      </c>
      <c r="P3359" s="1" t="str">
        <f>VLOOKUP(Tabla_STOCKENALMACEN[[#This Row],[ID_PRODUCTO]],'ABC VENTAS'!$B$2:$F$564,5,FALSE)</f>
        <v>C</v>
      </c>
      <c r="Q3359" s="1" t="str">
        <f>VLOOKUP(Tabla_STOCKENALMACEN[[#This Row],[ID_PRODUCTO]],'ABC STOCK'!$B$3:$F$565,5,FALSE)</f>
        <v>C</v>
      </c>
      <c r="R3359" s="1" t="str">
        <f>IF(AND(Tabla_STOCKENALMACEN[[#This Row],[CANT_STOCK]]&gt;0,Tabla_STOCKENALMACEN[[#This Row],[VENTA_PROM12MESES_UN]]=0),'ABC STOCK'!$L$14,VLOOKUP(Tabla_STOCKENALMACEN[[#This Row],[MESES DE INVENTARIO]],'ABC STOCK'!$J$13:$L$18,3,TRUE))</f>
        <v>5.12 a mas</v>
      </c>
    </row>
    <row r="3360" spans="1:18" x14ac:dyDescent="0.25">
      <c r="A3360">
        <v>1</v>
      </c>
      <c r="B3360">
        <v>1560</v>
      </c>
      <c r="C3360">
        <v>10</v>
      </c>
      <c r="D3360">
        <v>2</v>
      </c>
      <c r="E3360">
        <v>202001</v>
      </c>
      <c r="F3360">
        <v>138</v>
      </c>
      <c r="G3360">
        <v>2.5099999999999998</v>
      </c>
      <c r="H3360">
        <v>346.38</v>
      </c>
      <c r="I3360">
        <v>226.1259</v>
      </c>
      <c r="J3360">
        <v>99</v>
      </c>
      <c r="K3360">
        <v>397.584</v>
      </c>
      <c r="L3360">
        <f>Tabla_STOCKENALMACEN[[#This Row],[CANT_STOCK]]*Tabla_STOCKENALMACEN[[#This Row],[COSTO_UNIT]]</f>
        <v>346.38</v>
      </c>
      <c r="M3360">
        <f>IFERROR(Tabla_STOCKENALMACEN[[#This Row],[CANT_STOCK]]/Tabla_STOCKENALMACEN[[#This Row],[VENTA_PROM12MESES_UN]],0)</f>
        <v>1.393939393939394</v>
      </c>
      <c r="N3360">
        <f>IFERROR(12/Tabla_STOCKENALMACEN[[#This Row],[MESES DE INVENTARIO]],0)</f>
        <v>8.6086956521739122</v>
      </c>
      <c r="O3360" s="3">
        <f>Tabla_STOCKENALMACEN[[#This Row],[STOCK_VALORIZADO]]/SUM(Tabla_STOCKENALMACEN[STOCK_VALORIZADO])</f>
        <v>1.3039780657773522E-5</v>
      </c>
      <c r="P3360" s="1" t="str">
        <f>VLOOKUP(Tabla_STOCKENALMACEN[[#This Row],[ID_PRODUCTO]],'ABC VENTAS'!$B$2:$F$564,5,FALSE)</f>
        <v>C</v>
      </c>
      <c r="Q3360" s="1" t="str">
        <f>VLOOKUP(Tabla_STOCKENALMACEN[[#This Row],[ID_PRODUCTO]],'ABC STOCK'!$B$3:$F$565,5,FALSE)</f>
        <v>C</v>
      </c>
      <c r="R3360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61" spans="1:18" x14ac:dyDescent="0.25">
      <c r="A3361">
        <v>2</v>
      </c>
      <c r="B3361">
        <v>1560</v>
      </c>
      <c r="C3361">
        <v>10</v>
      </c>
      <c r="D3361">
        <v>2</v>
      </c>
      <c r="E3361">
        <v>202002</v>
      </c>
      <c r="F3361">
        <v>953</v>
      </c>
      <c r="G3361">
        <v>2.2799999999999998</v>
      </c>
      <c r="H3361">
        <v>2172.84</v>
      </c>
      <c r="I3361">
        <v>208.59263999999999</v>
      </c>
      <c r="J3361">
        <v>95.3</v>
      </c>
      <c r="K3361">
        <v>315.06180000000001</v>
      </c>
      <c r="L3361">
        <f>Tabla_STOCKENALMACEN[[#This Row],[CANT_STOCK]]*Tabla_STOCKENALMACEN[[#This Row],[COSTO_UNIT]]</f>
        <v>2172.8399999999997</v>
      </c>
      <c r="M3361">
        <f>IFERROR(Tabla_STOCKENALMACEN[[#This Row],[CANT_STOCK]]/Tabla_STOCKENALMACEN[[#This Row],[VENTA_PROM12MESES_UN]],0)</f>
        <v>10</v>
      </c>
      <c r="N3361">
        <f>IFERROR(12/Tabla_STOCKENALMACEN[[#This Row],[MESES DE INVENTARIO]],0)</f>
        <v>1.2</v>
      </c>
      <c r="O3361" s="3">
        <f>Tabla_STOCKENALMACEN[[#This Row],[STOCK_VALORIZADO]]/SUM(Tabla_STOCKENALMACEN[STOCK_VALORIZADO])</f>
        <v>8.1798478562378356E-5</v>
      </c>
      <c r="P3361" s="1" t="str">
        <f>VLOOKUP(Tabla_STOCKENALMACEN[[#This Row],[ID_PRODUCTO]],'ABC VENTAS'!$B$2:$F$564,5,FALSE)</f>
        <v>C</v>
      </c>
      <c r="Q3361" s="1" t="str">
        <f>VLOOKUP(Tabla_STOCKENALMACEN[[#This Row],[ID_PRODUCTO]],'ABC STOCK'!$B$3:$F$565,5,FALSE)</f>
        <v>C</v>
      </c>
      <c r="R3361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362" spans="1:18" x14ac:dyDescent="0.25">
      <c r="A3362">
        <v>2</v>
      </c>
      <c r="B3362">
        <v>1561</v>
      </c>
      <c r="C3362">
        <v>10</v>
      </c>
      <c r="D3362">
        <v>2</v>
      </c>
      <c r="E3362">
        <v>202002</v>
      </c>
      <c r="F3362">
        <v>236</v>
      </c>
      <c r="G3362">
        <v>4.8499999999999996</v>
      </c>
      <c r="H3362">
        <v>1144.5999999999999</v>
      </c>
      <c r="I3362">
        <v>449.35250000000002</v>
      </c>
      <c r="J3362">
        <v>109</v>
      </c>
      <c r="K3362">
        <v>967.42949999999996</v>
      </c>
      <c r="L3362">
        <f>Tabla_STOCKENALMACEN[[#This Row],[CANT_STOCK]]*Tabla_STOCKENALMACEN[[#This Row],[COSTO_UNIT]]</f>
        <v>1144.5999999999999</v>
      </c>
      <c r="M3362">
        <f>IFERROR(Tabla_STOCKENALMACEN[[#This Row],[CANT_STOCK]]/Tabla_STOCKENALMACEN[[#This Row],[VENTA_PROM12MESES_UN]],0)</f>
        <v>2.165137614678899</v>
      </c>
      <c r="N3362">
        <f>IFERROR(12/Tabla_STOCKENALMACEN[[#This Row],[MESES DE INVENTARIO]],0)</f>
        <v>5.5423728813559325</v>
      </c>
      <c r="O3362" s="3">
        <f>Tabla_STOCKENALMACEN[[#This Row],[STOCK_VALORIZADO]]/SUM(Tabla_STOCKENALMACEN[STOCK_VALORIZADO])</f>
        <v>4.3089476704450525E-5</v>
      </c>
      <c r="P3362" s="1" t="str">
        <f>VLOOKUP(Tabla_STOCKENALMACEN[[#This Row],[ID_PRODUCTO]],'ABC VENTAS'!$B$2:$F$564,5,FALSE)</f>
        <v>C</v>
      </c>
      <c r="Q3362" s="1" t="str">
        <f>VLOOKUP(Tabla_STOCKENALMACEN[[#This Row],[ID_PRODUCTO]],'ABC STOCK'!$B$3:$F$565,5,FALSE)</f>
        <v>C</v>
      </c>
      <c r="R336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63" spans="1:18" x14ac:dyDescent="0.25">
      <c r="A3363">
        <v>3</v>
      </c>
      <c r="B3363">
        <v>1561</v>
      </c>
      <c r="C3363">
        <v>10</v>
      </c>
      <c r="D3363">
        <v>2</v>
      </c>
      <c r="E3363">
        <v>202003</v>
      </c>
      <c r="F3363">
        <v>74</v>
      </c>
      <c r="G3363">
        <v>2.2400000000000002</v>
      </c>
      <c r="H3363">
        <v>165.76</v>
      </c>
      <c r="I3363">
        <v>257.7792</v>
      </c>
      <c r="J3363">
        <v>137</v>
      </c>
      <c r="K3363">
        <v>435.76960000000003</v>
      </c>
      <c r="L3363">
        <f>Tabla_STOCKENALMACEN[[#This Row],[CANT_STOCK]]*Tabla_STOCKENALMACEN[[#This Row],[COSTO_UNIT]]</f>
        <v>165.76000000000002</v>
      </c>
      <c r="M3363">
        <f>IFERROR(Tabla_STOCKENALMACEN[[#This Row],[CANT_STOCK]]/Tabla_STOCKENALMACEN[[#This Row],[VENTA_PROM12MESES_UN]],0)</f>
        <v>0.54014598540145986</v>
      </c>
      <c r="N3363">
        <f>IFERROR(12/Tabla_STOCKENALMACEN[[#This Row],[MESES DE INVENTARIO]],0)</f>
        <v>22.216216216216218</v>
      </c>
      <c r="O3363" s="3">
        <f>Tabla_STOCKENALMACEN[[#This Row],[STOCK_VALORIZADO]]/SUM(Tabla_STOCKENALMACEN[STOCK_VALORIZADO])</f>
        <v>6.2401814245410799E-6</v>
      </c>
      <c r="P3363" s="1" t="str">
        <f>VLOOKUP(Tabla_STOCKENALMACEN[[#This Row],[ID_PRODUCTO]],'ABC VENTAS'!$B$2:$F$564,5,FALSE)</f>
        <v>C</v>
      </c>
      <c r="Q3363" s="1" t="str">
        <f>VLOOKUP(Tabla_STOCKENALMACEN[[#This Row],[ID_PRODUCTO]],'ABC STOCK'!$B$3:$F$565,5,FALSE)</f>
        <v>C</v>
      </c>
      <c r="R336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64" spans="1:18" x14ac:dyDescent="0.25">
      <c r="A3364">
        <v>1</v>
      </c>
      <c r="B3364">
        <v>1561</v>
      </c>
      <c r="C3364">
        <v>10</v>
      </c>
      <c r="D3364">
        <v>2</v>
      </c>
      <c r="E3364">
        <v>201911</v>
      </c>
      <c r="F3364">
        <v>235</v>
      </c>
      <c r="G3364">
        <v>4.9800000000000004</v>
      </c>
      <c r="H3364">
        <v>1170.3</v>
      </c>
      <c r="I3364">
        <v>318.63533999999999</v>
      </c>
      <c r="J3364">
        <v>58.7</v>
      </c>
      <c r="K3364">
        <v>435.56574000000001</v>
      </c>
      <c r="L3364">
        <f>Tabla_STOCKENALMACEN[[#This Row],[CANT_STOCK]]*Tabla_STOCKENALMACEN[[#This Row],[COSTO_UNIT]]</f>
        <v>1170.3000000000002</v>
      </c>
      <c r="M3364">
        <f>IFERROR(Tabla_STOCKENALMACEN[[#This Row],[CANT_STOCK]]/Tabla_STOCKENALMACEN[[#This Row],[VENTA_PROM12MESES_UN]],0)</f>
        <v>4.0034071550255534</v>
      </c>
      <c r="N3364">
        <f>IFERROR(12/Tabla_STOCKENALMACEN[[#This Row],[MESES DE INVENTARIO]],0)</f>
        <v>2.9974468085106385</v>
      </c>
      <c r="O3364" s="3">
        <f>Tabla_STOCKENALMACEN[[#This Row],[STOCK_VALORIZADO]]/SUM(Tabla_STOCKENALMACEN[STOCK_VALORIZADO])</f>
        <v>4.4056975875605849E-5</v>
      </c>
      <c r="P3364" s="1" t="str">
        <f>VLOOKUP(Tabla_STOCKENALMACEN[[#This Row],[ID_PRODUCTO]],'ABC VENTAS'!$B$2:$F$564,5,FALSE)</f>
        <v>C</v>
      </c>
      <c r="Q3364" s="1" t="str">
        <f>VLOOKUP(Tabla_STOCKENALMACEN[[#This Row],[ID_PRODUCTO]],'ABC STOCK'!$B$3:$F$565,5,FALSE)</f>
        <v>C</v>
      </c>
      <c r="R3364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365" spans="1:18" x14ac:dyDescent="0.25">
      <c r="A3365">
        <v>3</v>
      </c>
      <c r="B3365">
        <v>1561</v>
      </c>
      <c r="C3365">
        <v>10</v>
      </c>
      <c r="D3365">
        <v>2</v>
      </c>
      <c r="E3365">
        <v>201903</v>
      </c>
      <c r="F3365">
        <v>216</v>
      </c>
      <c r="G3365">
        <v>2.97</v>
      </c>
      <c r="H3365">
        <v>641.52</v>
      </c>
      <c r="I3365">
        <v>273.4479</v>
      </c>
      <c r="J3365">
        <v>93</v>
      </c>
      <c r="K3365">
        <v>383.93189999999998</v>
      </c>
      <c r="L3365">
        <f>Tabla_STOCKENALMACEN[[#This Row],[CANT_STOCK]]*Tabla_STOCKENALMACEN[[#This Row],[COSTO_UNIT]]</f>
        <v>641.5200000000001</v>
      </c>
      <c r="M3365">
        <f>IFERROR(Tabla_STOCKENALMACEN[[#This Row],[CANT_STOCK]]/Tabla_STOCKENALMACEN[[#This Row],[VENTA_PROM12MESES_UN]],0)</f>
        <v>2.3225806451612905</v>
      </c>
      <c r="N3365">
        <f>IFERROR(12/Tabla_STOCKENALMACEN[[#This Row],[MESES DE INVENTARIO]],0)</f>
        <v>5.1666666666666661</v>
      </c>
      <c r="O3365" s="3">
        <f>Tabla_STOCKENALMACEN[[#This Row],[STOCK_VALORIZADO]]/SUM(Tabla_STOCKENALMACEN[STOCK_VALORIZADO])</f>
        <v>2.4150586314379789E-5</v>
      </c>
      <c r="P3365" s="1" t="str">
        <f>VLOOKUP(Tabla_STOCKENALMACEN[[#This Row],[ID_PRODUCTO]],'ABC VENTAS'!$B$2:$F$564,5,FALSE)</f>
        <v>C</v>
      </c>
      <c r="Q3365" s="1" t="str">
        <f>VLOOKUP(Tabla_STOCKENALMACEN[[#This Row],[ID_PRODUCTO]],'ABC STOCK'!$B$3:$F$565,5,FALSE)</f>
        <v>C</v>
      </c>
      <c r="R3365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66" spans="1:18" x14ac:dyDescent="0.25">
      <c r="A3366">
        <v>1</v>
      </c>
      <c r="B3366">
        <v>1561</v>
      </c>
      <c r="C3366">
        <v>10</v>
      </c>
      <c r="D3366">
        <v>2</v>
      </c>
      <c r="E3366">
        <v>202001</v>
      </c>
      <c r="F3366">
        <v>311</v>
      </c>
      <c r="G3366">
        <v>4.9400000000000004</v>
      </c>
      <c r="H3366">
        <v>1536.34</v>
      </c>
      <c r="I3366">
        <v>232.49616</v>
      </c>
      <c r="J3366">
        <v>44.4</v>
      </c>
      <c r="K3366">
        <v>381.64463999999998</v>
      </c>
      <c r="L3366">
        <f>Tabla_STOCKENALMACEN[[#This Row],[CANT_STOCK]]*Tabla_STOCKENALMACEN[[#This Row],[COSTO_UNIT]]</f>
        <v>1536.3400000000001</v>
      </c>
      <c r="M3366">
        <f>IFERROR(Tabla_STOCKENALMACEN[[#This Row],[CANT_STOCK]]/Tabla_STOCKENALMACEN[[#This Row],[VENTA_PROM12MESES_UN]],0)</f>
        <v>7.0045045045045047</v>
      </c>
      <c r="N3366">
        <f>IFERROR(12/Tabla_STOCKENALMACEN[[#This Row],[MESES DE INVENTARIO]],0)</f>
        <v>1.7131832797427653</v>
      </c>
      <c r="O3366" s="3">
        <f>Tabla_STOCKENALMACEN[[#This Row],[STOCK_VALORIZADO]]/SUM(Tabla_STOCKENALMACEN[STOCK_VALORIZADO])</f>
        <v>5.7836874576372118E-5</v>
      </c>
      <c r="P3366" s="1" t="str">
        <f>VLOOKUP(Tabla_STOCKENALMACEN[[#This Row],[ID_PRODUCTO]],'ABC VENTAS'!$B$2:$F$564,5,FALSE)</f>
        <v>C</v>
      </c>
      <c r="Q3366" s="1" t="str">
        <f>VLOOKUP(Tabla_STOCKENALMACEN[[#This Row],[ID_PRODUCTO]],'ABC STOCK'!$B$3:$F$565,5,FALSE)</f>
        <v>C</v>
      </c>
      <c r="R3366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367" spans="1:18" x14ac:dyDescent="0.25">
      <c r="A3367">
        <v>3</v>
      </c>
      <c r="B3367">
        <v>1561</v>
      </c>
      <c r="C3367">
        <v>10</v>
      </c>
      <c r="D3367">
        <v>2</v>
      </c>
      <c r="E3367">
        <v>201911</v>
      </c>
      <c r="F3367">
        <v>791</v>
      </c>
      <c r="G3367">
        <v>1.45</v>
      </c>
      <c r="H3367">
        <v>1146.95</v>
      </c>
      <c r="I3367">
        <v>129.19499999999999</v>
      </c>
      <c r="J3367">
        <v>81</v>
      </c>
      <c r="K3367">
        <v>196.14150000000001</v>
      </c>
      <c r="L3367">
        <f>Tabla_STOCKENALMACEN[[#This Row],[CANT_STOCK]]*Tabla_STOCKENALMACEN[[#This Row],[COSTO_UNIT]]</f>
        <v>1146.95</v>
      </c>
      <c r="M3367">
        <f>IFERROR(Tabla_STOCKENALMACEN[[#This Row],[CANT_STOCK]]/Tabla_STOCKENALMACEN[[#This Row],[VENTA_PROM12MESES_UN]],0)</f>
        <v>9.7654320987654319</v>
      </c>
      <c r="N3367">
        <f>IFERROR(12/Tabla_STOCKENALMACEN[[#This Row],[MESES DE INVENTARIO]],0)</f>
        <v>1.2288242730720607</v>
      </c>
      <c r="O3367" s="3">
        <f>Tabla_STOCKENALMACEN[[#This Row],[STOCK_VALORIZADO]]/SUM(Tabla_STOCKENALMACEN[STOCK_VALORIZADO])</f>
        <v>4.3177944527493914E-5</v>
      </c>
      <c r="P3367" s="1" t="str">
        <f>VLOOKUP(Tabla_STOCKENALMACEN[[#This Row],[ID_PRODUCTO]],'ABC VENTAS'!$B$2:$F$564,5,FALSE)</f>
        <v>C</v>
      </c>
      <c r="Q3367" s="1" t="str">
        <f>VLOOKUP(Tabla_STOCKENALMACEN[[#This Row],[ID_PRODUCTO]],'ABC STOCK'!$B$3:$F$565,5,FALSE)</f>
        <v>C</v>
      </c>
      <c r="R3367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368" spans="1:18" x14ac:dyDescent="0.25">
      <c r="A3368">
        <v>3</v>
      </c>
      <c r="B3368">
        <v>1562</v>
      </c>
      <c r="C3368">
        <v>10</v>
      </c>
      <c r="D3368">
        <v>2</v>
      </c>
      <c r="E3368">
        <v>202003</v>
      </c>
      <c r="F3368">
        <v>82</v>
      </c>
      <c r="G3368">
        <v>7.77</v>
      </c>
      <c r="H3368">
        <v>637.14</v>
      </c>
      <c r="I3368">
        <v>565.67154000000005</v>
      </c>
      <c r="J3368">
        <v>81.8</v>
      </c>
      <c r="K3368">
        <v>1074.1403399999999</v>
      </c>
      <c r="L3368">
        <f>Tabla_STOCKENALMACEN[[#This Row],[CANT_STOCK]]*Tabla_STOCKENALMACEN[[#This Row],[COSTO_UNIT]]</f>
        <v>637.14</v>
      </c>
      <c r="M3368">
        <f>IFERROR(Tabla_STOCKENALMACEN[[#This Row],[CANT_STOCK]]/Tabla_STOCKENALMACEN[[#This Row],[VENTA_PROM12MESES_UN]],0)</f>
        <v>1.0024449877750612</v>
      </c>
      <c r="N3368">
        <f>IFERROR(12/Tabla_STOCKENALMACEN[[#This Row],[MESES DE INVENTARIO]],0)</f>
        <v>11.970731707317073</v>
      </c>
      <c r="O3368" s="3">
        <f>Tabla_STOCKENALMACEN[[#This Row],[STOCK_VALORIZADO]]/SUM(Tabla_STOCKENALMACEN[STOCK_VALORIZADO])</f>
        <v>2.3985697350579773E-5</v>
      </c>
      <c r="P3368" s="1" t="str">
        <f>VLOOKUP(Tabla_STOCKENALMACEN[[#This Row],[ID_PRODUCTO]],'ABC VENTAS'!$B$2:$F$564,5,FALSE)</f>
        <v>C</v>
      </c>
      <c r="Q3368" s="1" t="str">
        <f>VLOOKUP(Tabla_STOCKENALMACEN[[#This Row],[ID_PRODUCTO]],'ABC STOCK'!$B$3:$F$565,5,FALSE)</f>
        <v>C</v>
      </c>
      <c r="R3368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69" spans="1:18" x14ac:dyDescent="0.25">
      <c r="A3369">
        <v>1</v>
      </c>
      <c r="B3369">
        <v>1562</v>
      </c>
      <c r="C3369">
        <v>10</v>
      </c>
      <c r="D3369">
        <v>2</v>
      </c>
      <c r="E3369">
        <v>201908</v>
      </c>
      <c r="F3369">
        <v>341</v>
      </c>
      <c r="G3369">
        <v>7.03</v>
      </c>
      <c r="H3369">
        <v>2397.23</v>
      </c>
      <c r="I3369">
        <v>0</v>
      </c>
      <c r="J3369">
        <v>0</v>
      </c>
      <c r="K3369">
        <v>0</v>
      </c>
      <c r="L3369">
        <f>Tabla_STOCKENALMACEN[[#This Row],[CANT_STOCK]]*Tabla_STOCKENALMACEN[[#This Row],[COSTO_UNIT]]</f>
        <v>2397.23</v>
      </c>
      <c r="M3369">
        <f>IFERROR(Tabla_STOCKENALMACEN[[#This Row],[CANT_STOCK]]/Tabla_STOCKENALMACEN[[#This Row],[VENTA_PROM12MESES_UN]],0)</f>
        <v>0</v>
      </c>
      <c r="N3369">
        <f>IFERROR(12/Tabla_STOCKENALMACEN[[#This Row],[MESES DE INVENTARIO]],0)</f>
        <v>0</v>
      </c>
      <c r="O3369" s="3">
        <f>Tabla_STOCKENALMACEN[[#This Row],[STOCK_VALORIZADO]]/SUM(Tabla_STOCKENALMACEN[STOCK_VALORIZADO])</f>
        <v>9.0245838057146548E-5</v>
      </c>
      <c r="P3369" s="1" t="str">
        <f>VLOOKUP(Tabla_STOCKENALMACEN[[#This Row],[ID_PRODUCTO]],'ABC VENTAS'!$B$2:$F$564,5,FALSE)</f>
        <v>C</v>
      </c>
      <c r="Q3369" s="1" t="str">
        <f>VLOOKUP(Tabla_STOCKENALMACEN[[#This Row],[ID_PRODUCTO]],'ABC STOCK'!$B$3:$F$565,5,FALSE)</f>
        <v>C</v>
      </c>
      <c r="R3369" s="1" t="str">
        <f>IF(AND(Tabla_STOCKENALMACEN[[#This Row],[CANT_STOCK]]&gt;0,Tabla_STOCKENALMACEN[[#This Row],[VENTA_PROM12MESES_UN]]=0),'ABC STOCK'!$L$14,VLOOKUP(Tabla_STOCKENALMACEN[[#This Row],[MESES DE INVENTARIO]],'ABC STOCK'!$J$13:$L$18,3,TRUE))</f>
        <v>1. Sin movimiento</v>
      </c>
    </row>
    <row r="3370" spans="1:18" x14ac:dyDescent="0.25">
      <c r="A3370">
        <v>3</v>
      </c>
      <c r="B3370">
        <v>1562</v>
      </c>
      <c r="C3370">
        <v>10</v>
      </c>
      <c r="D3370">
        <v>2</v>
      </c>
      <c r="E3370">
        <v>201905</v>
      </c>
      <c r="F3370">
        <v>497</v>
      </c>
      <c r="G3370">
        <v>7.04</v>
      </c>
      <c r="H3370">
        <v>3498.88</v>
      </c>
      <c r="I3370">
        <v>314.32896</v>
      </c>
      <c r="J3370">
        <v>45.1</v>
      </c>
      <c r="K3370">
        <v>444.50560000000002</v>
      </c>
      <c r="L3370">
        <f>Tabla_STOCKENALMACEN[[#This Row],[CANT_STOCK]]*Tabla_STOCKENALMACEN[[#This Row],[COSTO_UNIT]]</f>
        <v>3498.88</v>
      </c>
      <c r="M3370">
        <f>IFERROR(Tabla_STOCKENALMACEN[[#This Row],[CANT_STOCK]]/Tabla_STOCKENALMACEN[[#This Row],[VENTA_PROM12MESES_UN]],0)</f>
        <v>11.019955654101995</v>
      </c>
      <c r="N3370">
        <f>IFERROR(12/Tabla_STOCKENALMACEN[[#This Row],[MESES DE INVENTARIO]],0)</f>
        <v>1.088933601609658</v>
      </c>
      <c r="O3370" s="3">
        <f>Tabla_STOCKENALMACEN[[#This Row],[STOCK_VALORIZADO]]/SUM(Tabla_STOCKENALMACEN[STOCK_VALORIZADO])</f>
        <v>1.3171842412342116E-4</v>
      </c>
      <c r="P3370" s="1" t="str">
        <f>VLOOKUP(Tabla_STOCKENALMACEN[[#This Row],[ID_PRODUCTO]],'ABC VENTAS'!$B$2:$F$564,5,FALSE)</f>
        <v>C</v>
      </c>
      <c r="Q3370" s="1" t="str">
        <f>VLOOKUP(Tabla_STOCKENALMACEN[[#This Row],[ID_PRODUCTO]],'ABC STOCK'!$B$3:$F$565,5,FALSE)</f>
        <v>C</v>
      </c>
      <c r="R3370" s="1" t="str">
        <f>IF(AND(Tabla_STOCKENALMACEN[[#This Row],[CANT_STOCK]]&gt;0,Tabla_STOCKENALMACEN[[#This Row],[VENTA_PROM12MESES_UN]]=0),'ABC STOCK'!$L$14,VLOOKUP(Tabla_STOCKENALMACEN[[#This Row],[MESES DE INVENTARIO]],'ABC STOCK'!$J$13:$L$18,3,TRUE))</f>
        <v>4. Entre 6 y 12 meses</v>
      </c>
    </row>
    <row r="3371" spans="1:18" x14ac:dyDescent="0.25">
      <c r="A3371">
        <v>2</v>
      </c>
      <c r="B3371">
        <v>1562</v>
      </c>
      <c r="C3371">
        <v>10</v>
      </c>
      <c r="D3371">
        <v>2</v>
      </c>
      <c r="E3371">
        <v>201907</v>
      </c>
      <c r="F3371">
        <v>159</v>
      </c>
      <c r="G3371">
        <v>5.15</v>
      </c>
      <c r="H3371">
        <v>818.85</v>
      </c>
      <c r="I3371">
        <v>253.84350000000001</v>
      </c>
      <c r="J3371">
        <v>53</v>
      </c>
      <c r="K3371">
        <v>382.13</v>
      </c>
      <c r="L3371">
        <f>Tabla_STOCKENALMACEN[[#This Row],[CANT_STOCK]]*Tabla_STOCKENALMACEN[[#This Row],[COSTO_UNIT]]</f>
        <v>818.85</v>
      </c>
      <c r="M3371">
        <f>IFERROR(Tabla_STOCKENALMACEN[[#This Row],[CANT_STOCK]]/Tabla_STOCKENALMACEN[[#This Row],[VENTA_PROM12MESES_UN]],0)</f>
        <v>3</v>
      </c>
      <c r="N3371">
        <f>IFERROR(12/Tabla_STOCKENALMACEN[[#This Row],[MESES DE INVENTARIO]],0)</f>
        <v>4</v>
      </c>
      <c r="O3371" s="3">
        <f>Tabla_STOCKENALMACEN[[#This Row],[STOCK_VALORIZADO]]/SUM(Tabla_STOCKENALMACEN[STOCK_VALORIZADO])</f>
        <v>3.0826330595351488E-5</v>
      </c>
      <c r="P3371" s="1" t="str">
        <f>VLOOKUP(Tabla_STOCKENALMACEN[[#This Row],[ID_PRODUCTO]],'ABC VENTAS'!$B$2:$F$564,5,FALSE)</f>
        <v>C</v>
      </c>
      <c r="Q3371" s="1" t="str">
        <f>VLOOKUP(Tabla_STOCKENALMACEN[[#This Row],[ID_PRODUCTO]],'ABC STOCK'!$B$3:$F$565,5,FALSE)</f>
        <v>C</v>
      </c>
      <c r="R3371" s="1" t="str">
        <f>IF(AND(Tabla_STOCKENALMACEN[[#This Row],[CANT_STOCK]]&gt;0,Tabla_STOCKENALMACEN[[#This Row],[VENTA_PROM12MESES_UN]]=0),'ABC STOCK'!$L$14,VLOOKUP(Tabla_STOCKENALMACEN[[#This Row],[MESES DE INVENTARIO]],'ABC STOCK'!$J$13:$L$18,3,TRUE))</f>
        <v>3. Entre 3 y 6 meses</v>
      </c>
    </row>
    <row r="3372" spans="1:18" x14ac:dyDescent="0.25">
      <c r="A3372">
        <v>2</v>
      </c>
      <c r="B3372">
        <v>1562</v>
      </c>
      <c r="C3372">
        <v>10</v>
      </c>
      <c r="D3372">
        <v>2</v>
      </c>
      <c r="E3372">
        <v>201911</v>
      </c>
      <c r="F3372">
        <v>35</v>
      </c>
      <c r="G3372">
        <v>2.36</v>
      </c>
      <c r="H3372">
        <v>82.6</v>
      </c>
      <c r="I3372">
        <v>198.24</v>
      </c>
      <c r="J3372">
        <v>84</v>
      </c>
      <c r="K3372">
        <v>327.096</v>
      </c>
      <c r="L3372">
        <f>Tabla_STOCKENALMACEN[[#This Row],[CANT_STOCK]]*Tabla_STOCKENALMACEN[[#This Row],[COSTO_UNIT]]</f>
        <v>82.6</v>
      </c>
      <c r="M3372">
        <f>IFERROR(Tabla_STOCKENALMACEN[[#This Row],[CANT_STOCK]]/Tabla_STOCKENALMACEN[[#This Row],[VENTA_PROM12MESES_UN]],0)</f>
        <v>0.41666666666666669</v>
      </c>
      <c r="N3372">
        <f>IFERROR(12/Tabla_STOCKENALMACEN[[#This Row],[MESES DE INVENTARIO]],0)</f>
        <v>28.799999999999997</v>
      </c>
      <c r="O3372" s="3">
        <f>Tabla_STOCKENALMACEN[[#This Row],[STOCK_VALORIZADO]]/SUM(Tabla_STOCKENALMACEN[STOCK_VALORIZADO])</f>
        <v>3.1095498652696254E-6</v>
      </c>
      <c r="P3372" s="1" t="str">
        <f>VLOOKUP(Tabla_STOCKENALMACEN[[#This Row],[ID_PRODUCTO]],'ABC VENTAS'!$B$2:$F$564,5,FALSE)</f>
        <v>C</v>
      </c>
      <c r="Q3372" s="1" t="str">
        <f>VLOOKUP(Tabla_STOCKENALMACEN[[#This Row],[ID_PRODUCTO]],'ABC STOCK'!$B$3:$F$565,5,FALSE)</f>
        <v>C</v>
      </c>
      <c r="R3372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  <row r="3373" spans="1:18" x14ac:dyDescent="0.25">
      <c r="A3373">
        <v>3</v>
      </c>
      <c r="B3373">
        <v>1562</v>
      </c>
      <c r="C3373">
        <v>10</v>
      </c>
      <c r="D3373">
        <v>2</v>
      </c>
      <c r="E3373">
        <v>202001</v>
      </c>
      <c r="F3373">
        <v>72</v>
      </c>
      <c r="G3373">
        <v>2.79</v>
      </c>
      <c r="H3373">
        <v>200.88</v>
      </c>
      <c r="I3373">
        <v>123.7923</v>
      </c>
      <c r="J3373">
        <v>51</v>
      </c>
      <c r="K3373">
        <v>207.74340000000001</v>
      </c>
      <c r="L3373">
        <f>Tabla_STOCKENALMACEN[[#This Row],[CANT_STOCK]]*Tabla_STOCKENALMACEN[[#This Row],[COSTO_UNIT]]</f>
        <v>200.88</v>
      </c>
      <c r="M3373">
        <f>IFERROR(Tabla_STOCKENALMACEN[[#This Row],[CANT_STOCK]]/Tabla_STOCKENALMACEN[[#This Row],[VENTA_PROM12MESES_UN]],0)</f>
        <v>1.411764705882353</v>
      </c>
      <c r="N3373">
        <f>IFERROR(12/Tabla_STOCKENALMACEN[[#This Row],[MESES DE INVENTARIO]],0)</f>
        <v>8.5</v>
      </c>
      <c r="O3373" s="3">
        <f>Tabla_STOCKENALMACEN[[#This Row],[STOCK_VALORIZADO]]/SUM(Tabla_STOCKENALMACEN[STOCK_VALORIZADO])</f>
        <v>7.5623048055128615E-6</v>
      </c>
      <c r="P3373" s="1" t="str">
        <f>VLOOKUP(Tabla_STOCKENALMACEN[[#This Row],[ID_PRODUCTO]],'ABC VENTAS'!$B$2:$F$564,5,FALSE)</f>
        <v>C</v>
      </c>
      <c r="Q3373" s="1" t="str">
        <f>VLOOKUP(Tabla_STOCKENALMACEN[[#This Row],[ID_PRODUCTO]],'ABC STOCK'!$B$3:$F$565,5,FALSE)</f>
        <v>C</v>
      </c>
      <c r="R3373" s="1" t="str">
        <f>IF(AND(Tabla_STOCKENALMACEN[[#This Row],[CANT_STOCK]]&gt;0,Tabla_STOCKENALMACEN[[#This Row],[VENTA_PROM12MESES_UN]]=0),'ABC STOCK'!$L$14,VLOOKUP(Tabla_STOCKENALMACEN[[#This Row],[MESES DE INVENTARIO]],'ABC STOCK'!$J$13:$L$18,3,TRUE))</f>
        <v>2. Menos de 3 meses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5"/>
  <sheetViews>
    <sheetView zoomScale="90" zoomScaleNormal="90" workbookViewId="0">
      <selection activeCell="F89" sqref="F89:F90"/>
    </sheetView>
  </sheetViews>
  <sheetFormatPr baseColWidth="10" defaultRowHeight="15" x14ac:dyDescent="0.25"/>
  <cols>
    <col min="2" max="2" width="16.140625" customWidth="1"/>
    <col min="3" max="3" width="38.28515625" customWidth="1"/>
    <col min="5" max="5" width="13" bestFit="1" customWidth="1"/>
  </cols>
  <sheetData>
    <row r="2" spans="2:11" x14ac:dyDescent="0.25">
      <c r="B2" s="4" t="s">
        <v>32</v>
      </c>
      <c r="C2" t="s">
        <v>620</v>
      </c>
      <c r="D2" s="7" t="s">
        <v>621</v>
      </c>
      <c r="E2" s="7" t="s">
        <v>622</v>
      </c>
      <c r="F2" s="7" t="s">
        <v>623</v>
      </c>
      <c r="I2" s="10" t="s">
        <v>624</v>
      </c>
    </row>
    <row r="3" spans="2:11" x14ac:dyDescent="0.25">
      <c r="B3">
        <v>1277</v>
      </c>
      <c r="C3" s="5">
        <v>507606.58999999997</v>
      </c>
      <c r="D3" s="2">
        <f>C3/GETPIVOTDATA("[Measures].[Suma de VENTA_PROM12MESES_MONTO]",$B$2)</f>
        <v>1.3140396611399905E-2</v>
      </c>
      <c r="E3" s="6">
        <f>D3</f>
        <v>1.3140396611399905E-2</v>
      </c>
      <c r="F3" t="str">
        <f>VLOOKUP(E3,$I$4:$K$7,3,TRUE)</f>
        <v>A</v>
      </c>
    </row>
    <row r="4" spans="2:11" x14ac:dyDescent="0.25">
      <c r="B4">
        <v>1246</v>
      </c>
      <c r="C4" s="5">
        <v>490490.47</v>
      </c>
      <c r="D4" s="2">
        <f t="shared" ref="D4:D67" si="0">C4/GETPIVOTDATA("[Measures].[Suma de VENTA_PROM12MESES_MONTO]",$B$2)</f>
        <v>1.2697312124950835E-2</v>
      </c>
      <c r="E4" s="6">
        <f>D4+E3</f>
        <v>2.5837708736350738E-2</v>
      </c>
      <c r="F4" t="str">
        <f t="shared" ref="F4:F67" si="1">VLOOKUP(E4,$I$4:$K$7,3,TRUE)</f>
        <v>A</v>
      </c>
      <c r="I4" s="9" t="s">
        <v>625</v>
      </c>
      <c r="J4" s="9" t="s">
        <v>626</v>
      </c>
      <c r="K4" s="9" t="s">
        <v>623</v>
      </c>
    </row>
    <row r="5" spans="2:11" x14ac:dyDescent="0.25">
      <c r="B5">
        <v>1338</v>
      </c>
      <c r="C5" s="5">
        <v>470672.35</v>
      </c>
      <c r="D5" s="2">
        <f t="shared" si="0"/>
        <v>1.2184281045326126E-2</v>
      </c>
      <c r="E5" s="6">
        <f t="shared" ref="E5:E68" si="2">D5+E4</f>
        <v>3.8021989781676868E-2</v>
      </c>
      <c r="F5" t="str">
        <f t="shared" si="1"/>
        <v>A</v>
      </c>
      <c r="I5" s="11">
        <v>0</v>
      </c>
      <c r="J5" s="11">
        <v>0.5</v>
      </c>
      <c r="K5" s="12" t="s">
        <v>628</v>
      </c>
    </row>
    <row r="6" spans="2:11" x14ac:dyDescent="0.25">
      <c r="B6">
        <v>1503</v>
      </c>
      <c r="C6" s="5">
        <v>465944.38</v>
      </c>
      <c r="D6" s="2">
        <f t="shared" si="0"/>
        <v>1.2061888227362908E-2</v>
      </c>
      <c r="E6" s="6">
        <f t="shared" si="2"/>
        <v>5.0083878009039774E-2</v>
      </c>
      <c r="F6" t="str">
        <f t="shared" si="1"/>
        <v>A</v>
      </c>
      <c r="I6" s="11">
        <v>0.5</v>
      </c>
      <c r="J6" s="11">
        <v>0.8</v>
      </c>
      <c r="K6" s="12" t="s">
        <v>627</v>
      </c>
    </row>
    <row r="7" spans="2:11" x14ac:dyDescent="0.25">
      <c r="B7">
        <v>1430</v>
      </c>
      <c r="C7" s="5">
        <v>437573.07999999996</v>
      </c>
      <c r="D7" s="2">
        <f t="shared" si="0"/>
        <v>1.1327441232927688E-2</v>
      </c>
      <c r="E7" s="6">
        <f t="shared" si="2"/>
        <v>6.1411319241967466E-2</v>
      </c>
      <c r="F7" t="str">
        <f t="shared" si="1"/>
        <v>A</v>
      </c>
      <c r="I7" s="11">
        <v>0.8</v>
      </c>
      <c r="J7" s="11">
        <v>1</v>
      </c>
      <c r="K7" s="12" t="s">
        <v>629</v>
      </c>
    </row>
    <row r="8" spans="2:11" x14ac:dyDescent="0.25">
      <c r="B8">
        <v>1477</v>
      </c>
      <c r="C8" s="5">
        <v>436729.44000000006</v>
      </c>
      <c r="D8" s="2">
        <f t="shared" si="0"/>
        <v>1.1305601949483319E-2</v>
      </c>
      <c r="E8" s="6">
        <f t="shared" si="2"/>
        <v>7.271692119145079E-2</v>
      </c>
      <c r="F8" t="str">
        <f t="shared" si="1"/>
        <v>A</v>
      </c>
    </row>
    <row r="9" spans="2:11" x14ac:dyDescent="0.25">
      <c r="B9">
        <v>1467</v>
      </c>
      <c r="C9" s="5">
        <v>435119.69000000006</v>
      </c>
      <c r="D9" s="2">
        <f t="shared" si="0"/>
        <v>1.1263930399385435E-2</v>
      </c>
      <c r="E9" s="6">
        <f t="shared" si="2"/>
        <v>8.3980851590836222E-2</v>
      </c>
      <c r="F9" t="str">
        <f t="shared" si="1"/>
        <v>A</v>
      </c>
    </row>
    <row r="10" spans="2:11" x14ac:dyDescent="0.25">
      <c r="B10">
        <v>1122</v>
      </c>
      <c r="C10" s="5">
        <v>417692.24</v>
      </c>
      <c r="D10" s="2">
        <f t="shared" si="0"/>
        <v>1.0812786522539111E-2</v>
      </c>
      <c r="E10" s="6">
        <f t="shared" si="2"/>
        <v>9.4793638113375336E-2</v>
      </c>
      <c r="F10" t="str">
        <f t="shared" si="1"/>
        <v>A</v>
      </c>
    </row>
    <row r="11" spans="2:11" x14ac:dyDescent="0.25">
      <c r="B11">
        <v>1450</v>
      </c>
      <c r="C11" s="5">
        <v>415327.62</v>
      </c>
      <c r="D11" s="2">
        <f t="shared" si="0"/>
        <v>1.0751573675331496E-2</v>
      </c>
      <c r="E11" s="6">
        <f t="shared" si="2"/>
        <v>0.10554521178870684</v>
      </c>
      <c r="F11" t="str">
        <f t="shared" si="1"/>
        <v>A</v>
      </c>
    </row>
    <row r="12" spans="2:11" x14ac:dyDescent="0.25">
      <c r="B12">
        <v>1429</v>
      </c>
      <c r="C12" s="5">
        <v>411960.44</v>
      </c>
      <c r="D12" s="2">
        <f t="shared" si="0"/>
        <v>1.0664407587393249E-2</v>
      </c>
      <c r="E12" s="6">
        <f t="shared" si="2"/>
        <v>0.11620961937610008</v>
      </c>
      <c r="F12" t="str">
        <f t="shared" si="1"/>
        <v>A</v>
      </c>
    </row>
    <row r="13" spans="2:11" x14ac:dyDescent="0.25">
      <c r="B13">
        <v>1157</v>
      </c>
      <c r="C13" s="5">
        <v>411518.77999999997</v>
      </c>
      <c r="D13" s="2">
        <f t="shared" si="0"/>
        <v>1.0652974348184532E-2</v>
      </c>
      <c r="E13" s="6">
        <f t="shared" si="2"/>
        <v>0.1268625937242846</v>
      </c>
      <c r="F13" t="str">
        <f t="shared" si="1"/>
        <v>A</v>
      </c>
    </row>
    <row r="14" spans="2:11" x14ac:dyDescent="0.25">
      <c r="B14">
        <v>1059</v>
      </c>
      <c r="C14" s="5">
        <v>409274.25000000006</v>
      </c>
      <c r="D14" s="2">
        <f t="shared" si="0"/>
        <v>1.0594870267214692E-2</v>
      </c>
      <c r="E14" s="6">
        <f t="shared" si="2"/>
        <v>0.1374574639914993</v>
      </c>
      <c r="F14" t="str">
        <f t="shared" si="1"/>
        <v>A</v>
      </c>
    </row>
    <row r="15" spans="2:11" x14ac:dyDescent="0.25">
      <c r="B15">
        <v>1400</v>
      </c>
      <c r="C15" s="5">
        <v>407645.56</v>
      </c>
      <c r="D15" s="2">
        <f t="shared" si="0"/>
        <v>1.0552708417903355E-2</v>
      </c>
      <c r="E15" s="6">
        <f t="shared" si="2"/>
        <v>0.14801017240940265</v>
      </c>
      <c r="F15" t="str">
        <f t="shared" si="1"/>
        <v>A</v>
      </c>
    </row>
    <row r="16" spans="2:11" x14ac:dyDescent="0.25">
      <c r="B16">
        <v>1488</v>
      </c>
      <c r="C16" s="5">
        <v>406309.35</v>
      </c>
      <c r="D16" s="2">
        <f t="shared" si="0"/>
        <v>1.0518117989603126E-2</v>
      </c>
      <c r="E16" s="6">
        <f t="shared" si="2"/>
        <v>0.15852829039900576</v>
      </c>
      <c r="F16" t="str">
        <f t="shared" si="1"/>
        <v>A</v>
      </c>
    </row>
    <row r="17" spans="2:6" x14ac:dyDescent="0.25">
      <c r="B17">
        <v>1070</v>
      </c>
      <c r="C17" s="5">
        <v>405627.5</v>
      </c>
      <c r="D17" s="2">
        <f t="shared" si="0"/>
        <v>1.0500466959049163E-2</v>
      </c>
      <c r="E17" s="6">
        <f t="shared" si="2"/>
        <v>0.16902875735805492</v>
      </c>
      <c r="F17" t="str">
        <f t="shared" si="1"/>
        <v>A</v>
      </c>
    </row>
    <row r="18" spans="2:6" x14ac:dyDescent="0.25">
      <c r="B18">
        <v>1380</v>
      </c>
      <c r="C18" s="5">
        <v>404040.19999999995</v>
      </c>
      <c r="D18" s="2">
        <f t="shared" si="0"/>
        <v>1.0459376571429736E-2</v>
      </c>
      <c r="E18" s="6">
        <f t="shared" si="2"/>
        <v>0.17948813392948465</v>
      </c>
      <c r="F18" t="str">
        <f t="shared" si="1"/>
        <v>A</v>
      </c>
    </row>
    <row r="19" spans="2:6" x14ac:dyDescent="0.25">
      <c r="B19">
        <v>1222</v>
      </c>
      <c r="C19" s="5">
        <v>403925.32</v>
      </c>
      <c r="D19" s="2">
        <f t="shared" si="0"/>
        <v>1.0456402676306119E-2</v>
      </c>
      <c r="E19" s="6">
        <f t="shared" si="2"/>
        <v>0.18994453660579078</v>
      </c>
      <c r="F19" t="str">
        <f t="shared" si="1"/>
        <v>A</v>
      </c>
    </row>
    <row r="20" spans="2:6" x14ac:dyDescent="0.25">
      <c r="B20">
        <v>1019</v>
      </c>
      <c r="C20" s="5">
        <v>400667.93999999994</v>
      </c>
      <c r="D20" s="2">
        <f t="shared" si="0"/>
        <v>1.0372078977683446E-2</v>
      </c>
      <c r="E20" s="6">
        <f t="shared" si="2"/>
        <v>0.20031661558347422</v>
      </c>
      <c r="F20" t="str">
        <f t="shared" si="1"/>
        <v>A</v>
      </c>
    </row>
    <row r="21" spans="2:6" x14ac:dyDescent="0.25">
      <c r="B21">
        <v>1130</v>
      </c>
      <c r="C21" s="5">
        <v>399117.1</v>
      </c>
      <c r="D21" s="2">
        <f t="shared" si="0"/>
        <v>1.03319324289934E-2</v>
      </c>
      <c r="E21" s="6">
        <f t="shared" si="2"/>
        <v>0.21064854801246763</v>
      </c>
      <c r="F21" t="str">
        <f t="shared" si="1"/>
        <v>A</v>
      </c>
    </row>
    <row r="22" spans="2:6" x14ac:dyDescent="0.25">
      <c r="B22">
        <v>1525</v>
      </c>
      <c r="C22" s="5">
        <v>398143.39</v>
      </c>
      <c r="D22" s="2">
        <f t="shared" si="0"/>
        <v>1.0306726027349786E-2</v>
      </c>
      <c r="E22" s="6">
        <f t="shared" si="2"/>
        <v>0.22095527403981741</v>
      </c>
      <c r="F22" t="str">
        <f t="shared" si="1"/>
        <v>A</v>
      </c>
    </row>
    <row r="23" spans="2:6" x14ac:dyDescent="0.25">
      <c r="B23">
        <v>1002</v>
      </c>
      <c r="C23" s="5">
        <v>394527.14999999997</v>
      </c>
      <c r="D23" s="2">
        <f t="shared" si="0"/>
        <v>1.0213112530641617E-2</v>
      </c>
      <c r="E23" s="6">
        <f t="shared" si="2"/>
        <v>0.23116838657045902</v>
      </c>
      <c r="F23" t="str">
        <f t="shared" si="1"/>
        <v>A</v>
      </c>
    </row>
    <row r="24" spans="2:6" x14ac:dyDescent="0.25">
      <c r="B24">
        <v>1332</v>
      </c>
      <c r="C24" s="5">
        <v>391014.23</v>
      </c>
      <c r="D24" s="2">
        <f t="shared" si="0"/>
        <v>1.0122173675682862E-2</v>
      </c>
      <c r="E24" s="6">
        <f t="shared" si="2"/>
        <v>0.24129056024614187</v>
      </c>
      <c r="F24" t="str">
        <f t="shared" si="1"/>
        <v>A</v>
      </c>
    </row>
    <row r="25" spans="2:6" x14ac:dyDescent="0.25">
      <c r="B25">
        <v>1082</v>
      </c>
      <c r="C25" s="5">
        <v>388112.11</v>
      </c>
      <c r="D25" s="2">
        <f t="shared" si="0"/>
        <v>1.0047046582053373E-2</v>
      </c>
      <c r="E25" s="6">
        <f t="shared" si="2"/>
        <v>0.25133760682819523</v>
      </c>
      <c r="F25" t="str">
        <f t="shared" si="1"/>
        <v>A</v>
      </c>
    </row>
    <row r="26" spans="2:6" x14ac:dyDescent="0.25">
      <c r="B26">
        <v>1008</v>
      </c>
      <c r="C26" s="5">
        <v>386658.37999999995</v>
      </c>
      <c r="D26" s="2">
        <f t="shared" si="0"/>
        <v>1.0009413917028493E-2</v>
      </c>
      <c r="E26" s="6">
        <f t="shared" si="2"/>
        <v>0.2613470207452237</v>
      </c>
      <c r="F26" t="str">
        <f t="shared" si="1"/>
        <v>A</v>
      </c>
    </row>
    <row r="27" spans="2:6" x14ac:dyDescent="0.25">
      <c r="B27">
        <v>1201</v>
      </c>
      <c r="C27" s="5">
        <v>384341.42999999993</v>
      </c>
      <c r="D27" s="2">
        <f t="shared" si="0"/>
        <v>9.949435101684936E-3</v>
      </c>
      <c r="E27" s="6">
        <f t="shared" si="2"/>
        <v>0.27129645584690865</v>
      </c>
      <c r="F27" t="str">
        <f t="shared" si="1"/>
        <v>A</v>
      </c>
    </row>
    <row r="28" spans="2:6" x14ac:dyDescent="0.25">
      <c r="B28">
        <v>1366</v>
      </c>
      <c r="C28" s="5">
        <v>382261.64</v>
      </c>
      <c r="D28" s="2">
        <f t="shared" si="0"/>
        <v>9.895595640167263E-3</v>
      </c>
      <c r="E28" s="6">
        <f t="shared" si="2"/>
        <v>0.28119205148707593</v>
      </c>
      <c r="F28" t="str">
        <f t="shared" si="1"/>
        <v>A</v>
      </c>
    </row>
    <row r="29" spans="2:6" x14ac:dyDescent="0.25">
      <c r="B29">
        <v>1451</v>
      </c>
      <c r="C29" s="5">
        <v>380801.94999999995</v>
      </c>
      <c r="D29" s="2">
        <f t="shared" si="0"/>
        <v>9.8578086888006632E-3</v>
      </c>
      <c r="E29" s="6">
        <f t="shared" si="2"/>
        <v>0.29104986017587658</v>
      </c>
      <c r="F29" t="str">
        <f t="shared" si="1"/>
        <v>A</v>
      </c>
    </row>
    <row r="30" spans="2:6" x14ac:dyDescent="0.25">
      <c r="B30">
        <v>1114</v>
      </c>
      <c r="C30" s="5">
        <v>378763.08</v>
      </c>
      <c r="D30" s="2">
        <f t="shared" si="0"/>
        <v>9.8050285220989582E-3</v>
      </c>
      <c r="E30" s="6">
        <f t="shared" si="2"/>
        <v>0.30085488869797555</v>
      </c>
      <c r="F30" t="str">
        <f t="shared" si="1"/>
        <v>A</v>
      </c>
    </row>
    <row r="31" spans="2:6" x14ac:dyDescent="0.25">
      <c r="B31">
        <v>1416</v>
      </c>
      <c r="C31" s="5">
        <v>368187.25</v>
      </c>
      <c r="D31" s="2">
        <f t="shared" si="0"/>
        <v>9.5312523272415555E-3</v>
      </c>
      <c r="E31" s="6">
        <f t="shared" si="2"/>
        <v>0.31038614102521711</v>
      </c>
      <c r="F31" t="str">
        <f t="shared" si="1"/>
        <v>A</v>
      </c>
    </row>
    <row r="32" spans="2:6" x14ac:dyDescent="0.25">
      <c r="B32">
        <v>1270</v>
      </c>
      <c r="C32" s="5">
        <v>368160.68</v>
      </c>
      <c r="D32" s="2">
        <f t="shared" si="0"/>
        <v>9.530564510446338E-3</v>
      </c>
      <c r="E32" s="6">
        <f t="shared" si="2"/>
        <v>0.31991670553566343</v>
      </c>
      <c r="F32" t="str">
        <f t="shared" si="1"/>
        <v>A</v>
      </c>
    </row>
    <row r="33" spans="2:6" x14ac:dyDescent="0.25">
      <c r="B33">
        <v>1076</v>
      </c>
      <c r="C33" s="5">
        <v>368075.49</v>
      </c>
      <c r="D33" s="2">
        <f t="shared" si="0"/>
        <v>9.5283591994646099E-3</v>
      </c>
      <c r="E33" s="6">
        <f t="shared" si="2"/>
        <v>0.32944506473512802</v>
      </c>
      <c r="F33" t="str">
        <f t="shared" si="1"/>
        <v>A</v>
      </c>
    </row>
    <row r="34" spans="2:6" x14ac:dyDescent="0.25">
      <c r="B34">
        <v>1541</v>
      </c>
      <c r="C34" s="5">
        <v>364461.96</v>
      </c>
      <c r="D34" s="2">
        <f t="shared" si="0"/>
        <v>9.4348158564453791E-3</v>
      </c>
      <c r="E34" s="6">
        <f t="shared" si="2"/>
        <v>0.33887988059157342</v>
      </c>
      <c r="F34" t="str">
        <f t="shared" si="1"/>
        <v>A</v>
      </c>
    </row>
    <row r="35" spans="2:6" x14ac:dyDescent="0.25">
      <c r="B35">
        <v>1234</v>
      </c>
      <c r="C35" s="5">
        <v>360422.76</v>
      </c>
      <c r="D35" s="2">
        <f t="shared" si="0"/>
        <v>9.3302532068691262E-3</v>
      </c>
      <c r="E35" s="6">
        <f t="shared" si="2"/>
        <v>0.34821013379844257</v>
      </c>
      <c r="F35" t="str">
        <f t="shared" si="1"/>
        <v>A</v>
      </c>
    </row>
    <row r="36" spans="2:6" x14ac:dyDescent="0.25">
      <c r="B36">
        <v>1501</v>
      </c>
      <c r="C36" s="5">
        <v>359484.32</v>
      </c>
      <c r="D36" s="2">
        <f t="shared" si="0"/>
        <v>9.3059598386604856E-3</v>
      </c>
      <c r="E36" s="6">
        <f t="shared" si="2"/>
        <v>0.35751609363710307</v>
      </c>
      <c r="F36" t="str">
        <f t="shared" si="1"/>
        <v>A</v>
      </c>
    </row>
    <row r="37" spans="2:6" x14ac:dyDescent="0.25">
      <c r="B37">
        <v>1252</v>
      </c>
      <c r="C37" s="5">
        <v>358644.00999999995</v>
      </c>
      <c r="D37" s="2">
        <f t="shared" si="0"/>
        <v>9.2842067588265031E-3</v>
      </c>
      <c r="E37" s="6">
        <f t="shared" si="2"/>
        <v>0.36680030039592959</v>
      </c>
      <c r="F37" t="str">
        <f t="shared" si="1"/>
        <v>A</v>
      </c>
    </row>
    <row r="38" spans="2:6" x14ac:dyDescent="0.25">
      <c r="B38">
        <v>1010</v>
      </c>
      <c r="C38" s="5">
        <v>358155.96</v>
      </c>
      <c r="D38" s="2">
        <f t="shared" si="0"/>
        <v>9.2715726230754424E-3</v>
      </c>
      <c r="E38" s="6">
        <f t="shared" si="2"/>
        <v>0.37607187301900502</v>
      </c>
      <c r="F38" t="str">
        <f t="shared" si="1"/>
        <v>A</v>
      </c>
    </row>
    <row r="39" spans="2:6" x14ac:dyDescent="0.25">
      <c r="B39">
        <v>1072</v>
      </c>
      <c r="C39" s="5">
        <v>356747.82</v>
      </c>
      <c r="D39" s="2">
        <f t="shared" si="0"/>
        <v>9.23512014501684E-3</v>
      </c>
      <c r="E39" s="6">
        <f t="shared" si="2"/>
        <v>0.38530699316402184</v>
      </c>
      <c r="F39" t="str">
        <f t="shared" si="1"/>
        <v>A</v>
      </c>
    </row>
    <row r="40" spans="2:6" x14ac:dyDescent="0.25">
      <c r="B40">
        <v>1242</v>
      </c>
      <c r="C40" s="5">
        <v>354938.26</v>
      </c>
      <c r="D40" s="2">
        <f t="shared" si="0"/>
        <v>9.1882761194258308E-3</v>
      </c>
      <c r="E40" s="6">
        <f t="shared" si="2"/>
        <v>0.39449526928344769</v>
      </c>
      <c r="F40" t="str">
        <f t="shared" si="1"/>
        <v>A</v>
      </c>
    </row>
    <row r="41" spans="2:6" x14ac:dyDescent="0.25">
      <c r="B41">
        <v>1022</v>
      </c>
      <c r="C41" s="5">
        <v>351491.89999999997</v>
      </c>
      <c r="D41" s="2">
        <f t="shared" si="0"/>
        <v>9.0990603011960793E-3</v>
      </c>
      <c r="E41" s="6">
        <f t="shared" si="2"/>
        <v>0.40359432958464375</v>
      </c>
      <c r="F41" t="str">
        <f t="shared" si="1"/>
        <v>A</v>
      </c>
    </row>
    <row r="42" spans="2:6" x14ac:dyDescent="0.25">
      <c r="B42">
        <v>1055</v>
      </c>
      <c r="C42" s="5">
        <v>350201.75</v>
      </c>
      <c r="D42" s="2">
        <f t="shared" si="0"/>
        <v>9.0656622267380679E-3</v>
      </c>
      <c r="E42" s="6">
        <f t="shared" si="2"/>
        <v>0.4126599918113818</v>
      </c>
      <c r="F42" t="str">
        <f t="shared" si="1"/>
        <v>A</v>
      </c>
    </row>
    <row r="43" spans="2:6" x14ac:dyDescent="0.25">
      <c r="B43">
        <v>1039</v>
      </c>
      <c r="C43" s="5">
        <v>349917.96</v>
      </c>
      <c r="D43" s="2">
        <f t="shared" si="0"/>
        <v>9.0583157634970182E-3</v>
      </c>
      <c r="E43" s="6">
        <f t="shared" si="2"/>
        <v>0.42171830757487883</v>
      </c>
      <c r="F43" t="str">
        <f t="shared" si="1"/>
        <v>A</v>
      </c>
    </row>
    <row r="44" spans="2:6" x14ac:dyDescent="0.25">
      <c r="B44">
        <v>1147</v>
      </c>
      <c r="C44" s="5">
        <v>349631.91000000003</v>
      </c>
      <c r="D44" s="2">
        <f t="shared" si="0"/>
        <v>9.050910795703573E-3</v>
      </c>
      <c r="E44" s="6">
        <f t="shared" si="2"/>
        <v>0.43076921837058241</v>
      </c>
      <c r="F44" t="str">
        <f t="shared" si="1"/>
        <v>A</v>
      </c>
    </row>
    <row r="45" spans="2:6" x14ac:dyDescent="0.25">
      <c r="B45">
        <v>1382</v>
      </c>
      <c r="C45" s="5">
        <v>349113.25</v>
      </c>
      <c r="D45" s="2">
        <f t="shared" si="0"/>
        <v>9.0374842597981415E-3</v>
      </c>
      <c r="E45" s="6">
        <f t="shared" si="2"/>
        <v>0.43980670263038057</v>
      </c>
      <c r="F45" t="str">
        <f t="shared" si="1"/>
        <v>A</v>
      </c>
    </row>
    <row r="46" spans="2:6" x14ac:dyDescent="0.25">
      <c r="B46">
        <v>1017</v>
      </c>
      <c r="C46" s="5">
        <v>347569.67</v>
      </c>
      <c r="D46" s="2">
        <f t="shared" si="0"/>
        <v>8.9975256505109274E-3</v>
      </c>
      <c r="E46" s="6">
        <f t="shared" si="2"/>
        <v>0.4488042282808915</v>
      </c>
      <c r="F46" t="str">
        <f t="shared" si="1"/>
        <v>A</v>
      </c>
    </row>
    <row r="47" spans="2:6" x14ac:dyDescent="0.25">
      <c r="B47">
        <v>1232</v>
      </c>
      <c r="C47" s="5">
        <v>347396.87</v>
      </c>
      <c r="D47" s="2">
        <f t="shared" si="0"/>
        <v>8.9930523820798587E-3</v>
      </c>
      <c r="E47" s="6">
        <f t="shared" si="2"/>
        <v>0.45779728066297137</v>
      </c>
      <c r="F47" t="str">
        <f t="shared" si="1"/>
        <v>A</v>
      </c>
    </row>
    <row r="48" spans="2:6" x14ac:dyDescent="0.25">
      <c r="B48">
        <v>1510</v>
      </c>
      <c r="C48" s="5">
        <v>347290.34</v>
      </c>
      <c r="D48" s="2">
        <f t="shared" si="0"/>
        <v>8.9902946431564684E-3</v>
      </c>
      <c r="E48" s="6">
        <f t="shared" si="2"/>
        <v>0.46678757530612786</v>
      </c>
      <c r="F48" t="str">
        <f t="shared" si="1"/>
        <v>A</v>
      </c>
    </row>
    <row r="49" spans="2:6" x14ac:dyDescent="0.25">
      <c r="B49">
        <v>1365</v>
      </c>
      <c r="C49" s="5">
        <v>346639.95999999996</v>
      </c>
      <c r="D49" s="2">
        <f t="shared" si="0"/>
        <v>8.973458275551148E-3</v>
      </c>
      <c r="E49" s="6">
        <f t="shared" si="2"/>
        <v>0.47576103358167898</v>
      </c>
      <c r="F49" t="str">
        <f t="shared" si="1"/>
        <v>A</v>
      </c>
    </row>
    <row r="50" spans="2:6" x14ac:dyDescent="0.25">
      <c r="B50">
        <v>1128</v>
      </c>
      <c r="C50" s="5">
        <v>344165.12000000005</v>
      </c>
      <c r="D50" s="2">
        <f t="shared" si="0"/>
        <v>8.9093921665005238E-3</v>
      </c>
      <c r="E50" s="6">
        <f t="shared" si="2"/>
        <v>0.48467042574817953</v>
      </c>
      <c r="F50" t="str">
        <f t="shared" si="1"/>
        <v>A</v>
      </c>
    </row>
    <row r="51" spans="2:6" x14ac:dyDescent="0.25">
      <c r="B51">
        <v>1389</v>
      </c>
      <c r="C51" s="5">
        <v>339281.55</v>
      </c>
      <c r="D51" s="2">
        <f t="shared" si="0"/>
        <v>8.7829713359917332E-3</v>
      </c>
      <c r="E51" s="6">
        <f t="shared" si="2"/>
        <v>0.49345339708417124</v>
      </c>
      <c r="F51" t="str">
        <f t="shared" si="1"/>
        <v>A</v>
      </c>
    </row>
    <row r="52" spans="2:6" x14ac:dyDescent="0.25">
      <c r="B52">
        <v>1391</v>
      </c>
      <c r="C52" s="5">
        <v>337565.88</v>
      </c>
      <c r="D52" s="2">
        <f t="shared" si="0"/>
        <v>8.7385578380222116E-3</v>
      </c>
      <c r="E52" s="6">
        <f t="shared" si="2"/>
        <v>0.50219195492219348</v>
      </c>
      <c r="F52" t="str">
        <f t="shared" si="1"/>
        <v>B</v>
      </c>
    </row>
    <row r="53" spans="2:6" x14ac:dyDescent="0.25">
      <c r="B53">
        <v>1335</v>
      </c>
      <c r="C53" s="5">
        <v>334117.55999999994</v>
      </c>
      <c r="D53" s="2">
        <f t="shared" si="0"/>
        <v>8.6492912813310886E-3</v>
      </c>
      <c r="E53" s="6">
        <f t="shared" si="2"/>
        <v>0.51084124620352456</v>
      </c>
      <c r="F53" t="str">
        <f t="shared" si="1"/>
        <v>B</v>
      </c>
    </row>
    <row r="54" spans="2:6" x14ac:dyDescent="0.25">
      <c r="B54">
        <v>1533</v>
      </c>
      <c r="C54" s="5">
        <v>333819.70999999996</v>
      </c>
      <c r="D54" s="2">
        <f t="shared" si="0"/>
        <v>8.6415808472906138E-3</v>
      </c>
      <c r="E54" s="6">
        <f t="shared" si="2"/>
        <v>0.51948282705081517</v>
      </c>
      <c r="F54" t="str">
        <f t="shared" si="1"/>
        <v>B</v>
      </c>
    </row>
    <row r="55" spans="2:6" x14ac:dyDescent="0.25">
      <c r="B55">
        <v>1206</v>
      </c>
      <c r="C55" s="5">
        <v>333320.82000000007</v>
      </c>
      <c r="D55" s="2">
        <f t="shared" si="0"/>
        <v>8.6286660967838085E-3</v>
      </c>
      <c r="E55" s="6">
        <f t="shared" si="2"/>
        <v>0.52811149314759898</v>
      </c>
      <c r="F55" t="str">
        <f t="shared" si="1"/>
        <v>B</v>
      </c>
    </row>
    <row r="56" spans="2:6" x14ac:dyDescent="0.25">
      <c r="B56">
        <v>1373</v>
      </c>
      <c r="C56" s="5">
        <v>332264.81</v>
      </c>
      <c r="D56" s="2">
        <f t="shared" si="0"/>
        <v>8.6013291975020143E-3</v>
      </c>
      <c r="E56" s="6">
        <f t="shared" si="2"/>
        <v>0.53671282234510098</v>
      </c>
      <c r="F56" t="str">
        <f t="shared" si="1"/>
        <v>B</v>
      </c>
    </row>
    <row r="57" spans="2:6" x14ac:dyDescent="0.25">
      <c r="B57">
        <v>1173</v>
      </c>
      <c r="C57" s="5">
        <v>329054.94</v>
      </c>
      <c r="D57" s="2">
        <f t="shared" si="0"/>
        <v>8.5182353888281857E-3</v>
      </c>
      <c r="E57" s="6">
        <f t="shared" si="2"/>
        <v>0.54523105773392921</v>
      </c>
      <c r="F57" t="str">
        <f t="shared" si="1"/>
        <v>B</v>
      </c>
    </row>
    <row r="58" spans="2:6" x14ac:dyDescent="0.25">
      <c r="B58">
        <v>1168</v>
      </c>
      <c r="C58" s="5">
        <v>328309.03000000003</v>
      </c>
      <c r="D58" s="2">
        <f t="shared" si="0"/>
        <v>8.4989260389704366E-3</v>
      </c>
      <c r="E58" s="6">
        <f t="shared" si="2"/>
        <v>0.55372998377289961</v>
      </c>
      <c r="F58" t="str">
        <f t="shared" si="1"/>
        <v>B</v>
      </c>
    </row>
    <row r="59" spans="2:6" x14ac:dyDescent="0.25">
      <c r="B59">
        <v>1235</v>
      </c>
      <c r="C59" s="5">
        <v>328054.37</v>
      </c>
      <c r="D59" s="2">
        <f t="shared" si="0"/>
        <v>8.4923336631680269E-3</v>
      </c>
      <c r="E59" s="6">
        <f t="shared" si="2"/>
        <v>0.56222231743606765</v>
      </c>
      <c r="F59" t="str">
        <f t="shared" si="1"/>
        <v>B</v>
      </c>
    </row>
    <row r="60" spans="2:6" x14ac:dyDescent="0.25">
      <c r="B60">
        <v>1092</v>
      </c>
      <c r="C60" s="5">
        <v>326506.12</v>
      </c>
      <c r="D60" s="2">
        <f t="shared" si="0"/>
        <v>8.4522541617305068E-3</v>
      </c>
      <c r="E60" s="6">
        <f t="shared" si="2"/>
        <v>0.57067457159779811</v>
      </c>
      <c r="F60" t="str">
        <f t="shared" si="1"/>
        <v>B</v>
      </c>
    </row>
    <row r="61" spans="2:6" x14ac:dyDescent="0.25">
      <c r="B61">
        <v>1465</v>
      </c>
      <c r="C61" s="5">
        <v>326422.33999999997</v>
      </c>
      <c r="D61" s="2">
        <f t="shared" si="0"/>
        <v>8.4500853513765992E-3</v>
      </c>
      <c r="E61" s="6">
        <f t="shared" si="2"/>
        <v>0.5791246569491747</v>
      </c>
      <c r="F61" t="str">
        <f t="shared" si="1"/>
        <v>B</v>
      </c>
    </row>
    <row r="62" spans="2:6" x14ac:dyDescent="0.25">
      <c r="B62">
        <v>1404</v>
      </c>
      <c r="C62" s="5">
        <v>324389.61</v>
      </c>
      <c r="D62" s="2">
        <f t="shared" si="0"/>
        <v>8.3974641306712294E-3</v>
      </c>
      <c r="E62" s="6">
        <f t="shared" si="2"/>
        <v>0.58752212107984592</v>
      </c>
      <c r="F62" t="str">
        <f t="shared" si="1"/>
        <v>B</v>
      </c>
    </row>
    <row r="63" spans="2:6" x14ac:dyDescent="0.25">
      <c r="B63">
        <v>1479</v>
      </c>
      <c r="C63" s="5">
        <v>323820.08999999997</v>
      </c>
      <c r="D63" s="2">
        <f t="shared" si="0"/>
        <v>8.3827209834671616E-3</v>
      </c>
      <c r="E63" s="6">
        <f t="shared" si="2"/>
        <v>0.59590484206331307</v>
      </c>
      <c r="F63" t="str">
        <f t="shared" si="1"/>
        <v>B</v>
      </c>
    </row>
    <row r="64" spans="2:6" x14ac:dyDescent="0.25">
      <c r="B64">
        <v>1052</v>
      </c>
      <c r="C64" s="5">
        <v>320997.32999999996</v>
      </c>
      <c r="D64" s="2">
        <f t="shared" si="0"/>
        <v>8.3096482797837927E-3</v>
      </c>
      <c r="E64" s="6">
        <f t="shared" si="2"/>
        <v>0.60421449034309682</v>
      </c>
      <c r="F64" t="str">
        <f t="shared" si="1"/>
        <v>B</v>
      </c>
    </row>
    <row r="65" spans="2:6" x14ac:dyDescent="0.25">
      <c r="B65">
        <v>1384</v>
      </c>
      <c r="C65" s="5">
        <v>317782.87</v>
      </c>
      <c r="D65" s="2">
        <f t="shared" si="0"/>
        <v>8.2264356499172648E-3</v>
      </c>
      <c r="E65" s="6">
        <f t="shared" si="2"/>
        <v>0.61244092599301414</v>
      </c>
      <c r="F65" t="str">
        <f t="shared" si="1"/>
        <v>B</v>
      </c>
    </row>
    <row r="66" spans="2:6" x14ac:dyDescent="0.25">
      <c r="B66">
        <v>1103</v>
      </c>
      <c r="C66" s="5">
        <v>316320.87</v>
      </c>
      <c r="D66" s="2">
        <f t="shared" si="0"/>
        <v>8.1885888996497663E-3</v>
      </c>
      <c r="E66" s="6">
        <f t="shared" si="2"/>
        <v>0.62062951489266394</v>
      </c>
      <c r="F66" t="str">
        <f t="shared" si="1"/>
        <v>B</v>
      </c>
    </row>
    <row r="67" spans="2:6" x14ac:dyDescent="0.25">
      <c r="B67">
        <v>1200</v>
      </c>
      <c r="C67" s="5">
        <v>316317.24000000005</v>
      </c>
      <c r="D67" s="2">
        <f t="shared" si="0"/>
        <v>8.188494929948352E-3</v>
      </c>
      <c r="E67" s="6">
        <f t="shared" si="2"/>
        <v>0.62881800982261227</v>
      </c>
      <c r="F67" t="str">
        <f t="shared" si="1"/>
        <v>B</v>
      </c>
    </row>
    <row r="68" spans="2:6" x14ac:dyDescent="0.25">
      <c r="B68">
        <v>1230</v>
      </c>
      <c r="C68" s="5">
        <v>315718.5</v>
      </c>
      <c r="D68" s="2">
        <f t="shared" ref="D68:D131" si="3">C68/GETPIVOTDATA("[Measures].[Suma de VENTA_PROM12MESES_MONTO]",$B$2)</f>
        <v>8.1729953654783357E-3</v>
      </c>
      <c r="E68" s="6">
        <f t="shared" si="2"/>
        <v>0.6369910051880906</v>
      </c>
      <c r="F68" t="str">
        <f t="shared" ref="F68:F131" si="4">VLOOKUP(E68,$I$4:$K$7,3,TRUE)</f>
        <v>B</v>
      </c>
    </row>
    <row r="69" spans="2:6" x14ac:dyDescent="0.25">
      <c r="B69">
        <v>1060</v>
      </c>
      <c r="C69" s="5">
        <v>314389.44</v>
      </c>
      <c r="D69" s="2">
        <f t="shared" si="3"/>
        <v>8.1385900290142296E-3</v>
      </c>
      <c r="E69" s="6">
        <f t="shared" ref="E69:E132" si="5">D69+E68</f>
        <v>0.64512959521710478</v>
      </c>
      <c r="F69" t="str">
        <f t="shared" si="4"/>
        <v>B</v>
      </c>
    </row>
    <row r="70" spans="2:6" x14ac:dyDescent="0.25">
      <c r="B70">
        <v>1194</v>
      </c>
      <c r="C70" s="5">
        <v>312270.2</v>
      </c>
      <c r="D70" s="2">
        <f t="shared" si="3"/>
        <v>8.0837293265266143E-3</v>
      </c>
      <c r="E70" s="6">
        <f t="shared" si="5"/>
        <v>0.65321332454363135</v>
      </c>
      <c r="F70" t="str">
        <f t="shared" si="4"/>
        <v>B</v>
      </c>
    </row>
    <row r="71" spans="2:6" x14ac:dyDescent="0.25">
      <c r="B71">
        <v>1334</v>
      </c>
      <c r="C71" s="5">
        <v>311421.43999999994</v>
      </c>
      <c r="D71" s="2">
        <f t="shared" si="3"/>
        <v>8.0617575017953927E-3</v>
      </c>
      <c r="E71" s="6">
        <f t="shared" si="5"/>
        <v>0.66127508204542673</v>
      </c>
      <c r="F71" t="str">
        <f t="shared" si="4"/>
        <v>B</v>
      </c>
    </row>
    <row r="72" spans="2:6" x14ac:dyDescent="0.25">
      <c r="B72">
        <v>1497</v>
      </c>
      <c r="C72" s="5">
        <v>310498.95</v>
      </c>
      <c r="D72" s="2">
        <f t="shared" si="3"/>
        <v>8.0378770307596454E-3</v>
      </c>
      <c r="E72" s="6">
        <f t="shared" si="5"/>
        <v>0.66931295907618638</v>
      </c>
      <c r="F72" t="str">
        <f t="shared" si="4"/>
        <v>B</v>
      </c>
    </row>
    <row r="73" spans="2:6" x14ac:dyDescent="0.25">
      <c r="B73">
        <v>1296</v>
      </c>
      <c r="C73" s="5">
        <v>309600.17000000004</v>
      </c>
      <c r="D73" s="2">
        <f t="shared" si="3"/>
        <v>8.0146103397846658E-3</v>
      </c>
      <c r="E73" s="6">
        <f t="shared" si="5"/>
        <v>0.67732756941597105</v>
      </c>
      <c r="F73" t="str">
        <f t="shared" si="4"/>
        <v>B</v>
      </c>
    </row>
    <row r="74" spans="2:6" x14ac:dyDescent="0.25">
      <c r="B74">
        <v>1344</v>
      </c>
      <c r="C74" s="5">
        <v>309383.24</v>
      </c>
      <c r="D74" s="2">
        <f t="shared" si="3"/>
        <v>8.0089946793636471E-3</v>
      </c>
      <c r="E74" s="6">
        <f t="shared" si="5"/>
        <v>0.68533656409533472</v>
      </c>
      <c r="F74" t="str">
        <f t="shared" si="4"/>
        <v>B</v>
      </c>
    </row>
    <row r="75" spans="2:6" x14ac:dyDescent="0.25">
      <c r="B75">
        <v>1452</v>
      </c>
      <c r="C75" s="5">
        <v>306562.21999999997</v>
      </c>
      <c r="D75" s="2">
        <f t="shared" si="3"/>
        <v>7.9359670190082294E-3</v>
      </c>
      <c r="E75" s="6">
        <f t="shared" si="5"/>
        <v>0.69327253111434295</v>
      </c>
      <c r="F75" t="str">
        <f t="shared" si="4"/>
        <v>B</v>
      </c>
    </row>
    <row r="76" spans="2:6" x14ac:dyDescent="0.25">
      <c r="B76">
        <v>1029</v>
      </c>
      <c r="C76" s="5">
        <v>303928.55</v>
      </c>
      <c r="D76" s="2">
        <f t="shared" si="3"/>
        <v>7.8677892824986512E-3</v>
      </c>
      <c r="E76" s="6">
        <f t="shared" si="5"/>
        <v>0.7011403203968416</v>
      </c>
      <c r="F76" t="str">
        <f t="shared" si="4"/>
        <v>B</v>
      </c>
    </row>
    <row r="77" spans="2:6" x14ac:dyDescent="0.25">
      <c r="B77">
        <v>1283</v>
      </c>
      <c r="C77" s="5">
        <v>302882.93</v>
      </c>
      <c r="D77" s="2">
        <f t="shared" si="3"/>
        <v>7.8407213488360643E-3</v>
      </c>
      <c r="E77" s="6">
        <f t="shared" si="5"/>
        <v>0.70898104174567766</v>
      </c>
      <c r="F77" t="str">
        <f t="shared" si="4"/>
        <v>B</v>
      </c>
    </row>
    <row r="78" spans="2:6" x14ac:dyDescent="0.25">
      <c r="B78">
        <v>1284</v>
      </c>
      <c r="C78" s="5">
        <v>300402.68999999994</v>
      </c>
      <c r="D78" s="2">
        <f t="shared" si="3"/>
        <v>7.7765154501469652E-3</v>
      </c>
      <c r="E78" s="6">
        <f t="shared" si="5"/>
        <v>0.71675755719582468</v>
      </c>
      <c r="F78" t="str">
        <f t="shared" si="4"/>
        <v>B</v>
      </c>
    </row>
    <row r="79" spans="2:6" x14ac:dyDescent="0.25">
      <c r="B79">
        <v>1142</v>
      </c>
      <c r="C79" s="5">
        <v>298406.96000000002</v>
      </c>
      <c r="D79" s="2">
        <f t="shared" si="3"/>
        <v>7.7248520473348226E-3</v>
      </c>
      <c r="E79" s="6">
        <f t="shared" si="5"/>
        <v>0.72448240924315954</v>
      </c>
      <c r="F79" t="str">
        <f t="shared" si="4"/>
        <v>B</v>
      </c>
    </row>
    <row r="80" spans="2:6" x14ac:dyDescent="0.25">
      <c r="B80">
        <v>1053</v>
      </c>
      <c r="C80" s="5">
        <v>298035.95</v>
      </c>
      <c r="D80" s="2">
        <f t="shared" si="3"/>
        <v>7.7152477225627672E-3</v>
      </c>
      <c r="E80" s="6">
        <f t="shared" si="5"/>
        <v>0.73219765696572225</v>
      </c>
      <c r="F80" t="str">
        <f t="shared" si="4"/>
        <v>B</v>
      </c>
    </row>
    <row r="81" spans="2:6" x14ac:dyDescent="0.25">
      <c r="B81">
        <v>1534</v>
      </c>
      <c r="C81" s="5">
        <v>295554.63</v>
      </c>
      <c r="D81" s="2">
        <f t="shared" si="3"/>
        <v>7.6510138659459746E-3</v>
      </c>
      <c r="E81" s="6">
        <f t="shared" si="5"/>
        <v>0.73984867083166828</v>
      </c>
      <c r="F81" t="str">
        <f t="shared" si="4"/>
        <v>B</v>
      </c>
    </row>
    <row r="82" spans="2:6" x14ac:dyDescent="0.25">
      <c r="B82">
        <v>1117</v>
      </c>
      <c r="C82" s="5">
        <v>293575.78000000003</v>
      </c>
      <c r="D82" s="2">
        <f t="shared" si="3"/>
        <v>7.5997874351889025E-3</v>
      </c>
      <c r="E82" s="6">
        <f t="shared" si="5"/>
        <v>0.74744845826685713</v>
      </c>
      <c r="F82" t="str">
        <f t="shared" si="4"/>
        <v>B</v>
      </c>
    </row>
    <row r="83" spans="2:6" x14ac:dyDescent="0.25">
      <c r="B83">
        <v>1446</v>
      </c>
      <c r="C83" s="5">
        <v>291162.26</v>
      </c>
      <c r="D83" s="2">
        <f t="shared" si="3"/>
        <v>7.5373087151440225E-3</v>
      </c>
      <c r="E83" s="6">
        <f t="shared" si="5"/>
        <v>0.75498576698200115</v>
      </c>
      <c r="F83" t="str">
        <f t="shared" si="4"/>
        <v>B</v>
      </c>
    </row>
    <row r="84" spans="2:6" x14ac:dyDescent="0.25">
      <c r="B84">
        <v>1051</v>
      </c>
      <c r="C84" s="5">
        <v>289516.52</v>
      </c>
      <c r="D84" s="2">
        <f t="shared" si="3"/>
        <v>7.4947054929927004E-3</v>
      </c>
      <c r="E84" s="6">
        <f t="shared" si="5"/>
        <v>0.76248047247499384</v>
      </c>
      <c r="F84" t="str">
        <f t="shared" si="4"/>
        <v>B</v>
      </c>
    </row>
    <row r="85" spans="2:6" x14ac:dyDescent="0.25">
      <c r="B85">
        <v>1228</v>
      </c>
      <c r="C85" s="5">
        <v>288290.19</v>
      </c>
      <c r="D85" s="2">
        <f t="shared" si="3"/>
        <v>7.4629595249656533E-3</v>
      </c>
      <c r="E85" s="6">
        <f t="shared" si="5"/>
        <v>0.76994343199995952</v>
      </c>
      <c r="F85" t="str">
        <f t="shared" si="4"/>
        <v>B</v>
      </c>
    </row>
    <row r="86" spans="2:6" x14ac:dyDescent="0.25">
      <c r="B86">
        <v>1006</v>
      </c>
      <c r="C86" s="5">
        <v>286698.65000000002</v>
      </c>
      <c r="D86" s="2">
        <f t="shared" si="3"/>
        <v>7.4217593765930579E-3</v>
      </c>
      <c r="E86" s="6">
        <f t="shared" si="5"/>
        <v>0.77736519137655258</v>
      </c>
      <c r="F86" t="str">
        <f t="shared" si="4"/>
        <v>B</v>
      </c>
    </row>
    <row r="87" spans="2:6" x14ac:dyDescent="0.25">
      <c r="B87">
        <v>1409</v>
      </c>
      <c r="C87" s="5">
        <v>285792.23</v>
      </c>
      <c r="D87" s="2">
        <f t="shared" si="3"/>
        <v>7.3982949091666098E-3</v>
      </c>
      <c r="E87" s="6">
        <f t="shared" si="5"/>
        <v>0.78476348628571924</v>
      </c>
      <c r="F87" t="str">
        <f t="shared" si="4"/>
        <v>B</v>
      </c>
    </row>
    <row r="88" spans="2:6" x14ac:dyDescent="0.25">
      <c r="B88">
        <v>1542</v>
      </c>
      <c r="C88" s="5">
        <v>285378.85000000003</v>
      </c>
      <c r="D88" s="2">
        <f t="shared" si="3"/>
        <v>7.3875937534719606E-3</v>
      </c>
      <c r="E88" s="6">
        <f t="shared" si="5"/>
        <v>0.79215108003919121</v>
      </c>
      <c r="F88" t="str">
        <f t="shared" si="4"/>
        <v>B</v>
      </c>
    </row>
    <row r="89" spans="2:6" x14ac:dyDescent="0.25">
      <c r="B89">
        <v>1423</v>
      </c>
      <c r="C89" s="5">
        <v>285203.29000000004</v>
      </c>
      <c r="D89" s="2">
        <f t="shared" si="3"/>
        <v>7.3830490370034507E-3</v>
      </c>
      <c r="E89" s="6">
        <f t="shared" si="5"/>
        <v>0.7995341290761947</v>
      </c>
      <c r="F89" t="str">
        <f t="shared" si="4"/>
        <v>B</v>
      </c>
    </row>
    <row r="90" spans="2:6" x14ac:dyDescent="0.25">
      <c r="B90">
        <v>1500</v>
      </c>
      <c r="C90" s="5">
        <v>283677.86000000004</v>
      </c>
      <c r="D90" s="2">
        <f t="shared" si="3"/>
        <v>7.3435602762233201E-3</v>
      </c>
      <c r="E90" s="6">
        <f t="shared" si="5"/>
        <v>0.80687768935241799</v>
      </c>
      <c r="F90" t="str">
        <f t="shared" si="4"/>
        <v>C</v>
      </c>
    </row>
    <row r="91" spans="2:6" x14ac:dyDescent="0.25">
      <c r="B91">
        <v>1279</v>
      </c>
      <c r="C91" s="5">
        <v>283108.42000000004</v>
      </c>
      <c r="D91" s="2">
        <f t="shared" si="3"/>
        <v>7.32881919997686E-3</v>
      </c>
      <c r="E91" s="6">
        <f t="shared" si="5"/>
        <v>0.81420650855239485</v>
      </c>
      <c r="F91" t="str">
        <f t="shared" si="4"/>
        <v>C</v>
      </c>
    </row>
    <row r="92" spans="2:6" x14ac:dyDescent="0.25">
      <c r="B92">
        <v>1202</v>
      </c>
      <c r="C92" s="5">
        <v>282311.54000000004</v>
      </c>
      <c r="D92" s="2">
        <f t="shared" si="3"/>
        <v>7.3081903912537655E-3</v>
      </c>
      <c r="E92" s="6">
        <f t="shared" si="5"/>
        <v>0.82151469894364859</v>
      </c>
      <c r="F92" t="str">
        <f t="shared" si="4"/>
        <v>C</v>
      </c>
    </row>
    <row r="93" spans="2:6" x14ac:dyDescent="0.25">
      <c r="B93">
        <v>1419</v>
      </c>
      <c r="C93" s="5">
        <v>281266.8</v>
      </c>
      <c r="D93" s="2">
        <f t="shared" si="3"/>
        <v>7.2811452381248542E-3</v>
      </c>
      <c r="E93" s="6">
        <f t="shared" si="5"/>
        <v>0.82879584418177343</v>
      </c>
      <c r="F93" t="str">
        <f t="shared" si="4"/>
        <v>C</v>
      </c>
    </row>
    <row r="94" spans="2:6" x14ac:dyDescent="0.25">
      <c r="B94">
        <v>1303</v>
      </c>
      <c r="C94" s="5">
        <v>280716.13</v>
      </c>
      <c r="D94" s="2">
        <f t="shared" si="3"/>
        <v>7.2668900603069311E-3</v>
      </c>
      <c r="E94" s="6">
        <f t="shared" si="5"/>
        <v>0.83606273424208033</v>
      </c>
      <c r="F94" t="str">
        <f t="shared" si="4"/>
        <v>C</v>
      </c>
    </row>
    <row r="95" spans="2:6" x14ac:dyDescent="0.25">
      <c r="B95">
        <v>1050</v>
      </c>
      <c r="C95" s="5">
        <v>278779.45999999996</v>
      </c>
      <c r="D95" s="2">
        <f t="shared" si="3"/>
        <v>7.2167555419481357E-3</v>
      </c>
      <c r="E95" s="6">
        <f t="shared" si="5"/>
        <v>0.84327948978402845</v>
      </c>
      <c r="F95" t="str">
        <f t="shared" si="4"/>
        <v>C</v>
      </c>
    </row>
    <row r="96" spans="2:6" x14ac:dyDescent="0.25">
      <c r="B96">
        <v>1133</v>
      </c>
      <c r="C96" s="5">
        <v>274272.48000000004</v>
      </c>
      <c r="D96" s="2">
        <f t="shared" si="3"/>
        <v>7.1000834855044909E-3</v>
      </c>
      <c r="E96" s="6">
        <f t="shared" si="5"/>
        <v>0.85037957326953295</v>
      </c>
      <c r="F96" t="str">
        <f t="shared" si="4"/>
        <v>C</v>
      </c>
    </row>
    <row r="97" spans="2:6" x14ac:dyDescent="0.25">
      <c r="B97">
        <v>1087</v>
      </c>
      <c r="C97" s="5">
        <v>269493.58999999997</v>
      </c>
      <c r="D97" s="2">
        <f t="shared" si="3"/>
        <v>6.9763725030244292E-3</v>
      </c>
      <c r="E97" s="6">
        <f t="shared" si="5"/>
        <v>0.85735594577255736</v>
      </c>
      <c r="F97" t="str">
        <f t="shared" si="4"/>
        <v>C</v>
      </c>
    </row>
    <row r="98" spans="2:6" x14ac:dyDescent="0.25">
      <c r="B98">
        <v>1392</v>
      </c>
      <c r="C98" s="5">
        <v>267890.76</v>
      </c>
      <c r="D98" s="2">
        <f t="shared" si="3"/>
        <v>6.9348800907595501E-3</v>
      </c>
      <c r="E98" s="6">
        <f t="shared" si="5"/>
        <v>0.86429082586331696</v>
      </c>
      <c r="F98" t="str">
        <f t="shared" si="4"/>
        <v>C</v>
      </c>
    </row>
    <row r="99" spans="2:6" x14ac:dyDescent="0.25">
      <c r="B99">
        <v>1376</v>
      </c>
      <c r="C99" s="5">
        <v>267351.71999999997</v>
      </c>
      <c r="D99" s="2">
        <f t="shared" si="3"/>
        <v>6.9209259784037405E-3</v>
      </c>
      <c r="E99" s="6">
        <f t="shared" si="5"/>
        <v>0.87121175184172073</v>
      </c>
      <c r="F99" t="str">
        <f t="shared" si="4"/>
        <v>C</v>
      </c>
    </row>
    <row r="100" spans="2:6" x14ac:dyDescent="0.25">
      <c r="B100">
        <v>1401</v>
      </c>
      <c r="C100" s="5">
        <v>265692.31</v>
      </c>
      <c r="D100" s="2">
        <f t="shared" si="3"/>
        <v>6.8779688813713265E-3</v>
      </c>
      <c r="E100" s="6">
        <f t="shared" si="5"/>
        <v>0.8780897207230921</v>
      </c>
      <c r="F100" t="str">
        <f t="shared" si="4"/>
        <v>C</v>
      </c>
    </row>
    <row r="101" spans="2:6" x14ac:dyDescent="0.25">
      <c r="B101">
        <v>1261</v>
      </c>
      <c r="C101" s="5">
        <v>265538.74000000005</v>
      </c>
      <c r="D101" s="2">
        <f t="shared" si="3"/>
        <v>6.8739934193750348E-3</v>
      </c>
      <c r="E101" s="6">
        <f t="shared" si="5"/>
        <v>0.88496371414246711</v>
      </c>
      <c r="F101" t="str">
        <f t="shared" si="4"/>
        <v>C</v>
      </c>
    </row>
    <row r="102" spans="2:6" x14ac:dyDescent="0.25">
      <c r="B102">
        <v>1417</v>
      </c>
      <c r="C102" s="5">
        <v>262912.5</v>
      </c>
      <c r="D102" s="2">
        <f t="shared" si="3"/>
        <v>6.8060080230532031E-3</v>
      </c>
      <c r="E102" s="6">
        <f t="shared" si="5"/>
        <v>0.89176972216552031</v>
      </c>
      <c r="F102" t="str">
        <f t="shared" si="4"/>
        <v>C</v>
      </c>
    </row>
    <row r="103" spans="2:6" x14ac:dyDescent="0.25">
      <c r="B103">
        <v>1065</v>
      </c>
      <c r="C103" s="5">
        <v>260796.1</v>
      </c>
      <c r="D103" s="2">
        <f t="shared" si="3"/>
        <v>6.751220839560635E-3</v>
      </c>
      <c r="E103" s="6">
        <f t="shared" si="5"/>
        <v>0.8985209430050809</v>
      </c>
      <c r="F103" t="str">
        <f t="shared" si="4"/>
        <v>C</v>
      </c>
    </row>
    <row r="104" spans="2:6" x14ac:dyDescent="0.25">
      <c r="B104">
        <v>1484</v>
      </c>
      <c r="C104" s="5">
        <v>257907.28999999998</v>
      </c>
      <c r="D104" s="2">
        <f t="shared" si="3"/>
        <v>6.6764383015030055E-3</v>
      </c>
      <c r="E104" s="6">
        <f t="shared" si="5"/>
        <v>0.90519738130658389</v>
      </c>
      <c r="F104" t="str">
        <f t="shared" si="4"/>
        <v>C</v>
      </c>
    </row>
    <row r="105" spans="2:6" x14ac:dyDescent="0.25">
      <c r="B105">
        <v>1359</v>
      </c>
      <c r="C105" s="5">
        <v>256144.18000000005</v>
      </c>
      <c r="D105" s="2">
        <f t="shared" si="3"/>
        <v>6.6307967256725494E-3</v>
      </c>
      <c r="E105" s="6">
        <f t="shared" si="5"/>
        <v>0.91182817803225646</v>
      </c>
      <c r="F105" t="str">
        <f t="shared" si="4"/>
        <v>C</v>
      </c>
    </row>
    <row r="106" spans="2:6" x14ac:dyDescent="0.25">
      <c r="B106">
        <v>1089</v>
      </c>
      <c r="C106" s="5">
        <v>250148.74</v>
      </c>
      <c r="D106" s="2">
        <f t="shared" si="3"/>
        <v>6.4755929497328944E-3</v>
      </c>
      <c r="E106" s="6">
        <f t="shared" si="5"/>
        <v>0.91830377098198934</v>
      </c>
      <c r="F106" t="str">
        <f t="shared" si="4"/>
        <v>C</v>
      </c>
    </row>
    <row r="107" spans="2:6" x14ac:dyDescent="0.25">
      <c r="B107">
        <v>1007</v>
      </c>
      <c r="C107" s="5">
        <v>243689.99000000002</v>
      </c>
      <c r="D107" s="2">
        <f t="shared" si="3"/>
        <v>6.3083954816821374E-3</v>
      </c>
      <c r="E107" s="6">
        <f t="shared" si="5"/>
        <v>0.9246121664636715</v>
      </c>
      <c r="F107" t="str">
        <f t="shared" si="4"/>
        <v>C</v>
      </c>
    </row>
    <row r="108" spans="2:6" x14ac:dyDescent="0.25">
      <c r="B108">
        <v>1377</v>
      </c>
      <c r="C108" s="5">
        <v>243563.65000000002</v>
      </c>
      <c r="D108" s="2">
        <f t="shared" si="3"/>
        <v>6.30512492188132E-3</v>
      </c>
      <c r="E108" s="6">
        <f t="shared" si="5"/>
        <v>0.93091729138555279</v>
      </c>
      <c r="F108" t="str">
        <f t="shared" si="4"/>
        <v>C</v>
      </c>
    </row>
    <row r="109" spans="2:6" x14ac:dyDescent="0.25">
      <c r="B109">
        <v>1225</v>
      </c>
      <c r="C109" s="5">
        <v>233761.31999999998</v>
      </c>
      <c r="D109" s="2">
        <f t="shared" si="3"/>
        <v>6.0513722983863722E-3</v>
      </c>
      <c r="E109" s="6">
        <f t="shared" si="5"/>
        <v>0.93696866368393916</v>
      </c>
      <c r="F109" t="str">
        <f t="shared" si="4"/>
        <v>C</v>
      </c>
    </row>
    <row r="110" spans="2:6" x14ac:dyDescent="0.25">
      <c r="B110">
        <v>1141</v>
      </c>
      <c r="C110" s="5">
        <v>226931.85</v>
      </c>
      <c r="D110" s="2">
        <f t="shared" si="3"/>
        <v>5.8745780127848852E-3</v>
      </c>
      <c r="E110" s="6">
        <f t="shared" si="5"/>
        <v>0.94284324169672407</v>
      </c>
      <c r="F110" t="str">
        <f t="shared" si="4"/>
        <v>C</v>
      </c>
    </row>
    <row r="111" spans="2:6" x14ac:dyDescent="0.25">
      <c r="B111">
        <v>1209</v>
      </c>
      <c r="C111" s="5">
        <v>223942.51</v>
      </c>
      <c r="D111" s="2">
        <f t="shared" si="3"/>
        <v>5.7971930576243896E-3</v>
      </c>
      <c r="E111" s="6">
        <f t="shared" si="5"/>
        <v>0.94864043475434845</v>
      </c>
      <c r="F111" t="str">
        <f t="shared" si="4"/>
        <v>C</v>
      </c>
    </row>
    <row r="112" spans="2:6" x14ac:dyDescent="0.25">
      <c r="B112">
        <v>1049</v>
      </c>
      <c r="C112" s="5">
        <v>216168.04</v>
      </c>
      <c r="D112" s="2">
        <f t="shared" si="3"/>
        <v>5.5959355852904895E-3</v>
      </c>
      <c r="E112" s="6">
        <f t="shared" si="5"/>
        <v>0.95423637033963893</v>
      </c>
      <c r="F112" t="str">
        <f t="shared" si="4"/>
        <v>C</v>
      </c>
    </row>
    <row r="113" spans="2:6" x14ac:dyDescent="0.25">
      <c r="B113">
        <v>1097</v>
      </c>
      <c r="C113" s="5">
        <v>195081.78</v>
      </c>
      <c r="D113" s="2">
        <f t="shared" si="3"/>
        <v>5.0500762034193887E-3</v>
      </c>
      <c r="E113" s="6">
        <f t="shared" si="5"/>
        <v>0.95928644654305828</v>
      </c>
      <c r="F113" t="str">
        <f t="shared" si="4"/>
        <v>C</v>
      </c>
    </row>
    <row r="114" spans="2:6" x14ac:dyDescent="0.25">
      <c r="B114">
        <v>1475</v>
      </c>
      <c r="C114" s="5">
        <v>180347.7</v>
      </c>
      <c r="D114" s="2">
        <f t="shared" si="3"/>
        <v>4.668655515196852E-3</v>
      </c>
      <c r="E114" s="6">
        <f t="shared" si="5"/>
        <v>0.96395510205825519</v>
      </c>
      <c r="F114" t="str">
        <f t="shared" si="4"/>
        <v>C</v>
      </c>
    </row>
    <row r="115" spans="2:6" x14ac:dyDescent="0.25">
      <c r="B115">
        <v>1367</v>
      </c>
      <c r="C115" s="5">
        <v>5654.8645000000006</v>
      </c>
      <c r="D115" s="2">
        <f t="shared" si="3"/>
        <v>1.4638730815871723E-4</v>
      </c>
      <c r="E115" s="6">
        <f t="shared" si="5"/>
        <v>0.96410148936641393</v>
      </c>
      <c r="F115" t="str">
        <f t="shared" si="4"/>
        <v>C</v>
      </c>
    </row>
    <row r="116" spans="2:6" x14ac:dyDescent="0.25">
      <c r="B116">
        <v>1513</v>
      </c>
      <c r="C116" s="5">
        <v>5107.0343899999998</v>
      </c>
      <c r="D116" s="2">
        <f t="shared" si="3"/>
        <v>1.3220564648827506E-4</v>
      </c>
      <c r="E116" s="6">
        <f t="shared" si="5"/>
        <v>0.96423369501290224</v>
      </c>
      <c r="F116" t="str">
        <f t="shared" si="4"/>
        <v>C</v>
      </c>
    </row>
    <row r="117" spans="2:6" x14ac:dyDescent="0.25">
      <c r="B117">
        <v>1350</v>
      </c>
      <c r="C117" s="5">
        <v>5091.9592999999995</v>
      </c>
      <c r="D117" s="2">
        <f t="shared" si="3"/>
        <v>1.3181539808438308E-4</v>
      </c>
      <c r="E117" s="6">
        <f t="shared" si="5"/>
        <v>0.96436551041098661</v>
      </c>
      <c r="F117" t="str">
        <f t="shared" si="4"/>
        <v>C</v>
      </c>
    </row>
    <row r="118" spans="2:6" x14ac:dyDescent="0.25">
      <c r="B118">
        <v>1023</v>
      </c>
      <c r="C118" s="5">
        <v>5027.55908</v>
      </c>
      <c r="D118" s="2">
        <f t="shared" si="3"/>
        <v>1.3014827151563345E-4</v>
      </c>
      <c r="E118" s="6">
        <f t="shared" si="5"/>
        <v>0.9644956586825022</v>
      </c>
      <c r="F118" t="str">
        <f t="shared" si="4"/>
        <v>C</v>
      </c>
    </row>
    <row r="119" spans="2:6" x14ac:dyDescent="0.25">
      <c r="B119">
        <v>1360</v>
      </c>
      <c r="C119" s="5">
        <v>4990.7357700000002</v>
      </c>
      <c r="D119" s="2">
        <f t="shared" si="3"/>
        <v>1.2919502759115145E-4</v>
      </c>
      <c r="E119" s="6">
        <f t="shared" si="5"/>
        <v>0.96462485371009332</v>
      </c>
      <c r="F119" t="str">
        <f t="shared" si="4"/>
        <v>C</v>
      </c>
    </row>
    <row r="120" spans="2:6" x14ac:dyDescent="0.25">
      <c r="B120">
        <v>1081</v>
      </c>
      <c r="C120" s="5">
        <v>4987.95885</v>
      </c>
      <c r="D120" s="2">
        <f t="shared" si="3"/>
        <v>1.2912314154617688E-4</v>
      </c>
      <c r="E120" s="6">
        <f t="shared" si="5"/>
        <v>0.96475397685163955</v>
      </c>
      <c r="F120" t="str">
        <f t="shared" si="4"/>
        <v>C</v>
      </c>
    </row>
    <row r="121" spans="2:6" x14ac:dyDescent="0.25">
      <c r="B121">
        <v>1314</v>
      </c>
      <c r="C121" s="5">
        <v>4969.8194199999998</v>
      </c>
      <c r="D121" s="2">
        <f t="shared" si="3"/>
        <v>1.2865356666436786E-4</v>
      </c>
      <c r="E121" s="6">
        <f t="shared" si="5"/>
        <v>0.96488263041830391</v>
      </c>
      <c r="F121" t="str">
        <f t="shared" si="4"/>
        <v>C</v>
      </c>
    </row>
    <row r="122" spans="2:6" x14ac:dyDescent="0.25">
      <c r="B122">
        <v>1381</v>
      </c>
      <c r="C122" s="5">
        <v>4825.7550499999998</v>
      </c>
      <c r="D122" s="2">
        <f t="shared" si="3"/>
        <v>1.2492417662754532E-4</v>
      </c>
      <c r="E122" s="6">
        <f t="shared" si="5"/>
        <v>0.96500755459493148</v>
      </c>
      <c r="F122" t="str">
        <f t="shared" si="4"/>
        <v>C</v>
      </c>
    </row>
    <row r="123" spans="2:6" x14ac:dyDescent="0.25">
      <c r="B123">
        <v>1490</v>
      </c>
      <c r="C123" s="5">
        <v>4780.2983400000003</v>
      </c>
      <c r="D123" s="2">
        <f t="shared" si="3"/>
        <v>1.2374744013551243E-4</v>
      </c>
      <c r="E123" s="6">
        <f t="shared" si="5"/>
        <v>0.96513130203506703</v>
      </c>
      <c r="F123" t="str">
        <f t="shared" si="4"/>
        <v>C</v>
      </c>
    </row>
    <row r="124" spans="2:6" x14ac:dyDescent="0.25">
      <c r="B124">
        <v>1198</v>
      </c>
      <c r="C124" s="5">
        <v>4751.1112000000003</v>
      </c>
      <c r="D124" s="2">
        <f t="shared" si="3"/>
        <v>1.2299187351540126E-4</v>
      </c>
      <c r="E124" s="6">
        <f t="shared" si="5"/>
        <v>0.96525429390858242</v>
      </c>
      <c r="F124" t="str">
        <f t="shared" si="4"/>
        <v>C</v>
      </c>
    </row>
    <row r="125" spans="2:6" x14ac:dyDescent="0.25">
      <c r="B125">
        <v>1012</v>
      </c>
      <c r="C125" s="5">
        <v>4716.8294999999989</v>
      </c>
      <c r="D125" s="2">
        <f t="shared" si="3"/>
        <v>1.2210442417296256E-4</v>
      </c>
      <c r="E125" s="6">
        <f t="shared" si="5"/>
        <v>0.96537639833275535</v>
      </c>
      <c r="F125" t="str">
        <f t="shared" si="4"/>
        <v>C</v>
      </c>
    </row>
    <row r="126" spans="2:6" x14ac:dyDescent="0.25">
      <c r="B126">
        <v>1249</v>
      </c>
      <c r="C126" s="5">
        <v>4713.7542400000002</v>
      </c>
      <c r="D126" s="2">
        <f t="shared" si="3"/>
        <v>1.2202481500933222E-4</v>
      </c>
      <c r="E126" s="6">
        <f t="shared" si="5"/>
        <v>0.96549842314776468</v>
      </c>
      <c r="F126" t="str">
        <f t="shared" si="4"/>
        <v>C</v>
      </c>
    </row>
    <row r="127" spans="2:6" x14ac:dyDescent="0.25">
      <c r="B127">
        <v>1079</v>
      </c>
      <c r="C127" s="5">
        <v>4697.2633500000002</v>
      </c>
      <c r="D127" s="2">
        <f t="shared" si="3"/>
        <v>1.2159791583319077E-4</v>
      </c>
      <c r="E127" s="6">
        <f t="shared" si="5"/>
        <v>0.9656200210635979</v>
      </c>
      <c r="F127" t="str">
        <f t="shared" si="4"/>
        <v>C</v>
      </c>
    </row>
    <row r="128" spans="2:6" x14ac:dyDescent="0.25">
      <c r="B128">
        <v>1096</v>
      </c>
      <c r="C128" s="5">
        <v>4696.0777299999991</v>
      </c>
      <c r="D128" s="2">
        <f t="shared" si="3"/>
        <v>1.2156722372371594E-4</v>
      </c>
      <c r="E128" s="6">
        <f t="shared" si="5"/>
        <v>0.9657415882873216</v>
      </c>
      <c r="F128" t="str">
        <f t="shared" si="4"/>
        <v>C</v>
      </c>
    </row>
    <row r="129" spans="2:6" x14ac:dyDescent="0.25">
      <c r="B129">
        <v>1551</v>
      </c>
      <c r="C129" s="5">
        <v>4688.9385299999994</v>
      </c>
      <c r="D129" s="2">
        <f t="shared" si="3"/>
        <v>1.2138241146686935E-4</v>
      </c>
      <c r="E129" s="6">
        <f t="shared" si="5"/>
        <v>0.96586297069878846</v>
      </c>
      <c r="F129" t="str">
        <f t="shared" si="4"/>
        <v>C</v>
      </c>
    </row>
    <row r="130" spans="2:6" x14ac:dyDescent="0.25">
      <c r="B130">
        <v>1101</v>
      </c>
      <c r="C130" s="5">
        <v>4672.9255199999998</v>
      </c>
      <c r="D130" s="2">
        <f t="shared" si="3"/>
        <v>1.209678831559932E-4</v>
      </c>
      <c r="E130" s="6">
        <f t="shared" si="5"/>
        <v>0.96598393858194442</v>
      </c>
      <c r="F130" t="str">
        <f t="shared" si="4"/>
        <v>C</v>
      </c>
    </row>
    <row r="131" spans="2:6" x14ac:dyDescent="0.25">
      <c r="B131">
        <v>1093</v>
      </c>
      <c r="C131" s="5">
        <v>4672.3501399999996</v>
      </c>
      <c r="D131" s="2">
        <f t="shared" si="3"/>
        <v>1.2095298831114441E-4</v>
      </c>
      <c r="E131" s="6">
        <f t="shared" si="5"/>
        <v>0.96610489157025559</v>
      </c>
      <c r="F131" t="str">
        <f t="shared" si="4"/>
        <v>C</v>
      </c>
    </row>
    <row r="132" spans="2:6" x14ac:dyDescent="0.25">
      <c r="B132">
        <v>1207</v>
      </c>
      <c r="C132" s="5">
        <v>4655.7835999999998</v>
      </c>
      <c r="D132" s="2">
        <f t="shared" ref="D132:D195" si="6">C132/GETPIVOTDATA("[Measures].[Suma de VENTA_PROM12MESES_MONTO]",$B$2)</f>
        <v>1.2052413078571588E-4</v>
      </c>
      <c r="E132" s="6">
        <f t="shared" si="5"/>
        <v>0.96622541570104126</v>
      </c>
      <c r="F132" t="str">
        <f t="shared" ref="F132:F195" si="7">VLOOKUP(E132,$I$4:$K$7,3,TRUE)</f>
        <v>C</v>
      </c>
    </row>
    <row r="133" spans="2:6" x14ac:dyDescent="0.25">
      <c r="B133">
        <v>1272</v>
      </c>
      <c r="C133" s="5">
        <v>4642.1680399999996</v>
      </c>
      <c r="D133" s="2">
        <f t="shared" si="6"/>
        <v>1.2017166519127527E-4</v>
      </c>
      <c r="E133" s="6">
        <f t="shared" ref="E133:E196" si="8">D133+E132</f>
        <v>0.96634558736623255</v>
      </c>
      <c r="F133" t="str">
        <f t="shared" si="7"/>
        <v>C</v>
      </c>
    </row>
    <row r="134" spans="2:6" x14ac:dyDescent="0.25">
      <c r="B134">
        <v>1379</v>
      </c>
      <c r="C134" s="5">
        <v>4618.4825000000001</v>
      </c>
      <c r="D134" s="2">
        <f t="shared" si="6"/>
        <v>1.1955851832579591E-4</v>
      </c>
      <c r="E134" s="6">
        <f t="shared" si="8"/>
        <v>0.96646514588455834</v>
      </c>
      <c r="F134" t="str">
        <f t="shared" si="7"/>
        <v>C</v>
      </c>
    </row>
    <row r="135" spans="2:6" x14ac:dyDescent="0.25">
      <c r="B135">
        <v>1433</v>
      </c>
      <c r="C135" s="5">
        <v>4607.1215599999996</v>
      </c>
      <c r="D135" s="2">
        <f t="shared" si="6"/>
        <v>1.1926441801185332E-4</v>
      </c>
      <c r="E135" s="6">
        <f t="shared" si="8"/>
        <v>0.96658441030257014</v>
      </c>
      <c r="F135" t="str">
        <f t="shared" si="7"/>
        <v>C</v>
      </c>
    </row>
    <row r="136" spans="2:6" x14ac:dyDescent="0.25">
      <c r="B136">
        <v>1031</v>
      </c>
      <c r="C136" s="5">
        <v>4565.8822300000002</v>
      </c>
      <c r="D136" s="2">
        <f t="shared" si="6"/>
        <v>1.1819685670972682E-4</v>
      </c>
      <c r="E136" s="6">
        <f t="shared" si="8"/>
        <v>0.96670260715927991</v>
      </c>
      <c r="F136" t="str">
        <f t="shared" si="7"/>
        <v>C</v>
      </c>
    </row>
    <row r="137" spans="2:6" x14ac:dyDescent="0.25">
      <c r="B137">
        <v>1256</v>
      </c>
      <c r="C137" s="5">
        <v>4553.0122300000003</v>
      </c>
      <c r="D137" s="2">
        <f t="shared" si="6"/>
        <v>1.1786369140470445E-4</v>
      </c>
      <c r="E137" s="6">
        <f t="shared" si="8"/>
        <v>0.96682047085068457</v>
      </c>
      <c r="F137" t="str">
        <f t="shared" si="7"/>
        <v>C</v>
      </c>
    </row>
    <row r="138" spans="2:6" x14ac:dyDescent="0.25">
      <c r="B138">
        <v>1236</v>
      </c>
      <c r="C138" s="5">
        <v>4535.5135199999995</v>
      </c>
      <c r="D138" s="2">
        <f t="shared" si="6"/>
        <v>1.174107028223697E-4</v>
      </c>
      <c r="E138" s="6">
        <f t="shared" si="8"/>
        <v>0.96693788155350691</v>
      </c>
      <c r="F138" t="str">
        <f t="shared" si="7"/>
        <v>C</v>
      </c>
    </row>
    <row r="139" spans="2:6" x14ac:dyDescent="0.25">
      <c r="B139">
        <v>1375</v>
      </c>
      <c r="C139" s="5">
        <v>4492.3102500000005</v>
      </c>
      <c r="D139" s="2">
        <f t="shared" si="6"/>
        <v>1.1629230106421012E-4</v>
      </c>
      <c r="E139" s="6">
        <f t="shared" si="8"/>
        <v>0.96705417385457115</v>
      </c>
      <c r="F139" t="str">
        <f t="shared" si="7"/>
        <v>C</v>
      </c>
    </row>
    <row r="140" spans="2:6" x14ac:dyDescent="0.25">
      <c r="B140">
        <v>1030</v>
      </c>
      <c r="C140" s="5">
        <v>4491.4840800000002</v>
      </c>
      <c r="D140" s="2">
        <f t="shared" si="6"/>
        <v>1.1627091402613317E-4</v>
      </c>
      <c r="E140" s="6">
        <f t="shared" si="8"/>
        <v>0.96717044476859726</v>
      </c>
      <c r="F140" t="str">
        <f t="shared" si="7"/>
        <v>C</v>
      </c>
    </row>
    <row r="141" spans="2:6" x14ac:dyDescent="0.25">
      <c r="B141">
        <v>1073</v>
      </c>
      <c r="C141" s="5">
        <v>4486.8138199999994</v>
      </c>
      <c r="D141" s="2">
        <f t="shared" si="6"/>
        <v>1.1615001514521366E-4</v>
      </c>
      <c r="E141" s="6">
        <f t="shared" si="8"/>
        <v>0.96728659478374246</v>
      </c>
      <c r="F141" t="str">
        <f t="shared" si="7"/>
        <v>C</v>
      </c>
    </row>
    <row r="142" spans="2:6" x14ac:dyDescent="0.25">
      <c r="B142">
        <v>1266</v>
      </c>
      <c r="C142" s="5">
        <v>4477.61013</v>
      </c>
      <c r="D142" s="2">
        <f t="shared" si="6"/>
        <v>1.1591175949749174E-4</v>
      </c>
      <c r="E142" s="6">
        <f t="shared" si="8"/>
        <v>0.96740250654324</v>
      </c>
      <c r="F142" t="str">
        <f t="shared" si="7"/>
        <v>C</v>
      </c>
    </row>
    <row r="143" spans="2:6" x14ac:dyDescent="0.25">
      <c r="B143">
        <v>1352</v>
      </c>
      <c r="C143" s="5">
        <v>4455.8052399999997</v>
      </c>
      <c r="D143" s="2">
        <f t="shared" si="6"/>
        <v>1.1534729696230686E-4</v>
      </c>
      <c r="E143" s="6">
        <f t="shared" si="8"/>
        <v>0.96751785384020228</v>
      </c>
      <c r="F143" t="str">
        <f t="shared" si="7"/>
        <v>C</v>
      </c>
    </row>
    <row r="144" spans="2:6" x14ac:dyDescent="0.25">
      <c r="B144">
        <v>1077</v>
      </c>
      <c r="C144" s="5">
        <v>4448.7935499999994</v>
      </c>
      <c r="D144" s="2">
        <f t="shared" si="6"/>
        <v>1.1516578555301607E-4</v>
      </c>
      <c r="E144" s="6">
        <f t="shared" si="8"/>
        <v>0.96763301962575532</v>
      </c>
      <c r="F144" t="str">
        <f t="shared" si="7"/>
        <v>C</v>
      </c>
    </row>
    <row r="145" spans="2:6" x14ac:dyDescent="0.25">
      <c r="B145">
        <v>1530</v>
      </c>
      <c r="C145" s="5">
        <v>4438.97487</v>
      </c>
      <c r="D145" s="2">
        <f t="shared" si="6"/>
        <v>1.1491160967756021E-4</v>
      </c>
      <c r="E145" s="6">
        <f t="shared" si="8"/>
        <v>0.9677479312354329</v>
      </c>
      <c r="F145" t="str">
        <f t="shared" si="7"/>
        <v>C</v>
      </c>
    </row>
    <row r="146" spans="2:6" x14ac:dyDescent="0.25">
      <c r="B146">
        <v>1518</v>
      </c>
      <c r="C146" s="5">
        <v>4368.8489500000005</v>
      </c>
      <c r="D146" s="2">
        <f t="shared" si="6"/>
        <v>1.1309626208418225E-4</v>
      </c>
      <c r="E146" s="6">
        <f t="shared" si="8"/>
        <v>0.96786102749751712</v>
      </c>
      <c r="F146" t="str">
        <f t="shared" si="7"/>
        <v>C</v>
      </c>
    </row>
    <row r="147" spans="2:6" x14ac:dyDescent="0.25">
      <c r="B147">
        <v>1099</v>
      </c>
      <c r="C147" s="5">
        <v>4361.6427000000003</v>
      </c>
      <c r="D147" s="2">
        <f t="shared" si="6"/>
        <v>1.129097141059913E-4</v>
      </c>
      <c r="E147" s="6">
        <f t="shared" si="8"/>
        <v>0.96797393721162317</v>
      </c>
      <c r="F147" t="str">
        <f t="shared" si="7"/>
        <v>C</v>
      </c>
    </row>
    <row r="148" spans="2:6" x14ac:dyDescent="0.25">
      <c r="B148">
        <v>1318</v>
      </c>
      <c r="C148" s="5">
        <v>4360.9901200000004</v>
      </c>
      <c r="D148" s="2">
        <f t="shared" si="6"/>
        <v>1.128928207870518E-4</v>
      </c>
      <c r="E148" s="6">
        <f t="shared" si="8"/>
        <v>0.96808683003241025</v>
      </c>
      <c r="F148" t="str">
        <f t="shared" si="7"/>
        <v>C</v>
      </c>
    </row>
    <row r="149" spans="2:6" x14ac:dyDescent="0.25">
      <c r="B149">
        <v>1302</v>
      </c>
      <c r="C149" s="5">
        <v>4333.7489000000005</v>
      </c>
      <c r="D149" s="2">
        <f t="shared" si="6"/>
        <v>1.1218762813977273E-4</v>
      </c>
      <c r="E149" s="6">
        <f t="shared" si="8"/>
        <v>0.96819901766055005</v>
      </c>
      <c r="F149" t="str">
        <f t="shared" si="7"/>
        <v>C</v>
      </c>
    </row>
    <row r="150" spans="2:6" x14ac:dyDescent="0.25">
      <c r="B150">
        <v>1219</v>
      </c>
      <c r="C150" s="5">
        <v>4318.3379099999993</v>
      </c>
      <c r="D150" s="2">
        <f t="shared" si="6"/>
        <v>1.1178868430262843E-4</v>
      </c>
      <c r="E150" s="6">
        <f t="shared" si="8"/>
        <v>0.96831080634485267</v>
      </c>
      <c r="F150" t="str">
        <f t="shared" si="7"/>
        <v>C</v>
      </c>
    </row>
    <row r="151" spans="2:6" x14ac:dyDescent="0.25">
      <c r="B151">
        <v>1386</v>
      </c>
      <c r="C151" s="5">
        <v>4315.64707</v>
      </c>
      <c r="D151" s="2">
        <f t="shared" si="6"/>
        <v>1.1171902660803898E-4</v>
      </c>
      <c r="E151" s="6">
        <f t="shared" si="8"/>
        <v>0.96842252537146067</v>
      </c>
      <c r="F151" t="str">
        <f t="shared" si="7"/>
        <v>C</v>
      </c>
    </row>
    <row r="152" spans="2:6" x14ac:dyDescent="0.25">
      <c r="B152">
        <v>1233</v>
      </c>
      <c r="C152" s="5">
        <v>4313.97271</v>
      </c>
      <c r="D152" s="2">
        <f t="shared" si="6"/>
        <v>1.1167568250080376E-4</v>
      </c>
      <c r="E152" s="6">
        <f t="shared" si="8"/>
        <v>0.96853420105396149</v>
      </c>
      <c r="F152" t="str">
        <f t="shared" si="7"/>
        <v>C</v>
      </c>
    </row>
    <row r="153" spans="2:6" x14ac:dyDescent="0.25">
      <c r="B153">
        <v>1243</v>
      </c>
      <c r="C153" s="5">
        <v>4284.3242399999999</v>
      </c>
      <c r="D153" s="2">
        <f t="shared" si="6"/>
        <v>1.1090817344478226E-4</v>
      </c>
      <c r="E153" s="6">
        <f t="shared" si="8"/>
        <v>0.96864510922740632</v>
      </c>
      <c r="F153" t="str">
        <f t="shared" si="7"/>
        <v>C</v>
      </c>
    </row>
    <row r="154" spans="2:6" x14ac:dyDescent="0.25">
      <c r="B154">
        <v>1127</v>
      </c>
      <c r="C154" s="5">
        <v>4273.2997000000005</v>
      </c>
      <c r="D154" s="2">
        <f t="shared" si="6"/>
        <v>1.1062278150757705E-4</v>
      </c>
      <c r="E154" s="6">
        <f t="shared" si="8"/>
        <v>0.96875573200891385</v>
      </c>
      <c r="F154" t="str">
        <f t="shared" si="7"/>
        <v>C</v>
      </c>
    </row>
    <row r="155" spans="2:6" x14ac:dyDescent="0.25">
      <c r="B155">
        <v>1448</v>
      </c>
      <c r="C155" s="5">
        <v>4261.4344000000001</v>
      </c>
      <c r="D155" s="2">
        <f t="shared" si="6"/>
        <v>1.1031562484140128E-4</v>
      </c>
      <c r="E155" s="6">
        <f t="shared" si="8"/>
        <v>0.96886604763375528</v>
      </c>
      <c r="F155" t="str">
        <f t="shared" si="7"/>
        <v>C</v>
      </c>
    </row>
    <row r="156" spans="2:6" x14ac:dyDescent="0.25">
      <c r="B156">
        <v>1135</v>
      </c>
      <c r="C156" s="5">
        <v>4216.50054</v>
      </c>
      <c r="D156" s="2">
        <f t="shared" si="6"/>
        <v>1.0915242335167846E-4</v>
      </c>
      <c r="E156" s="6">
        <f t="shared" si="8"/>
        <v>0.96897520005710691</v>
      </c>
      <c r="F156" t="str">
        <f t="shared" si="7"/>
        <v>C</v>
      </c>
    </row>
    <row r="157" spans="2:6" x14ac:dyDescent="0.25">
      <c r="B157">
        <v>1476</v>
      </c>
      <c r="C157" s="5">
        <v>4198.3686699999998</v>
      </c>
      <c r="D157" s="2">
        <f t="shared" si="6"/>
        <v>1.0868304417536331E-4</v>
      </c>
      <c r="E157" s="6">
        <f t="shared" si="8"/>
        <v>0.96908388310128224</v>
      </c>
      <c r="F157" t="str">
        <f t="shared" si="7"/>
        <v>C</v>
      </c>
    </row>
    <row r="158" spans="2:6" x14ac:dyDescent="0.25">
      <c r="B158">
        <v>1408</v>
      </c>
      <c r="C158" s="5">
        <v>4192.0564400000003</v>
      </c>
      <c r="D158" s="2">
        <f t="shared" si="6"/>
        <v>1.0851963966616973E-4</v>
      </c>
      <c r="E158" s="6">
        <f t="shared" si="8"/>
        <v>0.96919240274094842</v>
      </c>
      <c r="F158" t="str">
        <f t="shared" si="7"/>
        <v>C</v>
      </c>
    </row>
    <row r="159" spans="2:6" x14ac:dyDescent="0.25">
      <c r="B159">
        <v>1383</v>
      </c>
      <c r="C159" s="5">
        <v>4176.8528400000005</v>
      </c>
      <c r="D159" s="2">
        <f t="shared" si="6"/>
        <v>1.0812606452775186E-4</v>
      </c>
      <c r="E159" s="6">
        <f t="shared" si="8"/>
        <v>0.96930052880547612</v>
      </c>
      <c r="F159" t="str">
        <f t="shared" si="7"/>
        <v>C</v>
      </c>
    </row>
    <row r="160" spans="2:6" x14ac:dyDescent="0.25">
      <c r="B160">
        <v>1203</v>
      </c>
      <c r="C160" s="5">
        <v>4172.8972299999996</v>
      </c>
      <c r="D160" s="2">
        <f t="shared" si="6"/>
        <v>1.0802366577000517E-4</v>
      </c>
      <c r="E160" s="6">
        <f t="shared" si="8"/>
        <v>0.96940855247124613</v>
      </c>
      <c r="F160" t="str">
        <f t="shared" si="7"/>
        <v>C</v>
      </c>
    </row>
    <row r="161" spans="2:6" x14ac:dyDescent="0.25">
      <c r="B161">
        <v>1362</v>
      </c>
      <c r="C161" s="5">
        <v>4158.6614500000005</v>
      </c>
      <c r="D161" s="2">
        <f t="shared" si="6"/>
        <v>1.0765514455897712E-4</v>
      </c>
      <c r="E161" s="6">
        <f t="shared" si="8"/>
        <v>0.96951620761580515</v>
      </c>
      <c r="F161" t="str">
        <f t="shared" si="7"/>
        <v>C</v>
      </c>
    </row>
    <row r="162" spans="2:6" x14ac:dyDescent="0.25">
      <c r="B162">
        <v>1403</v>
      </c>
      <c r="C162" s="5">
        <v>4157.3778000000002</v>
      </c>
      <c r="D162" s="2">
        <f t="shared" si="6"/>
        <v>1.0762191474982467E-4</v>
      </c>
      <c r="E162" s="6">
        <f t="shared" si="8"/>
        <v>0.96962382953055493</v>
      </c>
      <c r="F162" t="str">
        <f t="shared" si="7"/>
        <v>C</v>
      </c>
    </row>
    <row r="163" spans="2:6" x14ac:dyDescent="0.25">
      <c r="B163">
        <v>1361</v>
      </c>
      <c r="C163" s="5">
        <v>4150.5242499999995</v>
      </c>
      <c r="D163" s="2">
        <f t="shared" si="6"/>
        <v>1.0744449710598346E-4</v>
      </c>
      <c r="E163" s="6">
        <f t="shared" si="8"/>
        <v>0.96973127402766091</v>
      </c>
      <c r="F163" t="str">
        <f t="shared" si="7"/>
        <v>C</v>
      </c>
    </row>
    <row r="164" spans="2:6" x14ac:dyDescent="0.25">
      <c r="B164">
        <v>1106</v>
      </c>
      <c r="C164" s="5">
        <v>4124.8759</v>
      </c>
      <c r="D164" s="2">
        <f t="shared" si="6"/>
        <v>1.0678053903674722E-4</v>
      </c>
      <c r="E164" s="6">
        <f t="shared" si="8"/>
        <v>0.96983805456669769</v>
      </c>
      <c r="F164" t="str">
        <f t="shared" si="7"/>
        <v>C</v>
      </c>
    </row>
    <row r="165" spans="2:6" x14ac:dyDescent="0.25">
      <c r="B165">
        <v>1231</v>
      </c>
      <c r="C165" s="5">
        <v>4119.9514300000001</v>
      </c>
      <c r="D165" s="2">
        <f t="shared" si="6"/>
        <v>1.0665305942916187E-4</v>
      </c>
      <c r="E165" s="6">
        <f t="shared" si="8"/>
        <v>0.96994470762612683</v>
      </c>
      <c r="F165" t="str">
        <f t="shared" si="7"/>
        <v>C</v>
      </c>
    </row>
    <row r="166" spans="2:6" x14ac:dyDescent="0.25">
      <c r="B166">
        <v>1281</v>
      </c>
      <c r="C166" s="5">
        <v>4104.6261599999998</v>
      </c>
      <c r="D166" s="2">
        <f t="shared" si="6"/>
        <v>1.0625633462309346E-4</v>
      </c>
      <c r="E166" s="6">
        <f t="shared" si="8"/>
        <v>0.97005096396074997</v>
      </c>
      <c r="F166" t="str">
        <f t="shared" si="7"/>
        <v>C</v>
      </c>
    </row>
    <row r="167" spans="2:6" x14ac:dyDescent="0.25">
      <c r="B167">
        <v>1274</v>
      </c>
      <c r="C167" s="5">
        <v>4056.1408999999994</v>
      </c>
      <c r="D167" s="2">
        <f t="shared" si="6"/>
        <v>1.0500119814780293E-4</v>
      </c>
      <c r="E167" s="6">
        <f t="shared" si="8"/>
        <v>0.97015596515889779</v>
      </c>
      <c r="F167" t="str">
        <f t="shared" si="7"/>
        <v>C</v>
      </c>
    </row>
    <row r="168" spans="2:6" x14ac:dyDescent="0.25">
      <c r="B168">
        <v>1160</v>
      </c>
      <c r="C168" s="5">
        <v>4031.1015000000002</v>
      </c>
      <c r="D168" s="2">
        <f t="shared" si="6"/>
        <v>1.043530039490013E-4</v>
      </c>
      <c r="E168" s="6">
        <f t="shared" si="8"/>
        <v>0.97026031816284675</v>
      </c>
      <c r="F168" t="str">
        <f t="shared" si="7"/>
        <v>C</v>
      </c>
    </row>
    <row r="169" spans="2:6" x14ac:dyDescent="0.25">
      <c r="B169">
        <v>1013</v>
      </c>
      <c r="C169" s="5">
        <v>4013.9067900000005</v>
      </c>
      <c r="D169" s="2">
        <f t="shared" si="6"/>
        <v>1.0390788500557308E-4</v>
      </c>
      <c r="E169" s="6">
        <f t="shared" si="8"/>
        <v>0.97036422604785233</v>
      </c>
      <c r="F169" t="str">
        <f t="shared" si="7"/>
        <v>C</v>
      </c>
    </row>
    <row r="170" spans="2:6" x14ac:dyDescent="0.25">
      <c r="B170">
        <v>1137</v>
      </c>
      <c r="C170" s="5">
        <v>4011.6447000000003</v>
      </c>
      <c r="D170" s="2">
        <f t="shared" si="6"/>
        <v>1.038493263494085E-4</v>
      </c>
      <c r="E170" s="6">
        <f t="shared" si="8"/>
        <v>0.97046807537420177</v>
      </c>
      <c r="F170" t="str">
        <f t="shared" si="7"/>
        <v>C</v>
      </c>
    </row>
    <row r="171" spans="2:6" x14ac:dyDescent="0.25">
      <c r="B171">
        <v>1192</v>
      </c>
      <c r="C171" s="5">
        <v>4006.9929899999997</v>
      </c>
      <c r="D171" s="2">
        <f t="shared" si="6"/>
        <v>1.0372890767178412E-4</v>
      </c>
      <c r="E171" s="6">
        <f t="shared" si="8"/>
        <v>0.97057180428187351</v>
      </c>
      <c r="F171" t="str">
        <f t="shared" si="7"/>
        <v>C</v>
      </c>
    </row>
    <row r="172" spans="2:6" x14ac:dyDescent="0.25">
      <c r="B172">
        <v>1437</v>
      </c>
      <c r="C172" s="5">
        <v>4005.7871</v>
      </c>
      <c r="D172" s="2">
        <f t="shared" si="6"/>
        <v>1.0369769083342566E-4</v>
      </c>
      <c r="E172" s="6">
        <f t="shared" si="8"/>
        <v>0.97067550197270691</v>
      </c>
      <c r="F172" t="str">
        <f t="shared" si="7"/>
        <v>C</v>
      </c>
    </row>
    <row r="173" spans="2:6" x14ac:dyDescent="0.25">
      <c r="B173">
        <v>1428</v>
      </c>
      <c r="C173" s="5">
        <v>4004.5596699999996</v>
      </c>
      <c r="D173" s="2">
        <f t="shared" si="6"/>
        <v>1.036659163897315E-4</v>
      </c>
      <c r="E173" s="6">
        <f t="shared" si="8"/>
        <v>0.97077916788909668</v>
      </c>
      <c r="F173" t="str">
        <f t="shared" si="7"/>
        <v>C</v>
      </c>
    </row>
    <row r="174" spans="2:6" x14ac:dyDescent="0.25">
      <c r="B174">
        <v>1560</v>
      </c>
      <c r="C174" s="5">
        <v>3980.9917999999998</v>
      </c>
      <c r="D174" s="2">
        <f t="shared" si="6"/>
        <v>1.0305581564402229E-4</v>
      </c>
      <c r="E174" s="6">
        <f t="shared" si="8"/>
        <v>0.97088222370474075</v>
      </c>
      <c r="F174" t="str">
        <f t="shared" si="7"/>
        <v>C</v>
      </c>
    </row>
    <row r="175" spans="2:6" x14ac:dyDescent="0.25">
      <c r="B175">
        <v>1111</v>
      </c>
      <c r="C175" s="5">
        <v>3973.7695399999998</v>
      </c>
      <c r="D175" s="2">
        <f t="shared" si="6"/>
        <v>1.0286885321544025E-4</v>
      </c>
      <c r="E175" s="6">
        <f t="shared" si="8"/>
        <v>0.97098509255795618</v>
      </c>
      <c r="F175" t="str">
        <f t="shared" si="7"/>
        <v>C</v>
      </c>
    </row>
    <row r="176" spans="2:6" x14ac:dyDescent="0.25">
      <c r="B176">
        <v>1086</v>
      </c>
      <c r="C176" s="5">
        <v>3971.4213</v>
      </c>
      <c r="D176" s="2">
        <f t="shared" si="6"/>
        <v>1.0280806439680266E-4</v>
      </c>
      <c r="E176" s="6">
        <f t="shared" si="8"/>
        <v>0.97108790062235295</v>
      </c>
      <c r="F176" t="str">
        <f t="shared" si="7"/>
        <v>C</v>
      </c>
    </row>
    <row r="177" spans="2:6" x14ac:dyDescent="0.25">
      <c r="B177">
        <v>1405</v>
      </c>
      <c r="C177" s="5">
        <v>3960.3558499999999</v>
      </c>
      <c r="D177" s="2">
        <f t="shared" si="6"/>
        <v>1.0252161342365117E-4</v>
      </c>
      <c r="E177" s="6">
        <f t="shared" si="8"/>
        <v>0.97119042223577656</v>
      </c>
      <c r="F177" t="str">
        <f t="shared" si="7"/>
        <v>C</v>
      </c>
    </row>
    <row r="178" spans="2:6" x14ac:dyDescent="0.25">
      <c r="B178">
        <v>1535</v>
      </c>
      <c r="C178" s="5">
        <v>3948.3415599999998</v>
      </c>
      <c r="D178" s="2">
        <f t="shared" si="6"/>
        <v>1.0221059985780211E-4</v>
      </c>
      <c r="E178" s="6">
        <f t="shared" si="8"/>
        <v>0.97129263283563438</v>
      </c>
      <c r="F178" t="str">
        <f t="shared" si="7"/>
        <v>C</v>
      </c>
    </row>
    <row r="179" spans="2:6" x14ac:dyDescent="0.25">
      <c r="B179">
        <v>1499</v>
      </c>
      <c r="C179" s="5">
        <v>3948.1264000000001</v>
      </c>
      <c r="D179" s="2">
        <f t="shared" si="6"/>
        <v>1.0220503001731817E-4</v>
      </c>
      <c r="E179" s="6">
        <f t="shared" si="8"/>
        <v>0.97139483786565173</v>
      </c>
      <c r="F179" t="str">
        <f t="shared" si="7"/>
        <v>C</v>
      </c>
    </row>
    <row r="180" spans="2:6" x14ac:dyDescent="0.25">
      <c r="B180">
        <v>1288</v>
      </c>
      <c r="C180" s="5">
        <v>3947.6500999999998</v>
      </c>
      <c r="D180" s="2">
        <f t="shared" si="6"/>
        <v>1.0219270005346562E-4</v>
      </c>
      <c r="E180" s="6">
        <f t="shared" si="8"/>
        <v>0.97149703056570524</v>
      </c>
      <c r="F180" t="str">
        <f t="shared" si="7"/>
        <v>C</v>
      </c>
    </row>
    <row r="181" spans="2:6" x14ac:dyDescent="0.25">
      <c r="B181">
        <v>1449</v>
      </c>
      <c r="C181" s="5">
        <v>3939.7697600000001</v>
      </c>
      <c r="D181" s="2">
        <f t="shared" si="6"/>
        <v>1.0198870192760859E-4</v>
      </c>
      <c r="E181" s="6">
        <f t="shared" si="8"/>
        <v>0.97159901926763281</v>
      </c>
      <c r="F181" t="str">
        <f t="shared" si="7"/>
        <v>C</v>
      </c>
    </row>
    <row r="182" spans="2:6" x14ac:dyDescent="0.25">
      <c r="B182">
        <v>1237</v>
      </c>
      <c r="C182" s="5">
        <v>3926.7819800000002</v>
      </c>
      <c r="D182" s="2">
        <f t="shared" si="6"/>
        <v>1.0165248765524935E-4</v>
      </c>
      <c r="E182" s="6">
        <f t="shared" si="8"/>
        <v>0.97170067175528807</v>
      </c>
      <c r="F182" t="str">
        <f t="shared" si="7"/>
        <v>C</v>
      </c>
    </row>
    <row r="183" spans="2:6" x14ac:dyDescent="0.25">
      <c r="B183">
        <v>1063</v>
      </c>
      <c r="C183" s="5">
        <v>3913.9676199999999</v>
      </c>
      <c r="D183" s="2">
        <f t="shared" si="6"/>
        <v>1.0132076270124262E-4</v>
      </c>
      <c r="E183" s="6">
        <f t="shared" si="8"/>
        <v>0.97180199251798927</v>
      </c>
      <c r="F183" t="str">
        <f t="shared" si="7"/>
        <v>C</v>
      </c>
    </row>
    <row r="184" spans="2:6" x14ac:dyDescent="0.25">
      <c r="B184">
        <v>1163</v>
      </c>
      <c r="C184" s="5">
        <v>3885.0717099999997</v>
      </c>
      <c r="D184" s="2">
        <f t="shared" si="6"/>
        <v>1.0057273514342995E-4</v>
      </c>
      <c r="E184" s="6">
        <f t="shared" si="8"/>
        <v>0.97190256525313268</v>
      </c>
      <c r="F184" t="str">
        <f t="shared" si="7"/>
        <v>C</v>
      </c>
    </row>
    <row r="185" spans="2:6" x14ac:dyDescent="0.25">
      <c r="B185">
        <v>1482</v>
      </c>
      <c r="C185" s="5">
        <v>3879.1447100000005</v>
      </c>
      <c r="D185" s="2">
        <f t="shared" si="6"/>
        <v>1.0041930307172309E-4</v>
      </c>
      <c r="E185" s="6">
        <f t="shared" si="8"/>
        <v>0.97200298455620437</v>
      </c>
      <c r="F185" t="str">
        <f t="shared" si="7"/>
        <v>C</v>
      </c>
    </row>
    <row r="186" spans="2:6" x14ac:dyDescent="0.25">
      <c r="B186">
        <v>1188</v>
      </c>
      <c r="C186" s="5">
        <v>3847.0752800000005</v>
      </c>
      <c r="D186" s="2">
        <f t="shared" si="6"/>
        <v>9.9589122696599257E-5</v>
      </c>
      <c r="E186" s="6">
        <f t="shared" si="8"/>
        <v>0.97210257367890096</v>
      </c>
      <c r="F186" t="str">
        <f t="shared" si="7"/>
        <v>C</v>
      </c>
    </row>
    <row r="187" spans="2:6" x14ac:dyDescent="0.25">
      <c r="B187">
        <v>1129</v>
      </c>
      <c r="C187" s="5">
        <v>3841.8204000000005</v>
      </c>
      <c r="D187" s="2">
        <f t="shared" si="6"/>
        <v>9.9453089775227384E-5</v>
      </c>
      <c r="E187" s="6">
        <f t="shared" si="8"/>
        <v>0.97220202676867618</v>
      </c>
      <c r="F187" t="str">
        <f t="shared" si="7"/>
        <v>C</v>
      </c>
    </row>
    <row r="188" spans="2:6" x14ac:dyDescent="0.25">
      <c r="B188">
        <v>1078</v>
      </c>
      <c r="C188" s="5">
        <v>3839.5653200000002</v>
      </c>
      <c r="D188" s="2">
        <f t="shared" si="6"/>
        <v>9.9394712586723112E-5</v>
      </c>
      <c r="E188" s="6">
        <f t="shared" si="8"/>
        <v>0.97230142148126286</v>
      </c>
      <c r="F188" t="str">
        <f t="shared" si="7"/>
        <v>C</v>
      </c>
    </row>
    <row r="189" spans="2:6" x14ac:dyDescent="0.25">
      <c r="B189">
        <v>1262</v>
      </c>
      <c r="C189" s="5">
        <v>3838.8331499999999</v>
      </c>
      <c r="D189" s="2">
        <f t="shared" si="6"/>
        <v>9.9375758923834356E-5</v>
      </c>
      <c r="E189" s="6">
        <f t="shared" si="8"/>
        <v>0.97240079724018669</v>
      </c>
      <c r="F189" t="str">
        <f t="shared" si="7"/>
        <v>C</v>
      </c>
    </row>
    <row r="190" spans="2:6" x14ac:dyDescent="0.25">
      <c r="B190">
        <v>1153</v>
      </c>
      <c r="C190" s="5">
        <v>3834.1198999999997</v>
      </c>
      <c r="D190" s="2">
        <f t="shared" si="6"/>
        <v>9.9253747162070813E-5</v>
      </c>
      <c r="E190" s="6">
        <f t="shared" si="8"/>
        <v>0.97250005098734871</v>
      </c>
      <c r="F190" t="str">
        <f t="shared" si="7"/>
        <v>C</v>
      </c>
    </row>
    <row r="191" spans="2:6" x14ac:dyDescent="0.25">
      <c r="B191">
        <v>1444</v>
      </c>
      <c r="C191" s="5">
        <v>3826.0789599999998</v>
      </c>
      <c r="D191" s="2">
        <f t="shared" si="6"/>
        <v>9.904559158881778E-5</v>
      </c>
      <c r="E191" s="6">
        <f t="shared" si="8"/>
        <v>0.97259909657893751</v>
      </c>
      <c r="F191" t="str">
        <f t="shared" si="7"/>
        <v>C</v>
      </c>
    </row>
    <row r="192" spans="2:6" x14ac:dyDescent="0.25">
      <c r="B192">
        <v>1025</v>
      </c>
      <c r="C192" s="5">
        <v>3815.7867099999999</v>
      </c>
      <c r="D192" s="2">
        <f t="shared" si="6"/>
        <v>9.877915642093771E-5</v>
      </c>
      <c r="E192" s="6">
        <f t="shared" si="8"/>
        <v>0.97269787573535849</v>
      </c>
      <c r="F192" t="str">
        <f t="shared" si="7"/>
        <v>C</v>
      </c>
    </row>
    <row r="193" spans="2:6" x14ac:dyDescent="0.25">
      <c r="B193">
        <v>1139</v>
      </c>
      <c r="C193" s="5">
        <v>3815.3496599999999</v>
      </c>
      <c r="D193" s="2">
        <f t="shared" si="6"/>
        <v>9.8767842520661091E-5</v>
      </c>
      <c r="E193" s="6">
        <f t="shared" si="8"/>
        <v>0.97279664357787909</v>
      </c>
      <c r="F193" t="str">
        <f t="shared" si="7"/>
        <v>C</v>
      </c>
    </row>
    <row r="194" spans="2:6" x14ac:dyDescent="0.25">
      <c r="B194">
        <v>1014</v>
      </c>
      <c r="C194" s="5">
        <v>3809.6056500000004</v>
      </c>
      <c r="D194" s="2">
        <f t="shared" si="6"/>
        <v>9.8619147505610481E-5</v>
      </c>
      <c r="E194" s="6">
        <f t="shared" si="8"/>
        <v>0.97289526272538474</v>
      </c>
      <c r="F194" t="str">
        <f t="shared" si="7"/>
        <v>C</v>
      </c>
    </row>
    <row r="195" spans="2:6" x14ac:dyDescent="0.25">
      <c r="B195">
        <v>1125</v>
      </c>
      <c r="C195" s="5">
        <v>3792.3728299999998</v>
      </c>
      <c r="D195" s="2">
        <f t="shared" si="6"/>
        <v>9.8173042009752214E-5</v>
      </c>
      <c r="E195" s="6">
        <f t="shared" si="8"/>
        <v>0.9729934357673945</v>
      </c>
      <c r="F195" t="str">
        <f t="shared" si="7"/>
        <v>C</v>
      </c>
    </row>
    <row r="196" spans="2:6" x14ac:dyDescent="0.25">
      <c r="B196">
        <v>1268</v>
      </c>
      <c r="C196" s="5">
        <v>3765.7795999999998</v>
      </c>
      <c r="D196" s="2">
        <f t="shared" ref="D196:D259" si="9">C196/GETPIVOTDATA("[Measures].[Suma de VENTA_PROM12MESES_MONTO]",$B$2)</f>
        <v>9.7484623860219971E-5</v>
      </c>
      <c r="E196" s="6">
        <f t="shared" si="8"/>
        <v>0.97309092039125467</v>
      </c>
      <c r="F196" t="str">
        <f t="shared" ref="F196:F259" si="10">VLOOKUP(E196,$I$4:$K$7,3,TRUE)</f>
        <v>C</v>
      </c>
    </row>
    <row r="197" spans="2:6" x14ac:dyDescent="0.25">
      <c r="B197">
        <v>1120</v>
      </c>
      <c r="C197" s="5">
        <v>3762.4633299999996</v>
      </c>
      <c r="D197" s="2">
        <f t="shared" si="9"/>
        <v>9.7398775677928848E-5</v>
      </c>
      <c r="E197" s="6">
        <f t="shared" ref="E197:E260" si="11">D197+E196</f>
        <v>0.9731883191669326</v>
      </c>
      <c r="F197" t="str">
        <f t="shared" si="10"/>
        <v>C</v>
      </c>
    </row>
    <row r="198" spans="2:6" x14ac:dyDescent="0.25">
      <c r="B198">
        <v>1062</v>
      </c>
      <c r="C198" s="5">
        <v>3758.07017</v>
      </c>
      <c r="D198" s="2">
        <f t="shared" si="9"/>
        <v>9.7285050076420537E-5</v>
      </c>
      <c r="E198" s="6">
        <f t="shared" si="11"/>
        <v>0.97328560421700905</v>
      </c>
      <c r="F198" t="str">
        <f t="shared" si="10"/>
        <v>C</v>
      </c>
    </row>
    <row r="199" spans="2:6" x14ac:dyDescent="0.25">
      <c r="B199">
        <v>1311</v>
      </c>
      <c r="C199" s="5">
        <v>3756.7244999999998</v>
      </c>
      <c r="D199" s="2">
        <f t="shared" si="9"/>
        <v>9.7250214757383283E-5</v>
      </c>
      <c r="E199" s="6">
        <f t="shared" si="11"/>
        <v>0.97338285443176642</v>
      </c>
      <c r="F199" t="str">
        <f t="shared" si="10"/>
        <v>C</v>
      </c>
    </row>
    <row r="200" spans="2:6" x14ac:dyDescent="0.25">
      <c r="B200">
        <v>1498</v>
      </c>
      <c r="C200" s="5">
        <v>3745.6861600000002</v>
      </c>
      <c r="D200" s="2">
        <f t="shared" si="9"/>
        <v>9.6964465579990849E-5</v>
      </c>
      <c r="E200" s="6">
        <f t="shared" si="11"/>
        <v>0.97347981889734636</v>
      </c>
      <c r="F200" t="str">
        <f t="shared" si="10"/>
        <v>C</v>
      </c>
    </row>
    <row r="201" spans="2:6" x14ac:dyDescent="0.25">
      <c r="B201">
        <v>1434</v>
      </c>
      <c r="C201" s="5">
        <v>3744.3933999999999</v>
      </c>
      <c r="D201" s="2">
        <f t="shared" si="9"/>
        <v>9.6930999940540914E-5</v>
      </c>
      <c r="E201" s="6">
        <f t="shared" si="11"/>
        <v>0.97357674989728693</v>
      </c>
      <c r="F201" t="str">
        <f t="shared" si="10"/>
        <v>C</v>
      </c>
    </row>
    <row r="202" spans="2:6" x14ac:dyDescent="0.25">
      <c r="B202">
        <v>1210</v>
      </c>
      <c r="C202" s="5">
        <v>3731.4546</v>
      </c>
      <c r="D202" s="2">
        <f t="shared" si="9"/>
        <v>9.6596053611976534E-5</v>
      </c>
      <c r="E202" s="6">
        <f t="shared" si="11"/>
        <v>0.97367334595089894</v>
      </c>
      <c r="F202" t="str">
        <f t="shared" si="10"/>
        <v>C</v>
      </c>
    </row>
    <row r="203" spans="2:6" x14ac:dyDescent="0.25">
      <c r="B203">
        <v>1418</v>
      </c>
      <c r="C203" s="5">
        <v>3721.9343099999996</v>
      </c>
      <c r="D203" s="2">
        <f t="shared" si="9"/>
        <v>9.634960214952498E-5</v>
      </c>
      <c r="E203" s="6">
        <f t="shared" si="11"/>
        <v>0.97376969555304849</v>
      </c>
      <c r="F203" t="str">
        <f t="shared" si="10"/>
        <v>C</v>
      </c>
    </row>
    <row r="204" spans="2:6" x14ac:dyDescent="0.25">
      <c r="B204">
        <v>1244</v>
      </c>
      <c r="C204" s="5">
        <v>3717.8527900000004</v>
      </c>
      <c r="D204" s="2">
        <f t="shared" si="9"/>
        <v>9.624394396337465E-5</v>
      </c>
      <c r="E204" s="6">
        <f t="shared" si="11"/>
        <v>0.97386593949701183</v>
      </c>
      <c r="F204" t="str">
        <f t="shared" si="10"/>
        <v>C</v>
      </c>
    </row>
    <row r="205" spans="2:6" x14ac:dyDescent="0.25">
      <c r="B205">
        <v>1102</v>
      </c>
      <c r="C205" s="5">
        <v>3716.22496</v>
      </c>
      <c r="D205" s="2">
        <f t="shared" si="9"/>
        <v>9.6201804376857584E-5</v>
      </c>
      <c r="E205" s="6">
        <f t="shared" si="11"/>
        <v>0.9739621413013887</v>
      </c>
      <c r="F205" t="str">
        <f t="shared" si="10"/>
        <v>C</v>
      </c>
    </row>
    <row r="206" spans="2:6" x14ac:dyDescent="0.25">
      <c r="B206">
        <v>1512</v>
      </c>
      <c r="C206" s="5">
        <v>3696.9358699999993</v>
      </c>
      <c r="D206" s="2">
        <f t="shared" si="9"/>
        <v>9.5702468281018088E-5</v>
      </c>
      <c r="E206" s="6">
        <f t="shared" si="11"/>
        <v>0.97405784376966975</v>
      </c>
      <c r="F206" t="str">
        <f t="shared" si="10"/>
        <v>C</v>
      </c>
    </row>
    <row r="207" spans="2:6" x14ac:dyDescent="0.25">
      <c r="B207">
        <v>1276</v>
      </c>
      <c r="C207" s="5">
        <v>3684.4522399999996</v>
      </c>
      <c r="D207" s="2">
        <f t="shared" si="9"/>
        <v>9.5379304924628322E-5</v>
      </c>
      <c r="E207" s="6">
        <f t="shared" si="11"/>
        <v>0.9741532230745944</v>
      </c>
      <c r="F207" t="str">
        <f t="shared" si="10"/>
        <v>C</v>
      </c>
    </row>
    <row r="208" spans="2:6" x14ac:dyDescent="0.25">
      <c r="B208">
        <v>1440</v>
      </c>
      <c r="C208" s="5">
        <v>3669.8745200000003</v>
      </c>
      <c r="D208" s="2">
        <f t="shared" si="9"/>
        <v>9.5001931923048639E-5</v>
      </c>
      <c r="E208" s="6">
        <f t="shared" si="11"/>
        <v>0.97424822500651742</v>
      </c>
      <c r="F208" t="str">
        <f t="shared" si="10"/>
        <v>C</v>
      </c>
    </row>
    <row r="209" spans="2:6" x14ac:dyDescent="0.25">
      <c r="B209">
        <v>1131</v>
      </c>
      <c r="C209" s="5">
        <v>3663.0482000000002</v>
      </c>
      <c r="D209" s="2">
        <f t="shared" si="9"/>
        <v>9.4825219181402927E-5</v>
      </c>
      <c r="E209" s="6">
        <f t="shared" si="11"/>
        <v>0.97434305022569878</v>
      </c>
      <c r="F209" t="str">
        <f t="shared" si="10"/>
        <v>C</v>
      </c>
    </row>
    <row r="210" spans="2:6" x14ac:dyDescent="0.25">
      <c r="B210">
        <v>1212</v>
      </c>
      <c r="C210" s="5">
        <v>3656.9693900000002</v>
      </c>
      <c r="D210" s="2">
        <f t="shared" si="9"/>
        <v>9.4667857208767097E-5</v>
      </c>
      <c r="E210" s="6">
        <f t="shared" si="11"/>
        <v>0.97443771808290758</v>
      </c>
      <c r="F210" t="str">
        <f t="shared" si="10"/>
        <v>C</v>
      </c>
    </row>
    <row r="211" spans="2:6" x14ac:dyDescent="0.25">
      <c r="B211">
        <v>1517</v>
      </c>
      <c r="C211" s="5">
        <v>3656.92308</v>
      </c>
      <c r="D211" s="2">
        <f t="shared" si="9"/>
        <v>9.4666658383182355E-5</v>
      </c>
      <c r="E211" s="6">
        <f t="shared" si="11"/>
        <v>0.97453238474129078</v>
      </c>
      <c r="F211" t="str">
        <f t="shared" si="10"/>
        <v>C</v>
      </c>
    </row>
    <row r="212" spans="2:6" x14ac:dyDescent="0.25">
      <c r="B212">
        <v>1478</v>
      </c>
      <c r="C212" s="5">
        <v>3649.2112199999997</v>
      </c>
      <c r="D212" s="2">
        <f t="shared" si="9"/>
        <v>9.446702169404561E-5</v>
      </c>
      <c r="E212" s="6">
        <f t="shared" si="11"/>
        <v>0.9746268517629848</v>
      </c>
      <c r="F212" t="str">
        <f t="shared" si="10"/>
        <v>C</v>
      </c>
    </row>
    <row r="213" spans="2:6" x14ac:dyDescent="0.25">
      <c r="B213">
        <v>1299</v>
      </c>
      <c r="C213" s="5">
        <v>3648.47298</v>
      </c>
      <c r="D213" s="2">
        <f t="shared" si="9"/>
        <v>9.444791089724843E-5</v>
      </c>
      <c r="E213" s="6">
        <f t="shared" si="11"/>
        <v>0.9747212996738821</v>
      </c>
      <c r="F213" t="str">
        <f t="shared" si="10"/>
        <v>C</v>
      </c>
    </row>
    <row r="214" spans="2:6" x14ac:dyDescent="0.25">
      <c r="B214">
        <v>1388</v>
      </c>
      <c r="C214" s="5">
        <v>3645.47327</v>
      </c>
      <c r="D214" s="2">
        <f t="shared" si="9"/>
        <v>9.4370257494208131E-5</v>
      </c>
      <c r="E214" s="6">
        <f t="shared" si="11"/>
        <v>0.97481566993137636</v>
      </c>
      <c r="F214" t="str">
        <f t="shared" si="10"/>
        <v>C</v>
      </c>
    </row>
    <row r="215" spans="2:6" x14ac:dyDescent="0.25">
      <c r="B215">
        <v>1144</v>
      </c>
      <c r="C215" s="5">
        <v>3643.60563</v>
      </c>
      <c r="D215" s="2">
        <f t="shared" si="9"/>
        <v>9.4321909953394461E-5</v>
      </c>
      <c r="E215" s="6">
        <f t="shared" si="11"/>
        <v>0.97490999184132976</v>
      </c>
      <c r="F215" t="str">
        <f t="shared" si="10"/>
        <v>C</v>
      </c>
    </row>
    <row r="216" spans="2:6" x14ac:dyDescent="0.25">
      <c r="B216">
        <v>1466</v>
      </c>
      <c r="C216" s="5">
        <v>3643.4920500000003</v>
      </c>
      <c r="D216" s="2">
        <f t="shared" si="9"/>
        <v>9.4318969711331958E-5</v>
      </c>
      <c r="E216" s="6">
        <f t="shared" si="11"/>
        <v>0.97500431081104111</v>
      </c>
      <c r="F216" t="str">
        <f t="shared" si="10"/>
        <v>C</v>
      </c>
    </row>
    <row r="217" spans="2:6" x14ac:dyDescent="0.25">
      <c r="B217">
        <v>1345</v>
      </c>
      <c r="C217" s="5">
        <v>3639.3331799999996</v>
      </c>
      <c r="D217" s="2">
        <f t="shared" si="9"/>
        <v>9.4211309168045355E-5</v>
      </c>
      <c r="E217" s="6">
        <f t="shared" si="11"/>
        <v>0.9750985221202092</v>
      </c>
      <c r="F217" t="str">
        <f t="shared" si="10"/>
        <v>C</v>
      </c>
    </row>
    <row r="218" spans="2:6" x14ac:dyDescent="0.25">
      <c r="B218">
        <v>1558</v>
      </c>
      <c r="C218" s="5">
        <v>3634.8122800000006</v>
      </c>
      <c r="D218" s="2">
        <f t="shared" si="9"/>
        <v>9.409427676497812E-5</v>
      </c>
      <c r="E218" s="6">
        <f t="shared" si="11"/>
        <v>0.97519261639697419</v>
      </c>
      <c r="F218" t="str">
        <f t="shared" si="10"/>
        <v>C</v>
      </c>
    </row>
    <row r="219" spans="2:6" x14ac:dyDescent="0.25">
      <c r="B219">
        <v>1001</v>
      </c>
      <c r="C219" s="5">
        <v>3590.3274799999999</v>
      </c>
      <c r="D219" s="2">
        <f t="shared" si="9"/>
        <v>9.2942700078042648E-5</v>
      </c>
      <c r="E219" s="6">
        <f t="shared" si="11"/>
        <v>0.97528555909705228</v>
      </c>
      <c r="F219" t="str">
        <f t="shared" si="10"/>
        <v>C</v>
      </c>
    </row>
    <row r="220" spans="2:6" x14ac:dyDescent="0.25">
      <c r="B220">
        <v>1368</v>
      </c>
      <c r="C220" s="5">
        <v>3583.4058900000005</v>
      </c>
      <c r="D220" s="2">
        <f t="shared" si="9"/>
        <v>9.2763521084756744E-5</v>
      </c>
      <c r="E220" s="6">
        <f t="shared" si="11"/>
        <v>0.97537832261813706</v>
      </c>
      <c r="F220" t="str">
        <f t="shared" si="10"/>
        <v>C</v>
      </c>
    </row>
    <row r="221" spans="2:6" x14ac:dyDescent="0.25">
      <c r="B221">
        <v>1083</v>
      </c>
      <c r="C221" s="5">
        <v>3581.6948600000005</v>
      </c>
      <c r="D221" s="2">
        <f t="shared" si="9"/>
        <v>9.2719227702328433E-5</v>
      </c>
      <c r="E221" s="6">
        <f t="shared" si="11"/>
        <v>0.97547104184583944</v>
      </c>
      <c r="F221" t="str">
        <f t="shared" si="10"/>
        <v>C</v>
      </c>
    </row>
    <row r="222" spans="2:6" x14ac:dyDescent="0.25">
      <c r="B222">
        <v>1289</v>
      </c>
      <c r="C222" s="5">
        <v>3581.1342</v>
      </c>
      <c r="D222" s="2">
        <f t="shared" si="9"/>
        <v>9.2704713913679325E-5</v>
      </c>
      <c r="E222" s="6">
        <f t="shared" si="11"/>
        <v>0.97556374655975309</v>
      </c>
      <c r="F222" t="str">
        <f t="shared" si="10"/>
        <v>C</v>
      </c>
    </row>
    <row r="223" spans="2:6" x14ac:dyDescent="0.25">
      <c r="B223">
        <v>1427</v>
      </c>
      <c r="C223" s="5">
        <v>3564.0901000000003</v>
      </c>
      <c r="D223" s="2">
        <f t="shared" si="9"/>
        <v>9.2263493806815934E-5</v>
      </c>
      <c r="E223" s="6">
        <f t="shared" si="11"/>
        <v>0.97565601005355995</v>
      </c>
      <c r="F223" t="str">
        <f t="shared" si="10"/>
        <v>C</v>
      </c>
    </row>
    <row r="224" spans="2:6" x14ac:dyDescent="0.25">
      <c r="B224">
        <v>1068</v>
      </c>
      <c r="C224" s="5">
        <v>3560.2716799999998</v>
      </c>
      <c r="D224" s="2">
        <f t="shared" si="9"/>
        <v>9.2164646482495528E-5</v>
      </c>
      <c r="E224" s="6">
        <f t="shared" si="11"/>
        <v>0.97574817470004249</v>
      </c>
      <c r="F224" t="str">
        <f t="shared" si="10"/>
        <v>C</v>
      </c>
    </row>
    <row r="225" spans="2:6" x14ac:dyDescent="0.25">
      <c r="B225">
        <v>1286</v>
      </c>
      <c r="C225" s="5">
        <v>3557.9549199999997</v>
      </c>
      <c r="D225" s="2">
        <f t="shared" si="9"/>
        <v>9.2104672585676279E-5</v>
      </c>
      <c r="E225" s="6">
        <f t="shared" si="11"/>
        <v>0.97584027937262818</v>
      </c>
      <c r="F225" t="str">
        <f t="shared" si="10"/>
        <v>C</v>
      </c>
    </row>
    <row r="226" spans="2:6" x14ac:dyDescent="0.25">
      <c r="B226">
        <v>1522</v>
      </c>
      <c r="C226" s="5">
        <v>3556.5696200000002</v>
      </c>
      <c r="D226" s="2">
        <f t="shared" si="9"/>
        <v>9.2068811366014482E-5</v>
      </c>
      <c r="E226" s="6">
        <f t="shared" si="11"/>
        <v>0.97593234818399421</v>
      </c>
      <c r="F226" t="str">
        <f t="shared" si="10"/>
        <v>C</v>
      </c>
    </row>
    <row r="227" spans="2:6" x14ac:dyDescent="0.25">
      <c r="B227">
        <v>1435</v>
      </c>
      <c r="C227" s="5">
        <v>3553.7421999999997</v>
      </c>
      <c r="D227" s="2">
        <f t="shared" si="9"/>
        <v>9.1995618029050492E-5</v>
      </c>
      <c r="E227" s="6">
        <f t="shared" si="11"/>
        <v>0.9760243438020233</v>
      </c>
      <c r="F227" t="str">
        <f t="shared" si="10"/>
        <v>C</v>
      </c>
    </row>
    <row r="228" spans="2:6" x14ac:dyDescent="0.25">
      <c r="B228">
        <v>1056</v>
      </c>
      <c r="C228" s="5">
        <v>3541.9680800000006</v>
      </c>
      <c r="D228" s="2">
        <f t="shared" si="9"/>
        <v>9.1690821736807314E-5</v>
      </c>
      <c r="E228" s="6">
        <f t="shared" si="11"/>
        <v>0.97611603462376006</v>
      </c>
      <c r="F228" t="str">
        <f t="shared" si="10"/>
        <v>C</v>
      </c>
    </row>
    <row r="229" spans="2:6" x14ac:dyDescent="0.25">
      <c r="B229">
        <v>1265</v>
      </c>
      <c r="C229" s="5">
        <v>3522.0208500000003</v>
      </c>
      <c r="D229" s="2">
        <f t="shared" si="9"/>
        <v>9.1174448390474644E-5</v>
      </c>
      <c r="E229" s="6">
        <f t="shared" si="11"/>
        <v>0.97620720907215053</v>
      </c>
      <c r="F229" t="str">
        <f t="shared" si="10"/>
        <v>C</v>
      </c>
    </row>
    <row r="230" spans="2:6" x14ac:dyDescent="0.25">
      <c r="B230">
        <v>1208</v>
      </c>
      <c r="C230" s="5">
        <v>3517.6911</v>
      </c>
      <c r="D230" s="2">
        <f t="shared" si="9"/>
        <v>9.1062364281739542E-5</v>
      </c>
      <c r="E230" s="6">
        <f t="shared" si="11"/>
        <v>0.97629827143643222</v>
      </c>
      <c r="F230" t="str">
        <f t="shared" si="10"/>
        <v>C</v>
      </c>
    </row>
    <row r="231" spans="2:6" x14ac:dyDescent="0.25">
      <c r="B231">
        <v>1372</v>
      </c>
      <c r="C231" s="5">
        <v>3516.1260300000004</v>
      </c>
      <c r="D231" s="2">
        <f t="shared" si="9"/>
        <v>9.1021849361465161E-5</v>
      </c>
      <c r="E231" s="6">
        <f t="shared" si="11"/>
        <v>0.97638929328579371</v>
      </c>
      <c r="F231" t="str">
        <f t="shared" si="10"/>
        <v>C</v>
      </c>
    </row>
    <row r="232" spans="2:6" x14ac:dyDescent="0.25">
      <c r="B232">
        <v>1474</v>
      </c>
      <c r="C232" s="5">
        <v>3507.3411599999995</v>
      </c>
      <c r="D232" s="2">
        <f t="shared" si="9"/>
        <v>9.0794435694555126E-5</v>
      </c>
      <c r="E232" s="6">
        <f t="shared" si="11"/>
        <v>0.97648008772148831</v>
      </c>
      <c r="F232" t="str">
        <f t="shared" si="10"/>
        <v>C</v>
      </c>
    </row>
    <row r="233" spans="2:6" x14ac:dyDescent="0.25">
      <c r="B233">
        <v>1492</v>
      </c>
      <c r="C233" s="5">
        <v>3495.4189500000002</v>
      </c>
      <c r="D233" s="2">
        <f t="shared" si="9"/>
        <v>9.0485805800911726E-5</v>
      </c>
      <c r="E233" s="6">
        <f t="shared" si="11"/>
        <v>0.97657057352728927</v>
      </c>
      <c r="F233" t="str">
        <f t="shared" si="10"/>
        <v>C</v>
      </c>
    </row>
    <row r="234" spans="2:6" x14ac:dyDescent="0.25">
      <c r="B234">
        <v>1253</v>
      </c>
      <c r="C234" s="5">
        <v>3492.76575</v>
      </c>
      <c r="D234" s="2">
        <f t="shared" si="9"/>
        <v>9.0417122491876341E-5</v>
      </c>
      <c r="E234" s="6">
        <f t="shared" si="11"/>
        <v>0.97666099064978118</v>
      </c>
      <c r="F234" t="str">
        <f t="shared" si="10"/>
        <v>C</v>
      </c>
    </row>
    <row r="235" spans="2:6" x14ac:dyDescent="0.25">
      <c r="B235">
        <v>1185</v>
      </c>
      <c r="C235" s="5">
        <v>3491.6879999999996</v>
      </c>
      <c r="D235" s="2">
        <f t="shared" si="9"/>
        <v>9.0389222809864842E-5</v>
      </c>
      <c r="E235" s="6">
        <f t="shared" si="11"/>
        <v>0.97675137987259109</v>
      </c>
      <c r="F235" t="str">
        <f t="shared" si="10"/>
        <v>C</v>
      </c>
    </row>
    <row r="236" spans="2:6" x14ac:dyDescent="0.25">
      <c r="B236">
        <v>1251</v>
      </c>
      <c r="C236" s="5">
        <v>3489.8798400000001</v>
      </c>
      <c r="D236" s="2">
        <f t="shared" si="9"/>
        <v>9.0342415026031971E-5</v>
      </c>
      <c r="E236" s="6">
        <f t="shared" si="11"/>
        <v>0.97684172228761712</v>
      </c>
      <c r="F236" t="str">
        <f t="shared" si="10"/>
        <v>C</v>
      </c>
    </row>
    <row r="237" spans="2:6" x14ac:dyDescent="0.25">
      <c r="B237">
        <v>1398</v>
      </c>
      <c r="C237" s="5">
        <v>3486.3579</v>
      </c>
      <c r="D237" s="2">
        <f t="shared" si="9"/>
        <v>9.0251242670603027E-5</v>
      </c>
      <c r="E237" s="6">
        <f t="shared" si="11"/>
        <v>0.97693197353028771</v>
      </c>
      <c r="F237" t="str">
        <f t="shared" si="10"/>
        <v>C</v>
      </c>
    </row>
    <row r="238" spans="2:6" x14ac:dyDescent="0.25">
      <c r="B238">
        <v>1537</v>
      </c>
      <c r="C238" s="5">
        <v>3486.1400500000004</v>
      </c>
      <c r="D238" s="2">
        <f t="shared" si="9"/>
        <v>9.024560319416954E-5</v>
      </c>
      <c r="E238" s="6">
        <f t="shared" si="11"/>
        <v>0.97702221913348186</v>
      </c>
      <c r="F238" t="str">
        <f t="shared" si="10"/>
        <v>C</v>
      </c>
    </row>
    <row r="239" spans="2:6" x14ac:dyDescent="0.25">
      <c r="B239">
        <v>1095</v>
      </c>
      <c r="C239" s="5">
        <v>3483.4821200000001</v>
      </c>
      <c r="D239" s="2">
        <f t="shared" si="9"/>
        <v>9.0176797439765627E-5</v>
      </c>
      <c r="E239" s="6">
        <f t="shared" si="11"/>
        <v>0.97711239593092158</v>
      </c>
      <c r="F239" t="str">
        <f t="shared" si="10"/>
        <v>C</v>
      </c>
    </row>
    <row r="240" spans="2:6" x14ac:dyDescent="0.25">
      <c r="B240">
        <v>1374</v>
      </c>
      <c r="C240" s="5">
        <v>3479.2434599999997</v>
      </c>
      <c r="D240" s="2">
        <f t="shared" si="9"/>
        <v>9.0067071375135772E-5</v>
      </c>
      <c r="E240" s="6">
        <f t="shared" si="11"/>
        <v>0.97720246300229674</v>
      </c>
      <c r="F240" t="str">
        <f t="shared" si="10"/>
        <v>C</v>
      </c>
    </row>
    <row r="241" spans="2:6" x14ac:dyDescent="0.25">
      <c r="B241">
        <v>1003</v>
      </c>
      <c r="C241" s="5">
        <v>3476.5820799999997</v>
      </c>
      <c r="D241" s="2">
        <f t="shared" si="9"/>
        <v>8.9998176310685074E-5</v>
      </c>
      <c r="E241" s="6">
        <f t="shared" si="11"/>
        <v>0.97729246117860746</v>
      </c>
      <c r="F241" t="str">
        <f t="shared" si="10"/>
        <v>C</v>
      </c>
    </row>
    <row r="242" spans="2:6" x14ac:dyDescent="0.25">
      <c r="B242">
        <v>1294</v>
      </c>
      <c r="C242" s="5">
        <v>3474.7904599999997</v>
      </c>
      <c r="D242" s="2">
        <f t="shared" si="9"/>
        <v>8.9951796697337435E-5</v>
      </c>
      <c r="E242" s="6">
        <f t="shared" si="11"/>
        <v>0.97738241297530482</v>
      </c>
      <c r="F242" t="str">
        <f t="shared" si="10"/>
        <v>C</v>
      </c>
    </row>
    <row r="243" spans="2:6" x14ac:dyDescent="0.25">
      <c r="B243">
        <v>1223</v>
      </c>
      <c r="C243" s="5">
        <v>3471.2390599999999</v>
      </c>
      <c r="D243" s="2">
        <f t="shared" si="9"/>
        <v>8.9859861711769724E-5</v>
      </c>
      <c r="E243" s="6">
        <f t="shared" si="11"/>
        <v>0.97747227283701654</v>
      </c>
      <c r="F243" t="str">
        <f t="shared" si="10"/>
        <v>C</v>
      </c>
    </row>
    <row r="244" spans="2:6" x14ac:dyDescent="0.25">
      <c r="B244">
        <v>1556</v>
      </c>
      <c r="C244" s="5">
        <v>3463.2552800000003</v>
      </c>
      <c r="D244" s="2">
        <f t="shared" si="9"/>
        <v>8.9653185837726884E-5</v>
      </c>
      <c r="E244" s="6">
        <f t="shared" si="11"/>
        <v>0.9775619260228543</v>
      </c>
      <c r="F244" t="str">
        <f t="shared" si="10"/>
        <v>C</v>
      </c>
    </row>
    <row r="245" spans="2:6" x14ac:dyDescent="0.25">
      <c r="B245">
        <v>1412</v>
      </c>
      <c r="C245" s="5">
        <v>3460.4772800000005</v>
      </c>
      <c r="D245" s="2">
        <f t="shared" si="9"/>
        <v>8.9581271834824624E-5</v>
      </c>
      <c r="E245" s="6">
        <f t="shared" si="11"/>
        <v>0.97765150729468908</v>
      </c>
      <c r="F245" t="str">
        <f t="shared" si="10"/>
        <v>C</v>
      </c>
    </row>
    <row r="246" spans="2:6" x14ac:dyDescent="0.25">
      <c r="B246">
        <v>1271</v>
      </c>
      <c r="C246" s="5">
        <v>3456.7272200000002</v>
      </c>
      <c r="D246" s="2">
        <f t="shared" si="9"/>
        <v>8.948419414377938E-5</v>
      </c>
      <c r="E246" s="6">
        <f t="shared" si="11"/>
        <v>0.97774099148883287</v>
      </c>
      <c r="F246" t="str">
        <f t="shared" si="10"/>
        <v>C</v>
      </c>
    </row>
    <row r="247" spans="2:6" x14ac:dyDescent="0.25">
      <c r="B247">
        <v>1098</v>
      </c>
      <c r="C247" s="5">
        <v>3455.8228100000001</v>
      </c>
      <c r="D247" s="2">
        <f t="shared" si="9"/>
        <v>8.9460781709162801E-5</v>
      </c>
      <c r="E247" s="6">
        <f t="shared" si="11"/>
        <v>0.97783045227054199</v>
      </c>
      <c r="F247" t="str">
        <f t="shared" si="10"/>
        <v>C</v>
      </c>
    </row>
    <row r="248" spans="2:6" x14ac:dyDescent="0.25">
      <c r="B248">
        <v>1328</v>
      </c>
      <c r="C248" s="5">
        <v>3437.25279</v>
      </c>
      <c r="D248" s="2">
        <f t="shared" si="9"/>
        <v>8.8980060156903945E-5</v>
      </c>
      <c r="E248" s="6">
        <f t="shared" si="11"/>
        <v>0.97791943233069889</v>
      </c>
      <c r="F248" t="str">
        <f t="shared" si="10"/>
        <v>C</v>
      </c>
    </row>
    <row r="249" spans="2:6" x14ac:dyDescent="0.25">
      <c r="B249">
        <v>1321</v>
      </c>
      <c r="C249" s="5">
        <v>3436.6876700000003</v>
      </c>
      <c r="D249" s="2">
        <f t="shared" si="9"/>
        <v>8.896543091236826E-5</v>
      </c>
      <c r="E249" s="6">
        <f t="shared" si="11"/>
        <v>0.9780083977616113</v>
      </c>
      <c r="F249" t="str">
        <f t="shared" si="10"/>
        <v>C</v>
      </c>
    </row>
    <row r="250" spans="2:6" x14ac:dyDescent="0.25">
      <c r="B250">
        <v>1316</v>
      </c>
      <c r="C250" s="5">
        <v>3433.5141900000003</v>
      </c>
      <c r="D250" s="2">
        <f t="shared" si="9"/>
        <v>8.8883279130535915E-5</v>
      </c>
      <c r="E250" s="6">
        <f t="shared" si="11"/>
        <v>0.97809728104074178</v>
      </c>
      <c r="F250" t="str">
        <f t="shared" si="10"/>
        <v>C</v>
      </c>
    </row>
    <row r="251" spans="2:6" x14ac:dyDescent="0.25">
      <c r="B251">
        <v>1048</v>
      </c>
      <c r="C251" s="5">
        <v>3433.24973</v>
      </c>
      <c r="D251" s="2">
        <f t="shared" si="9"/>
        <v>8.8876433062426639E-5</v>
      </c>
      <c r="E251" s="6">
        <f t="shared" si="11"/>
        <v>0.97818615747380422</v>
      </c>
      <c r="F251" t="str">
        <f t="shared" si="10"/>
        <v>C</v>
      </c>
    </row>
    <row r="252" spans="2:6" x14ac:dyDescent="0.25">
      <c r="B252">
        <v>1439</v>
      </c>
      <c r="C252" s="5">
        <v>3427.3963400000002</v>
      </c>
      <c r="D252" s="2">
        <f t="shared" si="9"/>
        <v>8.8724906530587887E-5</v>
      </c>
      <c r="E252" s="6">
        <f t="shared" si="11"/>
        <v>0.97827488238033478</v>
      </c>
      <c r="F252" t="str">
        <f t="shared" si="10"/>
        <v>C</v>
      </c>
    </row>
    <row r="253" spans="2:6" x14ac:dyDescent="0.25">
      <c r="B253">
        <v>1220</v>
      </c>
      <c r="C253" s="5">
        <v>3421.5708399999999</v>
      </c>
      <c r="D253" s="2">
        <f t="shared" si="9"/>
        <v>8.8574101986344835E-5</v>
      </c>
      <c r="E253" s="6">
        <f t="shared" si="11"/>
        <v>0.97836345648232115</v>
      </c>
      <c r="F253" t="str">
        <f t="shared" si="10"/>
        <v>C</v>
      </c>
    </row>
    <row r="254" spans="2:6" x14ac:dyDescent="0.25">
      <c r="B254">
        <v>1531</v>
      </c>
      <c r="C254" s="5">
        <v>3420.2774399999998</v>
      </c>
      <c r="D254" s="2">
        <f t="shared" si="9"/>
        <v>8.8540619779234041E-5</v>
      </c>
      <c r="E254" s="6">
        <f t="shared" si="11"/>
        <v>0.9784519971021004</v>
      </c>
      <c r="F254" t="str">
        <f t="shared" si="10"/>
        <v>C</v>
      </c>
    </row>
    <row r="255" spans="2:6" x14ac:dyDescent="0.25">
      <c r="B255">
        <v>1132</v>
      </c>
      <c r="C255" s="5">
        <v>3402.8264499999996</v>
      </c>
      <c r="D255" s="2">
        <f t="shared" si="9"/>
        <v>8.8088866523111864E-5</v>
      </c>
      <c r="E255" s="6">
        <f t="shared" si="11"/>
        <v>0.97854008596862352</v>
      </c>
      <c r="F255" t="str">
        <f t="shared" si="10"/>
        <v>C</v>
      </c>
    </row>
    <row r="256" spans="2:6" x14ac:dyDescent="0.25">
      <c r="B256">
        <v>1300</v>
      </c>
      <c r="C256" s="5">
        <v>3402.4445299999998</v>
      </c>
      <c r="D256" s="2">
        <f t="shared" si="9"/>
        <v>8.8078979771496159E-5</v>
      </c>
      <c r="E256" s="6">
        <f t="shared" si="11"/>
        <v>0.978628164948395</v>
      </c>
      <c r="F256" t="str">
        <f t="shared" si="10"/>
        <v>C</v>
      </c>
    </row>
    <row r="257" spans="2:6" x14ac:dyDescent="0.25">
      <c r="B257">
        <v>1043</v>
      </c>
      <c r="C257" s="5">
        <v>3401.4084400000002</v>
      </c>
      <c r="D257" s="2">
        <f t="shared" si="9"/>
        <v>8.805215854065851E-5</v>
      </c>
      <c r="E257" s="6">
        <f t="shared" si="11"/>
        <v>0.97871621710693568</v>
      </c>
      <c r="F257" t="str">
        <f t="shared" si="10"/>
        <v>C</v>
      </c>
    </row>
    <row r="258" spans="2:6" x14ac:dyDescent="0.25">
      <c r="B258">
        <v>1546</v>
      </c>
      <c r="C258" s="5">
        <v>3398.75792</v>
      </c>
      <c r="D258" s="2">
        <f t="shared" si="9"/>
        <v>8.7983544608702957E-5</v>
      </c>
      <c r="E258" s="6">
        <f t="shared" si="11"/>
        <v>0.97880420065154439</v>
      </c>
      <c r="F258" t="str">
        <f t="shared" si="10"/>
        <v>C</v>
      </c>
    </row>
    <row r="259" spans="2:6" x14ac:dyDescent="0.25">
      <c r="B259">
        <v>1037</v>
      </c>
      <c r="C259" s="5">
        <v>3398.60745</v>
      </c>
      <c r="D259" s="2">
        <f t="shared" si="9"/>
        <v>8.7979649396313937E-5</v>
      </c>
      <c r="E259" s="6">
        <f t="shared" si="11"/>
        <v>0.97889218030094072</v>
      </c>
      <c r="F259" t="str">
        <f t="shared" si="10"/>
        <v>C</v>
      </c>
    </row>
    <row r="260" spans="2:6" x14ac:dyDescent="0.25">
      <c r="B260">
        <v>1020</v>
      </c>
      <c r="C260" s="5">
        <v>3390.49622</v>
      </c>
      <c r="D260" s="2">
        <f t="shared" ref="D260:D323" si="12">C260/GETPIVOTDATA("[Measures].[Suma de VENTA_PROM12MESES_MONTO]",$B$2)</f>
        <v>8.7769674227933473E-5</v>
      </c>
      <c r="E260" s="6">
        <f t="shared" si="11"/>
        <v>0.97897994997516868</v>
      </c>
      <c r="F260" t="str">
        <f t="shared" ref="F260:F323" si="13">VLOOKUP(E260,$I$4:$K$7,3,TRUE)</f>
        <v>C</v>
      </c>
    </row>
    <row r="261" spans="2:6" x14ac:dyDescent="0.25">
      <c r="B261">
        <v>1229</v>
      </c>
      <c r="C261" s="5">
        <v>3381.8827199999996</v>
      </c>
      <c r="D261" s="2">
        <f t="shared" si="12"/>
        <v>8.7546696811087284E-5</v>
      </c>
      <c r="E261" s="6">
        <f t="shared" ref="E261:E324" si="14">D261+E260</f>
        <v>0.97906749667197979</v>
      </c>
      <c r="F261" t="str">
        <f t="shared" si="13"/>
        <v>C</v>
      </c>
    </row>
    <row r="262" spans="2:6" x14ac:dyDescent="0.25">
      <c r="B262">
        <v>1489</v>
      </c>
      <c r="C262" s="5">
        <v>3373.7334200000005</v>
      </c>
      <c r="D262" s="2">
        <f t="shared" si="12"/>
        <v>8.7335736125755624E-5</v>
      </c>
      <c r="E262" s="6">
        <f t="shared" si="14"/>
        <v>0.97915483240810552</v>
      </c>
      <c r="F262" t="str">
        <f t="shared" si="13"/>
        <v>C</v>
      </c>
    </row>
    <row r="263" spans="2:6" x14ac:dyDescent="0.25">
      <c r="B263">
        <v>1539</v>
      </c>
      <c r="C263" s="5">
        <v>3371.0877500000001</v>
      </c>
      <c r="D263" s="2">
        <f t="shared" si="12"/>
        <v>8.7267247745604986E-5</v>
      </c>
      <c r="E263" s="6">
        <f t="shared" si="14"/>
        <v>0.97924209965585118</v>
      </c>
      <c r="F263" t="str">
        <f t="shared" si="13"/>
        <v>C</v>
      </c>
    </row>
    <row r="264" spans="2:6" x14ac:dyDescent="0.25">
      <c r="B264">
        <v>1196</v>
      </c>
      <c r="C264" s="5">
        <v>3369.3738600000001</v>
      </c>
      <c r="D264" s="2">
        <f t="shared" si="12"/>
        <v>8.7222880326442222E-5</v>
      </c>
      <c r="E264" s="6">
        <f t="shared" si="14"/>
        <v>0.97932932253617766</v>
      </c>
      <c r="F264" t="str">
        <f t="shared" si="13"/>
        <v>C</v>
      </c>
    </row>
    <row r="265" spans="2:6" x14ac:dyDescent="0.25">
      <c r="B265">
        <v>1088</v>
      </c>
      <c r="C265" s="5">
        <v>3363.09906</v>
      </c>
      <c r="D265" s="2">
        <f t="shared" si="12"/>
        <v>8.7060444766539011E-5</v>
      </c>
      <c r="E265" s="6">
        <f t="shared" si="14"/>
        <v>0.97941638298094424</v>
      </c>
      <c r="F265" t="str">
        <f t="shared" si="13"/>
        <v>C</v>
      </c>
    </row>
    <row r="266" spans="2:6" x14ac:dyDescent="0.25">
      <c r="B266">
        <v>1414</v>
      </c>
      <c r="C266" s="5">
        <v>3362.2813300000003</v>
      </c>
      <c r="D266" s="2">
        <f t="shared" si="12"/>
        <v>8.7039276214489599E-5</v>
      </c>
      <c r="E266" s="6">
        <f t="shared" si="14"/>
        <v>0.9795034222571587</v>
      </c>
      <c r="F266" t="str">
        <f t="shared" si="13"/>
        <v>C</v>
      </c>
    </row>
    <row r="267" spans="2:6" x14ac:dyDescent="0.25">
      <c r="B267">
        <v>1396</v>
      </c>
      <c r="C267" s="5">
        <v>3359.5815200000002</v>
      </c>
      <c r="D267" s="2">
        <f t="shared" si="12"/>
        <v>8.6969386313778452E-5</v>
      </c>
      <c r="E267" s="6">
        <f t="shared" si="14"/>
        <v>0.9795903916434725</v>
      </c>
      <c r="F267" t="str">
        <f t="shared" si="13"/>
        <v>C</v>
      </c>
    </row>
    <row r="268" spans="2:6" x14ac:dyDescent="0.25">
      <c r="B268">
        <v>1502</v>
      </c>
      <c r="C268" s="5">
        <v>3352.5477399999995</v>
      </c>
      <c r="D268" s="2">
        <f t="shared" si="12"/>
        <v>8.6787303061318426E-5</v>
      </c>
      <c r="E268" s="6">
        <f t="shared" si="14"/>
        <v>0.97967717894653383</v>
      </c>
      <c r="F268" t="str">
        <f t="shared" si="13"/>
        <v>C</v>
      </c>
    </row>
    <row r="269" spans="2:6" x14ac:dyDescent="0.25">
      <c r="B269">
        <v>1506</v>
      </c>
      <c r="C269" s="5">
        <v>3348.5648500000002</v>
      </c>
      <c r="D269" s="2">
        <f t="shared" si="12"/>
        <v>8.6684198107027811E-5</v>
      </c>
      <c r="E269" s="6">
        <f t="shared" si="14"/>
        <v>0.97976386314464081</v>
      </c>
      <c r="F269" t="str">
        <f t="shared" si="13"/>
        <v>C</v>
      </c>
    </row>
    <row r="270" spans="2:6" x14ac:dyDescent="0.25">
      <c r="B270">
        <v>1250</v>
      </c>
      <c r="C270" s="5">
        <v>3345.12428</v>
      </c>
      <c r="D270" s="2">
        <f t="shared" si="12"/>
        <v>8.6595132174354856E-5</v>
      </c>
      <c r="E270" s="6">
        <f t="shared" si="14"/>
        <v>0.97985045827681516</v>
      </c>
      <c r="F270" t="str">
        <f t="shared" si="13"/>
        <v>C</v>
      </c>
    </row>
    <row r="271" spans="2:6" x14ac:dyDescent="0.25">
      <c r="B271">
        <v>1483</v>
      </c>
      <c r="C271" s="5">
        <v>3340.5410300000003</v>
      </c>
      <c r="D271" s="2">
        <f t="shared" si="12"/>
        <v>8.6476485718702662E-5</v>
      </c>
      <c r="E271" s="6">
        <f t="shared" si="14"/>
        <v>0.97993693476253385</v>
      </c>
      <c r="F271" t="str">
        <f t="shared" si="13"/>
        <v>C</v>
      </c>
    </row>
    <row r="272" spans="2:6" x14ac:dyDescent="0.25">
      <c r="B272">
        <v>1348</v>
      </c>
      <c r="C272" s="5">
        <v>3333.31086</v>
      </c>
      <c r="D272" s="2">
        <f t="shared" si="12"/>
        <v>8.6289318524187224E-5</v>
      </c>
      <c r="E272" s="6">
        <f t="shared" si="14"/>
        <v>0.98002322408105802</v>
      </c>
      <c r="F272" t="str">
        <f t="shared" si="13"/>
        <v>C</v>
      </c>
    </row>
    <row r="273" spans="2:6" x14ac:dyDescent="0.25">
      <c r="B273">
        <v>1406</v>
      </c>
      <c r="C273" s="5">
        <v>3328.8881799999999</v>
      </c>
      <c r="D273" s="2">
        <f t="shared" si="12"/>
        <v>8.6174828739321924E-5</v>
      </c>
      <c r="E273" s="6">
        <f t="shared" si="14"/>
        <v>0.98010939890979731</v>
      </c>
      <c r="F273" t="str">
        <f t="shared" si="13"/>
        <v>C</v>
      </c>
    </row>
    <row r="274" spans="2:6" x14ac:dyDescent="0.25">
      <c r="B274">
        <v>1004</v>
      </c>
      <c r="C274" s="5">
        <v>3326.3227499999998</v>
      </c>
      <c r="D274" s="2">
        <f t="shared" si="12"/>
        <v>8.6108417529651095E-5</v>
      </c>
      <c r="E274" s="6">
        <f t="shared" si="14"/>
        <v>0.98019550732732696</v>
      </c>
      <c r="F274" t="str">
        <f t="shared" si="13"/>
        <v>C</v>
      </c>
    </row>
    <row r="275" spans="2:6" x14ac:dyDescent="0.25">
      <c r="B275">
        <v>1327</v>
      </c>
      <c r="C275" s="5">
        <v>3321.2426599999999</v>
      </c>
      <c r="D275" s="2">
        <f t="shared" si="12"/>
        <v>8.597690939178077E-5</v>
      </c>
      <c r="E275" s="6">
        <f t="shared" si="14"/>
        <v>0.98028148423671879</v>
      </c>
      <c r="F275" t="str">
        <f t="shared" si="13"/>
        <v>C</v>
      </c>
    </row>
    <row r="276" spans="2:6" x14ac:dyDescent="0.25">
      <c r="B276">
        <v>1514</v>
      </c>
      <c r="C276" s="5">
        <v>3317.0650999999998</v>
      </c>
      <c r="D276" s="2">
        <f t="shared" si="12"/>
        <v>8.5868765021023254E-5</v>
      </c>
      <c r="E276" s="6">
        <f t="shared" si="14"/>
        <v>0.98036735300173983</v>
      </c>
      <c r="F276" t="str">
        <f t="shared" si="13"/>
        <v>C</v>
      </c>
    </row>
    <row r="277" spans="2:6" x14ac:dyDescent="0.25">
      <c r="B277">
        <v>1026</v>
      </c>
      <c r="C277" s="5">
        <v>3316.0435099999995</v>
      </c>
      <c r="D277" s="2">
        <f t="shared" si="12"/>
        <v>8.5842319151251849E-5</v>
      </c>
      <c r="E277" s="6">
        <f t="shared" si="14"/>
        <v>0.98045319532089104</v>
      </c>
      <c r="F277" t="str">
        <f t="shared" si="13"/>
        <v>C</v>
      </c>
    </row>
    <row r="278" spans="2:6" x14ac:dyDescent="0.25">
      <c r="B278">
        <v>1407</v>
      </c>
      <c r="C278" s="5">
        <v>3307.9527199999998</v>
      </c>
      <c r="D278" s="2">
        <f t="shared" si="12"/>
        <v>8.5632873112539973E-5</v>
      </c>
      <c r="E278" s="6">
        <f t="shared" si="14"/>
        <v>0.98053882819400362</v>
      </c>
      <c r="F278" t="str">
        <f t="shared" si="13"/>
        <v>C</v>
      </c>
    </row>
    <row r="279" spans="2:6" x14ac:dyDescent="0.25">
      <c r="B279">
        <v>1413</v>
      </c>
      <c r="C279" s="5">
        <v>3303.1422000000002</v>
      </c>
      <c r="D279" s="2">
        <f t="shared" si="12"/>
        <v>8.5508343325196067E-5</v>
      </c>
      <c r="E279" s="6">
        <f t="shared" si="14"/>
        <v>0.98062433653732883</v>
      </c>
      <c r="F279" t="str">
        <f t="shared" si="13"/>
        <v>C</v>
      </c>
    </row>
    <row r="280" spans="2:6" x14ac:dyDescent="0.25">
      <c r="B280">
        <v>1217</v>
      </c>
      <c r="C280" s="5">
        <v>3297.2250100000001</v>
      </c>
      <c r="D280" s="2">
        <f t="shared" si="12"/>
        <v>8.5355165204665728E-5</v>
      </c>
      <c r="E280" s="6">
        <f t="shared" si="14"/>
        <v>0.98070969170253353</v>
      </c>
      <c r="F280" t="str">
        <f t="shared" si="13"/>
        <v>C</v>
      </c>
    </row>
    <row r="281" spans="2:6" x14ac:dyDescent="0.25">
      <c r="B281">
        <v>1559</v>
      </c>
      <c r="C281" s="5">
        <v>3296.1604899999998</v>
      </c>
      <c r="D281" s="2">
        <f t="shared" si="12"/>
        <v>8.5327608007268493E-5</v>
      </c>
      <c r="E281" s="6">
        <f t="shared" si="14"/>
        <v>0.98079501931054081</v>
      </c>
      <c r="F281" t="str">
        <f t="shared" si="13"/>
        <v>C</v>
      </c>
    </row>
    <row r="282" spans="2:6" x14ac:dyDescent="0.25">
      <c r="B282">
        <v>1161</v>
      </c>
      <c r="C282" s="5">
        <v>3290.5734400000001</v>
      </c>
      <c r="D282" s="2">
        <f t="shared" si="12"/>
        <v>8.518297621104276E-5</v>
      </c>
      <c r="E282" s="6">
        <f t="shared" si="14"/>
        <v>0.98088020228675188</v>
      </c>
      <c r="F282" t="str">
        <f t="shared" si="13"/>
        <v>C</v>
      </c>
    </row>
    <row r="283" spans="2:6" x14ac:dyDescent="0.25">
      <c r="B283">
        <v>1040</v>
      </c>
      <c r="C283" s="5">
        <v>3282.1239600000004</v>
      </c>
      <c r="D283" s="2">
        <f t="shared" si="12"/>
        <v>8.4964244775030304E-5</v>
      </c>
      <c r="E283" s="6">
        <f t="shared" si="14"/>
        <v>0.98096516653152688</v>
      </c>
      <c r="F283" t="str">
        <f t="shared" si="13"/>
        <v>C</v>
      </c>
    </row>
    <row r="284" spans="2:6" x14ac:dyDescent="0.25">
      <c r="B284">
        <v>1044</v>
      </c>
      <c r="C284" s="5">
        <v>3281.9650799999995</v>
      </c>
      <c r="D284" s="2">
        <f t="shared" si="12"/>
        <v>8.4960131853222825E-5</v>
      </c>
      <c r="E284" s="6">
        <f t="shared" si="14"/>
        <v>0.9810501266633801</v>
      </c>
      <c r="F284" t="str">
        <f t="shared" si="13"/>
        <v>C</v>
      </c>
    </row>
    <row r="285" spans="2:6" x14ac:dyDescent="0.25">
      <c r="B285">
        <v>1370</v>
      </c>
      <c r="C285" s="5">
        <v>3277.2199200000005</v>
      </c>
      <c r="D285" s="2">
        <f t="shared" si="12"/>
        <v>8.4837294038243828E-5</v>
      </c>
      <c r="E285" s="6">
        <f t="shared" si="14"/>
        <v>0.98113496395741839</v>
      </c>
      <c r="F285" t="str">
        <f t="shared" si="13"/>
        <v>C</v>
      </c>
    </row>
    <row r="286" spans="2:6" x14ac:dyDescent="0.25">
      <c r="B286">
        <v>1301</v>
      </c>
      <c r="C286" s="5">
        <v>3276.0400800000002</v>
      </c>
      <c r="D286" s="2">
        <f t="shared" si="12"/>
        <v>8.4806751555456135E-5</v>
      </c>
      <c r="E286" s="6">
        <f t="shared" si="14"/>
        <v>0.98121977070897382</v>
      </c>
      <c r="F286" t="str">
        <f t="shared" si="13"/>
        <v>C</v>
      </c>
    </row>
    <row r="287" spans="2:6" x14ac:dyDescent="0.25">
      <c r="B287">
        <v>1453</v>
      </c>
      <c r="C287" s="5">
        <v>3273.9281599999999</v>
      </c>
      <c r="D287" s="2">
        <f t="shared" si="12"/>
        <v>8.4752080345589547E-5</v>
      </c>
      <c r="E287" s="6">
        <f t="shared" si="14"/>
        <v>0.98130452278931946</v>
      </c>
      <c r="F287" t="str">
        <f t="shared" si="13"/>
        <v>C</v>
      </c>
    </row>
    <row r="288" spans="2:6" x14ac:dyDescent="0.25">
      <c r="B288">
        <v>1425</v>
      </c>
      <c r="C288" s="5">
        <v>3258.3616800000004</v>
      </c>
      <c r="D288" s="2">
        <f t="shared" si="12"/>
        <v>8.4349111343466431E-5</v>
      </c>
      <c r="E288" s="6">
        <f t="shared" si="14"/>
        <v>0.98138887190066293</v>
      </c>
      <c r="F288" t="str">
        <f t="shared" si="13"/>
        <v>C</v>
      </c>
    </row>
    <row r="289" spans="2:6" x14ac:dyDescent="0.25">
      <c r="B289">
        <v>1260</v>
      </c>
      <c r="C289" s="5">
        <v>3253.7824299999997</v>
      </c>
      <c r="D289" s="2">
        <f t="shared" si="12"/>
        <v>8.4230568435694563E-5</v>
      </c>
      <c r="E289" s="6">
        <f t="shared" si="14"/>
        <v>0.98147310246909858</v>
      </c>
      <c r="F289" t="str">
        <f t="shared" si="13"/>
        <v>C</v>
      </c>
    </row>
    <row r="290" spans="2:6" x14ac:dyDescent="0.25">
      <c r="B290">
        <v>1084</v>
      </c>
      <c r="C290" s="5">
        <v>3250.0912800000001</v>
      </c>
      <c r="D290" s="2">
        <f t="shared" si="12"/>
        <v>8.4135015746057175E-5</v>
      </c>
      <c r="E290" s="6">
        <f t="shared" si="14"/>
        <v>0.98155723748484469</v>
      </c>
      <c r="F290" t="str">
        <f t="shared" si="13"/>
        <v>C</v>
      </c>
    </row>
    <row r="291" spans="2:6" x14ac:dyDescent="0.25">
      <c r="B291">
        <v>1543</v>
      </c>
      <c r="C291" s="5">
        <v>3244.0593500000004</v>
      </c>
      <c r="D291" s="2">
        <f t="shared" si="12"/>
        <v>8.3978867354579043E-5</v>
      </c>
      <c r="E291" s="6">
        <f t="shared" si="14"/>
        <v>0.98164121635219925</v>
      </c>
      <c r="F291" t="str">
        <f t="shared" si="13"/>
        <v>C</v>
      </c>
    </row>
    <row r="292" spans="2:6" x14ac:dyDescent="0.25">
      <c r="B292">
        <v>1358</v>
      </c>
      <c r="C292" s="5">
        <v>3237.5485199999998</v>
      </c>
      <c r="D292" s="2">
        <f t="shared" si="12"/>
        <v>8.3810321693126129E-5</v>
      </c>
      <c r="E292" s="6">
        <f t="shared" si="14"/>
        <v>0.98172502667389239</v>
      </c>
      <c r="F292" t="str">
        <f t="shared" si="13"/>
        <v>C</v>
      </c>
    </row>
    <row r="293" spans="2:6" x14ac:dyDescent="0.25">
      <c r="B293">
        <v>1511</v>
      </c>
      <c r="C293" s="5">
        <v>3236.01872</v>
      </c>
      <c r="D293" s="2">
        <f t="shared" si="12"/>
        <v>8.3770719806286725E-5</v>
      </c>
      <c r="E293" s="6">
        <f t="shared" si="14"/>
        <v>0.98180879739369864</v>
      </c>
      <c r="F293" t="str">
        <f t="shared" si="13"/>
        <v>C</v>
      </c>
    </row>
    <row r="294" spans="2:6" x14ac:dyDescent="0.25">
      <c r="B294">
        <v>1105</v>
      </c>
      <c r="C294" s="5">
        <v>3232.1431000000002</v>
      </c>
      <c r="D294" s="2">
        <f t="shared" si="12"/>
        <v>8.3670391747277335E-5</v>
      </c>
      <c r="E294" s="6">
        <f t="shared" si="14"/>
        <v>0.98189246778544592</v>
      </c>
      <c r="F294" t="str">
        <f t="shared" si="13"/>
        <v>C</v>
      </c>
    </row>
    <row r="295" spans="2:6" x14ac:dyDescent="0.25">
      <c r="B295">
        <v>1295</v>
      </c>
      <c r="C295" s="5">
        <v>3231.8472299999999</v>
      </c>
      <c r="D295" s="2">
        <f t="shared" si="12"/>
        <v>8.3662732569437633E-5</v>
      </c>
      <c r="E295" s="6">
        <f t="shared" si="14"/>
        <v>0.98197613051801536</v>
      </c>
      <c r="F295" t="str">
        <f t="shared" si="13"/>
        <v>C</v>
      </c>
    </row>
    <row r="296" spans="2:6" x14ac:dyDescent="0.25">
      <c r="B296">
        <v>1067</v>
      </c>
      <c r="C296" s="5">
        <v>3224.9668299999998</v>
      </c>
      <c r="D296" s="2">
        <f t="shared" si="12"/>
        <v>8.3484619860449592E-5</v>
      </c>
      <c r="E296" s="6">
        <f t="shared" si="14"/>
        <v>0.98205961513787576</v>
      </c>
      <c r="F296" t="str">
        <f t="shared" si="13"/>
        <v>C</v>
      </c>
    </row>
    <row r="297" spans="2:6" x14ac:dyDescent="0.25">
      <c r="B297">
        <v>1463</v>
      </c>
      <c r="C297" s="5">
        <v>3224.92562</v>
      </c>
      <c r="D297" s="2">
        <f t="shared" si="12"/>
        <v>8.3483553058412313E-5</v>
      </c>
      <c r="E297" s="6">
        <f t="shared" si="14"/>
        <v>0.98214309869093419</v>
      </c>
      <c r="F297" t="str">
        <f t="shared" si="13"/>
        <v>C</v>
      </c>
    </row>
    <row r="298" spans="2:6" x14ac:dyDescent="0.25">
      <c r="B298">
        <v>1341</v>
      </c>
      <c r="C298" s="5">
        <v>3221.9202</v>
      </c>
      <c r="D298" s="2">
        <f t="shared" si="12"/>
        <v>8.3405751840772804E-5</v>
      </c>
      <c r="E298" s="6">
        <f t="shared" si="14"/>
        <v>0.98222650444277493</v>
      </c>
      <c r="F298" t="str">
        <f t="shared" si="13"/>
        <v>C</v>
      </c>
    </row>
    <row r="299" spans="2:6" x14ac:dyDescent="0.25">
      <c r="B299">
        <v>1468</v>
      </c>
      <c r="C299" s="5">
        <v>3219.3614199999997</v>
      </c>
      <c r="D299" s="2">
        <f t="shared" si="12"/>
        <v>8.333951277945305E-5</v>
      </c>
      <c r="E299" s="6">
        <f t="shared" si="14"/>
        <v>0.98230984395555443</v>
      </c>
      <c r="F299" t="str">
        <f t="shared" si="13"/>
        <v>C</v>
      </c>
    </row>
    <row r="300" spans="2:6" x14ac:dyDescent="0.25">
      <c r="B300">
        <v>1378</v>
      </c>
      <c r="C300" s="5">
        <v>3217.0089400000002</v>
      </c>
      <c r="D300" s="2">
        <f t="shared" si="12"/>
        <v>8.3278614200062308E-5</v>
      </c>
      <c r="E300" s="6">
        <f t="shared" si="14"/>
        <v>0.98239312256975453</v>
      </c>
      <c r="F300" t="str">
        <f t="shared" si="13"/>
        <v>C</v>
      </c>
    </row>
    <row r="301" spans="2:6" x14ac:dyDescent="0.25">
      <c r="B301">
        <v>1045</v>
      </c>
      <c r="C301" s="5">
        <v>3216.9407799999999</v>
      </c>
      <c r="D301" s="2">
        <f t="shared" si="12"/>
        <v>8.3276849744181154E-5</v>
      </c>
      <c r="E301" s="6">
        <f t="shared" si="14"/>
        <v>0.98247639941949871</v>
      </c>
      <c r="F301" t="str">
        <f t="shared" si="13"/>
        <v>C</v>
      </c>
    </row>
    <row r="302" spans="2:6" x14ac:dyDescent="0.25">
      <c r="B302">
        <v>1527</v>
      </c>
      <c r="C302" s="5">
        <v>3215.3367000000003</v>
      </c>
      <c r="D302" s="2">
        <f t="shared" si="12"/>
        <v>8.3235324973203687E-5</v>
      </c>
      <c r="E302" s="6">
        <f t="shared" si="14"/>
        <v>0.98255963474447194</v>
      </c>
      <c r="F302" t="str">
        <f t="shared" si="13"/>
        <v>C</v>
      </c>
    </row>
    <row r="303" spans="2:6" x14ac:dyDescent="0.25">
      <c r="B303">
        <v>1491</v>
      </c>
      <c r="C303" s="5">
        <v>3210.9216500000002</v>
      </c>
      <c r="D303" s="2">
        <f t="shared" si="12"/>
        <v>8.3121032705920145E-5</v>
      </c>
      <c r="E303" s="6">
        <f t="shared" si="14"/>
        <v>0.98264275577717786</v>
      </c>
      <c r="F303" t="str">
        <f t="shared" si="13"/>
        <v>C</v>
      </c>
    </row>
    <row r="304" spans="2:6" x14ac:dyDescent="0.25">
      <c r="B304">
        <v>1269</v>
      </c>
      <c r="C304" s="5">
        <v>3210.8378699999998</v>
      </c>
      <c r="D304" s="2">
        <f t="shared" si="12"/>
        <v>8.3118863895566234E-5</v>
      </c>
      <c r="E304" s="6">
        <f t="shared" si="14"/>
        <v>0.98272587464107342</v>
      </c>
      <c r="F304" t="str">
        <f t="shared" si="13"/>
        <v>C</v>
      </c>
    </row>
    <row r="305" spans="2:6" x14ac:dyDescent="0.25">
      <c r="B305">
        <v>1150</v>
      </c>
      <c r="C305" s="5">
        <v>3208.89687</v>
      </c>
      <c r="D305" s="2">
        <f t="shared" si="12"/>
        <v>8.3068617286626963E-5</v>
      </c>
      <c r="E305" s="6">
        <f t="shared" si="14"/>
        <v>0.98280894325835999</v>
      </c>
      <c r="F305" t="str">
        <f t="shared" si="13"/>
        <v>C</v>
      </c>
    </row>
    <row r="306" spans="2:6" x14ac:dyDescent="0.25">
      <c r="B306">
        <v>1508</v>
      </c>
      <c r="C306" s="5">
        <v>3204.9031199999999</v>
      </c>
      <c r="D306" s="2">
        <f t="shared" si="12"/>
        <v>8.2965231199841176E-5</v>
      </c>
      <c r="E306" s="6">
        <f t="shared" si="14"/>
        <v>0.98289190848955987</v>
      </c>
      <c r="F306" t="str">
        <f t="shared" si="13"/>
        <v>C</v>
      </c>
    </row>
    <row r="307" spans="2:6" x14ac:dyDescent="0.25">
      <c r="B307">
        <v>1038</v>
      </c>
      <c r="C307" s="5">
        <v>3194.2835099999998</v>
      </c>
      <c r="D307" s="2">
        <f t="shared" si="12"/>
        <v>8.2690321673433342E-5</v>
      </c>
      <c r="E307" s="6">
        <f t="shared" si="14"/>
        <v>0.98297459881123328</v>
      </c>
      <c r="F307" t="str">
        <f t="shared" si="13"/>
        <v>C</v>
      </c>
    </row>
    <row r="308" spans="2:6" x14ac:dyDescent="0.25">
      <c r="B308">
        <v>1313</v>
      </c>
      <c r="C308" s="5">
        <v>3184.5478199999998</v>
      </c>
      <c r="D308" s="2">
        <f t="shared" si="12"/>
        <v>8.2438294157625015E-5</v>
      </c>
      <c r="E308" s="6">
        <f t="shared" si="14"/>
        <v>0.98305703710539094</v>
      </c>
      <c r="F308" t="str">
        <f t="shared" si="13"/>
        <v>C</v>
      </c>
    </row>
    <row r="309" spans="2:6" x14ac:dyDescent="0.25">
      <c r="B309">
        <v>1140</v>
      </c>
      <c r="C309" s="5">
        <v>3179.2072199999998</v>
      </c>
      <c r="D309" s="2">
        <f t="shared" si="12"/>
        <v>8.2300042205177268E-5</v>
      </c>
      <c r="E309" s="6">
        <f t="shared" si="14"/>
        <v>0.98313933714759616</v>
      </c>
      <c r="F309" t="str">
        <f t="shared" si="13"/>
        <v>C</v>
      </c>
    </row>
    <row r="310" spans="2:6" x14ac:dyDescent="0.25">
      <c r="B310">
        <v>1347</v>
      </c>
      <c r="C310" s="5">
        <v>3161.4424000000004</v>
      </c>
      <c r="D310" s="2">
        <f t="shared" si="12"/>
        <v>8.184016484123264E-5</v>
      </c>
      <c r="E310" s="6">
        <f t="shared" si="14"/>
        <v>0.98322117731243741</v>
      </c>
      <c r="F310" t="str">
        <f t="shared" si="13"/>
        <v>C</v>
      </c>
    </row>
    <row r="311" spans="2:6" x14ac:dyDescent="0.25">
      <c r="B311">
        <v>1094</v>
      </c>
      <c r="C311" s="5">
        <v>3160.2088400000002</v>
      </c>
      <c r="D311" s="2">
        <f t="shared" si="12"/>
        <v>8.1808231710411858E-5</v>
      </c>
      <c r="E311" s="6">
        <f t="shared" si="14"/>
        <v>0.98330298554414786</v>
      </c>
      <c r="F311" t="str">
        <f t="shared" si="13"/>
        <v>C</v>
      </c>
    </row>
    <row r="312" spans="2:6" x14ac:dyDescent="0.25">
      <c r="B312">
        <v>1115</v>
      </c>
      <c r="C312" s="5">
        <v>3151.9838599999998</v>
      </c>
      <c r="D312" s="2">
        <f t="shared" si="12"/>
        <v>8.1595311899183964E-5</v>
      </c>
      <c r="E312" s="6">
        <f t="shared" si="14"/>
        <v>0.98338458085604707</v>
      </c>
      <c r="F312" t="str">
        <f t="shared" si="13"/>
        <v>C</v>
      </c>
    </row>
    <row r="313" spans="2:6" x14ac:dyDescent="0.25">
      <c r="B313">
        <v>1402</v>
      </c>
      <c r="C313" s="5">
        <v>3148.8582999999999</v>
      </c>
      <c r="D313" s="2">
        <f t="shared" si="12"/>
        <v>8.1514400620958193E-5</v>
      </c>
      <c r="E313" s="6">
        <f t="shared" si="14"/>
        <v>0.98346609525666806</v>
      </c>
      <c r="F313" t="str">
        <f t="shared" si="13"/>
        <v>C</v>
      </c>
    </row>
    <row r="314" spans="2:6" x14ac:dyDescent="0.25">
      <c r="B314">
        <v>1520</v>
      </c>
      <c r="C314" s="5">
        <v>3146.0653200000006</v>
      </c>
      <c r="D314" s="2">
        <f t="shared" si="12"/>
        <v>8.1442098831244035E-5</v>
      </c>
      <c r="E314" s="6">
        <f t="shared" si="14"/>
        <v>0.98354753735549927</v>
      </c>
      <c r="F314" t="str">
        <f t="shared" si="13"/>
        <v>C</v>
      </c>
    </row>
    <row r="315" spans="2:6" x14ac:dyDescent="0.25">
      <c r="B315">
        <v>1064</v>
      </c>
      <c r="C315" s="5">
        <v>3135.3947400000002</v>
      </c>
      <c r="D315" s="2">
        <f t="shared" si="12"/>
        <v>8.116586984597086E-5</v>
      </c>
      <c r="E315" s="6">
        <f t="shared" si="14"/>
        <v>0.98362870322534524</v>
      </c>
      <c r="F315" t="str">
        <f t="shared" si="13"/>
        <v>C</v>
      </c>
    </row>
    <row r="316" spans="2:6" x14ac:dyDescent="0.25">
      <c r="B316">
        <v>1293</v>
      </c>
      <c r="C316" s="5">
        <v>3135.2673599999998</v>
      </c>
      <c r="D316" s="2">
        <f t="shared" si="12"/>
        <v>8.1162572363721136E-5</v>
      </c>
      <c r="E316" s="6">
        <f t="shared" si="14"/>
        <v>0.98370986579770892</v>
      </c>
      <c r="F316" t="str">
        <f t="shared" si="13"/>
        <v>C</v>
      </c>
    </row>
    <row r="317" spans="2:6" x14ac:dyDescent="0.25">
      <c r="B317">
        <v>1195</v>
      </c>
      <c r="C317" s="5">
        <v>3134.4886999999999</v>
      </c>
      <c r="D317" s="2">
        <f t="shared" si="12"/>
        <v>8.1142415215593031E-5</v>
      </c>
      <c r="E317" s="6">
        <f t="shared" si="14"/>
        <v>0.98379100821292453</v>
      </c>
      <c r="F317" t="str">
        <f t="shared" si="13"/>
        <v>C</v>
      </c>
    </row>
    <row r="318" spans="2:6" x14ac:dyDescent="0.25">
      <c r="B318">
        <v>1263</v>
      </c>
      <c r="C318" s="5">
        <v>3131.7672600000005</v>
      </c>
      <c r="D318" s="2">
        <f t="shared" si="12"/>
        <v>8.1071965379718924E-5</v>
      </c>
      <c r="E318" s="6">
        <f t="shared" si="14"/>
        <v>0.9838720801783043</v>
      </c>
      <c r="F318" t="str">
        <f t="shared" si="13"/>
        <v>C</v>
      </c>
    </row>
    <row r="319" spans="2:6" x14ac:dyDescent="0.25">
      <c r="B319">
        <v>1342</v>
      </c>
      <c r="C319" s="5">
        <v>3114.0426000000002</v>
      </c>
      <c r="D319" s="2">
        <f t="shared" si="12"/>
        <v>8.0613127636492977E-5</v>
      </c>
      <c r="E319" s="6">
        <f t="shared" si="14"/>
        <v>0.98395269330594082</v>
      </c>
      <c r="F319" t="str">
        <f t="shared" si="13"/>
        <v>C</v>
      </c>
    </row>
    <row r="320" spans="2:6" x14ac:dyDescent="0.25">
      <c r="B320">
        <v>1069</v>
      </c>
      <c r="C320" s="5">
        <v>3098.4390199999998</v>
      </c>
      <c r="D320" s="2">
        <f t="shared" si="12"/>
        <v>8.02091982277796E-5</v>
      </c>
      <c r="E320" s="6">
        <f t="shared" si="14"/>
        <v>0.98403290250416864</v>
      </c>
      <c r="F320" t="str">
        <f t="shared" si="13"/>
        <v>C</v>
      </c>
    </row>
    <row r="321" spans="2:6" x14ac:dyDescent="0.25">
      <c r="B321">
        <v>1464</v>
      </c>
      <c r="C321" s="5">
        <v>3093.2104799999997</v>
      </c>
      <c r="D321" s="2">
        <f t="shared" si="12"/>
        <v>8.0073847169199826E-5</v>
      </c>
      <c r="E321" s="6">
        <f t="shared" si="14"/>
        <v>0.98411297635133788</v>
      </c>
      <c r="F321" t="str">
        <f t="shared" si="13"/>
        <v>C</v>
      </c>
    </row>
    <row r="322" spans="2:6" x14ac:dyDescent="0.25">
      <c r="B322">
        <v>1494</v>
      </c>
      <c r="C322" s="5">
        <v>3082.1302299999998</v>
      </c>
      <c r="D322" s="2">
        <f t="shared" si="12"/>
        <v>7.9787013068891035E-5</v>
      </c>
      <c r="E322" s="6">
        <f t="shared" si="14"/>
        <v>0.98419276336440675</v>
      </c>
      <c r="F322" t="str">
        <f t="shared" si="13"/>
        <v>C</v>
      </c>
    </row>
    <row r="323" spans="2:6" x14ac:dyDescent="0.25">
      <c r="B323">
        <v>1254</v>
      </c>
      <c r="C323" s="5">
        <v>3076.9623900000001</v>
      </c>
      <c r="D323" s="2">
        <f t="shared" si="12"/>
        <v>7.9653233349395556E-5</v>
      </c>
      <c r="E323" s="6">
        <f t="shared" si="14"/>
        <v>0.98427241659775611</v>
      </c>
      <c r="F323" t="str">
        <f t="shared" si="13"/>
        <v>C</v>
      </c>
    </row>
    <row r="324" spans="2:6" x14ac:dyDescent="0.25">
      <c r="B324">
        <v>1280</v>
      </c>
      <c r="C324" s="5">
        <v>3067.5284999999999</v>
      </c>
      <c r="D324" s="2">
        <f t="shared" ref="D324:D387" si="15">C324/GETPIVOTDATA("[Measures].[Suma de VENTA_PROM12MESES_MONTO]",$B$2)</f>
        <v>7.9409018521159539E-5</v>
      </c>
      <c r="E324" s="6">
        <f t="shared" si="14"/>
        <v>0.98435182561627732</v>
      </c>
      <c r="F324" t="str">
        <f t="shared" ref="F324:F387" si="16">VLOOKUP(E324,$I$4:$K$7,3,TRUE)</f>
        <v>C</v>
      </c>
    </row>
    <row r="325" spans="2:6" x14ac:dyDescent="0.25">
      <c r="B325">
        <v>1197</v>
      </c>
      <c r="C325" s="5">
        <v>3066.2001</v>
      </c>
      <c r="D325" s="2">
        <f t="shared" si="15"/>
        <v>7.9374630270095692E-5</v>
      </c>
      <c r="E325" s="6">
        <f t="shared" ref="E325:E388" si="17">D325+E324</f>
        <v>0.9844312002465474</v>
      </c>
      <c r="F325" t="str">
        <f t="shared" si="16"/>
        <v>C</v>
      </c>
    </row>
    <row r="326" spans="2:6" x14ac:dyDescent="0.25">
      <c r="B326">
        <v>1424</v>
      </c>
      <c r="C326" s="5">
        <v>3062.8302400000002</v>
      </c>
      <c r="D326" s="2">
        <f t="shared" si="15"/>
        <v>7.9287394805077616E-5</v>
      </c>
      <c r="E326" s="6">
        <f t="shared" si="17"/>
        <v>0.98451048764135252</v>
      </c>
      <c r="F326" t="str">
        <f t="shared" si="16"/>
        <v>C</v>
      </c>
    </row>
    <row r="327" spans="2:6" x14ac:dyDescent="0.25">
      <c r="B327">
        <v>1190</v>
      </c>
      <c r="C327" s="5">
        <v>3060.1588000000002</v>
      </c>
      <c r="D327" s="2">
        <f t="shared" si="15"/>
        <v>7.9218239317707849E-5</v>
      </c>
      <c r="E327" s="6">
        <f t="shared" si="17"/>
        <v>0.98458970588067019</v>
      </c>
      <c r="F327" t="str">
        <f t="shared" si="16"/>
        <v>C</v>
      </c>
    </row>
    <row r="328" spans="2:6" x14ac:dyDescent="0.25">
      <c r="B328">
        <v>1238</v>
      </c>
      <c r="C328" s="5">
        <v>3056.9305800000002</v>
      </c>
      <c r="D328" s="2">
        <f t="shared" si="15"/>
        <v>7.9134670483132913E-5</v>
      </c>
      <c r="E328" s="6">
        <f t="shared" si="17"/>
        <v>0.98466884055115333</v>
      </c>
      <c r="F328" t="str">
        <f t="shared" si="16"/>
        <v>C</v>
      </c>
    </row>
    <row r="329" spans="2:6" x14ac:dyDescent="0.25">
      <c r="B329">
        <v>1275</v>
      </c>
      <c r="C329" s="5">
        <v>3049.9633699999999</v>
      </c>
      <c r="D329" s="2">
        <f t="shared" si="15"/>
        <v>7.895431052627161E-5</v>
      </c>
      <c r="E329" s="6">
        <f t="shared" si="17"/>
        <v>0.98474779486167963</v>
      </c>
      <c r="F329" t="str">
        <f t="shared" si="16"/>
        <v>C</v>
      </c>
    </row>
    <row r="330" spans="2:6" x14ac:dyDescent="0.25">
      <c r="B330">
        <v>1134</v>
      </c>
      <c r="C330" s="5">
        <v>3049.2110299999999</v>
      </c>
      <c r="D330" s="2">
        <f t="shared" si="15"/>
        <v>7.8934834723196203E-5</v>
      </c>
      <c r="E330" s="6">
        <f t="shared" si="17"/>
        <v>0.98482672969640284</v>
      </c>
      <c r="F330" t="str">
        <f t="shared" si="16"/>
        <v>C</v>
      </c>
    </row>
    <row r="331" spans="2:6" x14ac:dyDescent="0.25">
      <c r="B331">
        <v>1519</v>
      </c>
      <c r="C331" s="5">
        <v>3045.5910899999999</v>
      </c>
      <c r="D331" s="2">
        <f t="shared" si="15"/>
        <v>7.8841125444698709E-5</v>
      </c>
      <c r="E331" s="6">
        <f t="shared" si="17"/>
        <v>0.98490557082184749</v>
      </c>
      <c r="F331" t="str">
        <f t="shared" si="16"/>
        <v>C</v>
      </c>
    </row>
    <row r="332" spans="2:6" x14ac:dyDescent="0.25">
      <c r="B332">
        <v>1091</v>
      </c>
      <c r="C332" s="5">
        <v>3038.89588</v>
      </c>
      <c r="D332" s="2">
        <f t="shared" si="15"/>
        <v>7.8667806743701137E-5</v>
      </c>
      <c r="E332" s="6">
        <f t="shared" si="17"/>
        <v>0.98498423862859119</v>
      </c>
      <c r="F332" t="str">
        <f t="shared" si="16"/>
        <v>C</v>
      </c>
    </row>
    <row r="333" spans="2:6" x14ac:dyDescent="0.25">
      <c r="B333">
        <v>1085</v>
      </c>
      <c r="C333" s="5">
        <v>3022.2863999999995</v>
      </c>
      <c r="D333" s="2">
        <f t="shared" si="15"/>
        <v>7.823783763177704E-5</v>
      </c>
      <c r="E333" s="6">
        <f t="shared" si="17"/>
        <v>0.98506247646622291</v>
      </c>
      <c r="F333" t="str">
        <f t="shared" si="16"/>
        <v>C</v>
      </c>
    </row>
    <row r="334" spans="2:6" x14ac:dyDescent="0.25">
      <c r="B334">
        <v>1552</v>
      </c>
      <c r="C334" s="5">
        <v>3015.7139899999997</v>
      </c>
      <c r="D334" s="2">
        <f t="shared" si="15"/>
        <v>7.8067697850706173E-5</v>
      </c>
      <c r="E334" s="6">
        <f t="shared" si="17"/>
        <v>0.98514054416407359</v>
      </c>
      <c r="F334" t="str">
        <f t="shared" si="16"/>
        <v>C</v>
      </c>
    </row>
    <row r="335" spans="2:6" x14ac:dyDescent="0.25">
      <c r="B335">
        <v>1090</v>
      </c>
      <c r="C335" s="5">
        <v>3011.9026100000001</v>
      </c>
      <c r="D335" s="2">
        <f t="shared" si="15"/>
        <v>7.7969032770655193E-5</v>
      </c>
      <c r="E335" s="6">
        <f t="shared" si="17"/>
        <v>0.98521851319684428</v>
      </c>
      <c r="F335" t="str">
        <f t="shared" si="16"/>
        <v>C</v>
      </c>
    </row>
    <row r="336" spans="2:6" x14ac:dyDescent="0.25">
      <c r="B336">
        <v>1240</v>
      </c>
      <c r="C336" s="5">
        <v>3011.5081099999998</v>
      </c>
      <c r="D336" s="2">
        <f t="shared" si="15"/>
        <v>7.7958820360955777E-5</v>
      </c>
      <c r="E336" s="6">
        <f t="shared" si="17"/>
        <v>0.98529647201720527</v>
      </c>
      <c r="F336" t="str">
        <f t="shared" si="16"/>
        <v>C</v>
      </c>
    </row>
    <row r="337" spans="2:6" x14ac:dyDescent="0.25">
      <c r="B337">
        <v>1024</v>
      </c>
      <c r="C337" s="5">
        <v>3010.3317400000001</v>
      </c>
      <c r="D337" s="2">
        <f t="shared" si="15"/>
        <v>7.7928367705954298E-5</v>
      </c>
      <c r="E337" s="6">
        <f t="shared" si="17"/>
        <v>0.9853744003849112</v>
      </c>
      <c r="F337" t="str">
        <f t="shared" si="16"/>
        <v>C</v>
      </c>
    </row>
    <row r="338" spans="2:6" x14ac:dyDescent="0.25">
      <c r="B338">
        <v>1035</v>
      </c>
      <c r="C338" s="5">
        <v>3008.2277999999997</v>
      </c>
      <c r="D338" s="2">
        <f t="shared" si="15"/>
        <v>7.7873903074109015E-5</v>
      </c>
      <c r="E338" s="6">
        <f t="shared" si="17"/>
        <v>0.98545227428798532</v>
      </c>
      <c r="F338" t="str">
        <f t="shared" si="16"/>
        <v>C</v>
      </c>
    </row>
    <row r="339" spans="2:6" x14ac:dyDescent="0.25">
      <c r="B339">
        <v>1337</v>
      </c>
      <c r="C339" s="5">
        <v>3007.9562999999998</v>
      </c>
      <c r="D339" s="2">
        <f t="shared" si="15"/>
        <v>7.786687476173034E-5</v>
      </c>
      <c r="E339" s="6">
        <f t="shared" si="17"/>
        <v>0.98553014116274706</v>
      </c>
      <c r="F339" t="str">
        <f t="shared" si="16"/>
        <v>C</v>
      </c>
    </row>
    <row r="340" spans="2:6" x14ac:dyDescent="0.25">
      <c r="B340">
        <v>1454</v>
      </c>
      <c r="C340" s="5">
        <v>3002.8038800000004</v>
      </c>
      <c r="D340" s="2">
        <f t="shared" si="15"/>
        <v>7.7733494219313609E-5</v>
      </c>
      <c r="E340" s="6">
        <f t="shared" si="17"/>
        <v>0.98560787465696642</v>
      </c>
      <c r="F340" t="str">
        <f t="shared" si="16"/>
        <v>C</v>
      </c>
    </row>
    <row r="341" spans="2:6" x14ac:dyDescent="0.25">
      <c r="B341">
        <v>1123</v>
      </c>
      <c r="C341" s="5">
        <v>3000.6437900000001</v>
      </c>
      <c r="D341" s="2">
        <f t="shared" si="15"/>
        <v>7.7677576034097925E-5</v>
      </c>
      <c r="E341" s="6">
        <f t="shared" si="17"/>
        <v>0.98568555223300047</v>
      </c>
      <c r="F341" t="str">
        <f t="shared" si="16"/>
        <v>C</v>
      </c>
    </row>
    <row r="342" spans="2:6" x14ac:dyDescent="0.25">
      <c r="B342">
        <v>1547</v>
      </c>
      <c r="C342" s="5">
        <v>2999.4960799999999</v>
      </c>
      <c r="D342" s="2">
        <f t="shared" si="15"/>
        <v>7.7647865299659138E-5</v>
      </c>
      <c r="E342" s="6">
        <f t="shared" si="17"/>
        <v>0.9857632000983001</v>
      </c>
      <c r="F342" t="str">
        <f t="shared" si="16"/>
        <v>C</v>
      </c>
    </row>
    <row r="343" spans="2:6" x14ac:dyDescent="0.25">
      <c r="B343">
        <v>1241</v>
      </c>
      <c r="C343" s="5">
        <v>2975.2072600000001</v>
      </c>
      <c r="D343" s="2">
        <f t="shared" si="15"/>
        <v>7.7019101342865553E-5</v>
      </c>
      <c r="E343" s="6">
        <f t="shared" si="17"/>
        <v>0.98584021919964293</v>
      </c>
      <c r="F343" t="str">
        <f t="shared" si="16"/>
        <v>C</v>
      </c>
    </row>
    <row r="344" spans="2:6" x14ac:dyDescent="0.25">
      <c r="B344">
        <v>1323</v>
      </c>
      <c r="C344" s="5">
        <v>2970.5864300000003</v>
      </c>
      <c r="D344" s="2">
        <f t="shared" si="15"/>
        <v>7.6899482054877471E-5</v>
      </c>
      <c r="E344" s="6">
        <f t="shared" si="17"/>
        <v>0.98591711868169785</v>
      </c>
      <c r="F344" t="str">
        <f t="shared" si="16"/>
        <v>C</v>
      </c>
    </row>
    <row r="345" spans="2:6" x14ac:dyDescent="0.25">
      <c r="B345">
        <v>1189</v>
      </c>
      <c r="C345" s="5">
        <v>2967.17274</v>
      </c>
      <c r="D345" s="2">
        <f t="shared" si="15"/>
        <v>7.6811111963960463E-5</v>
      </c>
      <c r="E345" s="6">
        <f t="shared" si="17"/>
        <v>0.98599392979366185</v>
      </c>
      <c r="F345" t="str">
        <f t="shared" si="16"/>
        <v>C</v>
      </c>
    </row>
    <row r="346" spans="2:6" x14ac:dyDescent="0.25">
      <c r="B346">
        <v>1553</v>
      </c>
      <c r="C346" s="5">
        <v>2959.0060800000001</v>
      </c>
      <c r="D346" s="2">
        <f t="shared" si="15"/>
        <v>7.6599701880828065E-5</v>
      </c>
      <c r="E346" s="6">
        <f t="shared" si="17"/>
        <v>0.98607052949554264</v>
      </c>
      <c r="F346" t="str">
        <f t="shared" si="16"/>
        <v>C</v>
      </c>
    </row>
    <row r="347" spans="2:6" x14ac:dyDescent="0.25">
      <c r="B347">
        <v>1186</v>
      </c>
      <c r="C347" s="5">
        <v>2951.3191400000001</v>
      </c>
      <c r="D347" s="2">
        <f t="shared" si="15"/>
        <v>7.6400710294985901E-5</v>
      </c>
      <c r="E347" s="6">
        <f t="shared" si="17"/>
        <v>0.98614693020583766</v>
      </c>
      <c r="F347" t="str">
        <f t="shared" si="16"/>
        <v>C</v>
      </c>
    </row>
    <row r="348" spans="2:6" x14ac:dyDescent="0.25">
      <c r="B348">
        <v>1524</v>
      </c>
      <c r="C348" s="5">
        <v>2946.9174400000002</v>
      </c>
      <c r="D348" s="2">
        <f t="shared" si="15"/>
        <v>7.6286763618753036E-5</v>
      </c>
      <c r="E348" s="6">
        <f t="shared" si="17"/>
        <v>0.98622321696945636</v>
      </c>
      <c r="F348" t="str">
        <f t="shared" si="16"/>
        <v>C</v>
      </c>
    </row>
    <row r="349" spans="2:6" x14ac:dyDescent="0.25">
      <c r="B349">
        <v>1322</v>
      </c>
      <c r="C349" s="5">
        <v>2943.2922799999997</v>
      </c>
      <c r="D349" s="2">
        <f t="shared" si="15"/>
        <v>7.6192919210271679E-5</v>
      </c>
      <c r="E349" s="6">
        <f t="shared" si="17"/>
        <v>0.9862994098886666</v>
      </c>
      <c r="F349" t="str">
        <f t="shared" si="16"/>
        <v>C</v>
      </c>
    </row>
    <row r="350" spans="2:6" x14ac:dyDescent="0.25">
      <c r="B350">
        <v>1018</v>
      </c>
      <c r="C350" s="5">
        <v>2939.2009900000003</v>
      </c>
      <c r="D350" s="2">
        <f t="shared" si="15"/>
        <v>7.6087008108423606E-5</v>
      </c>
      <c r="E350" s="6">
        <f t="shared" si="17"/>
        <v>0.98637549689677506</v>
      </c>
      <c r="F350" t="str">
        <f t="shared" si="16"/>
        <v>C</v>
      </c>
    </row>
    <row r="351" spans="2:6" x14ac:dyDescent="0.25">
      <c r="B351">
        <v>1309</v>
      </c>
      <c r="C351" s="5">
        <v>2937.2068199999994</v>
      </c>
      <c r="D351" s="2">
        <f t="shared" si="15"/>
        <v>7.6035385089284773E-5</v>
      </c>
      <c r="E351" s="6">
        <f t="shared" si="17"/>
        <v>0.98645153228186433</v>
      </c>
      <c r="F351" t="str">
        <f t="shared" si="16"/>
        <v>C</v>
      </c>
    </row>
    <row r="352" spans="2:6" x14ac:dyDescent="0.25">
      <c r="B352">
        <v>1310</v>
      </c>
      <c r="C352" s="5">
        <v>2932.13213</v>
      </c>
      <c r="D352" s="2">
        <f t="shared" si="15"/>
        <v>7.5904016741052931E-5</v>
      </c>
      <c r="E352" s="6">
        <f t="shared" si="17"/>
        <v>0.9865274362986054</v>
      </c>
      <c r="F352" t="str">
        <f t="shared" si="16"/>
        <v>C</v>
      </c>
    </row>
    <row r="353" spans="2:6" x14ac:dyDescent="0.25">
      <c r="B353">
        <v>1156</v>
      </c>
      <c r="C353" s="5">
        <v>2927.4610600000001</v>
      </c>
      <c r="D353" s="2">
        <f t="shared" si="15"/>
        <v>7.5783096891687669E-5</v>
      </c>
      <c r="E353" s="6">
        <f t="shared" si="17"/>
        <v>0.98660321939549711</v>
      </c>
      <c r="F353" t="str">
        <f t="shared" si="16"/>
        <v>C</v>
      </c>
    </row>
    <row r="354" spans="2:6" x14ac:dyDescent="0.25">
      <c r="B354">
        <v>1305</v>
      </c>
      <c r="C354" s="5">
        <v>2925.8195599999999</v>
      </c>
      <c r="D354" s="2">
        <f t="shared" si="15"/>
        <v>7.5740603430289518E-5</v>
      </c>
      <c r="E354" s="6">
        <f t="shared" si="17"/>
        <v>0.98667895999892741</v>
      </c>
      <c r="F354" t="str">
        <f t="shared" si="16"/>
        <v>C</v>
      </c>
    </row>
    <row r="355" spans="2:6" x14ac:dyDescent="0.25">
      <c r="B355">
        <v>1459</v>
      </c>
      <c r="C355" s="5">
        <v>2923.2432100000001</v>
      </c>
      <c r="D355" s="2">
        <f t="shared" si="15"/>
        <v>7.5673909534905337E-5</v>
      </c>
      <c r="E355" s="6">
        <f t="shared" si="17"/>
        <v>0.9867546339084623</v>
      </c>
      <c r="F355" t="str">
        <f t="shared" si="16"/>
        <v>C</v>
      </c>
    </row>
    <row r="356" spans="2:6" x14ac:dyDescent="0.25">
      <c r="B356">
        <v>1426</v>
      </c>
      <c r="C356" s="5">
        <v>2916.8801800000001</v>
      </c>
      <c r="D356" s="2">
        <f t="shared" si="15"/>
        <v>7.5509189967631332E-5</v>
      </c>
      <c r="E356" s="6">
        <f t="shared" si="17"/>
        <v>0.98683014309842998</v>
      </c>
      <c r="F356" t="str">
        <f t="shared" si="16"/>
        <v>C</v>
      </c>
    </row>
    <row r="357" spans="2:6" x14ac:dyDescent="0.25">
      <c r="B357">
        <v>1371</v>
      </c>
      <c r="C357" s="5">
        <v>2911.7736600000003</v>
      </c>
      <c r="D357" s="2">
        <f t="shared" si="15"/>
        <v>7.5376997637141604E-5</v>
      </c>
      <c r="E357" s="6">
        <f t="shared" si="17"/>
        <v>0.98690552009606713</v>
      </c>
      <c r="F357" t="str">
        <f t="shared" si="16"/>
        <v>C</v>
      </c>
    </row>
    <row r="358" spans="2:6" x14ac:dyDescent="0.25">
      <c r="B358">
        <v>1329</v>
      </c>
      <c r="C358" s="5">
        <v>2909.7464199999999</v>
      </c>
      <c r="D358" s="2">
        <f t="shared" si="15"/>
        <v>7.5324518535902001E-5</v>
      </c>
      <c r="E358" s="6">
        <f t="shared" si="17"/>
        <v>0.986980844614603</v>
      </c>
      <c r="F358" t="str">
        <f t="shared" si="16"/>
        <v>C</v>
      </c>
    </row>
    <row r="359" spans="2:6" x14ac:dyDescent="0.25">
      <c r="B359">
        <v>1554</v>
      </c>
      <c r="C359" s="5">
        <v>2903.7133800000001</v>
      </c>
      <c r="D359" s="2">
        <f t="shared" si="15"/>
        <v>7.5168341409887079E-5</v>
      </c>
      <c r="E359" s="6">
        <f t="shared" si="17"/>
        <v>0.98705601295601286</v>
      </c>
      <c r="F359" t="str">
        <f t="shared" si="16"/>
        <v>C</v>
      </c>
    </row>
    <row r="360" spans="2:6" x14ac:dyDescent="0.25">
      <c r="B360">
        <v>1171</v>
      </c>
      <c r="C360" s="5">
        <v>2897.2984500000002</v>
      </c>
      <c r="D360" s="2">
        <f t="shared" si="15"/>
        <v>7.5002278308865548E-5</v>
      </c>
      <c r="E360" s="6">
        <f t="shared" si="17"/>
        <v>0.98713101523432167</v>
      </c>
      <c r="F360" t="str">
        <f t="shared" si="16"/>
        <v>C</v>
      </c>
    </row>
    <row r="361" spans="2:6" x14ac:dyDescent="0.25">
      <c r="B361">
        <v>1317</v>
      </c>
      <c r="C361" s="5">
        <v>2895.6126700000004</v>
      </c>
      <c r="D361" s="2">
        <f t="shared" si="15"/>
        <v>7.4958638572431935E-5</v>
      </c>
      <c r="E361" s="6">
        <f t="shared" si="17"/>
        <v>0.9872059738728941</v>
      </c>
      <c r="F361" t="str">
        <f t="shared" si="16"/>
        <v>C</v>
      </c>
    </row>
    <row r="362" spans="2:6" x14ac:dyDescent="0.25">
      <c r="B362">
        <v>1080</v>
      </c>
      <c r="C362" s="5">
        <v>2893.1723999999999</v>
      </c>
      <c r="D362" s="2">
        <f t="shared" si="15"/>
        <v>7.4895467375937208E-5</v>
      </c>
      <c r="E362" s="6">
        <f t="shared" si="17"/>
        <v>0.98728086934027004</v>
      </c>
      <c r="F362" t="str">
        <f t="shared" si="16"/>
        <v>C</v>
      </c>
    </row>
    <row r="363" spans="2:6" x14ac:dyDescent="0.25">
      <c r="B363">
        <v>1540</v>
      </c>
      <c r="C363" s="5">
        <v>2885.8719599999995</v>
      </c>
      <c r="D363" s="2">
        <f t="shared" si="15"/>
        <v>7.470648110403374E-5</v>
      </c>
      <c r="E363" s="6">
        <f t="shared" si="17"/>
        <v>0.98735557582137412</v>
      </c>
      <c r="F363" t="str">
        <f t="shared" si="16"/>
        <v>C</v>
      </c>
    </row>
    <row r="364" spans="2:6" x14ac:dyDescent="0.25">
      <c r="B364">
        <v>1169</v>
      </c>
      <c r="C364" s="5">
        <v>2884.5763199999997</v>
      </c>
      <c r="D364" s="2">
        <f t="shared" si="15"/>
        <v>7.467294091010995E-5</v>
      </c>
      <c r="E364" s="6">
        <f t="shared" si="17"/>
        <v>0.98743024876228425</v>
      </c>
      <c r="F364" t="str">
        <f t="shared" si="16"/>
        <v>C</v>
      </c>
    </row>
    <row r="365" spans="2:6" x14ac:dyDescent="0.25">
      <c r="B365">
        <v>1259</v>
      </c>
      <c r="C365" s="5">
        <v>2883.1749999999997</v>
      </c>
      <c r="D365" s="2">
        <f t="shared" si="15"/>
        <v>7.4636664981187338E-5</v>
      </c>
      <c r="E365" s="6">
        <f t="shared" si="17"/>
        <v>0.98750488542726544</v>
      </c>
      <c r="F365" t="str">
        <f t="shared" si="16"/>
        <v>C</v>
      </c>
    </row>
    <row r="366" spans="2:6" x14ac:dyDescent="0.25">
      <c r="B366">
        <v>1177</v>
      </c>
      <c r="C366" s="5">
        <v>2881.2172599999999</v>
      </c>
      <c r="D366" s="2">
        <f t="shared" si="15"/>
        <v>7.4585985024368812E-5</v>
      </c>
      <c r="E366" s="6">
        <f t="shared" si="17"/>
        <v>0.98757947141228986</v>
      </c>
      <c r="F366" t="str">
        <f t="shared" si="16"/>
        <v>C</v>
      </c>
    </row>
    <row r="367" spans="2:6" x14ac:dyDescent="0.25">
      <c r="B367">
        <v>1183</v>
      </c>
      <c r="C367" s="5">
        <v>2876.9302899999998</v>
      </c>
      <c r="D367" s="2">
        <f t="shared" si="15"/>
        <v>7.4475008360214059E-5</v>
      </c>
      <c r="E367" s="6">
        <f t="shared" si="17"/>
        <v>0.98765394642065008</v>
      </c>
      <c r="F367" t="str">
        <f t="shared" si="16"/>
        <v>C</v>
      </c>
    </row>
    <row r="368" spans="2:6" x14ac:dyDescent="0.25">
      <c r="B368">
        <v>1107</v>
      </c>
      <c r="C368" s="5">
        <v>2876.3051900000005</v>
      </c>
      <c r="D368" s="2">
        <f t="shared" si="15"/>
        <v>7.445882641521256E-5</v>
      </c>
      <c r="E368" s="6">
        <f t="shared" si="17"/>
        <v>0.98772840524706529</v>
      </c>
      <c r="F368" t="str">
        <f t="shared" si="16"/>
        <v>C</v>
      </c>
    </row>
    <row r="369" spans="2:6" x14ac:dyDescent="0.25">
      <c r="B369">
        <v>1420</v>
      </c>
      <c r="C369" s="5">
        <v>2874.7050799999997</v>
      </c>
      <c r="D369" s="2">
        <f t="shared" si="15"/>
        <v>7.4417404415506294E-5</v>
      </c>
      <c r="E369" s="6">
        <f t="shared" si="17"/>
        <v>0.98780282265148078</v>
      </c>
      <c r="F369" t="str">
        <f t="shared" si="16"/>
        <v>C</v>
      </c>
    </row>
    <row r="370" spans="2:6" x14ac:dyDescent="0.25">
      <c r="B370">
        <v>1346</v>
      </c>
      <c r="C370" s="5">
        <v>2871.6153799999997</v>
      </c>
      <c r="D370" s="2">
        <f t="shared" si="15"/>
        <v>7.4337421444027846E-5</v>
      </c>
      <c r="E370" s="6">
        <f t="shared" si="17"/>
        <v>0.98787716007292481</v>
      </c>
      <c r="F370" t="str">
        <f t="shared" si="16"/>
        <v>C</v>
      </c>
    </row>
    <row r="371" spans="2:6" x14ac:dyDescent="0.25">
      <c r="B371">
        <v>1431</v>
      </c>
      <c r="C371" s="5">
        <v>2868.2305999999999</v>
      </c>
      <c r="D371" s="2">
        <f t="shared" si="15"/>
        <v>7.4249799745416064E-5</v>
      </c>
      <c r="E371" s="6">
        <f t="shared" si="17"/>
        <v>0.98795140987267027</v>
      </c>
      <c r="F371" t="str">
        <f t="shared" si="16"/>
        <v>C</v>
      </c>
    </row>
    <row r="372" spans="2:6" x14ac:dyDescent="0.25">
      <c r="B372">
        <v>1216</v>
      </c>
      <c r="C372" s="5">
        <v>2865.8817500000005</v>
      </c>
      <c r="D372" s="2">
        <f t="shared" si="15"/>
        <v>7.418899513572674E-5</v>
      </c>
      <c r="E372" s="6">
        <f t="shared" si="17"/>
        <v>0.98802559886780605</v>
      </c>
      <c r="F372" t="str">
        <f t="shared" si="16"/>
        <v>C</v>
      </c>
    </row>
    <row r="373" spans="2:6" x14ac:dyDescent="0.25">
      <c r="B373">
        <v>1015</v>
      </c>
      <c r="C373" s="5">
        <v>2863.8748199999995</v>
      </c>
      <c r="D373" s="2">
        <f t="shared" si="15"/>
        <v>7.4137041798849604E-5</v>
      </c>
      <c r="E373" s="6">
        <f t="shared" si="17"/>
        <v>0.98809973590960487</v>
      </c>
      <c r="F373" t="str">
        <f t="shared" si="16"/>
        <v>C</v>
      </c>
    </row>
    <row r="374" spans="2:6" x14ac:dyDescent="0.25">
      <c r="B374">
        <v>1325</v>
      </c>
      <c r="C374" s="5">
        <v>2858.7717599999996</v>
      </c>
      <c r="D374" s="2">
        <f t="shared" si="15"/>
        <v>7.4004939037276368E-5</v>
      </c>
      <c r="E374" s="6">
        <f t="shared" si="17"/>
        <v>0.98817374084864218</v>
      </c>
      <c r="F374" t="str">
        <f t="shared" si="16"/>
        <v>C</v>
      </c>
    </row>
    <row r="375" spans="2:6" x14ac:dyDescent="0.25">
      <c r="B375">
        <v>1264</v>
      </c>
      <c r="C375" s="5">
        <v>2856.5913099999998</v>
      </c>
      <c r="D375" s="2">
        <f t="shared" si="15"/>
        <v>7.394849379334972E-5</v>
      </c>
      <c r="E375" s="6">
        <f t="shared" si="17"/>
        <v>0.98824768934243556</v>
      </c>
      <c r="F375" t="str">
        <f t="shared" si="16"/>
        <v>C</v>
      </c>
    </row>
    <row r="376" spans="2:6" x14ac:dyDescent="0.25">
      <c r="B376">
        <v>1339</v>
      </c>
      <c r="C376" s="5">
        <v>2855.2440799999995</v>
      </c>
      <c r="D376" s="2">
        <f t="shared" si="15"/>
        <v>7.3913618090639118E-5</v>
      </c>
      <c r="E376" s="6">
        <f t="shared" si="17"/>
        <v>0.98832160296052618</v>
      </c>
      <c r="F376" t="str">
        <f t="shared" si="16"/>
        <v>C</v>
      </c>
    </row>
    <row r="377" spans="2:6" x14ac:dyDescent="0.25">
      <c r="B377">
        <v>1306</v>
      </c>
      <c r="C377" s="5">
        <v>2848.4277400000001</v>
      </c>
      <c r="D377" s="2">
        <f t="shared" si="15"/>
        <v>7.3737163700954894E-5</v>
      </c>
      <c r="E377" s="6">
        <f t="shared" si="17"/>
        <v>0.98839534012422714</v>
      </c>
      <c r="F377" t="str">
        <f t="shared" si="16"/>
        <v>C</v>
      </c>
    </row>
    <row r="378" spans="2:6" x14ac:dyDescent="0.25">
      <c r="B378">
        <v>1505</v>
      </c>
      <c r="C378" s="5">
        <v>2845.9386</v>
      </c>
      <c r="D378" s="2">
        <f t="shared" si="15"/>
        <v>7.3672727408232019E-5</v>
      </c>
      <c r="E378" s="6">
        <f t="shared" si="17"/>
        <v>0.98846901285163535</v>
      </c>
      <c r="F378" t="str">
        <f t="shared" si="16"/>
        <v>C</v>
      </c>
    </row>
    <row r="379" spans="2:6" x14ac:dyDescent="0.25">
      <c r="B379">
        <v>1066</v>
      </c>
      <c r="C379" s="5">
        <v>2840.0402099999997</v>
      </c>
      <c r="D379" s="2">
        <f t="shared" si="15"/>
        <v>7.3520035962739325E-5</v>
      </c>
      <c r="E379" s="6">
        <f t="shared" si="17"/>
        <v>0.98854253288759808</v>
      </c>
      <c r="F379" t="str">
        <f t="shared" si="16"/>
        <v>C</v>
      </c>
    </row>
    <row r="380" spans="2:6" x14ac:dyDescent="0.25">
      <c r="B380">
        <v>1330</v>
      </c>
      <c r="C380" s="5">
        <v>2832.0576900000005</v>
      </c>
      <c r="D380" s="2">
        <f t="shared" si="15"/>
        <v>7.3313392706278799E-5</v>
      </c>
      <c r="E380" s="6">
        <f t="shared" si="17"/>
        <v>0.98861584628030441</v>
      </c>
      <c r="F380" t="str">
        <f t="shared" si="16"/>
        <v>C</v>
      </c>
    </row>
    <row r="381" spans="2:6" x14ac:dyDescent="0.25">
      <c r="B381">
        <v>1155</v>
      </c>
      <c r="C381" s="5">
        <v>2831.8219199999994</v>
      </c>
      <c r="D381" s="2">
        <f t="shared" si="15"/>
        <v>7.3307289335341311E-5</v>
      </c>
      <c r="E381" s="6">
        <f t="shared" si="17"/>
        <v>0.98868915356963971</v>
      </c>
      <c r="F381" t="str">
        <f t="shared" si="16"/>
        <v>C</v>
      </c>
    </row>
    <row r="382" spans="2:6" x14ac:dyDescent="0.25">
      <c r="B382">
        <v>1326</v>
      </c>
      <c r="C382" s="5">
        <v>2828.5144599999999</v>
      </c>
      <c r="D382" s="2">
        <f t="shared" si="15"/>
        <v>7.3221669217256679E-5</v>
      </c>
      <c r="E382" s="6">
        <f t="shared" si="17"/>
        <v>0.98876237523885702</v>
      </c>
      <c r="F382" t="str">
        <f t="shared" si="16"/>
        <v>C</v>
      </c>
    </row>
    <row r="383" spans="2:6" x14ac:dyDescent="0.25">
      <c r="B383">
        <v>1291</v>
      </c>
      <c r="C383" s="5">
        <v>2827.9194999999995</v>
      </c>
      <c r="D383" s="2">
        <f t="shared" si="15"/>
        <v>7.3206267505533583E-5</v>
      </c>
      <c r="E383" s="6">
        <f t="shared" si="17"/>
        <v>0.98883558150636253</v>
      </c>
      <c r="F383" t="str">
        <f t="shared" si="16"/>
        <v>C</v>
      </c>
    </row>
    <row r="384" spans="2:6" x14ac:dyDescent="0.25">
      <c r="B384">
        <v>1557</v>
      </c>
      <c r="C384" s="5">
        <v>2804.6975399999997</v>
      </c>
      <c r="D384" s="2">
        <f t="shared" si="15"/>
        <v>7.2605121321647241E-5</v>
      </c>
      <c r="E384" s="6">
        <f t="shared" si="17"/>
        <v>0.9889081866276842</v>
      </c>
      <c r="F384" t="str">
        <f t="shared" si="16"/>
        <v>C</v>
      </c>
    </row>
    <row r="385" spans="2:6" x14ac:dyDescent="0.25">
      <c r="B385">
        <v>1046</v>
      </c>
      <c r="C385" s="5">
        <v>2804.2745399999999</v>
      </c>
      <c r="D385" s="2">
        <f t="shared" si="15"/>
        <v>7.2594171133300351E-5</v>
      </c>
      <c r="E385" s="6">
        <f t="shared" si="17"/>
        <v>0.98898078079881746</v>
      </c>
      <c r="F385" t="str">
        <f t="shared" si="16"/>
        <v>C</v>
      </c>
    </row>
    <row r="386" spans="2:6" x14ac:dyDescent="0.25">
      <c r="B386">
        <v>1110</v>
      </c>
      <c r="C386" s="5">
        <v>2800.6908100000001</v>
      </c>
      <c r="D386" s="2">
        <f t="shared" si="15"/>
        <v>7.2501399221989725E-5</v>
      </c>
      <c r="E386" s="6">
        <f t="shared" si="17"/>
        <v>0.98905328219803945</v>
      </c>
      <c r="F386" t="str">
        <f t="shared" si="16"/>
        <v>C</v>
      </c>
    </row>
    <row r="387" spans="2:6" x14ac:dyDescent="0.25">
      <c r="B387">
        <v>1561</v>
      </c>
      <c r="C387" s="5">
        <v>2800.48288</v>
      </c>
      <c r="D387" s="2">
        <f t="shared" si="15"/>
        <v>7.2496016544299491E-5</v>
      </c>
      <c r="E387" s="6">
        <f t="shared" si="17"/>
        <v>0.98912577821458381</v>
      </c>
      <c r="F387" t="str">
        <f t="shared" si="16"/>
        <v>C</v>
      </c>
    </row>
    <row r="388" spans="2:6" x14ac:dyDescent="0.25">
      <c r="B388">
        <v>1486</v>
      </c>
      <c r="C388" s="5">
        <v>2797.0470399999999</v>
      </c>
      <c r="D388" s="2">
        <f t="shared" ref="D388:D451" si="18">C388/GETPIVOTDATA("[Measures].[Suma de VENTA_PROM12MESES_MONTO]",$B$2)</f>
        <v>7.2407073056995064E-5</v>
      </c>
      <c r="E388" s="6">
        <f t="shared" si="17"/>
        <v>0.98919818528764081</v>
      </c>
      <c r="F388" t="str">
        <f t="shared" ref="F388:F451" si="19">VLOOKUP(E388,$I$4:$K$7,3,TRUE)</f>
        <v>C</v>
      </c>
    </row>
    <row r="389" spans="2:6" x14ac:dyDescent="0.25">
      <c r="B389">
        <v>1034</v>
      </c>
      <c r="C389" s="5">
        <v>2794.8873600000002</v>
      </c>
      <c r="D389" s="2">
        <f t="shared" si="18"/>
        <v>7.235116548543712E-5</v>
      </c>
      <c r="E389" s="6">
        <f t="shared" ref="E389:E452" si="20">D389+E388</f>
        <v>0.98927053645312624</v>
      </c>
      <c r="F389" t="str">
        <f t="shared" si="19"/>
        <v>C</v>
      </c>
    </row>
    <row r="390" spans="2:6" x14ac:dyDescent="0.25">
      <c r="B390">
        <v>1021</v>
      </c>
      <c r="C390" s="5">
        <v>2794.5026200000002</v>
      </c>
      <c r="D390" s="2">
        <f t="shared" si="18"/>
        <v>7.2341205732565767E-5</v>
      </c>
      <c r="E390" s="6">
        <f t="shared" si="20"/>
        <v>0.98934287765885875</v>
      </c>
      <c r="F390" t="str">
        <f t="shared" si="19"/>
        <v>C</v>
      </c>
    </row>
    <row r="391" spans="2:6" x14ac:dyDescent="0.25">
      <c r="B391">
        <v>1555</v>
      </c>
      <c r="C391" s="5">
        <v>2791.8444699999995</v>
      </c>
      <c r="D391" s="2">
        <f t="shared" si="18"/>
        <v>7.2272394283028442E-5</v>
      </c>
      <c r="E391" s="6">
        <f t="shared" si="20"/>
        <v>0.98941515005314173</v>
      </c>
      <c r="F391" t="str">
        <f t="shared" si="19"/>
        <v>C</v>
      </c>
    </row>
    <row r="392" spans="2:6" x14ac:dyDescent="0.25">
      <c r="B392">
        <v>1447</v>
      </c>
      <c r="C392" s="5">
        <v>2790.2575200000001</v>
      </c>
      <c r="D392" s="2">
        <f t="shared" si="18"/>
        <v>7.2231312955848567E-5</v>
      </c>
      <c r="E392" s="6">
        <f t="shared" si="20"/>
        <v>0.9894873813660976</v>
      </c>
      <c r="F392" t="str">
        <f t="shared" si="19"/>
        <v>C</v>
      </c>
    </row>
    <row r="393" spans="2:6" x14ac:dyDescent="0.25">
      <c r="B393">
        <v>1436</v>
      </c>
      <c r="C393" s="5">
        <v>2785.6878400000001</v>
      </c>
      <c r="D393" s="2">
        <f t="shared" si="18"/>
        <v>7.2113017786380447E-5</v>
      </c>
      <c r="E393" s="6">
        <f t="shared" si="20"/>
        <v>0.98955949438388402</v>
      </c>
      <c r="F393" t="str">
        <f t="shared" si="19"/>
        <v>C</v>
      </c>
    </row>
    <row r="394" spans="2:6" x14ac:dyDescent="0.25">
      <c r="B394">
        <v>1258</v>
      </c>
      <c r="C394" s="5">
        <v>2781.9968499999995</v>
      </c>
      <c r="D394" s="2">
        <f t="shared" si="18"/>
        <v>7.201746923865825E-5</v>
      </c>
      <c r="E394" s="6">
        <f t="shared" si="20"/>
        <v>0.9896315118531227</v>
      </c>
      <c r="F394" t="str">
        <f t="shared" si="19"/>
        <v>C</v>
      </c>
    </row>
    <row r="395" spans="2:6" x14ac:dyDescent="0.25">
      <c r="B395">
        <v>1415</v>
      </c>
      <c r="C395" s="5">
        <v>2781.2005999999997</v>
      </c>
      <c r="D395" s="2">
        <f t="shared" si="18"/>
        <v>7.1996856738726302E-5</v>
      </c>
      <c r="E395" s="6">
        <f t="shared" si="20"/>
        <v>0.98970350870986146</v>
      </c>
      <c r="F395" t="str">
        <f t="shared" si="19"/>
        <v>C</v>
      </c>
    </row>
    <row r="396" spans="2:6" x14ac:dyDescent="0.25">
      <c r="B396">
        <v>1312</v>
      </c>
      <c r="C396" s="5">
        <v>2779.9934800000001</v>
      </c>
      <c r="D396" s="2">
        <f t="shared" si="18"/>
        <v>7.1965608059394644E-5</v>
      </c>
      <c r="E396" s="6">
        <f t="shared" si="20"/>
        <v>0.9897754743179209</v>
      </c>
      <c r="F396" t="str">
        <f t="shared" si="19"/>
        <v>C</v>
      </c>
    </row>
    <row r="397" spans="2:6" x14ac:dyDescent="0.25">
      <c r="B397">
        <v>1550</v>
      </c>
      <c r="C397" s="5">
        <v>2777.2683200000001</v>
      </c>
      <c r="D397" s="2">
        <f t="shared" si="18"/>
        <v>7.1895061923991788E-5</v>
      </c>
      <c r="E397" s="6">
        <f t="shared" si="20"/>
        <v>0.98984736937984485</v>
      </c>
      <c r="F397" t="str">
        <f t="shared" si="19"/>
        <v>C</v>
      </c>
    </row>
    <row r="398" spans="2:6" x14ac:dyDescent="0.25">
      <c r="B398">
        <v>1205</v>
      </c>
      <c r="C398" s="5">
        <v>2774.9441200000001</v>
      </c>
      <c r="D398" s="2">
        <f t="shared" si="18"/>
        <v>7.1834895428115095E-5</v>
      </c>
      <c r="E398" s="6">
        <f t="shared" si="20"/>
        <v>0.98991920427527302</v>
      </c>
      <c r="F398" t="str">
        <f t="shared" si="19"/>
        <v>C</v>
      </c>
    </row>
    <row r="399" spans="2:6" x14ac:dyDescent="0.25">
      <c r="B399">
        <v>1214</v>
      </c>
      <c r="C399" s="5">
        <v>2772.93804</v>
      </c>
      <c r="D399" s="2">
        <f t="shared" si="18"/>
        <v>7.1782964095162548E-5</v>
      </c>
      <c r="E399" s="6">
        <f t="shared" si="20"/>
        <v>0.98999098723936818</v>
      </c>
      <c r="F399" t="str">
        <f t="shared" si="19"/>
        <v>C</v>
      </c>
    </row>
    <row r="400" spans="2:6" x14ac:dyDescent="0.25">
      <c r="B400">
        <v>1191</v>
      </c>
      <c r="C400" s="5">
        <v>2762.43064</v>
      </c>
      <c r="D400" s="2">
        <f t="shared" si="18"/>
        <v>7.1510959345668211E-5</v>
      </c>
      <c r="E400" s="6">
        <f t="shared" si="20"/>
        <v>0.99006249819871384</v>
      </c>
      <c r="F400" t="str">
        <f t="shared" si="19"/>
        <v>C</v>
      </c>
    </row>
    <row r="401" spans="2:6" x14ac:dyDescent="0.25">
      <c r="B401">
        <v>1390</v>
      </c>
      <c r="C401" s="5">
        <v>2753.8613200000004</v>
      </c>
      <c r="D401" s="2">
        <f t="shared" si="18"/>
        <v>7.1289125615160514E-5</v>
      </c>
      <c r="E401" s="6">
        <f t="shared" si="20"/>
        <v>0.990133787324329</v>
      </c>
      <c r="F401" t="str">
        <f t="shared" si="19"/>
        <v>C</v>
      </c>
    </row>
    <row r="402" spans="2:6" x14ac:dyDescent="0.25">
      <c r="B402">
        <v>1538</v>
      </c>
      <c r="C402" s="5">
        <v>2747.2414800000001</v>
      </c>
      <c r="D402" s="2">
        <f t="shared" si="18"/>
        <v>7.1117758015098393E-5</v>
      </c>
      <c r="E402" s="6">
        <f t="shared" si="20"/>
        <v>0.99020490508234404</v>
      </c>
      <c r="F402" t="str">
        <f t="shared" si="19"/>
        <v>C</v>
      </c>
    </row>
    <row r="403" spans="2:6" x14ac:dyDescent="0.25">
      <c r="B403">
        <v>1227</v>
      </c>
      <c r="C403" s="5">
        <v>2745.931</v>
      </c>
      <c r="D403" s="2">
        <f t="shared" si="18"/>
        <v>7.1083833658538507E-5</v>
      </c>
      <c r="E403" s="6">
        <f t="shared" si="20"/>
        <v>0.99027598891600255</v>
      </c>
      <c r="F403" t="str">
        <f t="shared" si="19"/>
        <v>C</v>
      </c>
    </row>
    <row r="404" spans="2:6" x14ac:dyDescent="0.25">
      <c r="B404">
        <v>1395</v>
      </c>
      <c r="C404" s="5">
        <v>2736.4938400000001</v>
      </c>
      <c r="D404" s="2">
        <f t="shared" si="18"/>
        <v>7.0839534179910311E-5</v>
      </c>
      <c r="E404" s="6">
        <f t="shared" si="20"/>
        <v>0.9903468284501824</v>
      </c>
      <c r="F404" t="str">
        <f t="shared" si="19"/>
        <v>C</v>
      </c>
    </row>
    <row r="405" spans="2:6" x14ac:dyDescent="0.25">
      <c r="B405">
        <v>1397</v>
      </c>
      <c r="C405" s="5">
        <v>2735.8330699999997</v>
      </c>
      <c r="D405" s="2">
        <f t="shared" si="18"/>
        <v>7.0822428846685777E-5</v>
      </c>
      <c r="E405" s="6">
        <f t="shared" si="20"/>
        <v>0.99041765087902911</v>
      </c>
      <c r="F405" t="str">
        <f t="shared" si="19"/>
        <v>C</v>
      </c>
    </row>
    <row r="406" spans="2:6" x14ac:dyDescent="0.25">
      <c r="B406">
        <v>1443</v>
      </c>
      <c r="C406" s="5">
        <v>2733.9229999999998</v>
      </c>
      <c r="D406" s="2">
        <f t="shared" si="18"/>
        <v>7.0772982921731305E-5</v>
      </c>
      <c r="E406" s="6">
        <f t="shared" si="20"/>
        <v>0.9904884238619508</v>
      </c>
      <c r="F406" t="str">
        <f t="shared" si="19"/>
        <v>C</v>
      </c>
    </row>
    <row r="407" spans="2:6" x14ac:dyDescent="0.25">
      <c r="B407">
        <v>1319</v>
      </c>
      <c r="C407" s="5">
        <v>2732.1611199999998</v>
      </c>
      <c r="D407" s="2">
        <f t="shared" si="18"/>
        <v>7.0727373186874051E-5</v>
      </c>
      <c r="E407" s="6">
        <f t="shared" si="20"/>
        <v>0.99055915123513771</v>
      </c>
      <c r="F407" t="str">
        <f t="shared" si="19"/>
        <v>C</v>
      </c>
    </row>
    <row r="408" spans="2:6" x14ac:dyDescent="0.25">
      <c r="B408">
        <v>1470</v>
      </c>
      <c r="C408" s="5">
        <v>2729.7697899999998</v>
      </c>
      <c r="D408" s="2">
        <f t="shared" si="18"/>
        <v>7.0665468898695413E-5</v>
      </c>
      <c r="E408" s="6">
        <f t="shared" si="20"/>
        <v>0.99062981670403638</v>
      </c>
      <c r="F408" t="str">
        <f t="shared" si="19"/>
        <v>C</v>
      </c>
    </row>
    <row r="409" spans="2:6" x14ac:dyDescent="0.25">
      <c r="B409">
        <v>1422</v>
      </c>
      <c r="C409" s="5">
        <v>2724.5486000000001</v>
      </c>
      <c r="D409" s="2">
        <f t="shared" si="18"/>
        <v>7.053030810934578E-5</v>
      </c>
      <c r="E409" s="6">
        <f t="shared" si="20"/>
        <v>0.99070034701214571</v>
      </c>
      <c r="F409" t="str">
        <f t="shared" si="19"/>
        <v>C</v>
      </c>
    </row>
    <row r="410" spans="2:6" x14ac:dyDescent="0.25">
      <c r="B410">
        <v>1480</v>
      </c>
      <c r="C410" s="5">
        <v>2723.1532500000003</v>
      </c>
      <c r="D410" s="2">
        <f t="shared" si="18"/>
        <v>7.0494186725634608E-5</v>
      </c>
      <c r="E410" s="6">
        <f t="shared" si="20"/>
        <v>0.99077084119887138</v>
      </c>
      <c r="F410" t="str">
        <f t="shared" si="19"/>
        <v>C</v>
      </c>
    </row>
    <row r="411" spans="2:6" x14ac:dyDescent="0.25">
      <c r="B411">
        <v>1151</v>
      </c>
      <c r="C411" s="5">
        <v>2722.4309199999998</v>
      </c>
      <c r="D411" s="2">
        <f t="shared" si="18"/>
        <v>7.0475487790531497E-5</v>
      </c>
      <c r="E411" s="6">
        <f t="shared" si="20"/>
        <v>0.99084131668666187</v>
      </c>
      <c r="F411" t="str">
        <f t="shared" si="19"/>
        <v>C</v>
      </c>
    </row>
    <row r="412" spans="2:6" x14ac:dyDescent="0.25">
      <c r="B412">
        <v>1211</v>
      </c>
      <c r="C412" s="5">
        <v>2718.4607599999999</v>
      </c>
      <c r="D412" s="2">
        <f t="shared" si="18"/>
        <v>7.0372712377370062E-5</v>
      </c>
      <c r="E412" s="6">
        <f t="shared" si="20"/>
        <v>0.99091168939903929</v>
      </c>
      <c r="F412" t="str">
        <f t="shared" si="19"/>
        <v>C</v>
      </c>
    </row>
    <row r="413" spans="2:6" x14ac:dyDescent="0.25">
      <c r="B413">
        <v>1320</v>
      </c>
      <c r="C413" s="5">
        <v>2713.2714600000004</v>
      </c>
      <c r="D413" s="2">
        <f t="shared" si="18"/>
        <v>7.0238377123496535E-5</v>
      </c>
      <c r="E413" s="6">
        <f t="shared" si="20"/>
        <v>0.99098192777616279</v>
      </c>
      <c r="F413" t="str">
        <f t="shared" si="19"/>
        <v>C</v>
      </c>
    </row>
    <row r="414" spans="2:6" x14ac:dyDescent="0.25">
      <c r="B414">
        <v>1471</v>
      </c>
      <c r="C414" s="5">
        <v>2707.8889300000005</v>
      </c>
      <c r="D414" s="2">
        <f t="shared" si="18"/>
        <v>7.0099039730393028E-5</v>
      </c>
      <c r="E414" s="6">
        <f t="shared" si="20"/>
        <v>0.99105202681589322</v>
      </c>
      <c r="F414" t="str">
        <f t="shared" si="19"/>
        <v>C</v>
      </c>
    </row>
    <row r="415" spans="2:6" x14ac:dyDescent="0.25">
      <c r="B415">
        <v>1255</v>
      </c>
      <c r="C415" s="5">
        <v>2706.7106999999996</v>
      </c>
      <c r="D415" s="2">
        <f t="shared" si="18"/>
        <v>7.0068538925627155E-5</v>
      </c>
      <c r="E415" s="6">
        <f t="shared" si="20"/>
        <v>0.99112209535481888</v>
      </c>
      <c r="F415" t="str">
        <f t="shared" si="19"/>
        <v>C</v>
      </c>
    </row>
    <row r="416" spans="2:6" x14ac:dyDescent="0.25">
      <c r="B416">
        <v>1333</v>
      </c>
      <c r="C416" s="5">
        <v>2706.2362899999998</v>
      </c>
      <c r="D416" s="2">
        <f t="shared" si="18"/>
        <v>7.0056257888148087E-5</v>
      </c>
      <c r="E416" s="6">
        <f t="shared" si="20"/>
        <v>0.99119215161270702</v>
      </c>
      <c r="F416" t="str">
        <f t="shared" si="19"/>
        <v>C</v>
      </c>
    </row>
    <row r="417" spans="2:6" x14ac:dyDescent="0.25">
      <c r="B417">
        <v>1351</v>
      </c>
      <c r="C417" s="5">
        <v>2701.4736499999999</v>
      </c>
      <c r="D417" s="2">
        <f t="shared" si="18"/>
        <v>6.9932967568931952E-5</v>
      </c>
      <c r="E417" s="6">
        <f t="shared" si="20"/>
        <v>0.99126208458027598</v>
      </c>
      <c r="F417" t="str">
        <f t="shared" si="19"/>
        <v>C</v>
      </c>
    </row>
    <row r="418" spans="2:6" x14ac:dyDescent="0.25">
      <c r="B418">
        <v>1308</v>
      </c>
      <c r="C418" s="5">
        <v>2696.16203</v>
      </c>
      <c r="D418" s="2">
        <f t="shared" si="18"/>
        <v>6.9795465820877333E-5</v>
      </c>
      <c r="E418" s="6">
        <f t="shared" si="20"/>
        <v>0.99133188004609685</v>
      </c>
      <c r="F418" t="str">
        <f t="shared" si="19"/>
        <v>C</v>
      </c>
    </row>
    <row r="419" spans="2:6" x14ac:dyDescent="0.25">
      <c r="B419">
        <v>1165</v>
      </c>
      <c r="C419" s="5">
        <v>2690.53881</v>
      </c>
      <c r="D419" s="2">
        <f t="shared" si="18"/>
        <v>6.9649897692943536E-5</v>
      </c>
      <c r="E419" s="6">
        <f t="shared" si="20"/>
        <v>0.99140152994378983</v>
      </c>
      <c r="F419" t="str">
        <f t="shared" si="19"/>
        <v>C</v>
      </c>
    </row>
    <row r="420" spans="2:6" x14ac:dyDescent="0.25">
      <c r="B420">
        <v>1213</v>
      </c>
      <c r="C420" s="5">
        <v>2685.4204499999996</v>
      </c>
      <c r="D420" s="2">
        <f t="shared" si="18"/>
        <v>6.9517398860727966E-5</v>
      </c>
      <c r="E420" s="6">
        <f t="shared" si="20"/>
        <v>0.99147104734265057</v>
      </c>
      <c r="F420" t="str">
        <f t="shared" si="19"/>
        <v>C</v>
      </c>
    </row>
    <row r="421" spans="2:6" x14ac:dyDescent="0.25">
      <c r="B421">
        <v>1521</v>
      </c>
      <c r="C421" s="5">
        <v>2682.0694200000003</v>
      </c>
      <c r="D421" s="2">
        <f t="shared" si="18"/>
        <v>6.9430650847356645E-5</v>
      </c>
      <c r="E421" s="6">
        <f t="shared" si="20"/>
        <v>0.99154047799349787</v>
      </c>
      <c r="F421" t="str">
        <f t="shared" si="19"/>
        <v>C</v>
      </c>
    </row>
    <row r="422" spans="2:6" x14ac:dyDescent="0.25">
      <c r="B422">
        <v>1174</v>
      </c>
      <c r="C422" s="5">
        <v>2681.6993899999998</v>
      </c>
      <c r="D422" s="2">
        <f t="shared" si="18"/>
        <v>6.9421071891815267E-5</v>
      </c>
      <c r="E422" s="6">
        <f t="shared" si="20"/>
        <v>0.99160989906538965</v>
      </c>
      <c r="F422" t="str">
        <f t="shared" si="19"/>
        <v>C</v>
      </c>
    </row>
    <row r="423" spans="2:6" x14ac:dyDescent="0.25">
      <c r="B423">
        <v>1292</v>
      </c>
      <c r="C423" s="5">
        <v>2681.0082800000005</v>
      </c>
      <c r="D423" s="2">
        <f t="shared" si="18"/>
        <v>6.9403181147918307E-5</v>
      </c>
      <c r="E423" s="6">
        <f t="shared" si="20"/>
        <v>0.99167930224653755</v>
      </c>
      <c r="F423" t="str">
        <f t="shared" si="19"/>
        <v>C</v>
      </c>
    </row>
    <row r="424" spans="2:6" x14ac:dyDescent="0.25">
      <c r="B424">
        <v>1226</v>
      </c>
      <c r="C424" s="5">
        <v>2680.0471499999999</v>
      </c>
      <c r="D424" s="2">
        <f t="shared" si="18"/>
        <v>6.937830040435837E-5</v>
      </c>
      <c r="E424" s="6">
        <f t="shared" si="20"/>
        <v>0.99174868054694187</v>
      </c>
      <c r="F424" t="str">
        <f t="shared" si="19"/>
        <v>C</v>
      </c>
    </row>
    <row r="425" spans="2:6" x14ac:dyDescent="0.25">
      <c r="B425">
        <v>1473</v>
      </c>
      <c r="C425" s="5">
        <v>2671.50794</v>
      </c>
      <c r="D425" s="2">
        <f t="shared" si="18"/>
        <v>6.9157246130519979E-5</v>
      </c>
      <c r="E425" s="6">
        <f t="shared" si="20"/>
        <v>0.99181783779307242</v>
      </c>
      <c r="F425" t="str">
        <f t="shared" si="19"/>
        <v>C</v>
      </c>
    </row>
    <row r="426" spans="2:6" x14ac:dyDescent="0.25">
      <c r="B426">
        <v>1100</v>
      </c>
      <c r="C426" s="5">
        <v>2661.6059599999999</v>
      </c>
      <c r="D426" s="2">
        <f t="shared" si="18"/>
        <v>6.8900913870455839E-5</v>
      </c>
      <c r="E426" s="6">
        <f t="shared" si="20"/>
        <v>0.99188673870694288</v>
      </c>
      <c r="F426" t="str">
        <f t="shared" si="19"/>
        <v>C</v>
      </c>
    </row>
    <row r="427" spans="2:6" x14ac:dyDescent="0.25">
      <c r="B427">
        <v>1175</v>
      </c>
      <c r="C427" s="5">
        <v>2656.9996000000001</v>
      </c>
      <c r="D427" s="2">
        <f t="shared" si="18"/>
        <v>6.8781669166924933E-5</v>
      </c>
      <c r="E427" s="6">
        <f t="shared" si="20"/>
        <v>0.99195552037610979</v>
      </c>
      <c r="F427" t="str">
        <f t="shared" si="19"/>
        <v>C</v>
      </c>
    </row>
    <row r="428" spans="2:6" x14ac:dyDescent="0.25">
      <c r="B428">
        <v>1461</v>
      </c>
      <c r="C428" s="5">
        <v>2655.7160399999998</v>
      </c>
      <c r="D428" s="2">
        <f t="shared" si="18"/>
        <v>6.8748441687599797E-5</v>
      </c>
      <c r="E428" s="6">
        <f t="shared" si="20"/>
        <v>0.99202426881779737</v>
      </c>
      <c r="F428" t="str">
        <f t="shared" si="19"/>
        <v>C</v>
      </c>
    </row>
    <row r="429" spans="2:6" x14ac:dyDescent="0.25">
      <c r="B429">
        <v>1307</v>
      </c>
      <c r="C429" s="5">
        <v>2650.8113400000002</v>
      </c>
      <c r="D429" s="2">
        <f t="shared" si="18"/>
        <v>6.8621473865413074E-5</v>
      </c>
      <c r="E429" s="6">
        <f t="shared" si="20"/>
        <v>0.99209289029166281</v>
      </c>
      <c r="F429" t="str">
        <f t="shared" si="19"/>
        <v>C</v>
      </c>
    </row>
    <row r="430" spans="2:6" x14ac:dyDescent="0.25">
      <c r="B430">
        <v>1336</v>
      </c>
      <c r="C430" s="5">
        <v>2649.6327799999999</v>
      </c>
      <c r="D430" s="2">
        <f t="shared" si="18"/>
        <v>6.8590964517947084E-5</v>
      </c>
      <c r="E430" s="6">
        <f t="shared" si="20"/>
        <v>0.99216148125618076</v>
      </c>
      <c r="F430" t="str">
        <f t="shared" si="19"/>
        <v>C</v>
      </c>
    </row>
    <row r="431" spans="2:6" x14ac:dyDescent="0.25">
      <c r="B431">
        <v>1462</v>
      </c>
      <c r="C431" s="5">
        <v>2649.4230699999998</v>
      </c>
      <c r="D431" s="2">
        <f t="shared" si="18"/>
        <v>6.8585535761450092E-5</v>
      </c>
      <c r="E431" s="6">
        <f t="shared" si="20"/>
        <v>0.99223006679194226</v>
      </c>
      <c r="F431" t="str">
        <f t="shared" si="19"/>
        <v>C</v>
      </c>
    </row>
    <row r="432" spans="2:6" x14ac:dyDescent="0.25">
      <c r="B432">
        <v>1509</v>
      </c>
      <c r="C432" s="5">
        <v>2643.6372099999999</v>
      </c>
      <c r="D432" s="2">
        <f t="shared" si="18"/>
        <v>6.8435757376701317E-5</v>
      </c>
      <c r="E432" s="6">
        <f t="shared" si="20"/>
        <v>0.99229850254931895</v>
      </c>
      <c r="F432" t="str">
        <f t="shared" si="19"/>
        <v>C</v>
      </c>
    </row>
    <row r="433" spans="2:6" x14ac:dyDescent="0.25">
      <c r="B433">
        <v>1058</v>
      </c>
      <c r="C433" s="5">
        <v>2639.4463399999995</v>
      </c>
      <c r="D433" s="2">
        <f t="shared" si="18"/>
        <v>6.8327268450371929E-5</v>
      </c>
      <c r="E433" s="6">
        <f t="shared" si="20"/>
        <v>0.99236682981776936</v>
      </c>
      <c r="F433" t="str">
        <f t="shared" si="19"/>
        <v>C</v>
      </c>
    </row>
    <row r="434" spans="2:6" x14ac:dyDescent="0.25">
      <c r="B434">
        <v>1071</v>
      </c>
      <c r="C434" s="5">
        <v>2637.1662699999997</v>
      </c>
      <c r="D434" s="2">
        <f t="shared" si="18"/>
        <v>6.8268244346485188E-5</v>
      </c>
      <c r="E434" s="6">
        <f t="shared" si="20"/>
        <v>0.99243509806211583</v>
      </c>
      <c r="F434" t="str">
        <f t="shared" si="19"/>
        <v>C</v>
      </c>
    </row>
    <row r="435" spans="2:6" x14ac:dyDescent="0.25">
      <c r="B435">
        <v>1496</v>
      </c>
      <c r="C435" s="5">
        <v>2635.4018499999997</v>
      </c>
      <c r="D435" s="2">
        <f t="shared" si="18"/>
        <v>6.8222568858723918E-5</v>
      </c>
      <c r="E435" s="6">
        <f t="shared" si="20"/>
        <v>0.99250332063097457</v>
      </c>
      <c r="F435" t="str">
        <f t="shared" si="19"/>
        <v>C</v>
      </c>
    </row>
    <row r="436" spans="2:6" x14ac:dyDescent="0.25">
      <c r="B436">
        <v>1456</v>
      </c>
      <c r="C436" s="5">
        <v>2634.9920499999998</v>
      </c>
      <c r="D436" s="2">
        <f t="shared" si="18"/>
        <v>6.8211960378382181E-5</v>
      </c>
      <c r="E436" s="6">
        <f t="shared" si="20"/>
        <v>0.992571532591353</v>
      </c>
      <c r="F436" t="str">
        <f t="shared" si="19"/>
        <v>C</v>
      </c>
    </row>
    <row r="437" spans="2:6" x14ac:dyDescent="0.25">
      <c r="B437">
        <v>1138</v>
      </c>
      <c r="C437" s="5">
        <v>2630.29126</v>
      </c>
      <c r="D437" s="2">
        <f t="shared" si="18"/>
        <v>6.8090271168265936E-5</v>
      </c>
      <c r="E437" s="6">
        <f t="shared" si="20"/>
        <v>0.99263962286252128</v>
      </c>
      <c r="F437" t="str">
        <f t="shared" si="19"/>
        <v>C</v>
      </c>
    </row>
    <row r="438" spans="2:6" x14ac:dyDescent="0.25">
      <c r="B438">
        <v>1009</v>
      </c>
      <c r="C438" s="5">
        <v>2630.0759400000002</v>
      </c>
      <c r="D438" s="2">
        <f t="shared" si="18"/>
        <v>6.8084697185866771E-5</v>
      </c>
      <c r="E438" s="6">
        <f t="shared" si="20"/>
        <v>0.99270770755970716</v>
      </c>
      <c r="F438" t="str">
        <f t="shared" si="19"/>
        <v>C</v>
      </c>
    </row>
    <row r="439" spans="2:6" x14ac:dyDescent="0.25">
      <c r="B439">
        <v>1304</v>
      </c>
      <c r="C439" s="5">
        <v>2626.8056400000005</v>
      </c>
      <c r="D439" s="2">
        <f t="shared" si="18"/>
        <v>6.800003902759058E-5</v>
      </c>
      <c r="E439" s="6">
        <f t="shared" si="20"/>
        <v>0.99277570759873479</v>
      </c>
      <c r="F439" t="str">
        <f t="shared" si="19"/>
        <v>C</v>
      </c>
    </row>
    <row r="440" spans="2:6" x14ac:dyDescent="0.25">
      <c r="B440">
        <v>1442</v>
      </c>
      <c r="C440" s="5">
        <v>2622.2070800000001</v>
      </c>
      <c r="D440" s="2">
        <f t="shared" si="18"/>
        <v>6.788099624242633E-5</v>
      </c>
      <c r="E440" s="6">
        <f t="shared" si="20"/>
        <v>0.99284358859497723</v>
      </c>
      <c r="F440" t="str">
        <f t="shared" si="19"/>
        <v>C</v>
      </c>
    </row>
    <row r="441" spans="2:6" x14ac:dyDescent="0.25">
      <c r="B441">
        <v>1432</v>
      </c>
      <c r="C441" s="5">
        <v>2620.8651699999996</v>
      </c>
      <c r="D441" s="2">
        <f t="shared" si="18"/>
        <v>6.7846258258396589E-5</v>
      </c>
      <c r="E441" s="6">
        <f t="shared" si="20"/>
        <v>0.99291143485323563</v>
      </c>
      <c r="F441" t="str">
        <f t="shared" si="19"/>
        <v>C</v>
      </c>
    </row>
    <row r="442" spans="2:6" x14ac:dyDescent="0.25">
      <c r="B442">
        <v>1355</v>
      </c>
      <c r="C442" s="5">
        <v>2617.8206600000003</v>
      </c>
      <c r="D442" s="2">
        <f t="shared" si="18"/>
        <v>6.7767445119096411E-5</v>
      </c>
      <c r="E442" s="6">
        <f t="shared" si="20"/>
        <v>0.99297920229835468</v>
      </c>
      <c r="F442" t="str">
        <f t="shared" si="19"/>
        <v>C</v>
      </c>
    </row>
    <row r="443" spans="2:6" x14ac:dyDescent="0.25">
      <c r="B443">
        <v>1267</v>
      </c>
      <c r="C443" s="5">
        <v>2615.76341</v>
      </c>
      <c r="D443" s="2">
        <f t="shared" si="18"/>
        <v>6.7714189149884485E-5</v>
      </c>
      <c r="E443" s="6">
        <f t="shared" si="20"/>
        <v>0.99304691648750454</v>
      </c>
      <c r="F443" t="str">
        <f t="shared" si="19"/>
        <v>C</v>
      </c>
    </row>
    <row r="444" spans="2:6" x14ac:dyDescent="0.25">
      <c r="B444">
        <v>1215</v>
      </c>
      <c r="C444" s="5">
        <v>2609.4154000000003</v>
      </c>
      <c r="D444" s="2">
        <f t="shared" si="18"/>
        <v>6.7549858404901197E-5</v>
      </c>
      <c r="E444" s="6">
        <f t="shared" si="20"/>
        <v>0.99311446634590939</v>
      </c>
      <c r="F444" t="str">
        <f t="shared" si="19"/>
        <v>C</v>
      </c>
    </row>
    <row r="445" spans="2:6" x14ac:dyDescent="0.25">
      <c r="B445">
        <v>1167</v>
      </c>
      <c r="C445" s="5">
        <v>2608.6021999999998</v>
      </c>
      <c r="D445" s="2">
        <f t="shared" si="18"/>
        <v>6.7528807120826264E-5</v>
      </c>
      <c r="E445" s="6">
        <f t="shared" si="20"/>
        <v>0.99318199515303018</v>
      </c>
      <c r="F445" t="str">
        <f t="shared" si="19"/>
        <v>C</v>
      </c>
    </row>
    <row r="446" spans="2:6" x14ac:dyDescent="0.25">
      <c r="B446">
        <v>1108</v>
      </c>
      <c r="C446" s="5">
        <v>2607.3823600000005</v>
      </c>
      <c r="D446" s="2">
        <f t="shared" si="18"/>
        <v>6.7497229159235107E-5</v>
      </c>
      <c r="E446" s="6">
        <f t="shared" si="20"/>
        <v>0.9932494923821894</v>
      </c>
      <c r="F446" t="str">
        <f t="shared" si="19"/>
        <v>C</v>
      </c>
    </row>
    <row r="447" spans="2:6" x14ac:dyDescent="0.25">
      <c r="B447">
        <v>1136</v>
      </c>
      <c r="C447" s="5">
        <v>2601.1480799999999</v>
      </c>
      <c r="D447" s="2">
        <f t="shared" si="18"/>
        <v>6.7335842539359805E-5</v>
      </c>
      <c r="E447" s="6">
        <f t="shared" si="20"/>
        <v>0.99331682822472878</v>
      </c>
      <c r="F447" t="str">
        <f t="shared" si="19"/>
        <v>C</v>
      </c>
    </row>
    <row r="448" spans="2:6" x14ac:dyDescent="0.25">
      <c r="B448">
        <v>1162</v>
      </c>
      <c r="C448" s="5">
        <v>2573.7046400000004</v>
      </c>
      <c r="D448" s="2">
        <f t="shared" si="18"/>
        <v>6.6625415028989711E-5</v>
      </c>
      <c r="E448" s="6">
        <f t="shared" si="20"/>
        <v>0.99338345363975777</v>
      </c>
      <c r="F448" t="str">
        <f t="shared" si="19"/>
        <v>C</v>
      </c>
    </row>
    <row r="449" spans="2:6" x14ac:dyDescent="0.25">
      <c r="B449">
        <v>1027</v>
      </c>
      <c r="C449" s="5">
        <v>2564.0954099999999</v>
      </c>
      <c r="D449" s="2">
        <f t="shared" si="18"/>
        <v>6.6376661179418591E-5</v>
      </c>
      <c r="E449" s="6">
        <f t="shared" si="20"/>
        <v>0.99344983030093714</v>
      </c>
      <c r="F449" t="str">
        <f t="shared" si="19"/>
        <v>C</v>
      </c>
    </row>
    <row r="450" spans="2:6" x14ac:dyDescent="0.25">
      <c r="B450">
        <v>1548</v>
      </c>
      <c r="C450" s="5">
        <v>2563.3432800000005</v>
      </c>
      <c r="D450" s="2">
        <f t="shared" si="18"/>
        <v>6.6357190812606928E-5</v>
      </c>
      <c r="E450" s="6">
        <f t="shared" si="20"/>
        <v>0.99351618749174975</v>
      </c>
      <c r="F450" t="str">
        <f t="shared" si="19"/>
        <v>C</v>
      </c>
    </row>
    <row r="451" spans="2:6" x14ac:dyDescent="0.25">
      <c r="B451">
        <v>1170</v>
      </c>
      <c r="C451" s="5">
        <v>2559.97928</v>
      </c>
      <c r="D451" s="2">
        <f t="shared" si="18"/>
        <v>6.6270107045233545E-5</v>
      </c>
      <c r="E451" s="6">
        <f t="shared" si="20"/>
        <v>0.99358245759879493</v>
      </c>
      <c r="F451" t="str">
        <f t="shared" si="19"/>
        <v>C</v>
      </c>
    </row>
    <row r="452" spans="2:6" x14ac:dyDescent="0.25">
      <c r="B452">
        <v>1549</v>
      </c>
      <c r="C452" s="5">
        <v>2559.4854</v>
      </c>
      <c r="D452" s="2">
        <f t="shared" ref="D452:D515" si="21">C452/GETPIVOTDATA("[Measures].[Suma de VENTA_PROM12MESES_MONTO]",$B$2)</f>
        <v>6.6257321988446864E-5</v>
      </c>
      <c r="E452" s="6">
        <f t="shared" si="20"/>
        <v>0.99364871492078333</v>
      </c>
      <c r="F452" t="str">
        <f t="shared" ref="F452:F515" si="22">VLOOKUP(E452,$I$4:$K$7,3,TRUE)</f>
        <v>C</v>
      </c>
    </row>
    <row r="453" spans="2:6" x14ac:dyDescent="0.25">
      <c r="B453">
        <v>1257</v>
      </c>
      <c r="C453" s="5">
        <v>2553.9314999999997</v>
      </c>
      <c r="D453" s="2">
        <f t="shared" si="21"/>
        <v>6.6113548345279511E-5</v>
      </c>
      <c r="E453" s="6">
        <f t="shared" ref="E453:E516" si="23">D453+E452</f>
        <v>0.99371482846912862</v>
      </c>
      <c r="F453" t="str">
        <f t="shared" si="22"/>
        <v>C</v>
      </c>
    </row>
    <row r="454" spans="2:6" x14ac:dyDescent="0.25">
      <c r="B454">
        <v>1485</v>
      </c>
      <c r="C454" s="5">
        <v>2538.7931000000003</v>
      </c>
      <c r="D454" s="2">
        <f t="shared" si="21"/>
        <v>6.5721661037311332E-5</v>
      </c>
      <c r="E454" s="6">
        <f t="shared" si="23"/>
        <v>0.99378055013016597</v>
      </c>
      <c r="F454" t="str">
        <f t="shared" si="22"/>
        <v>C</v>
      </c>
    </row>
    <row r="455" spans="2:6" x14ac:dyDescent="0.25">
      <c r="B455">
        <v>1032</v>
      </c>
      <c r="C455" s="5">
        <v>2533.6509999999998</v>
      </c>
      <c r="D455" s="2">
        <f t="shared" si="21"/>
        <v>6.5588547648425885E-5</v>
      </c>
      <c r="E455" s="6">
        <f t="shared" si="23"/>
        <v>0.99384613867781435</v>
      </c>
      <c r="F455" t="str">
        <f t="shared" si="22"/>
        <v>C</v>
      </c>
    </row>
    <row r="456" spans="2:6" x14ac:dyDescent="0.25">
      <c r="B456">
        <v>1357</v>
      </c>
      <c r="C456" s="5">
        <v>2527.83716</v>
      </c>
      <c r="D456" s="2">
        <f t="shared" si="21"/>
        <v>6.5438044946254068E-5</v>
      </c>
      <c r="E456" s="6">
        <f t="shared" si="23"/>
        <v>0.99391157672276065</v>
      </c>
      <c r="F456" t="str">
        <f t="shared" si="22"/>
        <v>C</v>
      </c>
    </row>
    <row r="457" spans="2:6" x14ac:dyDescent="0.25">
      <c r="B457">
        <v>1204</v>
      </c>
      <c r="C457" s="5">
        <v>2520.6553399999998</v>
      </c>
      <c r="D457" s="2">
        <f t="shared" si="21"/>
        <v>6.5252129386742346E-5</v>
      </c>
      <c r="E457" s="6">
        <f t="shared" si="23"/>
        <v>0.99397682885214744</v>
      </c>
      <c r="F457" t="str">
        <f t="shared" si="22"/>
        <v>C</v>
      </c>
    </row>
    <row r="458" spans="2:6" x14ac:dyDescent="0.25">
      <c r="B458">
        <v>1061</v>
      </c>
      <c r="C458" s="5">
        <v>2519.9538000000002</v>
      </c>
      <c r="D458" s="2">
        <f t="shared" si="21"/>
        <v>6.5233968641747382E-5</v>
      </c>
      <c r="E458" s="6">
        <f t="shared" si="23"/>
        <v>0.99404206282078922</v>
      </c>
      <c r="F458" t="str">
        <f t="shared" si="22"/>
        <v>C</v>
      </c>
    </row>
    <row r="459" spans="2:6" x14ac:dyDescent="0.25">
      <c r="B459">
        <v>1245</v>
      </c>
      <c r="C459" s="5">
        <v>2516.2337900000002</v>
      </c>
      <c r="D459" s="2">
        <f t="shared" si="21"/>
        <v>6.5137668854153266E-5</v>
      </c>
      <c r="E459" s="6">
        <f t="shared" si="23"/>
        <v>0.99410720048964341</v>
      </c>
      <c r="F459" t="str">
        <f t="shared" si="22"/>
        <v>C</v>
      </c>
    </row>
    <row r="460" spans="2:6" x14ac:dyDescent="0.25">
      <c r="B460">
        <v>1113</v>
      </c>
      <c r="C460" s="5">
        <v>2515.0725199999997</v>
      </c>
      <c r="D460" s="2">
        <f t="shared" si="21"/>
        <v>6.5107607092400086E-5</v>
      </c>
      <c r="E460" s="6">
        <f t="shared" si="23"/>
        <v>0.99417230809673585</v>
      </c>
      <c r="F460" t="str">
        <f t="shared" si="22"/>
        <v>C</v>
      </c>
    </row>
    <row r="461" spans="2:6" x14ac:dyDescent="0.25">
      <c r="B461">
        <v>1036</v>
      </c>
      <c r="C461" s="5">
        <v>2505.8905600000003</v>
      </c>
      <c r="D461" s="2">
        <f t="shared" si="21"/>
        <v>6.4869913968538146E-5</v>
      </c>
      <c r="E461" s="6">
        <f t="shared" si="23"/>
        <v>0.99423717801070444</v>
      </c>
      <c r="F461" t="str">
        <f t="shared" si="22"/>
        <v>C</v>
      </c>
    </row>
    <row r="462" spans="2:6" x14ac:dyDescent="0.25">
      <c r="B462">
        <v>1493</v>
      </c>
      <c r="C462" s="5">
        <v>2499.4860799999997</v>
      </c>
      <c r="D462" s="2">
        <f t="shared" si="21"/>
        <v>6.4704121386354008E-5</v>
      </c>
      <c r="E462" s="6">
        <f t="shared" si="23"/>
        <v>0.99430188213209081</v>
      </c>
      <c r="F462" t="str">
        <f t="shared" si="22"/>
        <v>C</v>
      </c>
    </row>
    <row r="463" spans="2:6" x14ac:dyDescent="0.25">
      <c r="B463">
        <v>1481</v>
      </c>
      <c r="C463" s="5">
        <v>2498.7830400000003</v>
      </c>
      <c r="D463" s="2">
        <f t="shared" si="21"/>
        <v>6.4685921810903917E-5</v>
      </c>
      <c r="E463" s="6">
        <f t="shared" si="23"/>
        <v>0.99436656805390167</v>
      </c>
      <c r="F463" t="str">
        <f t="shared" si="22"/>
        <v>C</v>
      </c>
    </row>
    <row r="464" spans="2:6" x14ac:dyDescent="0.25">
      <c r="B464">
        <v>1124</v>
      </c>
      <c r="C464" s="5">
        <v>2497.47075</v>
      </c>
      <c r="D464" s="2">
        <f t="shared" si="21"/>
        <v>6.4651950598928161E-5</v>
      </c>
      <c r="E464" s="6">
        <f t="shared" si="23"/>
        <v>0.99443122000450057</v>
      </c>
      <c r="F464" t="str">
        <f t="shared" si="22"/>
        <v>C</v>
      </c>
    </row>
    <row r="465" spans="2:6" x14ac:dyDescent="0.25">
      <c r="B465">
        <v>1411</v>
      </c>
      <c r="C465" s="5">
        <v>2471.5506699999996</v>
      </c>
      <c r="D465" s="2">
        <f t="shared" si="21"/>
        <v>6.39809582633101E-5</v>
      </c>
      <c r="E465" s="6">
        <f t="shared" si="23"/>
        <v>0.99449520096276389</v>
      </c>
      <c r="F465" t="str">
        <f t="shared" si="22"/>
        <v>C</v>
      </c>
    </row>
    <row r="466" spans="2:6" x14ac:dyDescent="0.25">
      <c r="B466">
        <v>1145</v>
      </c>
      <c r="C466" s="5">
        <v>2468.3340000000003</v>
      </c>
      <c r="D466" s="2">
        <f t="shared" si="21"/>
        <v>6.3897688423239694E-5</v>
      </c>
      <c r="E466" s="6">
        <f t="shared" si="23"/>
        <v>0.99455909865118708</v>
      </c>
      <c r="F466" t="str">
        <f t="shared" si="22"/>
        <v>C</v>
      </c>
    </row>
    <row r="467" spans="2:6" x14ac:dyDescent="0.25">
      <c r="B467">
        <v>1224</v>
      </c>
      <c r="C467" s="5">
        <v>2455.3793300000002</v>
      </c>
      <c r="D467" s="2">
        <f t="shared" si="21"/>
        <v>6.3562331268460036E-5</v>
      </c>
      <c r="E467" s="6">
        <f t="shared" si="23"/>
        <v>0.99462266098245555</v>
      </c>
      <c r="F467" t="str">
        <f t="shared" si="22"/>
        <v>C</v>
      </c>
    </row>
    <row r="468" spans="2:6" x14ac:dyDescent="0.25">
      <c r="B468">
        <v>1109</v>
      </c>
      <c r="C468" s="5">
        <v>2454.1674699999999</v>
      </c>
      <c r="D468" s="2">
        <f t="shared" si="21"/>
        <v>6.3530959884890143E-5</v>
      </c>
      <c r="E468" s="6">
        <f t="shared" si="23"/>
        <v>0.99468619194234043</v>
      </c>
      <c r="F468" t="str">
        <f t="shared" si="22"/>
        <v>C</v>
      </c>
    </row>
    <row r="469" spans="2:6" x14ac:dyDescent="0.25">
      <c r="B469">
        <v>1199</v>
      </c>
      <c r="C469" s="5">
        <v>2450.2430400000003</v>
      </c>
      <c r="D469" s="2">
        <f t="shared" si="21"/>
        <v>6.3429368282870812E-5</v>
      </c>
      <c r="E469" s="6">
        <f t="shared" si="23"/>
        <v>0.99474962131062328</v>
      </c>
      <c r="F469" t="str">
        <f t="shared" si="22"/>
        <v>C</v>
      </c>
    </row>
    <row r="470" spans="2:6" x14ac:dyDescent="0.25">
      <c r="B470">
        <v>1536</v>
      </c>
      <c r="C470" s="5">
        <v>2438.71567</v>
      </c>
      <c r="D470" s="2">
        <f t="shared" si="21"/>
        <v>6.3130959600496626E-5</v>
      </c>
      <c r="E470" s="6">
        <f t="shared" si="23"/>
        <v>0.99481275227022381</v>
      </c>
      <c r="F470" t="str">
        <f t="shared" si="22"/>
        <v>C</v>
      </c>
    </row>
    <row r="471" spans="2:6" x14ac:dyDescent="0.25">
      <c r="B471">
        <v>1562</v>
      </c>
      <c r="C471" s="5">
        <v>2435.6153399999998</v>
      </c>
      <c r="D471" s="2">
        <f t="shared" si="21"/>
        <v>6.3050701450526137E-5</v>
      </c>
      <c r="E471" s="6">
        <f t="shared" si="23"/>
        <v>0.99487580297167433</v>
      </c>
      <c r="F471" t="str">
        <f t="shared" si="22"/>
        <v>C</v>
      </c>
    </row>
    <row r="472" spans="2:6" x14ac:dyDescent="0.25">
      <c r="B472">
        <v>1507</v>
      </c>
      <c r="C472" s="5">
        <v>2433.9190000000003</v>
      </c>
      <c r="D472" s="2">
        <f t="shared" si="21"/>
        <v>6.3006788347688426E-5</v>
      </c>
      <c r="E472" s="6">
        <f t="shared" si="23"/>
        <v>0.99493880976002202</v>
      </c>
      <c r="F472" t="str">
        <f t="shared" si="22"/>
        <v>C</v>
      </c>
    </row>
    <row r="473" spans="2:6" x14ac:dyDescent="0.25">
      <c r="B473">
        <v>1458</v>
      </c>
      <c r="C473" s="5">
        <v>2432.8531199999998</v>
      </c>
      <c r="D473" s="2">
        <f t="shared" si="21"/>
        <v>6.2979195944011851E-5</v>
      </c>
      <c r="E473" s="6">
        <f t="shared" si="23"/>
        <v>0.99500178895596603</v>
      </c>
      <c r="F473" t="str">
        <f t="shared" si="22"/>
        <v>C</v>
      </c>
    </row>
    <row r="474" spans="2:6" x14ac:dyDescent="0.25">
      <c r="B474">
        <v>1285</v>
      </c>
      <c r="C474" s="5">
        <v>2428.2031200000001</v>
      </c>
      <c r="D474" s="2">
        <f t="shared" si="21"/>
        <v>6.2858821533106341E-5</v>
      </c>
      <c r="E474" s="6">
        <f t="shared" si="23"/>
        <v>0.99506464777749914</v>
      </c>
      <c r="F474" t="str">
        <f t="shared" si="22"/>
        <v>C</v>
      </c>
    </row>
    <row r="475" spans="2:6" x14ac:dyDescent="0.25">
      <c r="B475">
        <v>1247</v>
      </c>
      <c r="C475" s="5">
        <v>2425.0930200000003</v>
      </c>
      <c r="D475" s="2">
        <f t="shared" si="21"/>
        <v>6.2778310467438123E-5</v>
      </c>
      <c r="E475" s="6">
        <f t="shared" si="23"/>
        <v>0.99512742608796656</v>
      </c>
      <c r="F475" t="str">
        <f t="shared" si="22"/>
        <v>C</v>
      </c>
    </row>
    <row r="476" spans="2:6" x14ac:dyDescent="0.25">
      <c r="B476">
        <v>1172</v>
      </c>
      <c r="C476" s="5">
        <v>2418.37374</v>
      </c>
      <c r="D476" s="2">
        <f t="shared" si="21"/>
        <v>6.2604368667070531E-5</v>
      </c>
      <c r="E476" s="6">
        <f t="shared" si="23"/>
        <v>0.99519003045663368</v>
      </c>
      <c r="F476" t="str">
        <f t="shared" si="22"/>
        <v>C</v>
      </c>
    </row>
    <row r="477" spans="2:6" x14ac:dyDescent="0.25">
      <c r="B477">
        <v>1331</v>
      </c>
      <c r="C477" s="5">
        <v>2409.9790600000001</v>
      </c>
      <c r="D477" s="2">
        <f t="shared" si="21"/>
        <v>6.2387055837018844E-5</v>
      </c>
      <c r="E477" s="6">
        <f t="shared" si="23"/>
        <v>0.99525241751247073</v>
      </c>
      <c r="F477" t="str">
        <f t="shared" si="22"/>
        <v>C</v>
      </c>
    </row>
    <row r="478" spans="2:6" x14ac:dyDescent="0.25">
      <c r="B478">
        <v>1011</v>
      </c>
      <c r="C478" s="5">
        <v>2406.98432</v>
      </c>
      <c r="D478" s="2">
        <f t="shared" si="21"/>
        <v>6.2309531092219874E-5</v>
      </c>
      <c r="E478" s="6">
        <f t="shared" si="23"/>
        <v>0.99531472704356294</v>
      </c>
      <c r="F478" t="str">
        <f t="shared" si="22"/>
        <v>C</v>
      </c>
    </row>
    <row r="479" spans="2:6" x14ac:dyDescent="0.25">
      <c r="B479">
        <v>1343</v>
      </c>
      <c r="C479" s="5">
        <v>2402.3586399999999</v>
      </c>
      <c r="D479" s="2">
        <f t="shared" si="21"/>
        <v>6.2189786252426878E-5</v>
      </c>
      <c r="E479" s="6">
        <f t="shared" si="23"/>
        <v>0.99537691682981533</v>
      </c>
      <c r="F479" t="str">
        <f t="shared" si="22"/>
        <v>C</v>
      </c>
    </row>
    <row r="480" spans="2:6" x14ac:dyDescent="0.25">
      <c r="B480">
        <v>1364</v>
      </c>
      <c r="C480" s="5">
        <v>2401.1392000000005</v>
      </c>
      <c r="D480" s="2">
        <f t="shared" si="21"/>
        <v>6.2158218645623752E-5</v>
      </c>
      <c r="E480" s="6">
        <f t="shared" si="23"/>
        <v>0.99543907504846096</v>
      </c>
      <c r="F480" t="str">
        <f t="shared" si="22"/>
        <v>C</v>
      </c>
    </row>
    <row r="481" spans="2:6" x14ac:dyDescent="0.25">
      <c r="B481">
        <v>1469</v>
      </c>
      <c r="C481" s="5">
        <v>2383.1922199999999</v>
      </c>
      <c r="D481" s="2">
        <f t="shared" si="21"/>
        <v>6.1693625711208006E-5</v>
      </c>
      <c r="E481" s="6">
        <f t="shared" si="23"/>
        <v>0.99550076867417214</v>
      </c>
      <c r="F481" t="str">
        <f t="shared" si="22"/>
        <v>C</v>
      </c>
    </row>
    <row r="482" spans="2:6" x14ac:dyDescent="0.25">
      <c r="B482">
        <v>1121</v>
      </c>
      <c r="C482" s="5">
        <v>2378.10977</v>
      </c>
      <c r="D482" s="2">
        <f t="shared" si="21"/>
        <v>6.156205648008827E-5</v>
      </c>
      <c r="E482" s="6">
        <f t="shared" si="23"/>
        <v>0.99556233073065226</v>
      </c>
      <c r="F482" t="str">
        <f t="shared" si="22"/>
        <v>C</v>
      </c>
    </row>
    <row r="483" spans="2:6" x14ac:dyDescent="0.25">
      <c r="B483">
        <v>1178</v>
      </c>
      <c r="C483" s="5">
        <v>2377.3489</v>
      </c>
      <c r="D483" s="2">
        <f t="shared" si="21"/>
        <v>6.1542359861158018E-5</v>
      </c>
      <c r="E483" s="6">
        <f t="shared" si="23"/>
        <v>0.99562387309051337</v>
      </c>
      <c r="F483" t="str">
        <f t="shared" si="22"/>
        <v>C</v>
      </c>
    </row>
    <row r="484" spans="2:6" x14ac:dyDescent="0.25">
      <c r="B484">
        <v>1363</v>
      </c>
      <c r="C484" s="5">
        <v>2375.87826</v>
      </c>
      <c r="D484" s="2">
        <f t="shared" si="21"/>
        <v>6.1504289447468963E-5</v>
      </c>
      <c r="E484" s="6">
        <f t="shared" si="23"/>
        <v>0.99568537737996088</v>
      </c>
      <c r="F484" t="str">
        <f t="shared" si="22"/>
        <v>C</v>
      </c>
    </row>
    <row r="485" spans="2:6" x14ac:dyDescent="0.25">
      <c r="B485">
        <v>1126</v>
      </c>
      <c r="C485" s="5">
        <v>2369.9851599999997</v>
      </c>
      <c r="D485" s="2">
        <f t="shared" si="21"/>
        <v>6.1351734944048032E-5</v>
      </c>
      <c r="E485" s="6">
        <f t="shared" si="23"/>
        <v>0.99574672911490492</v>
      </c>
      <c r="F485" t="str">
        <f t="shared" si="22"/>
        <v>C</v>
      </c>
    </row>
    <row r="486" spans="2:6" x14ac:dyDescent="0.25">
      <c r="B486">
        <v>1445</v>
      </c>
      <c r="C486" s="5">
        <v>2364.4426499999995</v>
      </c>
      <c r="D486" s="2">
        <f t="shared" si="21"/>
        <v>6.1208256153469977E-5</v>
      </c>
      <c r="E486" s="6">
        <f t="shared" si="23"/>
        <v>0.99580793737105844</v>
      </c>
      <c r="F486" t="str">
        <f t="shared" si="22"/>
        <v>C</v>
      </c>
    </row>
    <row r="487" spans="2:6" x14ac:dyDescent="0.25">
      <c r="B487">
        <v>1298</v>
      </c>
      <c r="C487" s="5">
        <v>2359.7688499999999</v>
      </c>
      <c r="D487" s="2">
        <f t="shared" si="21"/>
        <v>6.1087265632676384E-5</v>
      </c>
      <c r="E487" s="6">
        <f t="shared" si="23"/>
        <v>0.99586902463669114</v>
      </c>
      <c r="F487" t="str">
        <f t="shared" si="22"/>
        <v>C</v>
      </c>
    </row>
    <row r="488" spans="2:6" x14ac:dyDescent="0.25">
      <c r="B488">
        <v>1387</v>
      </c>
      <c r="C488" s="5">
        <v>2358.2233200000001</v>
      </c>
      <c r="D488" s="2">
        <f t="shared" si="21"/>
        <v>6.1047256543797504E-5</v>
      </c>
      <c r="E488" s="6">
        <f t="shared" si="23"/>
        <v>0.9959300718932349</v>
      </c>
      <c r="F488" t="str">
        <f t="shared" si="22"/>
        <v>C</v>
      </c>
    </row>
    <row r="489" spans="2:6" x14ac:dyDescent="0.25">
      <c r="B489">
        <v>1028</v>
      </c>
      <c r="C489" s="5">
        <v>2356.1375000000003</v>
      </c>
      <c r="D489" s="2">
        <f t="shared" si="21"/>
        <v>6.099326098385021E-5</v>
      </c>
      <c r="E489" s="6">
        <f t="shared" si="23"/>
        <v>0.99599106515421876</v>
      </c>
      <c r="F489" t="str">
        <f t="shared" si="22"/>
        <v>C</v>
      </c>
    </row>
    <row r="490" spans="2:6" x14ac:dyDescent="0.25">
      <c r="B490">
        <v>1154</v>
      </c>
      <c r="C490" s="5">
        <v>2355.3631399999999</v>
      </c>
      <c r="D490" s="2">
        <f t="shared" si="21"/>
        <v>6.0973215149693472E-5</v>
      </c>
      <c r="E490" s="6">
        <f t="shared" si="23"/>
        <v>0.9960520383693684</v>
      </c>
      <c r="F490" t="str">
        <f t="shared" si="22"/>
        <v>C</v>
      </c>
    </row>
    <row r="491" spans="2:6" x14ac:dyDescent="0.25">
      <c r="B491">
        <v>1158</v>
      </c>
      <c r="C491" s="5">
        <v>2326.6497199999999</v>
      </c>
      <c r="D491" s="2">
        <f t="shared" si="21"/>
        <v>6.0229911705052018E-5</v>
      </c>
      <c r="E491" s="6">
        <f t="shared" si="23"/>
        <v>0.99611226828107347</v>
      </c>
      <c r="F491" t="str">
        <f t="shared" si="22"/>
        <v>C</v>
      </c>
    </row>
    <row r="492" spans="2:6" x14ac:dyDescent="0.25">
      <c r="B492">
        <v>1487</v>
      </c>
      <c r="C492" s="5">
        <v>2324.2671199999995</v>
      </c>
      <c r="D492" s="2">
        <f t="shared" si="21"/>
        <v>6.0168233410122221E-5</v>
      </c>
      <c r="E492" s="6">
        <f t="shared" si="23"/>
        <v>0.99617243651448362</v>
      </c>
      <c r="F492" t="str">
        <f t="shared" si="22"/>
        <v>C</v>
      </c>
    </row>
    <row r="493" spans="2:6" x14ac:dyDescent="0.25">
      <c r="B493">
        <v>1544</v>
      </c>
      <c r="C493" s="5">
        <v>2321.9739399999999</v>
      </c>
      <c r="D493" s="2">
        <f t="shared" si="21"/>
        <v>6.0108869928057651E-5</v>
      </c>
      <c r="E493" s="6">
        <f t="shared" si="23"/>
        <v>0.99623254538441164</v>
      </c>
      <c r="F493" t="str">
        <f t="shared" si="22"/>
        <v>C</v>
      </c>
    </row>
    <row r="494" spans="2:6" x14ac:dyDescent="0.25">
      <c r="B494">
        <v>1515</v>
      </c>
      <c r="C494" s="5">
        <v>2320.7981199999999</v>
      </c>
      <c r="D494" s="2">
        <f t="shared" si="21"/>
        <v>6.0078431510889706E-5</v>
      </c>
      <c r="E494" s="6">
        <f t="shared" si="23"/>
        <v>0.99629262381592254</v>
      </c>
      <c r="F494" t="str">
        <f t="shared" si="22"/>
        <v>C</v>
      </c>
    </row>
    <row r="495" spans="2:6" x14ac:dyDescent="0.25">
      <c r="B495">
        <v>1438</v>
      </c>
      <c r="C495" s="5">
        <v>2320.7750000000001</v>
      </c>
      <c r="D495" s="2">
        <f t="shared" si="21"/>
        <v>6.0077833004141293E-5</v>
      </c>
      <c r="E495" s="6">
        <f t="shared" si="23"/>
        <v>0.99635270164892664</v>
      </c>
      <c r="F495" t="str">
        <f t="shared" si="22"/>
        <v>C</v>
      </c>
    </row>
    <row r="496" spans="2:6" x14ac:dyDescent="0.25">
      <c r="B496">
        <v>1349</v>
      </c>
      <c r="C496" s="5">
        <v>2316.82206</v>
      </c>
      <c r="D496" s="2">
        <f t="shared" si="21"/>
        <v>5.997550336460476E-5</v>
      </c>
      <c r="E496" s="6">
        <f t="shared" si="23"/>
        <v>0.9964126771522912</v>
      </c>
      <c r="F496" t="str">
        <f t="shared" si="22"/>
        <v>C</v>
      </c>
    </row>
    <row r="497" spans="2:6" x14ac:dyDescent="0.25">
      <c r="B497">
        <v>1472</v>
      </c>
      <c r="C497" s="5">
        <v>2315.5998</v>
      </c>
      <c r="D497" s="2">
        <f t="shared" si="21"/>
        <v>5.9943862756545973E-5</v>
      </c>
      <c r="E497" s="6">
        <f t="shared" si="23"/>
        <v>0.99647262101504774</v>
      </c>
      <c r="F497" t="str">
        <f t="shared" si="22"/>
        <v>C</v>
      </c>
    </row>
    <row r="498" spans="2:6" x14ac:dyDescent="0.25">
      <c r="B498">
        <v>1315</v>
      </c>
      <c r="C498" s="5">
        <v>2311.4096</v>
      </c>
      <c r="D498" s="2">
        <f t="shared" si="21"/>
        <v>5.9835391174486553E-5</v>
      </c>
      <c r="E498" s="6">
        <f t="shared" si="23"/>
        <v>0.99653245640622223</v>
      </c>
      <c r="F498" t="str">
        <f t="shared" si="22"/>
        <v>C</v>
      </c>
    </row>
    <row r="499" spans="2:6" x14ac:dyDescent="0.25">
      <c r="B499">
        <v>1523</v>
      </c>
      <c r="C499" s="5">
        <v>2297.8365199999998</v>
      </c>
      <c r="D499" s="2">
        <f t="shared" si="21"/>
        <v>5.9484025258535262E-5</v>
      </c>
      <c r="E499" s="6">
        <f t="shared" si="23"/>
        <v>0.9965919404314808</v>
      </c>
      <c r="F499" t="str">
        <f t="shared" si="22"/>
        <v>C</v>
      </c>
    </row>
    <row r="500" spans="2:6" x14ac:dyDescent="0.25">
      <c r="B500">
        <v>1042</v>
      </c>
      <c r="C500" s="5">
        <v>2295.18732</v>
      </c>
      <c r="D500" s="2">
        <f t="shared" si="21"/>
        <v>5.941544549738023E-5</v>
      </c>
      <c r="E500" s="6">
        <f t="shared" si="23"/>
        <v>0.99665135587697817</v>
      </c>
      <c r="F500" t="str">
        <f t="shared" si="22"/>
        <v>C</v>
      </c>
    </row>
    <row r="501" spans="2:6" x14ac:dyDescent="0.25">
      <c r="B501">
        <v>1495</v>
      </c>
      <c r="C501" s="5">
        <v>2291.0713799999999</v>
      </c>
      <c r="D501" s="2">
        <f t="shared" si="21"/>
        <v>5.9308896281719485E-5</v>
      </c>
      <c r="E501" s="6">
        <f t="shared" si="23"/>
        <v>0.99671066477325987</v>
      </c>
      <c r="F501" t="str">
        <f t="shared" si="22"/>
        <v>C</v>
      </c>
    </row>
    <row r="502" spans="2:6" x14ac:dyDescent="0.25">
      <c r="B502">
        <v>1353</v>
      </c>
      <c r="C502" s="5">
        <v>2288.8169900000003</v>
      </c>
      <c r="D502" s="2">
        <f t="shared" si="21"/>
        <v>5.9250536955224591E-5</v>
      </c>
      <c r="E502" s="6">
        <f t="shared" si="23"/>
        <v>0.99676991531021508</v>
      </c>
      <c r="F502" t="str">
        <f t="shared" si="22"/>
        <v>C</v>
      </c>
    </row>
    <row r="503" spans="2:6" x14ac:dyDescent="0.25">
      <c r="B503">
        <v>1218</v>
      </c>
      <c r="C503" s="5">
        <v>2281.9781600000001</v>
      </c>
      <c r="D503" s="2">
        <f t="shared" si="21"/>
        <v>5.9073500367583083E-5</v>
      </c>
      <c r="E503" s="6">
        <f t="shared" si="23"/>
        <v>0.99682898881058268</v>
      </c>
      <c r="F503" t="str">
        <f t="shared" si="22"/>
        <v>C</v>
      </c>
    </row>
    <row r="504" spans="2:6" x14ac:dyDescent="0.25">
      <c r="B504">
        <v>1152</v>
      </c>
      <c r="C504" s="5">
        <v>2280.5380399999999</v>
      </c>
      <c r="D504" s="2">
        <f t="shared" si="21"/>
        <v>5.9036220024221087E-5</v>
      </c>
      <c r="E504" s="6">
        <f t="shared" si="23"/>
        <v>0.99688802503060692</v>
      </c>
      <c r="F504" t="str">
        <f t="shared" si="22"/>
        <v>C</v>
      </c>
    </row>
    <row r="505" spans="2:6" x14ac:dyDescent="0.25">
      <c r="B505">
        <v>1182</v>
      </c>
      <c r="C505" s="5">
        <v>2279.8652000000002</v>
      </c>
      <c r="D505" s="2">
        <f t="shared" si="21"/>
        <v>5.9018802235267613E-5</v>
      </c>
      <c r="E505" s="6">
        <f t="shared" si="23"/>
        <v>0.99694704383284216</v>
      </c>
      <c r="F505" t="str">
        <f t="shared" si="22"/>
        <v>C</v>
      </c>
    </row>
    <row r="506" spans="2:6" x14ac:dyDescent="0.25">
      <c r="B506">
        <v>1399</v>
      </c>
      <c r="C506" s="5">
        <v>2274.7818700000003</v>
      </c>
      <c r="D506" s="2">
        <f t="shared" si="21"/>
        <v>5.8887210223614206E-5</v>
      </c>
      <c r="E506" s="6">
        <f t="shared" si="23"/>
        <v>0.99700593104306579</v>
      </c>
      <c r="F506" t="str">
        <f t="shared" si="22"/>
        <v>C</v>
      </c>
    </row>
    <row r="507" spans="2:6" x14ac:dyDescent="0.25">
      <c r="B507">
        <v>1545</v>
      </c>
      <c r="C507" s="5">
        <v>2269.0094800000002</v>
      </c>
      <c r="D507" s="2">
        <f t="shared" si="21"/>
        <v>5.8737780536352508E-5</v>
      </c>
      <c r="E507" s="6">
        <f t="shared" si="23"/>
        <v>0.99706466882360212</v>
      </c>
      <c r="F507" t="str">
        <f t="shared" si="22"/>
        <v>C</v>
      </c>
    </row>
    <row r="508" spans="2:6" x14ac:dyDescent="0.25">
      <c r="B508">
        <v>1340</v>
      </c>
      <c r="C508" s="5">
        <v>2262.2361700000001</v>
      </c>
      <c r="D508" s="2">
        <f t="shared" si="21"/>
        <v>5.8562440062991112E-5</v>
      </c>
      <c r="E508" s="6">
        <f t="shared" si="23"/>
        <v>0.99712323126366509</v>
      </c>
      <c r="F508" t="str">
        <f t="shared" si="22"/>
        <v>C</v>
      </c>
    </row>
    <row r="509" spans="2:6" x14ac:dyDescent="0.25">
      <c r="B509">
        <v>1159</v>
      </c>
      <c r="C509" s="5">
        <v>2256.3354199999999</v>
      </c>
      <c r="D509" s="2">
        <f t="shared" si="21"/>
        <v>5.8409687524249015E-5</v>
      </c>
      <c r="E509" s="6">
        <f t="shared" si="23"/>
        <v>0.99718164095118933</v>
      </c>
      <c r="F509" t="str">
        <f t="shared" si="22"/>
        <v>C</v>
      </c>
    </row>
    <row r="510" spans="2:6" x14ac:dyDescent="0.25">
      <c r="B510">
        <v>1057</v>
      </c>
      <c r="C510" s="5">
        <v>2246.3562400000001</v>
      </c>
      <c r="D510" s="2">
        <f t="shared" si="21"/>
        <v>5.8151356790094146E-5</v>
      </c>
      <c r="E510" s="6">
        <f t="shared" si="23"/>
        <v>0.99723979230797943</v>
      </c>
      <c r="F510" t="str">
        <f t="shared" si="22"/>
        <v>C</v>
      </c>
    </row>
    <row r="511" spans="2:6" x14ac:dyDescent="0.25">
      <c r="B511">
        <v>1354</v>
      </c>
      <c r="C511" s="5">
        <v>2241.48954</v>
      </c>
      <c r="D511" s="2">
        <f t="shared" si="21"/>
        <v>5.802537267277073E-5</v>
      </c>
      <c r="E511" s="6">
        <f t="shared" si="23"/>
        <v>0.99729781768065218</v>
      </c>
      <c r="F511" t="str">
        <f t="shared" si="22"/>
        <v>C</v>
      </c>
    </row>
    <row r="512" spans="2:6" x14ac:dyDescent="0.25">
      <c r="B512">
        <v>1394</v>
      </c>
      <c r="C512" s="5">
        <v>2235.64012</v>
      </c>
      <c r="D512" s="2">
        <f t="shared" si="21"/>
        <v>5.7873948912203208E-5</v>
      </c>
      <c r="E512" s="6">
        <f t="shared" si="23"/>
        <v>0.99735569162956439</v>
      </c>
      <c r="F512" t="str">
        <f t="shared" si="22"/>
        <v>C</v>
      </c>
    </row>
    <row r="513" spans="2:6" x14ac:dyDescent="0.25">
      <c r="B513">
        <v>1273</v>
      </c>
      <c r="C513" s="5">
        <v>2217.4728</v>
      </c>
      <c r="D513" s="2">
        <f t="shared" si="21"/>
        <v>5.7403652042798463E-5</v>
      </c>
      <c r="E513" s="6">
        <f t="shared" si="23"/>
        <v>0.99741309528160715</v>
      </c>
      <c r="F513" t="str">
        <f t="shared" si="22"/>
        <v>C</v>
      </c>
    </row>
    <row r="514" spans="2:6" x14ac:dyDescent="0.25">
      <c r="B514">
        <v>1410</v>
      </c>
      <c r="C514" s="5">
        <v>2213.8420999999998</v>
      </c>
      <c r="D514" s="2">
        <f t="shared" si="21"/>
        <v>5.7309664220502835E-5</v>
      </c>
      <c r="E514" s="6">
        <f t="shared" si="23"/>
        <v>0.99747040494582762</v>
      </c>
      <c r="F514" t="str">
        <f t="shared" si="22"/>
        <v>C</v>
      </c>
    </row>
    <row r="515" spans="2:6" x14ac:dyDescent="0.25">
      <c r="B515">
        <v>1104</v>
      </c>
      <c r="C515" s="5">
        <v>2211.2694900000001</v>
      </c>
      <c r="D515" s="2">
        <f t="shared" si="21"/>
        <v>5.7243067142386785E-5</v>
      </c>
      <c r="E515" s="6">
        <f t="shared" si="23"/>
        <v>0.99752764801297</v>
      </c>
      <c r="F515" t="str">
        <f t="shared" si="22"/>
        <v>C</v>
      </c>
    </row>
    <row r="516" spans="2:6" x14ac:dyDescent="0.25">
      <c r="B516">
        <v>1184</v>
      </c>
      <c r="C516" s="5">
        <v>2208.47811</v>
      </c>
      <c r="D516" s="2">
        <f t="shared" ref="D516:D565" si="24">C516/GETPIVOTDATA("[Measures].[Suma de VENTA_PROM12MESES_MONTO]",$B$2)</f>
        <v>5.7170806771824751E-5</v>
      </c>
      <c r="E516" s="6">
        <f t="shared" si="23"/>
        <v>0.99758481881974181</v>
      </c>
      <c r="F516" t="str">
        <f t="shared" ref="F516:F564" si="25">VLOOKUP(E516,$I$4:$K$7,3,TRUE)</f>
        <v>C</v>
      </c>
    </row>
    <row r="517" spans="2:6" x14ac:dyDescent="0.25">
      <c r="B517">
        <v>1075</v>
      </c>
      <c r="C517" s="5">
        <v>2202.8663700000002</v>
      </c>
      <c r="D517" s="2">
        <f t="shared" si="24"/>
        <v>5.7025535826307563E-5</v>
      </c>
      <c r="E517" s="6">
        <f t="shared" ref="E517:E564" si="26">D517+E516</f>
        <v>0.99764184435556813</v>
      </c>
      <c r="F517" t="str">
        <f t="shared" si="25"/>
        <v>C</v>
      </c>
    </row>
    <row r="518" spans="2:6" x14ac:dyDescent="0.25">
      <c r="B518">
        <v>1287</v>
      </c>
      <c r="C518" s="5">
        <v>2192.5892000000003</v>
      </c>
      <c r="D518" s="2">
        <f t="shared" si="24"/>
        <v>5.6759491033936409E-5</v>
      </c>
      <c r="E518" s="6">
        <f t="shared" si="26"/>
        <v>0.99769860384660203</v>
      </c>
      <c r="F518" t="str">
        <f t="shared" si="25"/>
        <v>C</v>
      </c>
    </row>
    <row r="519" spans="2:6" x14ac:dyDescent="0.25">
      <c r="B519">
        <v>1143</v>
      </c>
      <c r="C519" s="5">
        <v>2188.1374000000001</v>
      </c>
      <c r="D519" s="2">
        <f t="shared" si="24"/>
        <v>5.6644247420502172E-5</v>
      </c>
      <c r="E519" s="6">
        <f t="shared" si="26"/>
        <v>0.9977552480940225</v>
      </c>
      <c r="F519" t="str">
        <f t="shared" si="25"/>
        <v>C</v>
      </c>
    </row>
    <row r="520" spans="2:6" x14ac:dyDescent="0.25">
      <c r="B520">
        <v>1290</v>
      </c>
      <c r="C520" s="5">
        <v>2170.5251600000001</v>
      </c>
      <c r="D520" s="2">
        <f t="shared" si="24"/>
        <v>5.6188319890453432E-5</v>
      </c>
      <c r="E520" s="6">
        <f t="shared" si="26"/>
        <v>0.9978114364139129</v>
      </c>
      <c r="F520" t="str">
        <f t="shared" si="25"/>
        <v>C</v>
      </c>
    </row>
    <row r="521" spans="2:6" x14ac:dyDescent="0.25">
      <c r="B521">
        <v>1074</v>
      </c>
      <c r="C521" s="5">
        <v>2167.8864399999998</v>
      </c>
      <c r="D521" s="2">
        <f t="shared" si="24"/>
        <v>5.6120011424744903E-5</v>
      </c>
      <c r="E521" s="6">
        <f t="shared" si="26"/>
        <v>0.99786755642533764</v>
      </c>
      <c r="F521" t="str">
        <f t="shared" si="25"/>
        <v>C</v>
      </c>
    </row>
    <row r="522" spans="2:6" x14ac:dyDescent="0.25">
      <c r="B522">
        <v>1528</v>
      </c>
      <c r="C522" s="5">
        <v>2165.2660599999999</v>
      </c>
      <c r="D522" s="2">
        <f t="shared" si="24"/>
        <v>5.6052177726067788E-5</v>
      </c>
      <c r="E522" s="6">
        <f t="shared" si="26"/>
        <v>0.99792360860306373</v>
      </c>
      <c r="F522" t="str">
        <f t="shared" si="25"/>
        <v>C</v>
      </c>
    </row>
    <row r="523" spans="2:6" x14ac:dyDescent="0.25">
      <c r="B523">
        <v>1118</v>
      </c>
      <c r="C523" s="5">
        <v>2148.11292</v>
      </c>
      <c r="D523" s="2">
        <f t="shared" si="24"/>
        <v>5.5608134903986094E-5</v>
      </c>
      <c r="E523" s="6">
        <f t="shared" si="26"/>
        <v>0.99797921673796774</v>
      </c>
      <c r="F523" t="str">
        <f t="shared" si="25"/>
        <v>C</v>
      </c>
    </row>
    <row r="524" spans="2:6" x14ac:dyDescent="0.25">
      <c r="B524">
        <v>1441</v>
      </c>
      <c r="C524" s="5">
        <v>2146.1473599999999</v>
      </c>
      <c r="D524" s="2">
        <f t="shared" si="24"/>
        <v>5.5557252511061475E-5</v>
      </c>
      <c r="E524" s="6">
        <f t="shared" si="26"/>
        <v>0.9980347739904788</v>
      </c>
      <c r="F524" t="str">
        <f t="shared" si="25"/>
        <v>C</v>
      </c>
    </row>
    <row r="525" spans="2:6" x14ac:dyDescent="0.25">
      <c r="B525">
        <v>1005</v>
      </c>
      <c r="C525" s="5">
        <v>2136.5750599999997</v>
      </c>
      <c r="D525" s="2">
        <f t="shared" si="24"/>
        <v>5.5309454667295684E-5</v>
      </c>
      <c r="E525" s="6">
        <f t="shared" si="26"/>
        <v>0.99809008344514605</v>
      </c>
      <c r="F525" t="str">
        <f t="shared" si="25"/>
        <v>C</v>
      </c>
    </row>
    <row r="526" spans="2:6" x14ac:dyDescent="0.25">
      <c r="B526">
        <v>1526</v>
      </c>
      <c r="C526" s="5">
        <v>2127.97165</v>
      </c>
      <c r="D526" s="2">
        <f t="shared" si="24"/>
        <v>5.5086738449977701E-5</v>
      </c>
      <c r="E526" s="6">
        <f t="shared" si="26"/>
        <v>0.99814517018359605</v>
      </c>
      <c r="F526" t="str">
        <f t="shared" si="25"/>
        <v>C</v>
      </c>
    </row>
    <row r="527" spans="2:6" x14ac:dyDescent="0.25">
      <c r="B527">
        <v>1166</v>
      </c>
      <c r="C527" s="5">
        <v>2124.5895</v>
      </c>
      <c r="D527" s="2">
        <f t="shared" si="24"/>
        <v>5.4999184834097253E-5</v>
      </c>
      <c r="E527" s="6">
        <f t="shared" si="26"/>
        <v>0.99820016936843015</v>
      </c>
      <c r="F527" t="str">
        <f t="shared" si="25"/>
        <v>C</v>
      </c>
    </row>
    <row r="528" spans="2:6" x14ac:dyDescent="0.25">
      <c r="B528">
        <v>1180</v>
      </c>
      <c r="C528" s="5">
        <v>2121.36591</v>
      </c>
      <c r="D528" s="2">
        <f t="shared" si="24"/>
        <v>5.4915735856193828E-5</v>
      </c>
      <c r="E528" s="6">
        <f t="shared" si="26"/>
        <v>0.99825508510428629</v>
      </c>
      <c r="F528" t="str">
        <f t="shared" si="25"/>
        <v>C</v>
      </c>
    </row>
    <row r="529" spans="2:6" x14ac:dyDescent="0.25">
      <c r="B529">
        <v>1176</v>
      </c>
      <c r="C529" s="5">
        <v>2101.1429199999998</v>
      </c>
      <c r="D529" s="2">
        <f t="shared" si="24"/>
        <v>5.4392223918989908E-5</v>
      </c>
      <c r="E529" s="6">
        <f t="shared" si="26"/>
        <v>0.9983094773282053</v>
      </c>
      <c r="F529" t="str">
        <f t="shared" si="25"/>
        <v>C</v>
      </c>
    </row>
    <row r="530" spans="2:6" x14ac:dyDescent="0.25">
      <c r="B530">
        <v>1421</v>
      </c>
      <c r="C530" s="5">
        <v>2091.4939199999999</v>
      </c>
      <c r="D530" s="2">
        <f t="shared" si="24"/>
        <v>5.4142440544618436E-5</v>
      </c>
      <c r="E530" s="6">
        <f t="shared" si="26"/>
        <v>0.99836361976874988</v>
      </c>
      <c r="F530" t="str">
        <f t="shared" si="25"/>
        <v>C</v>
      </c>
    </row>
    <row r="531" spans="2:6" x14ac:dyDescent="0.25">
      <c r="B531">
        <v>1119</v>
      </c>
      <c r="C531" s="5">
        <v>2088.8378000000002</v>
      </c>
      <c r="D531" s="2">
        <f t="shared" si="24"/>
        <v>5.4073681645630405E-5</v>
      </c>
      <c r="E531" s="6">
        <f t="shared" si="26"/>
        <v>0.99841769345039555</v>
      </c>
      <c r="F531" t="str">
        <f t="shared" si="25"/>
        <v>C</v>
      </c>
    </row>
    <row r="532" spans="2:6" x14ac:dyDescent="0.25">
      <c r="B532">
        <v>1047</v>
      </c>
      <c r="C532" s="5">
        <v>2056.1474800000001</v>
      </c>
      <c r="D532" s="2">
        <f t="shared" si="24"/>
        <v>5.3227428309649131E-5</v>
      </c>
      <c r="E532" s="6">
        <f t="shared" si="26"/>
        <v>0.99847092087870515</v>
      </c>
      <c r="F532" t="str">
        <f t="shared" si="25"/>
        <v>C</v>
      </c>
    </row>
    <row r="533" spans="2:6" x14ac:dyDescent="0.25">
      <c r="B533">
        <v>1516</v>
      </c>
      <c r="C533" s="5">
        <v>2053.6669200000001</v>
      </c>
      <c r="D533" s="2">
        <f t="shared" si="24"/>
        <v>5.3163214127129601E-5</v>
      </c>
      <c r="E533" s="6">
        <f t="shared" si="26"/>
        <v>0.99852408409283233</v>
      </c>
      <c r="F533" t="str">
        <f t="shared" si="25"/>
        <v>C</v>
      </c>
    </row>
    <row r="534" spans="2:6" x14ac:dyDescent="0.25">
      <c r="B534">
        <v>1455</v>
      </c>
      <c r="C534" s="5">
        <v>2049.2593999999999</v>
      </c>
      <c r="D534" s="2">
        <f t="shared" si="24"/>
        <v>5.3049116788730826E-5</v>
      </c>
      <c r="E534" s="6">
        <f t="shared" si="26"/>
        <v>0.99857713320962105</v>
      </c>
      <c r="F534" t="str">
        <f t="shared" si="25"/>
        <v>C</v>
      </c>
    </row>
    <row r="535" spans="2:6" x14ac:dyDescent="0.25">
      <c r="B535">
        <v>1148</v>
      </c>
      <c r="C535" s="5">
        <v>2047.6391500000002</v>
      </c>
      <c r="D535" s="2">
        <f t="shared" si="24"/>
        <v>5.3007173425447034E-5</v>
      </c>
      <c r="E535" s="6">
        <f t="shared" si="26"/>
        <v>0.99863014038304654</v>
      </c>
      <c r="F535" t="str">
        <f t="shared" si="25"/>
        <v>C</v>
      </c>
    </row>
    <row r="536" spans="2:6" x14ac:dyDescent="0.25">
      <c r="B536">
        <v>1297</v>
      </c>
      <c r="C536" s="5">
        <v>2038.1208200000001</v>
      </c>
      <c r="D536" s="2">
        <f t="shared" si="24"/>
        <v>5.2760772701456852E-5</v>
      </c>
      <c r="E536" s="6">
        <f t="shared" si="26"/>
        <v>0.99868290115574798</v>
      </c>
      <c r="F536" t="str">
        <f t="shared" si="25"/>
        <v>C</v>
      </c>
    </row>
    <row r="537" spans="2:6" x14ac:dyDescent="0.25">
      <c r="B537">
        <v>1356</v>
      </c>
      <c r="C537" s="5">
        <v>2031.8938199999998</v>
      </c>
      <c r="D537" s="2">
        <f t="shared" si="24"/>
        <v>5.2599574538723796E-5</v>
      </c>
      <c r="E537" s="6">
        <f t="shared" si="26"/>
        <v>0.99873550073028672</v>
      </c>
      <c r="F537" t="str">
        <f t="shared" si="25"/>
        <v>C</v>
      </c>
    </row>
    <row r="538" spans="2:6" x14ac:dyDescent="0.25">
      <c r="B538">
        <v>1033</v>
      </c>
      <c r="C538" s="5">
        <v>2026.2638999999999</v>
      </c>
      <c r="D538" s="2">
        <f t="shared" si="24"/>
        <v>5.2453832968090425E-5</v>
      </c>
      <c r="E538" s="6">
        <f t="shared" si="26"/>
        <v>0.99878795456325475</v>
      </c>
      <c r="F538" t="str">
        <f t="shared" si="25"/>
        <v>C</v>
      </c>
    </row>
    <row r="539" spans="2:6" x14ac:dyDescent="0.25">
      <c r="B539">
        <v>1181</v>
      </c>
      <c r="C539" s="5">
        <v>2007.5590000000002</v>
      </c>
      <c r="D539" s="2">
        <f t="shared" si="24"/>
        <v>5.1969619781306203E-5</v>
      </c>
      <c r="E539" s="6">
        <f t="shared" si="26"/>
        <v>0.99883992418303602</v>
      </c>
      <c r="F539" t="str">
        <f t="shared" si="25"/>
        <v>C</v>
      </c>
    </row>
    <row r="540" spans="2:6" x14ac:dyDescent="0.25">
      <c r="B540">
        <v>1239</v>
      </c>
      <c r="C540" s="5">
        <v>2001.7947999999999</v>
      </c>
      <c r="D540" s="2">
        <f t="shared" si="24"/>
        <v>5.1820402108329505E-5</v>
      </c>
      <c r="E540" s="6">
        <f t="shared" si="26"/>
        <v>0.9988917445851444</v>
      </c>
      <c r="F540" t="str">
        <f t="shared" si="25"/>
        <v>C</v>
      </c>
    </row>
    <row r="541" spans="2:6" x14ac:dyDescent="0.25">
      <c r="B541">
        <v>1146</v>
      </c>
      <c r="C541" s="5">
        <v>1986.2522799999999</v>
      </c>
      <c r="D541" s="2">
        <f t="shared" si="24"/>
        <v>5.1418053358009669E-5</v>
      </c>
      <c r="E541" s="6">
        <f t="shared" si="26"/>
        <v>0.99894316263850236</v>
      </c>
      <c r="F541" t="str">
        <f t="shared" si="25"/>
        <v>C</v>
      </c>
    </row>
    <row r="542" spans="2:6" x14ac:dyDescent="0.25">
      <c r="B542">
        <v>1369</v>
      </c>
      <c r="C542" s="5">
        <v>1975.49722</v>
      </c>
      <c r="D542" s="2">
        <f t="shared" si="24"/>
        <v>5.1139637441503539E-5</v>
      </c>
      <c r="E542" s="6">
        <f t="shared" si="26"/>
        <v>0.99899430227594388</v>
      </c>
      <c r="F542" t="str">
        <f t="shared" si="25"/>
        <v>C</v>
      </c>
    </row>
    <row r="543" spans="2:6" x14ac:dyDescent="0.25">
      <c r="B543">
        <v>1164</v>
      </c>
      <c r="C543" s="5">
        <v>1971.1491799999999</v>
      </c>
      <c r="D543" s="2">
        <f t="shared" si="24"/>
        <v>5.1027079860085549E-5</v>
      </c>
      <c r="E543" s="6">
        <f t="shared" si="26"/>
        <v>0.99904532935580392</v>
      </c>
      <c r="F543" t="str">
        <f t="shared" si="25"/>
        <v>C</v>
      </c>
    </row>
    <row r="544" spans="2:6" x14ac:dyDescent="0.25">
      <c r="B544">
        <v>1532</v>
      </c>
      <c r="C544" s="5">
        <v>1921.9801999999997</v>
      </c>
      <c r="D544" s="2">
        <f t="shared" si="24"/>
        <v>4.9754243945606992E-5</v>
      </c>
      <c r="E544" s="6">
        <f t="shared" si="26"/>
        <v>0.99909508359974952</v>
      </c>
      <c r="F544" t="str">
        <f t="shared" si="25"/>
        <v>C</v>
      </c>
    </row>
    <row r="545" spans="2:6" x14ac:dyDescent="0.25">
      <c r="B545">
        <v>1016</v>
      </c>
      <c r="C545" s="5">
        <v>1910.8799999999999</v>
      </c>
      <c r="D545" s="2">
        <f t="shared" si="24"/>
        <v>4.9466893400244962E-5</v>
      </c>
      <c r="E545" s="6">
        <f t="shared" si="26"/>
        <v>0.99914455049314976</v>
      </c>
      <c r="F545" t="str">
        <f t="shared" si="25"/>
        <v>C</v>
      </c>
    </row>
    <row r="546" spans="2:6" x14ac:dyDescent="0.25">
      <c r="B546">
        <v>1179</v>
      </c>
      <c r="C546" s="5">
        <v>1906.2622899999999</v>
      </c>
      <c r="D546" s="2">
        <f t="shared" si="24"/>
        <v>4.9347354879603562E-5</v>
      </c>
      <c r="E546" s="6">
        <f t="shared" si="26"/>
        <v>0.99919389784802937</v>
      </c>
      <c r="F546" t="str">
        <f t="shared" si="25"/>
        <v>C</v>
      </c>
    </row>
    <row r="547" spans="2:6" x14ac:dyDescent="0.25">
      <c r="B547">
        <v>1460</v>
      </c>
      <c r="C547" s="5">
        <v>1895.4805800000001</v>
      </c>
      <c r="D547" s="2">
        <f t="shared" si="24"/>
        <v>4.906824907534461E-5</v>
      </c>
      <c r="E547" s="6">
        <f t="shared" si="26"/>
        <v>0.99924296609710472</v>
      </c>
      <c r="F547" t="str">
        <f t="shared" si="25"/>
        <v>C</v>
      </c>
    </row>
    <row r="548" spans="2:6" x14ac:dyDescent="0.25">
      <c r="B548">
        <v>1529</v>
      </c>
      <c r="C548" s="5">
        <v>1880.2184400000001</v>
      </c>
      <c r="D548" s="2">
        <f t="shared" si="24"/>
        <v>4.867315851369782E-5</v>
      </c>
      <c r="E548" s="6">
        <f t="shared" si="26"/>
        <v>0.99929163925561837</v>
      </c>
      <c r="F548" t="str">
        <f t="shared" si="25"/>
        <v>C</v>
      </c>
    </row>
    <row r="549" spans="2:6" x14ac:dyDescent="0.25">
      <c r="B549">
        <v>1041</v>
      </c>
      <c r="C549" s="5">
        <v>1848.9613799999997</v>
      </c>
      <c r="D549" s="2">
        <f t="shared" si="24"/>
        <v>4.786400793646373E-5</v>
      </c>
      <c r="E549" s="6">
        <f t="shared" si="26"/>
        <v>0.99933950326355481</v>
      </c>
      <c r="F549" t="str">
        <f t="shared" si="25"/>
        <v>C</v>
      </c>
    </row>
    <row r="550" spans="2:6" x14ac:dyDescent="0.25">
      <c r="B550">
        <v>1282</v>
      </c>
      <c r="C550" s="5">
        <v>1835.51145</v>
      </c>
      <c r="D550" s="2">
        <f t="shared" si="24"/>
        <v>4.751583000087869E-5</v>
      </c>
      <c r="E550" s="6">
        <f t="shared" si="26"/>
        <v>0.99938701909355565</v>
      </c>
      <c r="F550" t="str">
        <f t="shared" si="25"/>
        <v>C</v>
      </c>
    </row>
    <row r="551" spans="2:6" x14ac:dyDescent="0.25">
      <c r="B551">
        <v>1149</v>
      </c>
      <c r="C551" s="5">
        <v>1805.7530000000002</v>
      </c>
      <c r="D551" s="2">
        <f t="shared" si="24"/>
        <v>4.6745473895887003E-5</v>
      </c>
      <c r="E551" s="6">
        <f t="shared" si="26"/>
        <v>0.99943376456745159</v>
      </c>
      <c r="F551" t="str">
        <f t="shared" si="25"/>
        <v>C</v>
      </c>
    </row>
    <row r="552" spans="2:6" x14ac:dyDescent="0.25">
      <c r="B552">
        <v>1393</v>
      </c>
      <c r="C552" s="5">
        <v>1796.0584799999999</v>
      </c>
      <c r="D552" s="2">
        <f t="shared" si="24"/>
        <v>4.6494512146637151E-5</v>
      </c>
      <c r="E552" s="6">
        <f t="shared" si="26"/>
        <v>0.99948025907959825</v>
      </c>
      <c r="F552" t="str">
        <f t="shared" si="25"/>
        <v>C</v>
      </c>
    </row>
    <row r="553" spans="2:6" x14ac:dyDescent="0.25">
      <c r="B553">
        <v>1054</v>
      </c>
      <c r="C553" s="5">
        <v>1794.8608199999999</v>
      </c>
      <c r="D553" s="2">
        <f t="shared" si="24"/>
        <v>4.6463508358042509E-5</v>
      </c>
      <c r="E553" s="6">
        <f t="shared" si="26"/>
        <v>0.99952672258795627</v>
      </c>
      <c r="F553" t="str">
        <f t="shared" si="25"/>
        <v>C</v>
      </c>
    </row>
    <row r="554" spans="2:6" x14ac:dyDescent="0.25">
      <c r="B554">
        <v>1278</v>
      </c>
      <c r="C554" s="5">
        <v>1788.1346299999998</v>
      </c>
      <c r="D554" s="2">
        <f t="shared" si="24"/>
        <v>4.6289387678711626E-5</v>
      </c>
      <c r="E554" s="6">
        <f t="shared" si="26"/>
        <v>0.99957301197563497</v>
      </c>
      <c r="F554" t="str">
        <f t="shared" si="25"/>
        <v>C</v>
      </c>
    </row>
    <row r="555" spans="2:6" x14ac:dyDescent="0.25">
      <c r="B555">
        <v>1193</v>
      </c>
      <c r="C555" s="5">
        <v>1778.4859999999999</v>
      </c>
      <c r="D555" s="2">
        <f t="shared" si="24"/>
        <v>4.6039613882519082E-5</v>
      </c>
      <c r="E555" s="6">
        <f t="shared" si="26"/>
        <v>0.99961905158951747</v>
      </c>
      <c r="F555" t="str">
        <f t="shared" si="25"/>
        <v>C</v>
      </c>
    </row>
    <row r="556" spans="2:6" x14ac:dyDescent="0.25">
      <c r="B556">
        <v>1187</v>
      </c>
      <c r="C556" s="5">
        <v>1766.3577700000001</v>
      </c>
      <c r="D556" s="2">
        <f t="shared" si="24"/>
        <v>4.5725650755298301E-5</v>
      </c>
      <c r="E556" s="6">
        <f t="shared" si="26"/>
        <v>0.99966477724027281</v>
      </c>
      <c r="F556" t="str">
        <f t="shared" si="25"/>
        <v>C</v>
      </c>
    </row>
    <row r="557" spans="2:6" x14ac:dyDescent="0.25">
      <c r="B557">
        <v>1248</v>
      </c>
      <c r="C557" s="5">
        <v>1764.5847099999999</v>
      </c>
      <c r="D557" s="2">
        <f t="shared" si="24"/>
        <v>4.5679751604115474E-5</v>
      </c>
      <c r="E557" s="6">
        <f t="shared" si="26"/>
        <v>0.99971045699187688</v>
      </c>
      <c r="F557" t="str">
        <f t="shared" si="25"/>
        <v>C</v>
      </c>
    </row>
    <row r="558" spans="2:6" x14ac:dyDescent="0.25">
      <c r="B558">
        <v>1112</v>
      </c>
      <c r="C558" s="5">
        <v>1716.12923</v>
      </c>
      <c r="D558" s="2">
        <f t="shared" si="24"/>
        <v>4.4425386042794149E-5</v>
      </c>
      <c r="E558" s="6">
        <f t="shared" si="26"/>
        <v>0.99975488237791965</v>
      </c>
      <c r="F558" t="str">
        <f t="shared" si="25"/>
        <v>C</v>
      </c>
    </row>
    <row r="559" spans="2:6" x14ac:dyDescent="0.25">
      <c r="B559">
        <v>1457</v>
      </c>
      <c r="C559" s="5">
        <v>1713.1397999999999</v>
      </c>
      <c r="D559" s="2">
        <f t="shared" si="24"/>
        <v>4.4347998757806338E-5</v>
      </c>
      <c r="E559" s="6">
        <f t="shared" si="26"/>
        <v>0.99979923037667751</v>
      </c>
      <c r="F559" t="str">
        <f t="shared" si="25"/>
        <v>C</v>
      </c>
    </row>
    <row r="560" spans="2:6" x14ac:dyDescent="0.25">
      <c r="B560">
        <v>1221</v>
      </c>
      <c r="C560" s="5">
        <v>1637.4441999999999</v>
      </c>
      <c r="D560" s="2">
        <f t="shared" si="24"/>
        <v>4.2388469024873039E-5</v>
      </c>
      <c r="E560" s="6">
        <f t="shared" si="26"/>
        <v>0.99984161884570233</v>
      </c>
      <c r="F560" t="str">
        <f t="shared" si="25"/>
        <v>C</v>
      </c>
    </row>
    <row r="561" spans="2:6" x14ac:dyDescent="0.25">
      <c r="B561">
        <v>1504</v>
      </c>
      <c r="C561" s="5">
        <v>1629.1402799999998</v>
      </c>
      <c r="D561" s="2">
        <f t="shared" si="24"/>
        <v>4.2173505696226468E-5</v>
      </c>
      <c r="E561" s="6">
        <f t="shared" si="26"/>
        <v>0.99988379235139857</v>
      </c>
      <c r="F561" t="str">
        <f t="shared" si="25"/>
        <v>C</v>
      </c>
    </row>
    <row r="562" spans="2:6" x14ac:dyDescent="0.25">
      <c r="B562">
        <v>1116</v>
      </c>
      <c r="C562" s="5">
        <v>1586.91652</v>
      </c>
      <c r="D562" s="2">
        <f t="shared" si="24"/>
        <v>4.1080460484137E-5</v>
      </c>
      <c r="E562" s="6">
        <f t="shared" si="26"/>
        <v>0.99992487281188269</v>
      </c>
      <c r="F562" t="str">
        <f t="shared" si="25"/>
        <v>C</v>
      </c>
    </row>
    <row r="563" spans="2:6" x14ac:dyDescent="0.25">
      <c r="B563">
        <v>1324</v>
      </c>
      <c r="C563" s="5">
        <v>1452.8277</v>
      </c>
      <c r="D563" s="2">
        <f t="shared" si="24"/>
        <v>3.7609307211767918E-5</v>
      </c>
      <c r="E563" s="6">
        <f t="shared" si="26"/>
        <v>0.99996248211909444</v>
      </c>
      <c r="F563" t="str">
        <f t="shared" si="25"/>
        <v>C</v>
      </c>
    </row>
    <row r="564" spans="2:6" x14ac:dyDescent="0.25">
      <c r="B564">
        <v>1385</v>
      </c>
      <c r="C564" s="5">
        <v>1449.2959499999999</v>
      </c>
      <c r="D564" s="2">
        <f t="shared" si="24"/>
        <v>3.7517880905162414E-5</v>
      </c>
      <c r="E564" s="6">
        <f t="shared" si="26"/>
        <v>0.99999999999999956</v>
      </c>
      <c r="F564" t="str">
        <f t="shared" si="25"/>
        <v>C</v>
      </c>
    </row>
    <row r="565" spans="2:6" x14ac:dyDescent="0.25">
      <c r="B565" t="s">
        <v>619</v>
      </c>
      <c r="C565" s="5">
        <v>38629472.535070032</v>
      </c>
      <c r="D565" s="2">
        <f t="shared" si="24"/>
        <v>1</v>
      </c>
      <c r="E565" s="6"/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66"/>
  <sheetViews>
    <sheetView zoomScale="90" zoomScaleNormal="90" workbookViewId="0">
      <selection activeCell="G6" sqref="G6"/>
    </sheetView>
  </sheetViews>
  <sheetFormatPr baseColWidth="10" defaultRowHeight="15" x14ac:dyDescent="0.25"/>
  <cols>
    <col min="2" max="2" width="16.140625" bestFit="1" customWidth="1"/>
    <col min="3" max="3" width="27.85546875" bestFit="1" customWidth="1"/>
    <col min="5" max="5" width="13" bestFit="1" customWidth="1"/>
    <col min="12" max="12" width="19.42578125" bestFit="1" customWidth="1"/>
  </cols>
  <sheetData>
    <row r="3" spans="2:12" x14ac:dyDescent="0.25">
      <c r="B3" s="4" t="s">
        <v>32</v>
      </c>
      <c r="C3" t="s">
        <v>630</v>
      </c>
      <c r="D3" s="7" t="s">
        <v>621</v>
      </c>
      <c r="E3" s="7" t="s">
        <v>622</v>
      </c>
      <c r="F3" s="7" t="s">
        <v>623</v>
      </c>
      <c r="J3" s="10" t="s">
        <v>624</v>
      </c>
    </row>
    <row r="4" spans="2:12" x14ac:dyDescent="0.25">
      <c r="B4">
        <v>1446</v>
      </c>
      <c r="C4" s="5">
        <v>357022</v>
      </c>
      <c r="D4" s="2">
        <f>C4/GETPIVOTDATA("[Measures].[Suma de STOCK_VALORIZADO]",$B$3)</f>
        <v>1.3440408135572545E-2</v>
      </c>
      <c r="E4" s="6">
        <f>D4</f>
        <v>1.3440408135572545E-2</v>
      </c>
      <c r="F4" t="str">
        <f>VLOOKUP(E4,$J$5:$L$8,3,TRUE)</f>
        <v>A</v>
      </c>
    </row>
    <row r="5" spans="2:12" x14ac:dyDescent="0.25">
      <c r="B5">
        <v>1401</v>
      </c>
      <c r="C5" s="5">
        <v>319113</v>
      </c>
      <c r="D5" s="2">
        <f t="shared" ref="D5:D68" si="0">C5/GETPIVOTDATA("[Measures].[Suma de STOCK_VALORIZADO]",$B$3)</f>
        <v>1.2013290389295231E-2</v>
      </c>
      <c r="E5" s="6">
        <f>D5+E4</f>
        <v>2.5453698524867778E-2</v>
      </c>
      <c r="F5" t="str">
        <f t="shared" ref="F5:F68" si="1">VLOOKUP(E5,$J$5:$L$8,3,TRUE)</f>
        <v>A</v>
      </c>
      <c r="J5" s="9" t="s">
        <v>625</v>
      </c>
      <c r="K5" s="9" t="s">
        <v>626</v>
      </c>
      <c r="L5" s="9" t="s">
        <v>623</v>
      </c>
    </row>
    <row r="6" spans="2:12" x14ac:dyDescent="0.25">
      <c r="B6">
        <v>1465</v>
      </c>
      <c r="C6" s="5">
        <v>318146</v>
      </c>
      <c r="D6" s="2">
        <f t="shared" si="0"/>
        <v>1.1976886821259931E-2</v>
      </c>
      <c r="E6" s="6">
        <f t="shared" ref="E6:E69" si="2">D6+E5</f>
        <v>3.7430585346127712E-2</v>
      </c>
      <c r="F6" t="str">
        <f t="shared" si="1"/>
        <v>A</v>
      </c>
      <c r="J6" s="11">
        <v>0</v>
      </c>
      <c r="K6" s="11">
        <v>0.5</v>
      </c>
      <c r="L6" s="12" t="s">
        <v>628</v>
      </c>
    </row>
    <row r="7" spans="2:12" x14ac:dyDescent="0.25">
      <c r="B7">
        <v>1194</v>
      </c>
      <c r="C7" s="5">
        <v>301828</v>
      </c>
      <c r="D7" s="2">
        <f t="shared" si="0"/>
        <v>1.1362581316399523E-2</v>
      </c>
      <c r="E7" s="6">
        <f t="shared" si="2"/>
        <v>4.8793166662527233E-2</v>
      </c>
      <c r="F7" t="str">
        <f t="shared" si="1"/>
        <v>A</v>
      </c>
      <c r="J7" s="11">
        <v>0.5</v>
      </c>
      <c r="K7" s="11">
        <v>0.8</v>
      </c>
      <c r="L7" s="12" t="s">
        <v>627</v>
      </c>
    </row>
    <row r="8" spans="2:12" x14ac:dyDescent="0.25">
      <c r="B8">
        <v>1503</v>
      </c>
      <c r="C8" s="5">
        <v>294239</v>
      </c>
      <c r="D8" s="2">
        <f t="shared" si="0"/>
        <v>1.1076886716792607E-2</v>
      </c>
      <c r="E8" s="6">
        <f t="shared" si="2"/>
        <v>5.9870053379319839E-2</v>
      </c>
      <c r="F8" t="str">
        <f t="shared" si="1"/>
        <v>A</v>
      </c>
      <c r="J8" s="11">
        <v>0.8</v>
      </c>
      <c r="K8" s="11">
        <v>1</v>
      </c>
      <c r="L8" s="12" t="s">
        <v>629</v>
      </c>
    </row>
    <row r="9" spans="2:12" x14ac:dyDescent="0.25">
      <c r="B9">
        <v>1039</v>
      </c>
      <c r="C9" s="5">
        <v>293966</v>
      </c>
      <c r="D9" s="2">
        <f t="shared" si="0"/>
        <v>1.1066609390966715E-2</v>
      </c>
      <c r="E9" s="6">
        <f t="shared" si="2"/>
        <v>7.0936662770286554E-2</v>
      </c>
      <c r="F9" t="str">
        <f t="shared" si="1"/>
        <v>A</v>
      </c>
    </row>
    <row r="10" spans="2:12" x14ac:dyDescent="0.25">
      <c r="B10">
        <v>1479</v>
      </c>
      <c r="C10" s="5">
        <v>282296</v>
      </c>
      <c r="D10" s="2">
        <f t="shared" si="0"/>
        <v>1.062728194632148E-2</v>
      </c>
      <c r="E10" s="6">
        <f t="shared" si="2"/>
        <v>8.1563944716608036E-2</v>
      </c>
      <c r="F10" t="str">
        <f t="shared" si="1"/>
        <v>A</v>
      </c>
    </row>
    <row r="11" spans="2:12" x14ac:dyDescent="0.25">
      <c r="B11">
        <v>1303</v>
      </c>
      <c r="C11" s="5">
        <v>282149</v>
      </c>
      <c r="D11" s="2">
        <f t="shared" si="0"/>
        <v>1.0621748001646E-2</v>
      </c>
      <c r="E11" s="6">
        <f t="shared" si="2"/>
        <v>9.2185692718254039E-2</v>
      </c>
      <c r="F11" t="str">
        <f t="shared" si="1"/>
        <v>A</v>
      </c>
      <c r="J11" s="18" t="s">
        <v>633</v>
      </c>
      <c r="K11" s="18"/>
      <c r="L11" s="18"/>
    </row>
    <row r="12" spans="2:12" x14ac:dyDescent="0.25">
      <c r="B12">
        <v>1010</v>
      </c>
      <c r="C12" s="5">
        <v>278437</v>
      </c>
      <c r="D12" s="2">
        <f t="shared" si="0"/>
        <v>1.0482006487119597E-2</v>
      </c>
      <c r="E12" s="6">
        <f t="shared" si="2"/>
        <v>0.10266769920537364</v>
      </c>
      <c r="F12" t="str">
        <f t="shared" si="1"/>
        <v>A</v>
      </c>
    </row>
    <row r="13" spans="2:12" x14ac:dyDescent="0.25">
      <c r="B13">
        <v>1055</v>
      </c>
      <c r="C13" s="5">
        <v>274488</v>
      </c>
      <c r="D13" s="2">
        <f t="shared" si="0"/>
        <v>1.0333342898524564E-2</v>
      </c>
      <c r="E13" s="6">
        <f t="shared" si="2"/>
        <v>0.11300104210389821</v>
      </c>
      <c r="F13" t="str">
        <f t="shared" si="1"/>
        <v>A</v>
      </c>
      <c r="J13" s="9" t="s">
        <v>625</v>
      </c>
      <c r="K13" s="9" t="s">
        <v>626</v>
      </c>
      <c r="L13" s="9" t="s">
        <v>634</v>
      </c>
    </row>
    <row r="14" spans="2:12" x14ac:dyDescent="0.25">
      <c r="B14">
        <v>1133</v>
      </c>
      <c r="C14" s="5">
        <v>269366</v>
      </c>
      <c r="D14" s="2">
        <f t="shared" si="0"/>
        <v>1.014052069017213E-2</v>
      </c>
      <c r="E14" s="6">
        <f t="shared" si="2"/>
        <v>0.12314156279407033</v>
      </c>
      <c r="F14" t="str">
        <f t="shared" si="1"/>
        <v>A</v>
      </c>
      <c r="J14" s="8"/>
      <c r="K14" s="8"/>
      <c r="L14" s="8" t="s">
        <v>635</v>
      </c>
    </row>
    <row r="15" spans="2:12" x14ac:dyDescent="0.25">
      <c r="B15">
        <v>1279</v>
      </c>
      <c r="C15" s="5">
        <v>265364</v>
      </c>
      <c r="D15" s="2">
        <f t="shared" si="0"/>
        <v>9.9898618698233532E-3</v>
      </c>
      <c r="E15" s="6">
        <f t="shared" si="2"/>
        <v>0.13313142466389369</v>
      </c>
      <c r="F15" t="str">
        <f t="shared" si="1"/>
        <v>A</v>
      </c>
      <c r="J15" s="8">
        <v>0</v>
      </c>
      <c r="K15" s="8">
        <v>3</v>
      </c>
      <c r="L15" s="8" t="s">
        <v>636</v>
      </c>
    </row>
    <row r="16" spans="2:12" x14ac:dyDescent="0.25">
      <c r="B16">
        <v>1097</v>
      </c>
      <c r="C16" s="5">
        <v>263641</v>
      </c>
      <c r="D16" s="2">
        <f t="shared" si="0"/>
        <v>9.9249980148855849E-3</v>
      </c>
      <c r="E16" s="6">
        <f t="shared" si="2"/>
        <v>0.14305642267877927</v>
      </c>
      <c r="F16" t="str">
        <f t="shared" si="1"/>
        <v>A</v>
      </c>
      <c r="J16" s="8">
        <v>3</v>
      </c>
      <c r="K16" s="8">
        <v>6</v>
      </c>
      <c r="L16" s="8" t="s">
        <v>637</v>
      </c>
    </row>
    <row r="17" spans="2:12" x14ac:dyDescent="0.25">
      <c r="B17">
        <v>1338</v>
      </c>
      <c r="C17" s="5">
        <v>253416</v>
      </c>
      <c r="D17" s="2">
        <f t="shared" si="0"/>
        <v>9.5400688699414943E-3</v>
      </c>
      <c r="E17" s="6">
        <f t="shared" si="2"/>
        <v>0.15259649154872076</v>
      </c>
      <c r="F17" t="str">
        <f t="shared" si="1"/>
        <v>A</v>
      </c>
      <c r="J17" s="8">
        <v>6</v>
      </c>
      <c r="K17" s="8">
        <v>12</v>
      </c>
      <c r="L17" s="8" t="s">
        <v>645</v>
      </c>
    </row>
    <row r="18" spans="2:12" x14ac:dyDescent="0.25">
      <c r="B18">
        <v>1008</v>
      </c>
      <c r="C18" s="5">
        <v>252701</v>
      </c>
      <c r="D18" s="2">
        <f t="shared" si="0"/>
        <v>9.5131520642070169E-3</v>
      </c>
      <c r="E18" s="6">
        <f t="shared" si="2"/>
        <v>0.16210964361292779</v>
      </c>
      <c r="F18" t="str">
        <f t="shared" si="1"/>
        <v>A</v>
      </c>
      <c r="J18" s="8">
        <v>12</v>
      </c>
      <c r="K18" s="8" t="s">
        <v>638</v>
      </c>
      <c r="L18" s="8" t="s">
        <v>646</v>
      </c>
    </row>
    <row r="19" spans="2:12" x14ac:dyDescent="0.25">
      <c r="B19">
        <v>1391</v>
      </c>
      <c r="C19" s="5">
        <v>251975</v>
      </c>
      <c r="D19" s="2">
        <f t="shared" si="0"/>
        <v>9.4858211537689335E-3</v>
      </c>
      <c r="E19" s="6">
        <f t="shared" si="2"/>
        <v>0.17159546476669674</v>
      </c>
      <c r="F19" t="str">
        <f t="shared" si="1"/>
        <v>A</v>
      </c>
    </row>
    <row r="20" spans="2:12" x14ac:dyDescent="0.25">
      <c r="B20">
        <v>1222</v>
      </c>
      <c r="C20" s="5">
        <v>251283</v>
      </c>
      <c r="D20" s="2">
        <f t="shared" si="0"/>
        <v>9.4597702033238171E-3</v>
      </c>
      <c r="E20" s="6">
        <f t="shared" si="2"/>
        <v>0.18105523497002055</v>
      </c>
      <c r="F20" t="str">
        <f t="shared" si="1"/>
        <v>A</v>
      </c>
    </row>
    <row r="21" spans="2:12" x14ac:dyDescent="0.25">
      <c r="B21">
        <v>1114</v>
      </c>
      <c r="C21" s="5">
        <v>249229</v>
      </c>
      <c r="D21" s="2">
        <f t="shared" si="0"/>
        <v>9.3824455613956848E-3</v>
      </c>
      <c r="E21" s="6">
        <f t="shared" si="2"/>
        <v>0.19043768053141624</v>
      </c>
      <c r="F21" t="str">
        <f t="shared" si="1"/>
        <v>A</v>
      </c>
    </row>
    <row r="22" spans="2:12" x14ac:dyDescent="0.25">
      <c r="B22">
        <v>1246</v>
      </c>
      <c r="C22" s="5">
        <v>247069</v>
      </c>
      <c r="D22" s="2">
        <f t="shared" si="0"/>
        <v>9.3011304559600626E-3</v>
      </c>
      <c r="E22" s="6">
        <f t="shared" si="2"/>
        <v>0.19973881098737631</v>
      </c>
      <c r="F22" t="str">
        <f t="shared" si="1"/>
        <v>A</v>
      </c>
    </row>
    <row r="23" spans="2:12" x14ac:dyDescent="0.25">
      <c r="B23">
        <v>1070</v>
      </c>
      <c r="C23" s="5">
        <v>246030</v>
      </c>
      <c r="D23" s="2">
        <f t="shared" si="0"/>
        <v>9.2620163844102411E-3</v>
      </c>
      <c r="E23" s="6">
        <f t="shared" si="2"/>
        <v>0.20900082737178655</v>
      </c>
      <c r="F23" t="str">
        <f t="shared" si="1"/>
        <v>A</v>
      </c>
    </row>
    <row r="24" spans="2:12" x14ac:dyDescent="0.25">
      <c r="B24">
        <v>1416</v>
      </c>
      <c r="C24" s="5">
        <v>244317</v>
      </c>
      <c r="D24" s="2">
        <f t="shared" si="0"/>
        <v>9.1975289882939362E-3</v>
      </c>
      <c r="E24" s="6">
        <f t="shared" si="2"/>
        <v>0.21819835636008048</v>
      </c>
      <c r="F24" t="str">
        <f t="shared" si="1"/>
        <v>A</v>
      </c>
    </row>
    <row r="25" spans="2:12" x14ac:dyDescent="0.25">
      <c r="B25">
        <v>1072</v>
      </c>
      <c r="C25" s="5">
        <v>244301</v>
      </c>
      <c r="D25" s="2">
        <f t="shared" si="0"/>
        <v>9.1969266541795987E-3</v>
      </c>
      <c r="E25" s="6">
        <f t="shared" si="2"/>
        <v>0.22739528301426007</v>
      </c>
      <c r="F25" t="str">
        <f t="shared" si="1"/>
        <v>A</v>
      </c>
    </row>
    <row r="26" spans="2:12" x14ac:dyDescent="0.25">
      <c r="B26">
        <v>1117</v>
      </c>
      <c r="C26" s="5">
        <v>242675</v>
      </c>
      <c r="D26" s="2">
        <f t="shared" si="0"/>
        <v>9.1357144498100049E-3</v>
      </c>
      <c r="E26" s="6">
        <f t="shared" si="2"/>
        <v>0.23653099746407008</v>
      </c>
      <c r="F26" t="str">
        <f t="shared" si="1"/>
        <v>A</v>
      </c>
    </row>
    <row r="27" spans="2:12" x14ac:dyDescent="0.25">
      <c r="B27">
        <v>1019</v>
      </c>
      <c r="C27" s="5">
        <v>242270</v>
      </c>
      <c r="D27" s="2">
        <f t="shared" si="0"/>
        <v>9.1204678675408258E-3</v>
      </c>
      <c r="E27" s="6">
        <f t="shared" si="2"/>
        <v>0.24565146533161092</v>
      </c>
      <c r="F27" t="str">
        <f t="shared" si="1"/>
        <v>A</v>
      </c>
    </row>
    <row r="28" spans="2:12" x14ac:dyDescent="0.25">
      <c r="B28">
        <v>1252</v>
      </c>
      <c r="C28" s="5">
        <v>237201</v>
      </c>
      <c r="D28" s="2">
        <f t="shared" si="0"/>
        <v>8.9296408909421369E-3</v>
      </c>
      <c r="E28" s="6">
        <f t="shared" si="2"/>
        <v>0.25458110622255303</v>
      </c>
      <c r="F28" t="str">
        <f t="shared" si="1"/>
        <v>A</v>
      </c>
    </row>
    <row r="29" spans="2:12" x14ac:dyDescent="0.25">
      <c r="B29">
        <v>1065</v>
      </c>
      <c r="C29" s="5">
        <v>236711</v>
      </c>
      <c r="D29" s="2">
        <f t="shared" si="0"/>
        <v>8.911194408690537E-3</v>
      </c>
      <c r="E29" s="6">
        <f t="shared" si="2"/>
        <v>0.26349230063124357</v>
      </c>
      <c r="F29" t="str">
        <f t="shared" si="1"/>
        <v>A</v>
      </c>
    </row>
    <row r="30" spans="2:12" x14ac:dyDescent="0.25">
      <c r="B30">
        <v>1392</v>
      </c>
      <c r="C30" s="5">
        <v>233284</v>
      </c>
      <c r="D30" s="2">
        <f t="shared" si="0"/>
        <v>8.7821819705757795E-3</v>
      </c>
      <c r="E30" s="6">
        <f t="shared" si="2"/>
        <v>0.27227448260181936</v>
      </c>
      <c r="F30" t="str">
        <f t="shared" si="1"/>
        <v>A</v>
      </c>
    </row>
    <row r="31" spans="2:12" x14ac:dyDescent="0.25">
      <c r="B31">
        <v>1373</v>
      </c>
      <c r="C31" s="5">
        <v>233222</v>
      </c>
      <c r="D31" s="2">
        <f t="shared" si="0"/>
        <v>8.7798479258827198E-3</v>
      </c>
      <c r="E31" s="6">
        <f t="shared" si="2"/>
        <v>0.28105433052770207</v>
      </c>
      <c r="F31" t="str">
        <f t="shared" si="1"/>
        <v>A</v>
      </c>
    </row>
    <row r="32" spans="2:12" x14ac:dyDescent="0.25">
      <c r="B32">
        <v>1451</v>
      </c>
      <c r="C32" s="5">
        <v>232974</v>
      </c>
      <c r="D32" s="2">
        <f t="shared" si="0"/>
        <v>8.7705117471104811E-3</v>
      </c>
      <c r="E32" s="6">
        <f t="shared" si="2"/>
        <v>0.28982484227481253</v>
      </c>
      <c r="F32" t="str">
        <f t="shared" si="1"/>
        <v>A</v>
      </c>
    </row>
    <row r="33" spans="2:6" x14ac:dyDescent="0.25">
      <c r="B33">
        <v>1525</v>
      </c>
      <c r="C33" s="5">
        <v>232630</v>
      </c>
      <c r="D33" s="2">
        <f t="shared" si="0"/>
        <v>8.7575615636522157E-3</v>
      </c>
      <c r="E33" s="6">
        <f t="shared" si="2"/>
        <v>0.29858240383846474</v>
      </c>
      <c r="F33" t="str">
        <f t="shared" si="1"/>
        <v>A</v>
      </c>
    </row>
    <row r="34" spans="2:6" x14ac:dyDescent="0.25">
      <c r="B34">
        <v>1059</v>
      </c>
      <c r="C34" s="5">
        <v>227195</v>
      </c>
      <c r="D34" s="2">
        <f t="shared" si="0"/>
        <v>8.5529561941880463E-3</v>
      </c>
      <c r="E34" s="6">
        <f t="shared" si="2"/>
        <v>0.30713536003265279</v>
      </c>
      <c r="F34" t="str">
        <f t="shared" si="1"/>
        <v>A</v>
      </c>
    </row>
    <row r="35" spans="2:6" x14ac:dyDescent="0.25">
      <c r="B35">
        <v>1122</v>
      </c>
      <c r="C35" s="5">
        <v>227014</v>
      </c>
      <c r="D35" s="2">
        <f t="shared" si="0"/>
        <v>8.5461422895195972E-3</v>
      </c>
      <c r="E35" s="6">
        <f t="shared" si="2"/>
        <v>0.3156815023221724</v>
      </c>
      <c r="F35" t="str">
        <f t="shared" si="1"/>
        <v>A</v>
      </c>
    </row>
    <row r="36" spans="2:6" x14ac:dyDescent="0.25">
      <c r="B36">
        <v>1404</v>
      </c>
      <c r="C36" s="5">
        <v>224750</v>
      </c>
      <c r="D36" s="2">
        <f t="shared" si="0"/>
        <v>8.4609120123407787E-3</v>
      </c>
      <c r="E36" s="6">
        <f t="shared" si="2"/>
        <v>0.32414241433451318</v>
      </c>
      <c r="F36" t="str">
        <f t="shared" si="1"/>
        <v>A</v>
      </c>
    </row>
    <row r="37" spans="2:6" x14ac:dyDescent="0.25">
      <c r="B37">
        <v>1130</v>
      </c>
      <c r="C37" s="5">
        <v>219298</v>
      </c>
      <c r="D37" s="2">
        <f t="shared" si="0"/>
        <v>8.2556666628801258E-3</v>
      </c>
      <c r="E37" s="6">
        <f t="shared" si="2"/>
        <v>0.33239808099739332</v>
      </c>
      <c r="F37" t="str">
        <f t="shared" si="1"/>
        <v>A</v>
      </c>
    </row>
    <row r="38" spans="2:6" x14ac:dyDescent="0.25">
      <c r="B38">
        <v>1417</v>
      </c>
      <c r="C38" s="5">
        <v>217151</v>
      </c>
      <c r="D38" s="2">
        <f t="shared" si="0"/>
        <v>8.1748409539124031E-3</v>
      </c>
      <c r="E38" s="6">
        <f t="shared" si="2"/>
        <v>0.34057292195130573</v>
      </c>
      <c r="F38" t="str">
        <f t="shared" si="1"/>
        <v>A</v>
      </c>
    </row>
    <row r="39" spans="2:6" x14ac:dyDescent="0.25">
      <c r="B39">
        <v>1235</v>
      </c>
      <c r="C39" s="5">
        <v>215950</v>
      </c>
      <c r="D39" s="2">
        <f t="shared" si="0"/>
        <v>8.1296282494549114E-3</v>
      </c>
      <c r="E39" s="6">
        <f t="shared" si="2"/>
        <v>0.34870255020076063</v>
      </c>
      <c r="F39" t="str">
        <f t="shared" si="1"/>
        <v>A</v>
      </c>
    </row>
    <row r="40" spans="2:6" x14ac:dyDescent="0.25">
      <c r="B40">
        <v>1488</v>
      </c>
      <c r="C40" s="5">
        <v>215915</v>
      </c>
      <c r="D40" s="2">
        <f t="shared" si="0"/>
        <v>8.1283106435797968E-3</v>
      </c>
      <c r="E40" s="6">
        <f t="shared" si="2"/>
        <v>0.3568308608443404</v>
      </c>
      <c r="F40" t="str">
        <f t="shared" si="1"/>
        <v>A</v>
      </c>
    </row>
    <row r="41" spans="2:6" x14ac:dyDescent="0.25">
      <c r="B41">
        <v>1382</v>
      </c>
      <c r="C41" s="5">
        <v>215020</v>
      </c>
      <c r="D41" s="2">
        <f t="shared" si="0"/>
        <v>8.0946175790590179E-3</v>
      </c>
      <c r="E41" s="6">
        <f t="shared" si="2"/>
        <v>0.3649254784233994</v>
      </c>
      <c r="F41" t="str">
        <f t="shared" si="1"/>
        <v>A</v>
      </c>
    </row>
    <row r="42" spans="2:6" x14ac:dyDescent="0.25">
      <c r="B42">
        <v>1103</v>
      </c>
      <c r="C42" s="5">
        <v>212364</v>
      </c>
      <c r="D42" s="2">
        <f t="shared" si="0"/>
        <v>7.9946301160789199E-3</v>
      </c>
      <c r="E42" s="6">
        <f t="shared" si="2"/>
        <v>0.37292010853947832</v>
      </c>
      <c r="F42" t="str">
        <f t="shared" si="1"/>
        <v>A</v>
      </c>
    </row>
    <row r="43" spans="2:6" x14ac:dyDescent="0.25">
      <c r="B43">
        <v>1049</v>
      </c>
      <c r="C43" s="5">
        <v>212182</v>
      </c>
      <c r="D43" s="2">
        <f t="shared" si="0"/>
        <v>7.9877785655283248E-3</v>
      </c>
      <c r="E43" s="6">
        <f t="shared" si="2"/>
        <v>0.38090788710500667</v>
      </c>
      <c r="F43" t="str">
        <f t="shared" si="1"/>
        <v>A</v>
      </c>
    </row>
    <row r="44" spans="2:6" x14ac:dyDescent="0.25">
      <c r="B44">
        <v>1147</v>
      </c>
      <c r="C44" s="5">
        <v>211072</v>
      </c>
      <c r="D44" s="2">
        <f t="shared" si="0"/>
        <v>7.9459916363461315E-3</v>
      </c>
      <c r="E44" s="6">
        <f t="shared" si="2"/>
        <v>0.3888538787413528</v>
      </c>
      <c r="F44" t="str">
        <f t="shared" si="1"/>
        <v>A</v>
      </c>
    </row>
    <row r="45" spans="2:6" x14ac:dyDescent="0.25">
      <c r="B45">
        <v>1232</v>
      </c>
      <c r="C45" s="5">
        <v>208964</v>
      </c>
      <c r="D45" s="2">
        <f t="shared" si="0"/>
        <v>7.8666341167821074E-3</v>
      </c>
      <c r="E45" s="6">
        <f t="shared" si="2"/>
        <v>0.39672051285813492</v>
      </c>
      <c r="F45" t="str">
        <f t="shared" si="1"/>
        <v>A</v>
      </c>
    </row>
    <row r="46" spans="2:6" x14ac:dyDescent="0.25">
      <c r="B46">
        <v>1283</v>
      </c>
      <c r="C46" s="5">
        <v>205938</v>
      </c>
      <c r="D46" s="2">
        <f t="shared" si="0"/>
        <v>7.7527176774079441E-3</v>
      </c>
      <c r="E46" s="6">
        <f t="shared" si="2"/>
        <v>0.40447323053554285</v>
      </c>
      <c r="F46" t="str">
        <f t="shared" si="1"/>
        <v>A</v>
      </c>
    </row>
    <row r="47" spans="2:6" x14ac:dyDescent="0.25">
      <c r="B47">
        <v>1500</v>
      </c>
      <c r="C47" s="5">
        <v>204996</v>
      </c>
      <c r="D47" s="2">
        <f t="shared" si="0"/>
        <v>7.717255256426297E-3</v>
      </c>
      <c r="E47" s="6">
        <f t="shared" si="2"/>
        <v>0.41219048579196915</v>
      </c>
      <c r="F47" t="str">
        <f t="shared" si="1"/>
        <v>A</v>
      </c>
    </row>
    <row r="48" spans="2:6" x14ac:dyDescent="0.25">
      <c r="B48">
        <v>1142</v>
      </c>
      <c r="C48" s="5">
        <v>204612</v>
      </c>
      <c r="D48" s="2">
        <f t="shared" si="0"/>
        <v>7.7027992376821871E-3</v>
      </c>
      <c r="E48" s="6">
        <f t="shared" si="2"/>
        <v>0.41989328502965134</v>
      </c>
      <c r="F48" t="str">
        <f t="shared" si="1"/>
        <v>A</v>
      </c>
    </row>
    <row r="49" spans="2:6" x14ac:dyDescent="0.25">
      <c r="B49">
        <v>1202</v>
      </c>
      <c r="C49" s="5">
        <v>203162</v>
      </c>
      <c r="D49" s="2">
        <f t="shared" si="0"/>
        <v>7.6482127085703107E-3</v>
      </c>
      <c r="E49" s="6">
        <f t="shared" si="2"/>
        <v>0.42754149773822164</v>
      </c>
      <c r="F49" t="str">
        <f t="shared" si="1"/>
        <v>A</v>
      </c>
    </row>
    <row r="50" spans="2:6" x14ac:dyDescent="0.25">
      <c r="B50">
        <v>1022</v>
      </c>
      <c r="C50" s="5">
        <v>201555</v>
      </c>
      <c r="D50" s="2">
        <f t="shared" si="0"/>
        <v>7.5877157759614939E-3</v>
      </c>
      <c r="E50" s="6">
        <f t="shared" si="2"/>
        <v>0.43512921351418316</v>
      </c>
      <c r="F50" t="str">
        <f t="shared" si="1"/>
        <v>A</v>
      </c>
    </row>
    <row r="51" spans="2:6" x14ac:dyDescent="0.25">
      <c r="B51">
        <v>1334</v>
      </c>
      <c r="C51" s="5">
        <v>200165</v>
      </c>
      <c r="D51" s="2">
        <f t="shared" si="0"/>
        <v>7.5353879997783852E-3</v>
      </c>
      <c r="E51" s="6">
        <f t="shared" si="2"/>
        <v>0.44266460151396153</v>
      </c>
      <c r="F51" t="str">
        <f t="shared" si="1"/>
        <v>A</v>
      </c>
    </row>
    <row r="52" spans="2:6" x14ac:dyDescent="0.25">
      <c r="B52">
        <v>1497</v>
      </c>
      <c r="C52" s="5">
        <v>199234</v>
      </c>
      <c r="D52" s="2">
        <f t="shared" si="0"/>
        <v>7.5003396835003457E-3</v>
      </c>
      <c r="E52" s="6">
        <f t="shared" si="2"/>
        <v>0.45016494119746187</v>
      </c>
      <c r="F52" t="str">
        <f t="shared" si="1"/>
        <v>A</v>
      </c>
    </row>
    <row r="53" spans="2:6" x14ac:dyDescent="0.25">
      <c r="B53">
        <v>1366</v>
      </c>
      <c r="C53" s="5">
        <v>197483</v>
      </c>
      <c r="D53" s="2">
        <f t="shared" si="0"/>
        <v>7.4344217438624873E-3</v>
      </c>
      <c r="E53" s="6">
        <f t="shared" si="2"/>
        <v>0.45759936294132436</v>
      </c>
      <c r="F53" t="str">
        <f t="shared" si="1"/>
        <v>A</v>
      </c>
    </row>
    <row r="54" spans="2:6" x14ac:dyDescent="0.25">
      <c r="B54">
        <v>1541</v>
      </c>
      <c r="C54" s="5">
        <v>193081</v>
      </c>
      <c r="D54" s="2">
        <f t="shared" si="0"/>
        <v>7.2687045706552609E-3</v>
      </c>
      <c r="E54" s="6">
        <f t="shared" si="2"/>
        <v>0.46486806751197962</v>
      </c>
      <c r="F54" t="str">
        <f t="shared" si="1"/>
        <v>A</v>
      </c>
    </row>
    <row r="55" spans="2:6" x14ac:dyDescent="0.25">
      <c r="B55">
        <v>1384</v>
      </c>
      <c r="C55" s="5">
        <v>191994</v>
      </c>
      <c r="D55" s="2">
        <f t="shared" si="0"/>
        <v>7.227783496762427E-3</v>
      </c>
      <c r="E55" s="6">
        <f t="shared" si="2"/>
        <v>0.47209585100874207</v>
      </c>
      <c r="F55" t="str">
        <f t="shared" si="1"/>
        <v>A</v>
      </c>
    </row>
    <row r="56" spans="2:6" x14ac:dyDescent="0.25">
      <c r="B56">
        <v>1429</v>
      </c>
      <c r="C56" s="5">
        <v>189257</v>
      </c>
      <c r="D56" s="2">
        <f t="shared" si="0"/>
        <v>7.124746717328493E-3</v>
      </c>
      <c r="E56" s="6">
        <f t="shared" si="2"/>
        <v>0.47922059772607056</v>
      </c>
      <c r="F56" t="str">
        <f t="shared" si="1"/>
        <v>A</v>
      </c>
    </row>
    <row r="57" spans="2:6" x14ac:dyDescent="0.25">
      <c r="B57">
        <v>1230</v>
      </c>
      <c r="C57" s="5">
        <v>188511</v>
      </c>
      <c r="D57" s="2">
        <f t="shared" si="0"/>
        <v>7.0966628892474865E-3</v>
      </c>
      <c r="E57" s="6">
        <f t="shared" si="2"/>
        <v>0.48631726061531805</v>
      </c>
      <c r="F57" t="str">
        <f t="shared" si="1"/>
        <v>A</v>
      </c>
    </row>
    <row r="58" spans="2:6" x14ac:dyDescent="0.25">
      <c r="B58">
        <v>1089</v>
      </c>
      <c r="C58" s="5">
        <v>186653</v>
      </c>
      <c r="D58" s="2">
        <f t="shared" si="0"/>
        <v>7.0267168402199931E-3</v>
      </c>
      <c r="E58" s="6">
        <f t="shared" si="2"/>
        <v>0.49334397745553804</v>
      </c>
      <c r="F58" t="str">
        <f t="shared" si="1"/>
        <v>A</v>
      </c>
    </row>
    <row r="59" spans="2:6" x14ac:dyDescent="0.25">
      <c r="B59">
        <v>1052</v>
      </c>
      <c r="C59" s="5">
        <v>186343</v>
      </c>
      <c r="D59" s="2">
        <f t="shared" si="0"/>
        <v>7.0150466167546955E-3</v>
      </c>
      <c r="E59" s="6">
        <f t="shared" si="2"/>
        <v>0.50035902407229271</v>
      </c>
      <c r="F59" t="str">
        <f t="shared" si="1"/>
        <v>B</v>
      </c>
    </row>
    <row r="60" spans="2:6" x14ac:dyDescent="0.25">
      <c r="B60">
        <v>1365</v>
      </c>
      <c r="C60" s="5">
        <v>185202</v>
      </c>
      <c r="D60" s="2">
        <f t="shared" si="0"/>
        <v>6.9720926652259707E-3</v>
      </c>
      <c r="E60" s="6">
        <f t="shared" si="2"/>
        <v>0.50733111673751874</v>
      </c>
      <c r="F60" t="str">
        <f t="shared" si="1"/>
        <v>B</v>
      </c>
    </row>
    <row r="61" spans="2:6" x14ac:dyDescent="0.25">
      <c r="B61">
        <v>1423</v>
      </c>
      <c r="C61" s="5">
        <v>183235</v>
      </c>
      <c r="D61" s="2">
        <f t="shared" si="0"/>
        <v>6.8980432150445503E-3</v>
      </c>
      <c r="E61" s="6">
        <f t="shared" si="2"/>
        <v>0.51422915995256324</v>
      </c>
      <c r="F61" t="str">
        <f t="shared" si="1"/>
        <v>B</v>
      </c>
    </row>
    <row r="62" spans="2:6" x14ac:dyDescent="0.25">
      <c r="B62">
        <v>1242</v>
      </c>
      <c r="C62" s="5">
        <v>181604</v>
      </c>
      <c r="D62" s="2">
        <f t="shared" si="0"/>
        <v>6.8366427812642265E-3</v>
      </c>
      <c r="E62" s="6">
        <f t="shared" si="2"/>
        <v>0.52106580273382752</v>
      </c>
      <c r="F62" t="str">
        <f t="shared" si="1"/>
        <v>B</v>
      </c>
    </row>
    <row r="63" spans="2:6" x14ac:dyDescent="0.25">
      <c r="B63">
        <v>1006</v>
      </c>
      <c r="C63" s="5">
        <v>178073</v>
      </c>
      <c r="D63" s="2">
        <f t="shared" si="0"/>
        <v>6.7037151714062718E-3</v>
      </c>
      <c r="E63" s="6">
        <f t="shared" si="2"/>
        <v>0.52776951790523374</v>
      </c>
      <c r="F63" t="str">
        <f t="shared" si="1"/>
        <v>B</v>
      </c>
    </row>
    <row r="64" spans="2:6" x14ac:dyDescent="0.25">
      <c r="B64">
        <v>1060</v>
      </c>
      <c r="C64" s="5">
        <v>178050</v>
      </c>
      <c r="D64" s="2">
        <f t="shared" si="0"/>
        <v>6.7028493161169107E-3</v>
      </c>
      <c r="E64" s="6">
        <f t="shared" si="2"/>
        <v>0.53447236722135061</v>
      </c>
      <c r="F64" t="str">
        <f t="shared" si="1"/>
        <v>B</v>
      </c>
    </row>
    <row r="65" spans="2:6" x14ac:dyDescent="0.25">
      <c r="B65">
        <v>1128</v>
      </c>
      <c r="C65" s="5">
        <v>176474</v>
      </c>
      <c r="D65" s="2">
        <f t="shared" si="0"/>
        <v>6.6435194058546239E-3</v>
      </c>
      <c r="E65" s="6">
        <f t="shared" si="2"/>
        <v>0.54111588662720522</v>
      </c>
      <c r="F65" t="str">
        <f t="shared" si="1"/>
        <v>B</v>
      </c>
    </row>
    <row r="66" spans="2:6" x14ac:dyDescent="0.25">
      <c r="B66">
        <v>1206</v>
      </c>
      <c r="C66" s="5">
        <v>175423</v>
      </c>
      <c r="D66" s="2">
        <f t="shared" si="0"/>
        <v>6.6039535837190497E-3</v>
      </c>
      <c r="E66" s="6">
        <f t="shared" si="2"/>
        <v>0.54771984021092424</v>
      </c>
      <c r="F66" t="str">
        <f t="shared" si="1"/>
        <v>B</v>
      </c>
    </row>
    <row r="67" spans="2:6" x14ac:dyDescent="0.25">
      <c r="B67">
        <v>1430</v>
      </c>
      <c r="C67" s="5">
        <v>175212</v>
      </c>
      <c r="D67" s="2">
        <f t="shared" si="0"/>
        <v>6.5960103025862185E-3</v>
      </c>
      <c r="E67" s="6">
        <f t="shared" si="2"/>
        <v>0.5543158505135104</v>
      </c>
      <c r="F67" t="str">
        <f t="shared" si="1"/>
        <v>B</v>
      </c>
    </row>
    <row r="68" spans="2:6" x14ac:dyDescent="0.25">
      <c r="B68">
        <v>1002</v>
      </c>
      <c r="C68" s="5">
        <v>173531</v>
      </c>
      <c r="D68" s="2">
        <f t="shared" si="0"/>
        <v>6.5327275746985885E-3</v>
      </c>
      <c r="E68" s="6">
        <f t="shared" si="2"/>
        <v>0.56084857808820898</v>
      </c>
      <c r="F68" t="str">
        <f t="shared" si="1"/>
        <v>B</v>
      </c>
    </row>
    <row r="69" spans="2:6" x14ac:dyDescent="0.25">
      <c r="B69">
        <v>1200</v>
      </c>
      <c r="C69" s="5">
        <v>173185</v>
      </c>
      <c r="D69" s="2">
        <f t="shared" ref="D69:D132" si="3">C69/GETPIVOTDATA("[Measures].[Suma de STOCK_VALORIZADO]",$B$3)</f>
        <v>6.5197020994760303E-3</v>
      </c>
      <c r="E69" s="6">
        <f t="shared" si="2"/>
        <v>0.56736828018768504</v>
      </c>
      <c r="F69" t="str">
        <f t="shared" ref="F69:F132" si="4">VLOOKUP(E69,$J$5:$L$8,3,TRUE)</f>
        <v>B</v>
      </c>
    </row>
    <row r="70" spans="2:6" x14ac:dyDescent="0.25">
      <c r="B70">
        <v>1419</v>
      </c>
      <c r="C70" s="5">
        <v>171357</v>
      </c>
      <c r="D70" s="2">
        <f t="shared" si="3"/>
        <v>6.4508854269129208E-3</v>
      </c>
      <c r="E70" s="6">
        <f t="shared" ref="E70:E133" si="5">D70+E69</f>
        <v>0.573819165614598</v>
      </c>
      <c r="F70" t="str">
        <f t="shared" si="4"/>
        <v>B</v>
      </c>
    </row>
    <row r="71" spans="2:6" x14ac:dyDescent="0.25">
      <c r="B71">
        <v>1053</v>
      </c>
      <c r="C71" s="5">
        <v>169564</v>
      </c>
      <c r="D71" s="2">
        <f t="shared" si="3"/>
        <v>6.383386360224925E-3</v>
      </c>
      <c r="E71" s="6">
        <f t="shared" si="5"/>
        <v>0.58020255197482296</v>
      </c>
      <c r="F71" t="str">
        <f t="shared" si="4"/>
        <v>B</v>
      </c>
    </row>
    <row r="72" spans="2:6" x14ac:dyDescent="0.25">
      <c r="B72">
        <v>1092</v>
      </c>
      <c r="C72" s="5">
        <v>169150</v>
      </c>
      <c r="D72" s="2">
        <f t="shared" si="3"/>
        <v>6.3678009650164303E-3</v>
      </c>
      <c r="E72" s="6">
        <f t="shared" si="5"/>
        <v>0.58657035293983939</v>
      </c>
      <c r="F72" t="str">
        <f t="shared" si="4"/>
        <v>B</v>
      </c>
    </row>
    <row r="73" spans="2:6" x14ac:dyDescent="0.25">
      <c r="B73">
        <v>1168</v>
      </c>
      <c r="C73" s="5">
        <v>164523</v>
      </c>
      <c r="D73" s="2">
        <f t="shared" si="3"/>
        <v>6.1936134683263271E-3</v>
      </c>
      <c r="E73" s="6">
        <f t="shared" si="5"/>
        <v>0.59276396640816575</v>
      </c>
      <c r="F73" t="str">
        <f t="shared" si="4"/>
        <v>B</v>
      </c>
    </row>
    <row r="74" spans="2:6" x14ac:dyDescent="0.25">
      <c r="B74">
        <v>1400</v>
      </c>
      <c r="C74" s="5">
        <v>164255</v>
      </c>
      <c r="D74" s="2">
        <f t="shared" si="3"/>
        <v>6.1835243719111661E-3</v>
      </c>
      <c r="E74" s="6">
        <f t="shared" si="5"/>
        <v>0.59894749078007692</v>
      </c>
      <c r="F74" t="str">
        <f t="shared" si="4"/>
        <v>B</v>
      </c>
    </row>
    <row r="75" spans="2:6" x14ac:dyDescent="0.25">
      <c r="B75">
        <v>1344</v>
      </c>
      <c r="C75" s="5">
        <v>161451</v>
      </c>
      <c r="D75" s="2">
        <f t="shared" si="3"/>
        <v>6.0779653183734425E-3</v>
      </c>
      <c r="E75" s="6">
        <f t="shared" si="5"/>
        <v>0.60502545609845038</v>
      </c>
      <c r="F75" t="str">
        <f t="shared" si="4"/>
        <v>B</v>
      </c>
    </row>
    <row r="76" spans="2:6" x14ac:dyDescent="0.25">
      <c r="B76">
        <v>1296</v>
      </c>
      <c r="C76" s="5">
        <v>157808</v>
      </c>
      <c r="D76" s="2">
        <f t="shared" si="3"/>
        <v>5.940821369715122E-3</v>
      </c>
      <c r="E76" s="6">
        <f t="shared" si="5"/>
        <v>0.61096627746816545</v>
      </c>
      <c r="F76" t="str">
        <f t="shared" si="4"/>
        <v>B</v>
      </c>
    </row>
    <row r="77" spans="2:6" x14ac:dyDescent="0.25">
      <c r="B77">
        <v>1051</v>
      </c>
      <c r="C77" s="5">
        <v>157477</v>
      </c>
      <c r="D77" s="2">
        <f t="shared" si="3"/>
        <v>5.9283605827247562E-3</v>
      </c>
      <c r="E77" s="6">
        <f t="shared" si="5"/>
        <v>0.61689463805089018</v>
      </c>
      <c r="F77" t="str">
        <f t="shared" si="4"/>
        <v>B</v>
      </c>
    </row>
    <row r="78" spans="2:6" x14ac:dyDescent="0.25">
      <c r="B78">
        <v>1173</v>
      </c>
      <c r="C78" s="5">
        <v>156179</v>
      </c>
      <c r="D78" s="2">
        <f t="shared" si="3"/>
        <v>5.8794962276990902E-3</v>
      </c>
      <c r="E78" s="6">
        <f t="shared" si="5"/>
        <v>0.6227741342785893</v>
      </c>
      <c r="F78" t="str">
        <f t="shared" si="4"/>
        <v>B</v>
      </c>
    </row>
    <row r="79" spans="2:6" x14ac:dyDescent="0.25">
      <c r="B79">
        <v>1475</v>
      </c>
      <c r="C79" s="5">
        <v>154942</v>
      </c>
      <c r="D79" s="2">
        <f t="shared" si="3"/>
        <v>5.8329282714843379E-3</v>
      </c>
      <c r="E79" s="6">
        <f t="shared" si="5"/>
        <v>0.62860706255007359</v>
      </c>
      <c r="F79" t="str">
        <f t="shared" si="4"/>
        <v>B</v>
      </c>
    </row>
    <row r="80" spans="2:6" x14ac:dyDescent="0.25">
      <c r="B80">
        <v>1007</v>
      </c>
      <c r="C80" s="5">
        <v>154212</v>
      </c>
      <c r="D80" s="2">
        <f t="shared" si="3"/>
        <v>5.8054467775176697E-3</v>
      </c>
      <c r="E80" s="6">
        <f t="shared" si="5"/>
        <v>0.6344125093275913</v>
      </c>
      <c r="F80" t="str">
        <f t="shared" si="4"/>
        <v>B</v>
      </c>
    </row>
    <row r="81" spans="2:6" x14ac:dyDescent="0.25">
      <c r="B81">
        <v>1452</v>
      </c>
      <c r="C81" s="5">
        <v>154167</v>
      </c>
      <c r="D81" s="2">
        <f t="shared" si="3"/>
        <v>5.8037527128210944E-3</v>
      </c>
      <c r="E81" s="6">
        <f t="shared" si="5"/>
        <v>0.64021626204041238</v>
      </c>
      <c r="F81" t="str">
        <f t="shared" si="4"/>
        <v>B</v>
      </c>
    </row>
    <row r="82" spans="2:6" x14ac:dyDescent="0.25">
      <c r="B82">
        <v>1277</v>
      </c>
      <c r="C82" s="5">
        <v>151187</v>
      </c>
      <c r="D82" s="2">
        <f t="shared" si="3"/>
        <v>5.6915679840256524E-3</v>
      </c>
      <c r="E82" s="6">
        <f t="shared" si="5"/>
        <v>0.64590783002443808</v>
      </c>
      <c r="F82" t="str">
        <f t="shared" si="4"/>
        <v>B</v>
      </c>
    </row>
    <row r="83" spans="2:6" x14ac:dyDescent="0.25">
      <c r="B83">
        <v>1225</v>
      </c>
      <c r="C83" s="5">
        <v>147490</v>
      </c>
      <c r="D83" s="2">
        <f t="shared" si="3"/>
        <v>5.5523911577314419E-3</v>
      </c>
      <c r="E83" s="6">
        <f t="shared" si="5"/>
        <v>0.65146022118216951</v>
      </c>
      <c r="F83" t="str">
        <f t="shared" si="4"/>
        <v>B</v>
      </c>
    </row>
    <row r="84" spans="2:6" x14ac:dyDescent="0.25">
      <c r="B84">
        <v>1157</v>
      </c>
      <c r="C84" s="5">
        <v>146917</v>
      </c>
      <c r="D84" s="2">
        <f t="shared" si="3"/>
        <v>5.5308200672617141E-3</v>
      </c>
      <c r="E84" s="6">
        <f t="shared" si="5"/>
        <v>0.6569910412494312</v>
      </c>
      <c r="F84" t="str">
        <f t="shared" si="4"/>
        <v>B</v>
      </c>
    </row>
    <row r="85" spans="2:6" x14ac:dyDescent="0.25">
      <c r="B85">
        <v>1534</v>
      </c>
      <c r="C85" s="5">
        <v>146076</v>
      </c>
      <c r="D85" s="2">
        <f t="shared" si="3"/>
        <v>5.4991598803768261E-3</v>
      </c>
      <c r="E85" s="6">
        <f t="shared" si="5"/>
        <v>0.66249020112980805</v>
      </c>
      <c r="F85" t="str">
        <f t="shared" si="4"/>
        <v>B</v>
      </c>
    </row>
    <row r="86" spans="2:6" x14ac:dyDescent="0.25">
      <c r="B86">
        <v>1017</v>
      </c>
      <c r="C86" s="5">
        <v>143865</v>
      </c>
      <c r="D86" s="2">
        <f t="shared" si="3"/>
        <v>5.4159248349517517E-3</v>
      </c>
      <c r="E86" s="6">
        <f t="shared" si="5"/>
        <v>0.66790612596475984</v>
      </c>
      <c r="F86" t="str">
        <f t="shared" si="4"/>
        <v>B</v>
      </c>
    </row>
    <row r="87" spans="2:6" x14ac:dyDescent="0.25">
      <c r="B87">
        <v>1228</v>
      </c>
      <c r="C87" s="5">
        <v>142699</v>
      </c>
      <c r="D87" s="2">
        <f t="shared" si="3"/>
        <v>5.3720297363693739E-3</v>
      </c>
      <c r="E87" s="6">
        <f t="shared" si="5"/>
        <v>0.67327815570112926</v>
      </c>
      <c r="F87" t="str">
        <f t="shared" si="4"/>
        <v>B</v>
      </c>
    </row>
    <row r="88" spans="2:6" x14ac:dyDescent="0.25">
      <c r="B88">
        <v>1270</v>
      </c>
      <c r="C88" s="5">
        <v>142503</v>
      </c>
      <c r="D88" s="2">
        <f t="shared" si="3"/>
        <v>5.3646511434687341E-3</v>
      </c>
      <c r="E88" s="6">
        <f t="shared" si="5"/>
        <v>0.67864280684459799</v>
      </c>
      <c r="F88" t="str">
        <f t="shared" si="4"/>
        <v>B</v>
      </c>
    </row>
    <row r="89" spans="2:6" x14ac:dyDescent="0.25">
      <c r="B89">
        <v>1533</v>
      </c>
      <c r="C89" s="5">
        <v>141218</v>
      </c>
      <c r="D89" s="2">
        <f t="shared" si="3"/>
        <v>5.3162761849109685E-3</v>
      </c>
      <c r="E89" s="6">
        <f t="shared" si="5"/>
        <v>0.68395908302950892</v>
      </c>
      <c r="F89" t="str">
        <f t="shared" si="4"/>
        <v>B</v>
      </c>
    </row>
    <row r="90" spans="2:6" x14ac:dyDescent="0.25">
      <c r="B90">
        <v>1335</v>
      </c>
      <c r="C90" s="5">
        <v>139293</v>
      </c>
      <c r="D90" s="2">
        <f t="shared" si="3"/>
        <v>5.2438078617796846E-3</v>
      </c>
      <c r="E90" s="6">
        <f t="shared" si="5"/>
        <v>0.68920289089128861</v>
      </c>
      <c r="F90" t="str">
        <f t="shared" si="4"/>
        <v>B</v>
      </c>
    </row>
    <row r="91" spans="2:6" x14ac:dyDescent="0.25">
      <c r="B91">
        <v>1284</v>
      </c>
      <c r="C91" s="5">
        <v>138958</v>
      </c>
      <c r="D91" s="2">
        <f t="shared" si="3"/>
        <v>5.2311964912607339E-3</v>
      </c>
      <c r="E91" s="6">
        <f t="shared" si="5"/>
        <v>0.6944340873825493</v>
      </c>
      <c r="F91" t="str">
        <f t="shared" si="4"/>
        <v>B</v>
      </c>
    </row>
    <row r="92" spans="2:6" x14ac:dyDescent="0.25">
      <c r="B92">
        <v>1234</v>
      </c>
      <c r="C92" s="5">
        <v>138831</v>
      </c>
      <c r="D92" s="2">
        <f t="shared" si="3"/>
        <v>5.2264154642281766E-3</v>
      </c>
      <c r="E92" s="6">
        <f t="shared" si="5"/>
        <v>0.6996605028467775</v>
      </c>
      <c r="F92" t="str">
        <f t="shared" si="4"/>
        <v>B</v>
      </c>
    </row>
    <row r="93" spans="2:6" x14ac:dyDescent="0.25">
      <c r="B93">
        <v>1087</v>
      </c>
      <c r="C93" s="5">
        <v>137849</v>
      </c>
      <c r="D93" s="2">
        <f t="shared" si="3"/>
        <v>5.1894472079606858E-3</v>
      </c>
      <c r="E93" s="6">
        <f t="shared" si="5"/>
        <v>0.70484995005473816</v>
      </c>
      <c r="F93" t="str">
        <f t="shared" si="4"/>
        <v>B</v>
      </c>
    </row>
    <row r="94" spans="2:6" x14ac:dyDescent="0.25">
      <c r="B94">
        <v>1450</v>
      </c>
      <c r="C94" s="5">
        <v>135908</v>
      </c>
      <c r="D94" s="2">
        <f t="shared" si="3"/>
        <v>5.1163765507150636E-3</v>
      </c>
      <c r="E94" s="6">
        <f t="shared" si="5"/>
        <v>0.70996632660545322</v>
      </c>
      <c r="F94" t="str">
        <f t="shared" si="4"/>
        <v>B</v>
      </c>
    </row>
    <row r="95" spans="2:6" x14ac:dyDescent="0.25">
      <c r="B95">
        <v>1377</v>
      </c>
      <c r="C95" s="5">
        <v>135842</v>
      </c>
      <c r="D95" s="2">
        <f t="shared" si="3"/>
        <v>5.1138919224934199E-3</v>
      </c>
      <c r="E95" s="6">
        <f t="shared" si="5"/>
        <v>0.71508021852794668</v>
      </c>
      <c r="F95" t="str">
        <f t="shared" si="4"/>
        <v>B</v>
      </c>
    </row>
    <row r="96" spans="2:6" x14ac:dyDescent="0.25">
      <c r="B96">
        <v>1141</v>
      </c>
      <c r="C96" s="5">
        <v>130353</v>
      </c>
      <c r="D96" s="2">
        <f t="shared" si="3"/>
        <v>4.9072536753933596E-3</v>
      </c>
      <c r="E96" s="6">
        <f t="shared" si="5"/>
        <v>0.71998747220334003</v>
      </c>
      <c r="F96" t="str">
        <f t="shared" si="4"/>
        <v>B</v>
      </c>
    </row>
    <row r="97" spans="2:6" x14ac:dyDescent="0.25">
      <c r="B97">
        <v>1076</v>
      </c>
      <c r="C97" s="5">
        <v>128148</v>
      </c>
      <c r="D97" s="2">
        <f t="shared" si="3"/>
        <v>4.824244505261162E-3</v>
      </c>
      <c r="E97" s="6">
        <f t="shared" si="5"/>
        <v>0.72481171670860123</v>
      </c>
      <c r="F97" t="str">
        <f t="shared" si="4"/>
        <v>B</v>
      </c>
    </row>
    <row r="98" spans="2:6" x14ac:dyDescent="0.25">
      <c r="B98">
        <v>1050</v>
      </c>
      <c r="C98" s="5">
        <v>127307</v>
      </c>
      <c r="D98" s="2">
        <f t="shared" si="3"/>
        <v>4.792584318376274E-3</v>
      </c>
      <c r="E98" s="6">
        <f t="shared" si="5"/>
        <v>0.72960430102697749</v>
      </c>
      <c r="F98" t="str">
        <f t="shared" si="4"/>
        <v>B</v>
      </c>
    </row>
    <row r="99" spans="2:6" x14ac:dyDescent="0.25">
      <c r="B99">
        <v>1477</v>
      </c>
      <c r="C99" s="5">
        <v>115940</v>
      </c>
      <c r="D99" s="2">
        <f t="shared" si="3"/>
        <v>4.3646635760213126E-3</v>
      </c>
      <c r="E99" s="6">
        <f t="shared" si="5"/>
        <v>0.73396896460299876</v>
      </c>
      <c r="F99" t="str">
        <f t="shared" si="4"/>
        <v>B</v>
      </c>
    </row>
    <row r="100" spans="2:6" x14ac:dyDescent="0.25">
      <c r="B100">
        <v>1376</v>
      </c>
      <c r="C100" s="5">
        <v>115724</v>
      </c>
      <c r="D100" s="2">
        <f t="shared" si="3"/>
        <v>4.3565320654777497E-3</v>
      </c>
      <c r="E100" s="6">
        <f t="shared" si="5"/>
        <v>0.73832549666847647</v>
      </c>
      <c r="F100" t="str">
        <f t="shared" si="4"/>
        <v>B</v>
      </c>
    </row>
    <row r="101" spans="2:6" x14ac:dyDescent="0.25">
      <c r="B101">
        <v>1201</v>
      </c>
      <c r="C101" s="5">
        <v>114601</v>
      </c>
      <c r="D101" s="2">
        <f t="shared" si="3"/>
        <v>4.3142557398276561E-3</v>
      </c>
      <c r="E101" s="6">
        <f t="shared" si="5"/>
        <v>0.74263975240830415</v>
      </c>
      <c r="F101" t="str">
        <f t="shared" si="4"/>
        <v>B</v>
      </c>
    </row>
    <row r="102" spans="2:6" x14ac:dyDescent="0.25">
      <c r="B102">
        <v>1082</v>
      </c>
      <c r="C102" s="5">
        <v>111279</v>
      </c>
      <c r="D102" s="2">
        <f t="shared" si="3"/>
        <v>4.1891961193382407E-3</v>
      </c>
      <c r="E102" s="6">
        <f t="shared" si="5"/>
        <v>0.74682894852764237</v>
      </c>
      <c r="F102" t="str">
        <f t="shared" si="4"/>
        <v>B</v>
      </c>
    </row>
    <row r="103" spans="2:6" x14ac:dyDescent="0.25">
      <c r="B103">
        <v>1467</v>
      </c>
      <c r="C103" s="5">
        <v>108878</v>
      </c>
      <c r="D103" s="2">
        <f t="shared" si="3"/>
        <v>4.0988083563054034E-3</v>
      </c>
      <c r="E103" s="6">
        <f t="shared" si="5"/>
        <v>0.75092775688394775</v>
      </c>
      <c r="F103" t="str">
        <f t="shared" si="4"/>
        <v>B</v>
      </c>
    </row>
    <row r="104" spans="2:6" x14ac:dyDescent="0.25">
      <c r="B104">
        <v>1501</v>
      </c>
      <c r="C104" s="5">
        <v>108219</v>
      </c>
      <c r="D104" s="2">
        <f t="shared" si="3"/>
        <v>4.0739997199711088E-3</v>
      </c>
      <c r="E104" s="6">
        <f t="shared" si="5"/>
        <v>0.75500175660391888</v>
      </c>
      <c r="F104" t="str">
        <f t="shared" si="4"/>
        <v>B</v>
      </c>
    </row>
    <row r="105" spans="2:6" x14ac:dyDescent="0.25">
      <c r="B105">
        <v>1380</v>
      </c>
      <c r="C105" s="5">
        <v>107928</v>
      </c>
      <c r="D105" s="2">
        <f t="shared" si="3"/>
        <v>4.0630447682665875E-3</v>
      </c>
      <c r="E105" s="6">
        <f t="shared" si="5"/>
        <v>0.75906480137218546</v>
      </c>
      <c r="F105" t="str">
        <f t="shared" si="4"/>
        <v>B</v>
      </c>
    </row>
    <row r="106" spans="2:6" x14ac:dyDescent="0.25">
      <c r="B106">
        <v>1510</v>
      </c>
      <c r="C106" s="5">
        <v>107294</v>
      </c>
      <c r="D106" s="2">
        <f t="shared" si="3"/>
        <v>4.0391772789859469E-3</v>
      </c>
      <c r="E106" s="6">
        <f t="shared" si="5"/>
        <v>0.76310397865117141</v>
      </c>
      <c r="F106" t="str">
        <f t="shared" si="4"/>
        <v>B</v>
      </c>
    </row>
    <row r="107" spans="2:6" x14ac:dyDescent="0.25">
      <c r="B107">
        <v>1359</v>
      </c>
      <c r="C107" s="5">
        <v>106982</v>
      </c>
      <c r="D107" s="2">
        <f t="shared" si="3"/>
        <v>4.0274317637563574E-3</v>
      </c>
      <c r="E107" s="6">
        <f t="shared" si="5"/>
        <v>0.76713141041492772</v>
      </c>
      <c r="F107" t="str">
        <f t="shared" si="4"/>
        <v>B</v>
      </c>
    </row>
    <row r="108" spans="2:6" x14ac:dyDescent="0.25">
      <c r="B108">
        <v>1409</v>
      </c>
      <c r="C108" s="5">
        <v>96156</v>
      </c>
      <c r="D108" s="2">
        <f t="shared" si="3"/>
        <v>3.6198774436424471E-3</v>
      </c>
      <c r="E108" s="6">
        <f t="shared" si="5"/>
        <v>0.77075128785857017</v>
      </c>
      <c r="F108" t="str">
        <f t="shared" si="4"/>
        <v>B</v>
      </c>
    </row>
    <row r="109" spans="2:6" x14ac:dyDescent="0.25">
      <c r="B109">
        <v>1389</v>
      </c>
      <c r="C109" s="5">
        <v>91519</v>
      </c>
      <c r="D109" s="2">
        <f t="shared" si="3"/>
        <v>3.4453134881308823E-3</v>
      </c>
      <c r="E109" s="6">
        <f t="shared" si="5"/>
        <v>0.7741966013467011</v>
      </c>
      <c r="F109" t="str">
        <f t="shared" si="4"/>
        <v>B</v>
      </c>
    </row>
    <row r="110" spans="2:6" x14ac:dyDescent="0.25">
      <c r="B110">
        <v>1209</v>
      </c>
      <c r="C110" s="5">
        <v>86978</v>
      </c>
      <c r="D110" s="2">
        <f t="shared" si="3"/>
        <v>3.2743635373053449E-3</v>
      </c>
      <c r="E110" s="6">
        <f t="shared" si="5"/>
        <v>0.77747096488400647</v>
      </c>
      <c r="F110" t="str">
        <f t="shared" si="4"/>
        <v>B</v>
      </c>
    </row>
    <row r="111" spans="2:6" x14ac:dyDescent="0.25">
      <c r="B111">
        <v>1542</v>
      </c>
      <c r="C111" s="5">
        <v>84242</v>
      </c>
      <c r="D111" s="2">
        <f t="shared" si="3"/>
        <v>3.1713644037535569E-3</v>
      </c>
      <c r="E111" s="6">
        <f t="shared" si="5"/>
        <v>0.78064232928776001</v>
      </c>
      <c r="F111" t="str">
        <f t="shared" si="4"/>
        <v>B</v>
      </c>
    </row>
    <row r="112" spans="2:6" x14ac:dyDescent="0.25">
      <c r="B112">
        <v>1261</v>
      </c>
      <c r="C112" s="5">
        <v>84117</v>
      </c>
      <c r="D112" s="2">
        <f t="shared" si="3"/>
        <v>3.1666586684852916E-3</v>
      </c>
      <c r="E112" s="6">
        <f t="shared" si="5"/>
        <v>0.78380898795624532</v>
      </c>
      <c r="F112" t="str">
        <f t="shared" si="4"/>
        <v>B</v>
      </c>
    </row>
    <row r="113" spans="2:6" x14ac:dyDescent="0.25">
      <c r="B113">
        <v>1332</v>
      </c>
      <c r="C113" s="5">
        <v>82001</v>
      </c>
      <c r="D113" s="2">
        <f t="shared" si="3"/>
        <v>3.0869999818640987E-3</v>
      </c>
      <c r="E113" s="6">
        <f t="shared" si="5"/>
        <v>0.78689598793810944</v>
      </c>
      <c r="F113" t="str">
        <f t="shared" si="4"/>
        <v>B</v>
      </c>
    </row>
    <row r="114" spans="2:6" x14ac:dyDescent="0.25">
      <c r="B114">
        <v>1484</v>
      </c>
      <c r="C114" s="5">
        <v>77099</v>
      </c>
      <c r="D114" s="2">
        <f t="shared" si="3"/>
        <v>2.9024598675838117E-3</v>
      </c>
      <c r="E114" s="6">
        <f t="shared" si="5"/>
        <v>0.7897984478056933</v>
      </c>
      <c r="F114" t="str">
        <f t="shared" si="4"/>
        <v>B</v>
      </c>
    </row>
    <row r="115" spans="2:6" x14ac:dyDescent="0.25">
      <c r="B115">
        <v>1029</v>
      </c>
      <c r="C115" s="5">
        <v>68819</v>
      </c>
      <c r="D115" s="2">
        <f t="shared" si="3"/>
        <v>2.5907519634139268E-3</v>
      </c>
      <c r="E115" s="6">
        <f t="shared" si="5"/>
        <v>0.79238919976910727</v>
      </c>
      <c r="F115" t="str">
        <f t="shared" si="4"/>
        <v>B</v>
      </c>
    </row>
    <row r="116" spans="2:6" x14ac:dyDescent="0.25">
      <c r="B116">
        <v>1460</v>
      </c>
      <c r="C116" s="5">
        <v>46331.39</v>
      </c>
      <c r="D116" s="2">
        <f t="shared" si="3"/>
        <v>1.7441860476059864E-3</v>
      </c>
      <c r="E116" s="6">
        <f t="shared" si="5"/>
        <v>0.79413338581671322</v>
      </c>
      <c r="F116" t="str">
        <f t="shared" si="4"/>
        <v>B</v>
      </c>
    </row>
    <row r="117" spans="2:6" x14ac:dyDescent="0.25">
      <c r="B117">
        <v>1519</v>
      </c>
      <c r="C117" s="5">
        <v>46141.29</v>
      </c>
      <c r="D117" s="2">
        <f t="shared" si="3"/>
        <v>1.7370295654100087E-3</v>
      </c>
      <c r="E117" s="6">
        <f t="shared" si="5"/>
        <v>0.79587041538212322</v>
      </c>
      <c r="F117" t="str">
        <f t="shared" si="4"/>
        <v>B</v>
      </c>
    </row>
    <row r="118" spans="2:6" x14ac:dyDescent="0.25">
      <c r="B118">
        <v>1333</v>
      </c>
      <c r="C118" s="5">
        <v>45128.33</v>
      </c>
      <c r="D118" s="2">
        <f t="shared" si="3"/>
        <v>1.6988957926312737E-3</v>
      </c>
      <c r="E118" s="6">
        <f t="shared" si="5"/>
        <v>0.79756931117475449</v>
      </c>
      <c r="F118" t="str">
        <f t="shared" si="4"/>
        <v>B</v>
      </c>
    </row>
    <row r="119" spans="2:6" x14ac:dyDescent="0.25">
      <c r="B119">
        <v>1138</v>
      </c>
      <c r="C119" s="5">
        <v>41458.46</v>
      </c>
      <c r="D119" s="2">
        <f t="shared" si="3"/>
        <v>1.560740299119687E-3</v>
      </c>
      <c r="E119" s="6">
        <f t="shared" si="5"/>
        <v>0.79913005147387417</v>
      </c>
      <c r="F119" t="str">
        <f t="shared" si="4"/>
        <v>B</v>
      </c>
    </row>
    <row r="120" spans="2:6" x14ac:dyDescent="0.25">
      <c r="B120">
        <v>1057</v>
      </c>
      <c r="C120" s="5">
        <v>41342.179999999993</v>
      </c>
      <c r="D120" s="2">
        <f t="shared" si="3"/>
        <v>1.5563628359437358E-3</v>
      </c>
      <c r="E120" s="6">
        <f t="shared" si="5"/>
        <v>0.80068641430981791</v>
      </c>
      <c r="F120" t="str">
        <f t="shared" si="4"/>
        <v>C</v>
      </c>
    </row>
    <row r="121" spans="2:6" x14ac:dyDescent="0.25">
      <c r="B121">
        <v>1547</v>
      </c>
      <c r="C121" s="5">
        <v>39199.11</v>
      </c>
      <c r="D121" s="2">
        <f t="shared" si="3"/>
        <v>1.4756850752928479E-3</v>
      </c>
      <c r="E121" s="6">
        <f t="shared" si="5"/>
        <v>0.80216209938511074</v>
      </c>
      <c r="F121" t="str">
        <f t="shared" si="4"/>
        <v>C</v>
      </c>
    </row>
    <row r="122" spans="2:6" x14ac:dyDescent="0.25">
      <c r="B122">
        <v>1116</v>
      </c>
      <c r="C122" s="5">
        <v>38231.269999999997</v>
      </c>
      <c r="D122" s="2">
        <f t="shared" si="3"/>
        <v>1.4392498847165456E-3</v>
      </c>
      <c r="E122" s="6">
        <f t="shared" si="5"/>
        <v>0.80360134926982729</v>
      </c>
      <c r="F122" t="str">
        <f t="shared" si="4"/>
        <v>C</v>
      </c>
    </row>
    <row r="123" spans="2:6" x14ac:dyDescent="0.25">
      <c r="B123">
        <v>1324</v>
      </c>
      <c r="C123" s="5">
        <v>37823.370000000003</v>
      </c>
      <c r="D123" s="2">
        <f t="shared" si="3"/>
        <v>1.4238941293891428E-3</v>
      </c>
      <c r="E123" s="6">
        <f t="shared" si="5"/>
        <v>0.80502524339921644</v>
      </c>
      <c r="F123" t="str">
        <f t="shared" si="4"/>
        <v>C</v>
      </c>
    </row>
    <row r="124" spans="2:6" x14ac:dyDescent="0.25">
      <c r="B124">
        <v>1127</v>
      </c>
      <c r="C124" s="5">
        <v>36283.81</v>
      </c>
      <c r="D124" s="2">
        <f t="shared" si="3"/>
        <v>1.3659360350722601E-3</v>
      </c>
      <c r="E124" s="6">
        <f t="shared" si="5"/>
        <v>0.80639117943428873</v>
      </c>
      <c r="F124" t="str">
        <f t="shared" si="4"/>
        <v>C</v>
      </c>
    </row>
    <row r="125" spans="2:6" x14ac:dyDescent="0.25">
      <c r="B125">
        <v>1307</v>
      </c>
      <c r="C125" s="5">
        <v>32729.42</v>
      </c>
      <c r="D125" s="2">
        <f t="shared" si="3"/>
        <v>1.2321278880309079E-3</v>
      </c>
      <c r="E125" s="6">
        <f t="shared" si="5"/>
        <v>0.80762330732231968</v>
      </c>
      <c r="F125" t="str">
        <f t="shared" si="4"/>
        <v>C</v>
      </c>
    </row>
    <row r="126" spans="2:6" x14ac:dyDescent="0.25">
      <c r="B126">
        <v>1170</v>
      </c>
      <c r="C126" s="5">
        <v>32510.81</v>
      </c>
      <c r="D126" s="2">
        <f t="shared" si="3"/>
        <v>1.2238981217349443E-3</v>
      </c>
      <c r="E126" s="6">
        <f t="shared" si="5"/>
        <v>0.80884720544405464</v>
      </c>
      <c r="F126" t="str">
        <f t="shared" si="4"/>
        <v>C</v>
      </c>
    </row>
    <row r="127" spans="2:6" x14ac:dyDescent="0.25">
      <c r="B127">
        <v>1174</v>
      </c>
      <c r="C127" s="5">
        <v>31902.230000000003</v>
      </c>
      <c r="D127" s="2">
        <f t="shared" si="3"/>
        <v>1.2009875907784578E-3</v>
      </c>
      <c r="E127" s="6">
        <f t="shared" si="5"/>
        <v>0.81004819303483311</v>
      </c>
      <c r="F127" t="str">
        <f t="shared" si="4"/>
        <v>C</v>
      </c>
    </row>
    <row r="128" spans="2:6" x14ac:dyDescent="0.25">
      <c r="B128">
        <v>1444</v>
      </c>
      <c r="C128" s="5">
        <v>30555.670000000006</v>
      </c>
      <c r="D128" s="2">
        <f t="shared" si="3"/>
        <v>1.1502951517157766E-3</v>
      </c>
      <c r="E128" s="6">
        <f t="shared" si="5"/>
        <v>0.81119848818654894</v>
      </c>
      <c r="F128" t="str">
        <f t="shared" si="4"/>
        <v>C</v>
      </c>
    </row>
    <row r="129" spans="2:6" x14ac:dyDescent="0.25">
      <c r="B129">
        <v>1121</v>
      </c>
      <c r="C129" s="5">
        <v>29969.58</v>
      </c>
      <c r="D129" s="2">
        <f t="shared" si="3"/>
        <v>1.1282312766487564E-3</v>
      </c>
      <c r="E129" s="6">
        <f t="shared" si="5"/>
        <v>0.81232671946319768</v>
      </c>
      <c r="F129" t="str">
        <f t="shared" si="4"/>
        <v>C</v>
      </c>
    </row>
    <row r="130" spans="2:6" x14ac:dyDescent="0.25">
      <c r="B130">
        <v>1422</v>
      </c>
      <c r="C130" s="5">
        <v>29693.379999999997</v>
      </c>
      <c r="D130" s="2">
        <f t="shared" si="3"/>
        <v>1.1178334839999973E-3</v>
      </c>
      <c r="E130" s="6">
        <f t="shared" si="5"/>
        <v>0.81344455294719764</v>
      </c>
      <c r="F130" t="str">
        <f t="shared" si="4"/>
        <v>C</v>
      </c>
    </row>
    <row r="131" spans="2:6" x14ac:dyDescent="0.25">
      <c r="B131">
        <v>1177</v>
      </c>
      <c r="C131" s="5">
        <v>29311.399999999998</v>
      </c>
      <c r="D131" s="2">
        <f t="shared" si="3"/>
        <v>1.1034535099378219E-3</v>
      </c>
      <c r="E131" s="6">
        <f t="shared" si="5"/>
        <v>0.81454800645713543</v>
      </c>
      <c r="F131" t="str">
        <f t="shared" si="4"/>
        <v>C</v>
      </c>
    </row>
    <row r="132" spans="2:6" x14ac:dyDescent="0.25">
      <c r="B132">
        <v>1248</v>
      </c>
      <c r="C132" s="5">
        <v>28501.5</v>
      </c>
      <c r="D132" s="2">
        <f t="shared" si="3"/>
        <v>1.0729641099876783E-3</v>
      </c>
      <c r="E132" s="6">
        <f t="shared" si="5"/>
        <v>0.81562097056712313</v>
      </c>
      <c r="F132" t="str">
        <f t="shared" si="4"/>
        <v>C</v>
      </c>
    </row>
    <row r="133" spans="2:6" x14ac:dyDescent="0.25">
      <c r="B133">
        <v>1056</v>
      </c>
      <c r="C133" s="5">
        <v>27781.059999999998</v>
      </c>
      <c r="D133" s="2">
        <f t="shared" ref="D133:D196" si="6">C133/GETPIVOTDATA("[Measures].[Suma de STOCK_VALORIZADO]",$B$3)</f>
        <v>1.0458425106543265E-3</v>
      </c>
      <c r="E133" s="6">
        <f t="shared" si="5"/>
        <v>0.81666681307777744</v>
      </c>
      <c r="F133" t="str">
        <f t="shared" ref="F133:F196" si="7">VLOOKUP(E133,$J$5:$L$8,3,TRUE)</f>
        <v>C</v>
      </c>
    </row>
    <row r="134" spans="2:6" x14ac:dyDescent="0.25">
      <c r="B134">
        <v>1236</v>
      </c>
      <c r="C134" s="5">
        <v>27469.100000000002</v>
      </c>
      <c r="D134" s="2">
        <f t="shared" si="6"/>
        <v>1.0340985012600226E-3</v>
      </c>
      <c r="E134" s="6">
        <f t="shared" ref="E134:E197" si="8">D134+E133</f>
        <v>0.81770091157903746</v>
      </c>
      <c r="F134" t="str">
        <f t="shared" si="7"/>
        <v>C</v>
      </c>
    </row>
    <row r="135" spans="2:6" x14ac:dyDescent="0.25">
      <c r="B135">
        <v>1358</v>
      </c>
      <c r="C135" s="5">
        <v>26839.21</v>
      </c>
      <c r="D135" s="2">
        <f t="shared" si="6"/>
        <v>1.0103857365550022E-3</v>
      </c>
      <c r="E135" s="6">
        <f t="shared" si="8"/>
        <v>0.81871129731559245</v>
      </c>
      <c r="F135" t="str">
        <f t="shared" si="7"/>
        <v>C</v>
      </c>
    </row>
    <row r="136" spans="2:6" x14ac:dyDescent="0.25">
      <c r="B136">
        <v>1495</v>
      </c>
      <c r="C136" s="5">
        <v>26060.46</v>
      </c>
      <c r="D136" s="2">
        <f t="shared" si="6"/>
        <v>9.8106900583371025E-4</v>
      </c>
      <c r="E136" s="6">
        <f t="shared" si="8"/>
        <v>0.81969236632142617</v>
      </c>
      <c r="F136" t="str">
        <f t="shared" si="7"/>
        <v>C</v>
      </c>
    </row>
    <row r="137" spans="2:6" x14ac:dyDescent="0.25">
      <c r="B137">
        <v>1212</v>
      </c>
      <c r="C137" s="5">
        <v>25002.46</v>
      </c>
      <c r="D137" s="2">
        <f t="shared" si="6"/>
        <v>9.4123966252311381E-4</v>
      </c>
      <c r="E137" s="6">
        <f t="shared" si="8"/>
        <v>0.8206336059839493</v>
      </c>
      <c r="F137" t="str">
        <f t="shared" si="7"/>
        <v>C</v>
      </c>
    </row>
    <row r="138" spans="2:6" x14ac:dyDescent="0.25">
      <c r="B138">
        <v>1254</v>
      </c>
      <c r="C138" s="5">
        <v>24622.490000000005</v>
      </c>
      <c r="D138" s="2">
        <f t="shared" si="6"/>
        <v>9.2693535668405234E-4</v>
      </c>
      <c r="E138" s="6">
        <f t="shared" si="8"/>
        <v>0.82156054134063339</v>
      </c>
      <c r="F138" t="str">
        <f t="shared" si="7"/>
        <v>C</v>
      </c>
    </row>
    <row r="139" spans="2:6" x14ac:dyDescent="0.25">
      <c r="B139">
        <v>1414</v>
      </c>
      <c r="C139" s="5">
        <v>24520.28</v>
      </c>
      <c r="D139" s="2">
        <f t="shared" si="6"/>
        <v>9.2308757106989694E-4</v>
      </c>
      <c r="E139" s="6">
        <f t="shared" si="8"/>
        <v>0.82248362891170324</v>
      </c>
      <c r="F139" t="str">
        <f t="shared" si="7"/>
        <v>C</v>
      </c>
    </row>
    <row r="140" spans="2:6" x14ac:dyDescent="0.25">
      <c r="B140">
        <v>1520</v>
      </c>
      <c r="C140" s="5">
        <v>24507.82</v>
      </c>
      <c r="D140" s="2">
        <f t="shared" si="6"/>
        <v>9.226185033783563E-4</v>
      </c>
      <c r="E140" s="6">
        <f t="shared" si="8"/>
        <v>0.82340624741508162</v>
      </c>
      <c r="F140" t="str">
        <f t="shared" si="7"/>
        <v>C</v>
      </c>
    </row>
    <row r="141" spans="2:6" x14ac:dyDescent="0.25">
      <c r="B141">
        <v>1298</v>
      </c>
      <c r="C141" s="5">
        <v>23742.16</v>
      </c>
      <c r="D141" s="2">
        <f t="shared" si="6"/>
        <v>8.9379455725435708E-4</v>
      </c>
      <c r="E141" s="6">
        <f t="shared" si="8"/>
        <v>0.82430004197233597</v>
      </c>
      <c r="F141" t="str">
        <f t="shared" si="7"/>
        <v>C</v>
      </c>
    </row>
    <row r="142" spans="2:6" x14ac:dyDescent="0.25">
      <c r="B142">
        <v>1132</v>
      </c>
      <c r="C142" s="5">
        <v>22937.239999999998</v>
      </c>
      <c r="D142" s="2">
        <f t="shared" si="6"/>
        <v>8.6349263379730098E-4</v>
      </c>
      <c r="E142" s="6">
        <f t="shared" si="8"/>
        <v>0.82516353460613323</v>
      </c>
      <c r="F142" t="str">
        <f t="shared" si="7"/>
        <v>C</v>
      </c>
    </row>
    <row r="143" spans="2:6" x14ac:dyDescent="0.25">
      <c r="B143">
        <v>1112</v>
      </c>
      <c r="C143" s="5">
        <v>22902.22</v>
      </c>
      <c r="D143" s="2">
        <f t="shared" si="6"/>
        <v>8.6217427500454393E-4</v>
      </c>
      <c r="E143" s="6">
        <f t="shared" si="8"/>
        <v>0.8260257088811378</v>
      </c>
      <c r="F143" t="str">
        <f t="shared" si="7"/>
        <v>C</v>
      </c>
    </row>
    <row r="144" spans="2:6" x14ac:dyDescent="0.25">
      <c r="B144">
        <v>1197</v>
      </c>
      <c r="C144" s="5">
        <v>22811.280000000002</v>
      </c>
      <c r="D144" s="2">
        <f t="shared" si="6"/>
        <v>8.5875075848217564E-4</v>
      </c>
      <c r="E144" s="6">
        <f t="shared" si="8"/>
        <v>0.82688445963961998</v>
      </c>
      <c r="F144" t="str">
        <f t="shared" si="7"/>
        <v>C</v>
      </c>
    </row>
    <row r="145" spans="2:6" x14ac:dyDescent="0.25">
      <c r="B145">
        <v>1349</v>
      </c>
      <c r="C145" s="5">
        <v>22598.04</v>
      </c>
      <c r="D145" s="2">
        <f t="shared" si="6"/>
        <v>8.5072315057333674E-4</v>
      </c>
      <c r="E145" s="6">
        <f t="shared" si="8"/>
        <v>0.82773518279019331</v>
      </c>
      <c r="F145" t="str">
        <f t="shared" si="7"/>
        <v>C</v>
      </c>
    </row>
    <row r="146" spans="2:6" x14ac:dyDescent="0.25">
      <c r="B146">
        <v>1393</v>
      </c>
      <c r="C146" s="5">
        <v>22592.89</v>
      </c>
      <c r="D146" s="2">
        <f t="shared" si="6"/>
        <v>8.5052927428028418E-4</v>
      </c>
      <c r="E146" s="6">
        <f t="shared" si="8"/>
        <v>0.82858571206447362</v>
      </c>
      <c r="F146" t="str">
        <f t="shared" si="7"/>
        <v>C</v>
      </c>
    </row>
    <row r="147" spans="2:6" x14ac:dyDescent="0.25">
      <c r="B147">
        <v>1388</v>
      </c>
      <c r="C147" s="5">
        <v>21669.35</v>
      </c>
      <c r="D147" s="2">
        <f t="shared" si="6"/>
        <v>8.1576179628305514E-4</v>
      </c>
      <c r="E147" s="6">
        <f t="shared" si="8"/>
        <v>0.82940147386075669</v>
      </c>
      <c r="F147" t="str">
        <f t="shared" si="7"/>
        <v>C</v>
      </c>
    </row>
    <row r="148" spans="2:6" x14ac:dyDescent="0.25">
      <c r="B148">
        <v>1040</v>
      </c>
      <c r="C148" s="5">
        <v>21248.33</v>
      </c>
      <c r="D148" s="2">
        <f t="shared" si="6"/>
        <v>7.9991212698189522E-4</v>
      </c>
      <c r="E148" s="6">
        <f t="shared" si="8"/>
        <v>0.83020138598773863</v>
      </c>
      <c r="F148" t="str">
        <f t="shared" si="7"/>
        <v>C</v>
      </c>
    </row>
    <row r="149" spans="2:6" x14ac:dyDescent="0.25">
      <c r="B149">
        <v>1306</v>
      </c>
      <c r="C149" s="5">
        <v>21245.489999999998</v>
      </c>
      <c r="D149" s="2">
        <f t="shared" si="6"/>
        <v>7.9980521267660018E-4</v>
      </c>
      <c r="E149" s="6">
        <f t="shared" si="8"/>
        <v>0.83100119120041527</v>
      </c>
      <c r="F149" t="str">
        <f t="shared" si="7"/>
        <v>C</v>
      </c>
    </row>
    <row r="150" spans="2:6" x14ac:dyDescent="0.25">
      <c r="B150">
        <v>1196</v>
      </c>
      <c r="C150" s="5">
        <v>21035.95</v>
      </c>
      <c r="D150" s="2">
        <f t="shared" si="6"/>
        <v>7.9191689453170201E-4</v>
      </c>
      <c r="E150" s="6">
        <f t="shared" si="8"/>
        <v>0.831793108094947</v>
      </c>
      <c r="F150" t="str">
        <f t="shared" si="7"/>
        <v>C</v>
      </c>
    </row>
    <row r="151" spans="2:6" x14ac:dyDescent="0.25">
      <c r="B151">
        <v>1043</v>
      </c>
      <c r="C151" s="5">
        <v>21009.649999999998</v>
      </c>
      <c r="D151" s="2">
        <f t="shared" si="6"/>
        <v>7.9092680783125887E-4</v>
      </c>
      <c r="E151" s="6">
        <f t="shared" si="8"/>
        <v>0.83258403490277821</v>
      </c>
      <c r="F151" t="str">
        <f t="shared" si="7"/>
        <v>C</v>
      </c>
    </row>
    <row r="152" spans="2:6" x14ac:dyDescent="0.25">
      <c r="B152">
        <v>1499</v>
      </c>
      <c r="C152" s="5">
        <v>20758.71</v>
      </c>
      <c r="D152" s="2">
        <f t="shared" si="6"/>
        <v>7.8147995016551123E-4</v>
      </c>
      <c r="E152" s="6">
        <f t="shared" si="8"/>
        <v>0.83336551485294375</v>
      </c>
      <c r="F152" t="str">
        <f t="shared" si="7"/>
        <v>C</v>
      </c>
    </row>
    <row r="153" spans="2:6" x14ac:dyDescent="0.25">
      <c r="B153">
        <v>1320</v>
      </c>
      <c r="C153" s="5">
        <v>20674.189999999999</v>
      </c>
      <c r="D153" s="2">
        <f t="shared" si="6"/>
        <v>7.7829812020652103E-4</v>
      </c>
      <c r="E153" s="6">
        <f t="shared" si="8"/>
        <v>0.83414381297315021</v>
      </c>
      <c r="F153" t="str">
        <f t="shared" si="7"/>
        <v>C</v>
      </c>
    </row>
    <row r="154" spans="2:6" x14ac:dyDescent="0.25">
      <c r="B154">
        <v>1328</v>
      </c>
      <c r="C154" s="5">
        <v>20630.039999999997</v>
      </c>
      <c r="D154" s="2">
        <f t="shared" si="6"/>
        <v>7.7663605450976967E-4</v>
      </c>
      <c r="E154" s="6">
        <f t="shared" si="8"/>
        <v>0.83492044902765994</v>
      </c>
      <c r="F154" t="str">
        <f t="shared" si="7"/>
        <v>C</v>
      </c>
    </row>
    <row r="155" spans="2:6" x14ac:dyDescent="0.25">
      <c r="B155">
        <v>1101</v>
      </c>
      <c r="C155" s="5">
        <v>20353.8</v>
      </c>
      <c r="D155" s="2">
        <f t="shared" si="6"/>
        <v>7.6623675602572521E-4</v>
      </c>
      <c r="E155" s="6">
        <f t="shared" si="8"/>
        <v>0.83568668578368566</v>
      </c>
      <c r="F155" t="str">
        <f t="shared" si="7"/>
        <v>C</v>
      </c>
    </row>
    <row r="156" spans="2:6" x14ac:dyDescent="0.25">
      <c r="B156">
        <v>1290</v>
      </c>
      <c r="C156" s="5">
        <v>20343.48</v>
      </c>
      <c r="D156" s="2">
        <f t="shared" si="6"/>
        <v>7.6584825052197726E-4</v>
      </c>
      <c r="E156" s="6">
        <f t="shared" si="8"/>
        <v>0.83645253403420761</v>
      </c>
      <c r="F156" t="str">
        <f t="shared" si="7"/>
        <v>C</v>
      </c>
    </row>
    <row r="157" spans="2:6" x14ac:dyDescent="0.25">
      <c r="B157">
        <v>1216</v>
      </c>
      <c r="C157" s="5">
        <v>20185.87</v>
      </c>
      <c r="D157" s="2">
        <f t="shared" si="6"/>
        <v>7.5991488303692699E-4</v>
      </c>
      <c r="E157" s="6">
        <f t="shared" si="8"/>
        <v>0.83721244891724456</v>
      </c>
      <c r="F157" t="str">
        <f t="shared" si="7"/>
        <v>C</v>
      </c>
    </row>
    <row r="158" spans="2:6" x14ac:dyDescent="0.25">
      <c r="B158">
        <v>1068</v>
      </c>
      <c r="C158" s="5">
        <v>19397.469999999998</v>
      </c>
      <c r="D158" s="2">
        <f t="shared" si="6"/>
        <v>7.3023486955292485E-4</v>
      </c>
      <c r="E158" s="6">
        <f t="shared" si="8"/>
        <v>0.83794268378679748</v>
      </c>
      <c r="F158" t="str">
        <f t="shared" si="7"/>
        <v>C</v>
      </c>
    </row>
    <row r="159" spans="2:6" x14ac:dyDescent="0.25">
      <c r="B159">
        <v>1135</v>
      </c>
      <c r="C159" s="5">
        <v>19358.160000000003</v>
      </c>
      <c r="D159" s="2">
        <f t="shared" si="6"/>
        <v>7.2875500992576104E-4</v>
      </c>
      <c r="E159" s="6">
        <f t="shared" si="8"/>
        <v>0.83867143879672323</v>
      </c>
      <c r="F159" t="str">
        <f t="shared" si="7"/>
        <v>C</v>
      </c>
    </row>
    <row r="160" spans="2:6" x14ac:dyDescent="0.25">
      <c r="B160">
        <v>1250</v>
      </c>
      <c r="C160" s="5">
        <v>19258.849999999999</v>
      </c>
      <c r="D160" s="2">
        <f t="shared" si="6"/>
        <v>7.2501639736982963E-4</v>
      </c>
      <c r="E160" s="6">
        <f t="shared" si="8"/>
        <v>0.83939645519409312</v>
      </c>
      <c r="F160" t="str">
        <f t="shared" si="7"/>
        <v>C</v>
      </c>
    </row>
    <row r="161" spans="2:6" x14ac:dyDescent="0.25">
      <c r="B161">
        <v>1440</v>
      </c>
      <c r="C161" s="5">
        <v>19221.28</v>
      </c>
      <c r="D161" s="2">
        <f t="shared" si="6"/>
        <v>7.2360204157759982E-4</v>
      </c>
      <c r="E161" s="6">
        <f t="shared" si="8"/>
        <v>0.84012005723567074</v>
      </c>
      <c r="F161" t="str">
        <f t="shared" si="7"/>
        <v>C</v>
      </c>
    </row>
    <row r="162" spans="2:6" x14ac:dyDescent="0.25">
      <c r="B162">
        <v>1482</v>
      </c>
      <c r="C162" s="5">
        <v>18986.359999999997</v>
      </c>
      <c r="D162" s="2">
        <f t="shared" si="6"/>
        <v>7.1475827094383292E-4</v>
      </c>
      <c r="E162" s="6">
        <f t="shared" si="8"/>
        <v>0.84083481550661454</v>
      </c>
      <c r="F162" t="str">
        <f t="shared" si="7"/>
        <v>C</v>
      </c>
    </row>
    <row r="163" spans="2:6" x14ac:dyDescent="0.25">
      <c r="B163">
        <v>1509</v>
      </c>
      <c r="C163" s="5">
        <v>18689.93</v>
      </c>
      <c r="D163" s="2">
        <f t="shared" si="6"/>
        <v>7.035989020992583E-4</v>
      </c>
      <c r="E163" s="6">
        <f t="shared" si="8"/>
        <v>0.8415384144087138</v>
      </c>
      <c r="F163" t="str">
        <f t="shared" si="7"/>
        <v>C</v>
      </c>
    </row>
    <row r="164" spans="2:6" x14ac:dyDescent="0.25">
      <c r="B164">
        <v>1540</v>
      </c>
      <c r="C164" s="5">
        <v>18525.509999999998</v>
      </c>
      <c r="D164" s="2">
        <f t="shared" si="6"/>
        <v>6.9740916615679293E-4</v>
      </c>
      <c r="E164" s="6">
        <f t="shared" si="8"/>
        <v>0.84223582357487059</v>
      </c>
      <c r="F164" t="str">
        <f t="shared" si="7"/>
        <v>C</v>
      </c>
    </row>
    <row r="165" spans="2:6" x14ac:dyDescent="0.25">
      <c r="B165">
        <v>1357</v>
      </c>
      <c r="C165" s="5">
        <v>18402.8</v>
      </c>
      <c r="D165" s="2">
        <f t="shared" si="6"/>
        <v>6.9278963995864236E-4</v>
      </c>
      <c r="E165" s="6">
        <f t="shared" si="8"/>
        <v>0.84292861321482926</v>
      </c>
      <c r="F165" t="str">
        <f t="shared" si="7"/>
        <v>C</v>
      </c>
    </row>
    <row r="166" spans="2:6" x14ac:dyDescent="0.25">
      <c r="B166">
        <v>1449</v>
      </c>
      <c r="C166" s="5">
        <v>18390.670000000002</v>
      </c>
      <c r="D166" s="2">
        <f t="shared" si="6"/>
        <v>6.9233299540821011E-4</v>
      </c>
      <c r="E166" s="6">
        <f t="shared" si="8"/>
        <v>0.84362094621023742</v>
      </c>
      <c r="F166" t="str">
        <f t="shared" si="7"/>
        <v>C</v>
      </c>
    </row>
    <row r="167" spans="2:6" x14ac:dyDescent="0.25">
      <c r="B167">
        <v>1028</v>
      </c>
      <c r="C167" s="5">
        <v>18266.519999999997</v>
      </c>
      <c r="D167" s="2">
        <f t="shared" si="6"/>
        <v>6.8765925913976886E-4</v>
      </c>
      <c r="E167" s="6">
        <f t="shared" si="8"/>
        <v>0.84430860546937714</v>
      </c>
      <c r="F167" t="str">
        <f t="shared" si="7"/>
        <v>C</v>
      </c>
    </row>
    <row r="168" spans="2:6" x14ac:dyDescent="0.25">
      <c r="B168">
        <v>1093</v>
      </c>
      <c r="C168" s="5">
        <v>18225.129999999997</v>
      </c>
      <c r="D168" s="2">
        <f t="shared" si="6"/>
        <v>6.8610109607774097E-4</v>
      </c>
      <c r="E168" s="6">
        <f t="shared" si="8"/>
        <v>0.84499470656545483</v>
      </c>
      <c r="F168" t="str">
        <f t="shared" si="7"/>
        <v>C</v>
      </c>
    </row>
    <row r="169" spans="2:6" x14ac:dyDescent="0.25">
      <c r="B169">
        <v>1278</v>
      </c>
      <c r="C169" s="5">
        <v>18079.22</v>
      </c>
      <c r="D169" s="2">
        <f t="shared" si="6"/>
        <v>6.806081854138005E-4</v>
      </c>
      <c r="E169" s="6">
        <f t="shared" si="8"/>
        <v>0.84567531475086866</v>
      </c>
      <c r="F169" t="str">
        <f t="shared" si="7"/>
        <v>C</v>
      </c>
    </row>
    <row r="170" spans="2:6" x14ac:dyDescent="0.25">
      <c r="B170">
        <v>1466</v>
      </c>
      <c r="C170" s="5">
        <v>18042.650000000001</v>
      </c>
      <c r="D170" s="2">
        <f t="shared" si="6"/>
        <v>6.7923147550371689E-4</v>
      </c>
      <c r="E170" s="6">
        <f t="shared" si="8"/>
        <v>0.84635454622637241</v>
      </c>
      <c r="F170" t="str">
        <f t="shared" si="7"/>
        <v>C</v>
      </c>
    </row>
    <row r="171" spans="2:6" x14ac:dyDescent="0.25">
      <c r="B171">
        <v>1396</v>
      </c>
      <c r="C171" s="5">
        <v>18018.71</v>
      </c>
      <c r="D171" s="2">
        <f t="shared" si="6"/>
        <v>6.7833023308513864E-4</v>
      </c>
      <c r="E171" s="6">
        <f t="shared" si="8"/>
        <v>0.84703287645945757</v>
      </c>
      <c r="F171" t="str">
        <f t="shared" si="7"/>
        <v>C</v>
      </c>
    </row>
    <row r="172" spans="2:6" x14ac:dyDescent="0.25">
      <c r="B172">
        <v>1219</v>
      </c>
      <c r="C172" s="5">
        <v>17996.82</v>
      </c>
      <c r="D172" s="2">
        <f t="shared" si="6"/>
        <v>6.7750616472496005E-4</v>
      </c>
      <c r="E172" s="6">
        <f t="shared" si="8"/>
        <v>0.84771038262418252</v>
      </c>
      <c r="F172" t="str">
        <f t="shared" si="7"/>
        <v>C</v>
      </c>
    </row>
    <row r="173" spans="2:6" x14ac:dyDescent="0.25">
      <c r="B173">
        <v>1521</v>
      </c>
      <c r="C173" s="5">
        <v>17811.39</v>
      </c>
      <c r="D173" s="2">
        <f t="shared" si="6"/>
        <v>6.7052548879860472E-4</v>
      </c>
      <c r="E173" s="6">
        <f t="shared" si="8"/>
        <v>0.84838090811298117</v>
      </c>
      <c r="F173" t="str">
        <f t="shared" si="7"/>
        <v>C</v>
      </c>
    </row>
    <row r="174" spans="2:6" x14ac:dyDescent="0.25">
      <c r="B174">
        <v>1515</v>
      </c>
      <c r="C174" s="5">
        <v>17788.39</v>
      </c>
      <c r="D174" s="2">
        <f t="shared" si="6"/>
        <v>6.6965963350924394E-4</v>
      </c>
      <c r="E174" s="6">
        <f t="shared" si="8"/>
        <v>0.84905056774649046</v>
      </c>
      <c r="F174" t="str">
        <f t="shared" si="7"/>
        <v>C</v>
      </c>
    </row>
    <row r="175" spans="2:6" x14ac:dyDescent="0.25">
      <c r="B175">
        <v>1442</v>
      </c>
      <c r="C175" s="5">
        <v>17668.05</v>
      </c>
      <c r="D175" s="2">
        <f t="shared" si="6"/>
        <v>6.6512932805177973E-4</v>
      </c>
      <c r="E175" s="6">
        <f t="shared" si="8"/>
        <v>0.8497156970745422</v>
      </c>
      <c r="F175" t="str">
        <f t="shared" si="7"/>
        <v>C</v>
      </c>
    </row>
    <row r="176" spans="2:6" x14ac:dyDescent="0.25">
      <c r="B176">
        <v>1140</v>
      </c>
      <c r="C176" s="5">
        <v>17665.780000000002</v>
      </c>
      <c r="D176" s="2">
        <f t="shared" si="6"/>
        <v>6.6504387189930811E-4</v>
      </c>
      <c r="E176" s="6">
        <f t="shared" si="8"/>
        <v>0.85038074094644156</v>
      </c>
      <c r="F176" t="str">
        <f t="shared" si="7"/>
        <v>C</v>
      </c>
    </row>
    <row r="177" spans="2:6" x14ac:dyDescent="0.25">
      <c r="B177">
        <v>1506</v>
      </c>
      <c r="C177" s="5">
        <v>17647.57</v>
      </c>
      <c r="D177" s="2">
        <f t="shared" si="6"/>
        <v>6.6435834038542719E-4</v>
      </c>
      <c r="E177" s="6">
        <f t="shared" si="8"/>
        <v>0.85104509928682703</v>
      </c>
      <c r="F177" t="str">
        <f t="shared" si="7"/>
        <v>C</v>
      </c>
    </row>
    <row r="178" spans="2:6" x14ac:dyDescent="0.25">
      <c r="B178">
        <v>1162</v>
      </c>
      <c r="C178" s="5">
        <v>17507.939999999999</v>
      </c>
      <c r="D178" s="2">
        <f t="shared" si="6"/>
        <v>6.5910184586136418E-4</v>
      </c>
      <c r="E178" s="6">
        <f t="shared" si="8"/>
        <v>0.85170420113268841</v>
      </c>
      <c r="F178" t="str">
        <f t="shared" si="7"/>
        <v>C</v>
      </c>
    </row>
    <row r="179" spans="2:6" x14ac:dyDescent="0.25">
      <c r="B179">
        <v>1091</v>
      </c>
      <c r="C179" s="5">
        <v>17469.3</v>
      </c>
      <c r="D179" s="2">
        <f t="shared" si="6"/>
        <v>6.5764720897523807E-4</v>
      </c>
      <c r="E179" s="6">
        <f t="shared" si="8"/>
        <v>0.85236184834166362</v>
      </c>
      <c r="F179" t="str">
        <f t="shared" si="7"/>
        <v>C</v>
      </c>
    </row>
    <row r="180" spans="2:6" x14ac:dyDescent="0.25">
      <c r="B180">
        <v>1004</v>
      </c>
      <c r="C180" s="5">
        <v>17311.82</v>
      </c>
      <c r="D180" s="2">
        <f t="shared" si="6"/>
        <v>6.5171873545486695E-4</v>
      </c>
      <c r="E180" s="6">
        <f t="shared" si="8"/>
        <v>0.85301356707711851</v>
      </c>
      <c r="F180" t="str">
        <f t="shared" si="7"/>
        <v>C</v>
      </c>
    </row>
    <row r="181" spans="2:6" x14ac:dyDescent="0.25">
      <c r="B181">
        <v>1555</v>
      </c>
      <c r="C181" s="5">
        <v>17210.870000000003</v>
      </c>
      <c r="D181" s="2">
        <f t="shared" si="6"/>
        <v>6.4791838365221605E-4</v>
      </c>
      <c r="E181" s="6">
        <f t="shared" si="8"/>
        <v>0.8536614854607707</v>
      </c>
      <c r="F181" t="str">
        <f t="shared" si="7"/>
        <v>C</v>
      </c>
    </row>
    <row r="182" spans="2:6" x14ac:dyDescent="0.25">
      <c r="B182">
        <v>1048</v>
      </c>
      <c r="C182" s="5">
        <v>17161.349999999999</v>
      </c>
      <c r="D182" s="2">
        <f t="shared" si="6"/>
        <v>6.4605415956833995E-4</v>
      </c>
      <c r="E182" s="6">
        <f t="shared" si="8"/>
        <v>0.85430753962033901</v>
      </c>
      <c r="F182" t="str">
        <f t="shared" si="7"/>
        <v>C</v>
      </c>
    </row>
    <row r="183" spans="2:6" x14ac:dyDescent="0.25">
      <c r="B183">
        <v>1045</v>
      </c>
      <c r="C183" s="5">
        <v>17118.23</v>
      </c>
      <c r="D183" s="2">
        <f t="shared" si="6"/>
        <v>6.4443086913019932E-4</v>
      </c>
      <c r="E183" s="6">
        <f t="shared" si="8"/>
        <v>0.85495197048946925</v>
      </c>
      <c r="F183" t="str">
        <f t="shared" si="7"/>
        <v>C</v>
      </c>
    </row>
    <row r="184" spans="2:6" x14ac:dyDescent="0.25">
      <c r="B184">
        <v>1337</v>
      </c>
      <c r="C184" s="5">
        <v>17087.129999999997</v>
      </c>
      <c r="D184" s="2">
        <f t="shared" si="6"/>
        <v>6.4326008219545486E-4</v>
      </c>
      <c r="E184" s="6">
        <f t="shared" si="8"/>
        <v>0.85559523057166476</v>
      </c>
      <c r="F184" t="str">
        <f t="shared" si="7"/>
        <v>C</v>
      </c>
    </row>
    <row r="185" spans="2:6" x14ac:dyDescent="0.25">
      <c r="B185">
        <v>1524</v>
      </c>
      <c r="C185" s="5">
        <v>17037.48</v>
      </c>
      <c r="D185" s="2">
        <f t="shared" si="6"/>
        <v>6.4139096414689994E-4</v>
      </c>
      <c r="E185" s="6">
        <f t="shared" si="8"/>
        <v>0.8562366215358117</v>
      </c>
      <c r="F185" t="str">
        <f t="shared" si="7"/>
        <v>C</v>
      </c>
    </row>
    <row r="186" spans="2:6" x14ac:dyDescent="0.25">
      <c r="B186">
        <v>1247</v>
      </c>
      <c r="C186" s="5">
        <v>16812.100000000002</v>
      </c>
      <c r="D186" s="2">
        <f t="shared" si="6"/>
        <v>6.329063352288072E-4</v>
      </c>
      <c r="E186" s="6">
        <f t="shared" si="8"/>
        <v>0.85686952787104054</v>
      </c>
      <c r="F186" t="str">
        <f t="shared" si="7"/>
        <v>C</v>
      </c>
    </row>
    <row r="187" spans="2:6" x14ac:dyDescent="0.25">
      <c r="B187">
        <v>1316</v>
      </c>
      <c r="C187" s="5">
        <v>16807.190000000002</v>
      </c>
      <c r="D187" s="2">
        <f t="shared" si="6"/>
        <v>6.3272149394746977E-4</v>
      </c>
      <c r="E187" s="6">
        <f t="shared" si="8"/>
        <v>0.85750224936498798</v>
      </c>
      <c r="F187" t="str">
        <f t="shared" si="7"/>
        <v>C</v>
      </c>
    </row>
    <row r="188" spans="2:6" x14ac:dyDescent="0.25">
      <c r="B188">
        <v>1321</v>
      </c>
      <c r="C188" s="5">
        <v>16751.29</v>
      </c>
      <c r="D188" s="2">
        <f t="shared" si="6"/>
        <v>6.3061708913550159E-4</v>
      </c>
      <c r="E188" s="6">
        <f t="shared" si="8"/>
        <v>0.85813286645412346</v>
      </c>
      <c r="F188" t="str">
        <f t="shared" si="7"/>
        <v>C</v>
      </c>
    </row>
    <row r="189" spans="2:6" x14ac:dyDescent="0.25">
      <c r="B189">
        <v>1031</v>
      </c>
      <c r="C189" s="5">
        <v>16747.559999999998</v>
      </c>
      <c r="D189" s="2">
        <f t="shared" si="6"/>
        <v>6.3047666999509644E-4</v>
      </c>
      <c r="E189" s="6">
        <f t="shared" si="8"/>
        <v>0.85876334312411851</v>
      </c>
      <c r="F189" t="str">
        <f t="shared" si="7"/>
        <v>C</v>
      </c>
    </row>
    <row r="190" spans="2:6" x14ac:dyDescent="0.25">
      <c r="B190">
        <v>1558</v>
      </c>
      <c r="C190" s="5">
        <v>16742.950000000004</v>
      </c>
      <c r="D190" s="2">
        <f t="shared" si="6"/>
        <v>6.3030312247840299E-4</v>
      </c>
      <c r="E190" s="6">
        <f t="shared" si="8"/>
        <v>0.85939364624659687</v>
      </c>
      <c r="F190" t="str">
        <f t="shared" si="7"/>
        <v>C</v>
      </c>
    </row>
    <row r="191" spans="2:6" x14ac:dyDescent="0.25">
      <c r="B191">
        <v>1036</v>
      </c>
      <c r="C191" s="5">
        <v>16735.070000000003</v>
      </c>
      <c r="D191" s="2">
        <f t="shared" si="6"/>
        <v>6.300064729270916E-4</v>
      </c>
      <c r="E191" s="6">
        <f t="shared" si="8"/>
        <v>0.86002365271952397</v>
      </c>
      <c r="F191" t="str">
        <f t="shared" si="7"/>
        <v>C</v>
      </c>
    </row>
    <row r="192" spans="2:6" x14ac:dyDescent="0.25">
      <c r="B192">
        <v>1294</v>
      </c>
      <c r="C192" s="5">
        <v>16717.479999999996</v>
      </c>
      <c r="D192" s="2">
        <f t="shared" si="6"/>
        <v>6.2934428186014102E-4</v>
      </c>
      <c r="E192" s="6">
        <f t="shared" si="8"/>
        <v>0.86065299700138409</v>
      </c>
      <c r="F192" t="str">
        <f t="shared" si="7"/>
        <v>C</v>
      </c>
    </row>
    <row r="193" spans="2:6" x14ac:dyDescent="0.25">
      <c r="B193">
        <v>1021</v>
      </c>
      <c r="C193" s="5">
        <v>16701.8</v>
      </c>
      <c r="D193" s="2">
        <f t="shared" si="6"/>
        <v>6.2875399442808991E-4</v>
      </c>
      <c r="E193" s="6">
        <f t="shared" si="8"/>
        <v>0.86128175099581217</v>
      </c>
      <c r="F193" t="str">
        <f t="shared" si="7"/>
        <v>C</v>
      </c>
    </row>
    <row r="194" spans="2:6" x14ac:dyDescent="0.25">
      <c r="B194">
        <v>1013</v>
      </c>
      <c r="C194" s="5">
        <v>16691.559999999998</v>
      </c>
      <c r="D194" s="2">
        <f t="shared" si="6"/>
        <v>6.2836850059491364E-4</v>
      </c>
      <c r="E194" s="6">
        <f t="shared" si="8"/>
        <v>0.86191011949640706</v>
      </c>
      <c r="F194" t="str">
        <f t="shared" si="7"/>
        <v>C</v>
      </c>
    </row>
    <row r="195" spans="2:6" x14ac:dyDescent="0.25">
      <c r="B195">
        <v>1105</v>
      </c>
      <c r="C195" s="5">
        <v>16670.14</v>
      </c>
      <c r="D195" s="2">
        <f t="shared" si="6"/>
        <v>6.2756212579934373E-4</v>
      </c>
      <c r="E195" s="6">
        <f t="shared" si="8"/>
        <v>0.86253768162220645</v>
      </c>
      <c r="F195" t="str">
        <f t="shared" si="7"/>
        <v>C</v>
      </c>
    </row>
    <row r="196" spans="2:6" x14ac:dyDescent="0.25">
      <c r="B196">
        <v>1268</v>
      </c>
      <c r="C196" s="5">
        <v>16577.72</v>
      </c>
      <c r="D196" s="2">
        <f t="shared" si="6"/>
        <v>6.240828933713993E-4</v>
      </c>
      <c r="E196" s="6">
        <f t="shared" si="8"/>
        <v>0.8631617645155778</v>
      </c>
      <c r="F196" t="str">
        <f t="shared" si="7"/>
        <v>C</v>
      </c>
    </row>
    <row r="197" spans="2:6" x14ac:dyDescent="0.25">
      <c r="B197">
        <v>1190</v>
      </c>
      <c r="C197" s="5">
        <v>16514.009999999998</v>
      </c>
      <c r="D197" s="2">
        <f t="shared" ref="D197:D260" si="9">C197/GETPIVOTDATA("[Measures].[Suma de STOCK_VALORIZADO]",$B$3)</f>
        <v>6.2168447421986981E-4</v>
      </c>
      <c r="E197" s="6">
        <f t="shared" si="8"/>
        <v>0.86378344898979764</v>
      </c>
      <c r="F197" t="str">
        <f t="shared" ref="F197:F260" si="10">VLOOKUP(E197,$J$5:$L$8,3,TRUE)</f>
        <v>C</v>
      </c>
    </row>
    <row r="198" spans="2:6" x14ac:dyDescent="0.25">
      <c r="B198">
        <v>1492</v>
      </c>
      <c r="C198" s="5">
        <v>16505.8</v>
      </c>
      <c r="D198" s="2">
        <f t="shared" si="9"/>
        <v>6.2137540152745014E-4</v>
      </c>
      <c r="E198" s="6">
        <f t="shared" ref="E198:E261" si="11">D198+E197</f>
        <v>0.86440482439132504</v>
      </c>
      <c r="F198" t="str">
        <f t="shared" si="10"/>
        <v>C</v>
      </c>
    </row>
    <row r="199" spans="2:6" x14ac:dyDescent="0.25">
      <c r="B199">
        <v>1535</v>
      </c>
      <c r="C199" s="5">
        <v>16403.900000000001</v>
      </c>
      <c r="D199" s="2">
        <f t="shared" si="9"/>
        <v>6.1753928613676051E-4</v>
      </c>
      <c r="E199" s="6">
        <f t="shared" si="11"/>
        <v>0.86502236367746177</v>
      </c>
      <c r="F199" t="str">
        <f t="shared" si="10"/>
        <v>C</v>
      </c>
    </row>
    <row r="200" spans="2:6" x14ac:dyDescent="0.25">
      <c r="B200">
        <v>1062</v>
      </c>
      <c r="C200" s="5">
        <v>16308.090000000002</v>
      </c>
      <c r="D200" s="2">
        <f t="shared" si="9"/>
        <v>6.1393243416834058E-4</v>
      </c>
      <c r="E200" s="6">
        <f t="shared" si="11"/>
        <v>0.86563629611163007</v>
      </c>
      <c r="F200" t="str">
        <f t="shared" si="10"/>
        <v>C</v>
      </c>
    </row>
    <row r="201" spans="2:6" x14ac:dyDescent="0.25">
      <c r="B201">
        <v>1458</v>
      </c>
      <c r="C201" s="5">
        <v>16270.650000000001</v>
      </c>
      <c r="D201" s="2">
        <f t="shared" si="9"/>
        <v>6.1252297234078981E-4</v>
      </c>
      <c r="E201" s="6">
        <f t="shared" si="11"/>
        <v>0.86624881908397089</v>
      </c>
      <c r="F201" t="str">
        <f t="shared" si="10"/>
        <v>C</v>
      </c>
    </row>
    <row r="202" spans="2:6" x14ac:dyDescent="0.25">
      <c r="B202">
        <v>1375</v>
      </c>
      <c r="C202" s="5">
        <v>16253.529999999999</v>
      </c>
      <c r="D202" s="2">
        <f t="shared" si="9"/>
        <v>6.1187847483844813E-4</v>
      </c>
      <c r="E202" s="6">
        <f t="shared" si="11"/>
        <v>0.86686069755880935</v>
      </c>
      <c r="F202" t="str">
        <f t="shared" si="10"/>
        <v>C</v>
      </c>
    </row>
    <row r="203" spans="2:6" x14ac:dyDescent="0.25">
      <c r="B203">
        <v>1428</v>
      </c>
      <c r="C203" s="5">
        <v>16230.34</v>
      </c>
      <c r="D203" s="2">
        <f t="shared" si="9"/>
        <v>6.1100546683147958E-4</v>
      </c>
      <c r="E203" s="6">
        <f t="shared" si="11"/>
        <v>0.86747170302564081</v>
      </c>
      <c r="F203" t="str">
        <f t="shared" si="10"/>
        <v>C</v>
      </c>
    </row>
    <row r="204" spans="2:6" x14ac:dyDescent="0.25">
      <c r="B204">
        <v>1289</v>
      </c>
      <c r="C204" s="5">
        <v>16168.150000000001</v>
      </c>
      <c r="D204" s="2">
        <f t="shared" si="9"/>
        <v>6.0866426942081235E-4</v>
      </c>
      <c r="E204" s="6">
        <f t="shared" si="11"/>
        <v>0.86808036729506166</v>
      </c>
      <c r="F204" t="str">
        <f t="shared" si="10"/>
        <v>C</v>
      </c>
    </row>
    <row r="205" spans="2:6" x14ac:dyDescent="0.25">
      <c r="B205">
        <v>1554</v>
      </c>
      <c r="C205" s="5">
        <v>16068.63</v>
      </c>
      <c r="D205" s="2">
        <f t="shared" si="9"/>
        <v>6.0491775122963032E-4</v>
      </c>
      <c r="E205" s="6">
        <f t="shared" si="11"/>
        <v>0.86868528504629128</v>
      </c>
      <c r="F205" t="str">
        <f t="shared" si="10"/>
        <v>C</v>
      </c>
    </row>
    <row r="206" spans="2:6" x14ac:dyDescent="0.25">
      <c r="B206">
        <v>1420</v>
      </c>
      <c r="C206" s="5">
        <v>16065.079999999998</v>
      </c>
      <c r="D206" s="2">
        <f t="shared" si="9"/>
        <v>6.0478410834801147E-4</v>
      </c>
      <c r="E206" s="6">
        <f t="shared" si="11"/>
        <v>0.86929006915463924</v>
      </c>
      <c r="F206" t="str">
        <f t="shared" si="10"/>
        <v>C</v>
      </c>
    </row>
    <row r="207" spans="2:6" x14ac:dyDescent="0.25">
      <c r="B207">
        <v>1371</v>
      </c>
      <c r="C207" s="5">
        <v>16013.41</v>
      </c>
      <c r="D207" s="2">
        <f t="shared" si="9"/>
        <v>6.0283894561752153E-4</v>
      </c>
      <c r="E207" s="6">
        <f t="shared" si="11"/>
        <v>0.86989290810025677</v>
      </c>
      <c r="F207" t="str">
        <f t="shared" si="10"/>
        <v>C</v>
      </c>
    </row>
    <row r="208" spans="2:6" x14ac:dyDescent="0.25">
      <c r="B208">
        <v>1398</v>
      </c>
      <c r="C208" s="5">
        <v>15972.02</v>
      </c>
      <c r="D208" s="2">
        <f t="shared" si="9"/>
        <v>6.0128078255549354E-4</v>
      </c>
      <c r="E208" s="6">
        <f t="shared" si="11"/>
        <v>0.87049418888281227</v>
      </c>
      <c r="F208" t="str">
        <f t="shared" si="10"/>
        <v>C</v>
      </c>
    </row>
    <row r="209" spans="2:6" x14ac:dyDescent="0.25">
      <c r="B209">
        <v>1038</v>
      </c>
      <c r="C209" s="5">
        <v>15946.399999999998</v>
      </c>
      <c r="D209" s="2">
        <f t="shared" si="9"/>
        <v>6.003162950549098E-4</v>
      </c>
      <c r="E209" s="6">
        <f t="shared" si="11"/>
        <v>0.87109450517786713</v>
      </c>
      <c r="F209" t="str">
        <f t="shared" si="10"/>
        <v>C</v>
      </c>
    </row>
    <row r="210" spans="2:6" x14ac:dyDescent="0.25">
      <c r="B210">
        <v>1203</v>
      </c>
      <c r="C210" s="5">
        <v>15867.279999999999</v>
      </c>
      <c r="D210" s="2">
        <f t="shared" si="9"/>
        <v>5.9733775285950876E-4</v>
      </c>
      <c r="E210" s="6">
        <f t="shared" si="11"/>
        <v>0.87169184293072666</v>
      </c>
      <c r="F210" t="str">
        <f t="shared" si="10"/>
        <v>C</v>
      </c>
    </row>
    <row r="211" spans="2:6" x14ac:dyDescent="0.25">
      <c r="B211">
        <v>1351</v>
      </c>
      <c r="C211" s="5">
        <v>15845.64</v>
      </c>
      <c r="D211" s="2">
        <f t="shared" si="9"/>
        <v>5.9652309596986666E-4</v>
      </c>
      <c r="E211" s="6">
        <f t="shared" si="11"/>
        <v>0.87228836602669657</v>
      </c>
      <c r="F211" t="str">
        <f t="shared" si="10"/>
        <v>C</v>
      </c>
    </row>
    <row r="212" spans="2:6" x14ac:dyDescent="0.25">
      <c r="B212">
        <v>1204</v>
      </c>
      <c r="C212" s="5">
        <v>15820.759999999998</v>
      </c>
      <c r="D212" s="2">
        <f t="shared" si="9"/>
        <v>5.9558646642207116E-4</v>
      </c>
      <c r="E212" s="6">
        <f t="shared" si="11"/>
        <v>0.87288395249311868</v>
      </c>
      <c r="F212" t="str">
        <f t="shared" si="10"/>
        <v>C</v>
      </c>
    </row>
    <row r="213" spans="2:6" x14ac:dyDescent="0.25">
      <c r="B213">
        <v>1109</v>
      </c>
      <c r="C213" s="5">
        <v>15808.16</v>
      </c>
      <c r="D213" s="2">
        <f t="shared" si="9"/>
        <v>5.9511212830703011E-4</v>
      </c>
      <c r="E213" s="6">
        <f t="shared" si="11"/>
        <v>0.87347906462142566</v>
      </c>
      <c r="F213" t="str">
        <f t="shared" si="10"/>
        <v>C</v>
      </c>
    </row>
    <row r="214" spans="2:6" x14ac:dyDescent="0.25">
      <c r="B214">
        <v>1480</v>
      </c>
      <c r="C214" s="5">
        <v>15795.51</v>
      </c>
      <c r="D214" s="2">
        <f t="shared" si="9"/>
        <v>5.946359078978817E-4</v>
      </c>
      <c r="E214" s="6">
        <f t="shared" si="11"/>
        <v>0.87407370052932354</v>
      </c>
      <c r="F214" t="str">
        <f t="shared" si="10"/>
        <v>C</v>
      </c>
    </row>
    <row r="215" spans="2:6" x14ac:dyDescent="0.25">
      <c r="B215">
        <v>1098</v>
      </c>
      <c r="C215" s="5">
        <v>15784.6</v>
      </c>
      <c r="D215" s="2">
        <f t="shared" si="9"/>
        <v>5.942251913236675E-4</v>
      </c>
      <c r="E215" s="6">
        <f t="shared" si="11"/>
        <v>0.87466792572064722</v>
      </c>
      <c r="F215" t="str">
        <f t="shared" si="10"/>
        <v>C</v>
      </c>
    </row>
    <row r="216" spans="2:6" x14ac:dyDescent="0.25">
      <c r="B216">
        <v>1257</v>
      </c>
      <c r="C216" s="5">
        <v>15712.429999999998</v>
      </c>
      <c r="D216" s="2">
        <f t="shared" si="9"/>
        <v>5.9150828800918185E-4</v>
      </c>
      <c r="E216" s="6">
        <f t="shared" si="11"/>
        <v>0.87525943400865636</v>
      </c>
      <c r="F216" t="str">
        <f t="shared" si="10"/>
        <v>C</v>
      </c>
    </row>
    <row r="217" spans="2:6" x14ac:dyDescent="0.25">
      <c r="B217">
        <v>1412</v>
      </c>
      <c r="C217" s="5">
        <v>15702.82</v>
      </c>
      <c r="D217" s="2">
        <f t="shared" si="9"/>
        <v>5.9114651108175761E-4</v>
      </c>
      <c r="E217" s="6">
        <f t="shared" si="11"/>
        <v>0.87585058051973808</v>
      </c>
      <c r="F217" t="str">
        <f t="shared" si="10"/>
        <v>C</v>
      </c>
    </row>
    <row r="218" spans="2:6" x14ac:dyDescent="0.25">
      <c r="B218">
        <v>1269</v>
      </c>
      <c r="C218" s="5">
        <v>15686.730000000001</v>
      </c>
      <c r="D218" s="2">
        <f t="shared" si="9"/>
        <v>5.9054078883802666E-4</v>
      </c>
      <c r="E218" s="6">
        <f t="shared" si="11"/>
        <v>0.8764411213085761</v>
      </c>
      <c r="F218" t="str">
        <f t="shared" si="10"/>
        <v>C</v>
      </c>
    </row>
    <row r="219" spans="2:6" x14ac:dyDescent="0.25">
      <c r="B219">
        <v>1231</v>
      </c>
      <c r="C219" s="5">
        <v>15514.08</v>
      </c>
      <c r="D219" s="2">
        <f t="shared" si="9"/>
        <v>5.8404122728549868E-4</v>
      </c>
      <c r="E219" s="6">
        <f t="shared" si="11"/>
        <v>0.8770251625358616</v>
      </c>
      <c r="F219" t="str">
        <f t="shared" si="10"/>
        <v>C</v>
      </c>
    </row>
    <row r="220" spans="2:6" x14ac:dyDescent="0.25">
      <c r="B220">
        <v>1244</v>
      </c>
      <c r="C220" s="5">
        <v>15512.91</v>
      </c>
      <c r="D220" s="2">
        <f t="shared" si="9"/>
        <v>5.8399718160338776E-4</v>
      </c>
      <c r="E220" s="6">
        <f t="shared" si="11"/>
        <v>0.877609159717465</v>
      </c>
      <c r="F220" t="str">
        <f t="shared" si="10"/>
        <v>C</v>
      </c>
    </row>
    <row r="221" spans="2:6" x14ac:dyDescent="0.25">
      <c r="B221">
        <v>1005</v>
      </c>
      <c r="C221" s="5">
        <v>15438.79</v>
      </c>
      <c r="D221" s="2">
        <f t="shared" si="9"/>
        <v>5.8120686881871729E-4</v>
      </c>
      <c r="E221" s="6">
        <f t="shared" si="11"/>
        <v>0.87819036658628369</v>
      </c>
      <c r="F221" t="str">
        <f t="shared" si="10"/>
        <v>C</v>
      </c>
    </row>
    <row r="222" spans="2:6" x14ac:dyDescent="0.25">
      <c r="B222">
        <v>1099</v>
      </c>
      <c r="C222" s="5">
        <v>15363.77</v>
      </c>
      <c r="D222" s="2">
        <f t="shared" si="9"/>
        <v>5.7838267474011524E-4</v>
      </c>
      <c r="E222" s="6">
        <f t="shared" si="11"/>
        <v>0.87876874926102377</v>
      </c>
      <c r="F222" t="str">
        <f t="shared" si="10"/>
        <v>C</v>
      </c>
    </row>
    <row r="223" spans="2:6" x14ac:dyDescent="0.25">
      <c r="B223">
        <v>1381</v>
      </c>
      <c r="C223" s="5">
        <v>15149.24</v>
      </c>
      <c r="D223" s="2">
        <f t="shared" si="9"/>
        <v>5.7030650364330775E-4</v>
      </c>
      <c r="E223" s="6">
        <f t="shared" si="11"/>
        <v>0.87933905576466709</v>
      </c>
      <c r="F223" t="str">
        <f t="shared" si="10"/>
        <v>C</v>
      </c>
    </row>
    <row r="224" spans="2:6" x14ac:dyDescent="0.25">
      <c r="B224">
        <v>1042</v>
      </c>
      <c r="C224" s="5">
        <v>15115.490000000002</v>
      </c>
      <c r="D224" s="2">
        <f t="shared" si="9"/>
        <v>5.6903595512087623E-4</v>
      </c>
      <c r="E224" s="6">
        <f t="shared" si="11"/>
        <v>0.87990809171978801</v>
      </c>
      <c r="F224" t="str">
        <f t="shared" si="10"/>
        <v>C</v>
      </c>
    </row>
    <row r="225" spans="2:6" x14ac:dyDescent="0.25">
      <c r="B225">
        <v>1175</v>
      </c>
      <c r="C225" s="5">
        <v>15081.98</v>
      </c>
      <c r="D225" s="2">
        <f t="shared" si="9"/>
        <v>5.6777444161015963E-4</v>
      </c>
      <c r="E225" s="6">
        <f t="shared" si="11"/>
        <v>0.88047586616139817</v>
      </c>
      <c r="F225" t="str">
        <f t="shared" si="10"/>
        <v>C</v>
      </c>
    </row>
    <row r="226" spans="2:6" x14ac:dyDescent="0.25">
      <c r="B226">
        <v>1323</v>
      </c>
      <c r="C226" s="5">
        <v>15016.06</v>
      </c>
      <c r="D226" s="2">
        <f t="shared" si="9"/>
        <v>5.6529282505908736E-4</v>
      </c>
      <c r="E226" s="6">
        <f t="shared" si="11"/>
        <v>0.8810411589864573</v>
      </c>
      <c r="F226" t="str">
        <f t="shared" si="10"/>
        <v>C</v>
      </c>
    </row>
    <row r="227" spans="2:6" x14ac:dyDescent="0.25">
      <c r="B227">
        <v>1023</v>
      </c>
      <c r="C227" s="5">
        <v>14922.949999999999</v>
      </c>
      <c r="D227" s="2">
        <f t="shared" si="9"/>
        <v>5.6178761697246195E-4</v>
      </c>
      <c r="E227" s="6">
        <f t="shared" si="11"/>
        <v>0.88160294660342975</v>
      </c>
      <c r="F227" t="str">
        <f t="shared" si="10"/>
        <v>C</v>
      </c>
    </row>
    <row r="228" spans="2:6" x14ac:dyDescent="0.25">
      <c r="B228">
        <v>1146</v>
      </c>
      <c r="C228" s="5">
        <v>14917.140000000003</v>
      </c>
      <c r="D228" s="2">
        <f t="shared" si="9"/>
        <v>5.6156889439719316E-4</v>
      </c>
      <c r="E228" s="6">
        <f t="shared" si="11"/>
        <v>0.88216451549782693</v>
      </c>
      <c r="F228" t="str">
        <f t="shared" si="10"/>
        <v>C</v>
      </c>
    </row>
    <row r="229" spans="2:6" x14ac:dyDescent="0.25">
      <c r="B229">
        <v>1543</v>
      </c>
      <c r="C229" s="5">
        <v>14908.29</v>
      </c>
      <c r="D229" s="2">
        <f t="shared" si="9"/>
        <v>5.6123572834019988E-4</v>
      </c>
      <c r="E229" s="6">
        <f t="shared" si="11"/>
        <v>0.88272575122616714</v>
      </c>
      <c r="F229" t="str">
        <f t="shared" si="10"/>
        <v>C</v>
      </c>
    </row>
    <row r="230" spans="2:6" x14ac:dyDescent="0.25">
      <c r="B230">
        <v>1153</v>
      </c>
      <c r="C230" s="5">
        <v>14803.69</v>
      </c>
      <c r="D230" s="2">
        <f t="shared" si="9"/>
        <v>5.572979690677155E-4</v>
      </c>
      <c r="E230" s="6">
        <f t="shared" si="11"/>
        <v>0.88328304919523482</v>
      </c>
      <c r="F230" t="str">
        <f t="shared" si="10"/>
        <v>C</v>
      </c>
    </row>
    <row r="231" spans="2:6" x14ac:dyDescent="0.25">
      <c r="B231">
        <v>1107</v>
      </c>
      <c r="C231" s="5">
        <v>14681.89</v>
      </c>
      <c r="D231" s="2">
        <f t="shared" si="9"/>
        <v>5.5271270062231788E-4</v>
      </c>
      <c r="E231" s="6">
        <f t="shared" si="11"/>
        <v>0.88383576189585711</v>
      </c>
      <c r="F231" t="str">
        <f t="shared" si="10"/>
        <v>C</v>
      </c>
    </row>
    <row r="232" spans="2:6" x14ac:dyDescent="0.25">
      <c r="B232">
        <v>1111</v>
      </c>
      <c r="C232" s="5">
        <v>14647.890000000001</v>
      </c>
      <c r="D232" s="2">
        <f t="shared" si="9"/>
        <v>5.5143274062934987E-4</v>
      </c>
      <c r="E232" s="6">
        <f t="shared" si="11"/>
        <v>0.88438719463648641</v>
      </c>
      <c r="F232" t="str">
        <f t="shared" si="10"/>
        <v>C</v>
      </c>
    </row>
    <row r="233" spans="2:6" x14ac:dyDescent="0.25">
      <c r="B233">
        <v>1343</v>
      </c>
      <c r="C233" s="5">
        <v>14621.23</v>
      </c>
      <c r="D233" s="2">
        <f t="shared" si="9"/>
        <v>5.5042910141133426E-4</v>
      </c>
      <c r="E233" s="6">
        <f t="shared" si="11"/>
        <v>0.88493762373789775</v>
      </c>
      <c r="F233" t="str">
        <f t="shared" si="10"/>
        <v>C</v>
      </c>
    </row>
    <row r="234" spans="2:6" x14ac:dyDescent="0.25">
      <c r="B234">
        <v>1067</v>
      </c>
      <c r="C234" s="5">
        <v>14607.38</v>
      </c>
      <c r="D234" s="2">
        <f t="shared" si="9"/>
        <v>5.499077059436104E-4</v>
      </c>
      <c r="E234" s="6">
        <f t="shared" si="11"/>
        <v>0.8854875314438414</v>
      </c>
      <c r="F234" t="str">
        <f t="shared" si="10"/>
        <v>C</v>
      </c>
    </row>
    <row r="235" spans="2:6" x14ac:dyDescent="0.25">
      <c r="B235">
        <v>1463</v>
      </c>
      <c r="C235" s="5">
        <v>14590.640000000001</v>
      </c>
      <c r="D235" s="2">
        <f t="shared" si="9"/>
        <v>5.4927751387648448E-4</v>
      </c>
      <c r="E235" s="6">
        <f t="shared" si="11"/>
        <v>0.88603680895771786</v>
      </c>
      <c r="F235" t="str">
        <f t="shared" si="10"/>
        <v>C</v>
      </c>
    </row>
    <row r="236" spans="2:6" x14ac:dyDescent="0.25">
      <c r="B236">
        <v>1136</v>
      </c>
      <c r="C236" s="5">
        <v>14551.18</v>
      </c>
      <c r="D236" s="2">
        <f t="shared" si="9"/>
        <v>5.4779200736699847E-4</v>
      </c>
      <c r="E236" s="6">
        <f t="shared" si="11"/>
        <v>0.88658460096508485</v>
      </c>
      <c r="F236" t="str">
        <f t="shared" si="10"/>
        <v>C</v>
      </c>
    </row>
    <row r="237" spans="2:6" x14ac:dyDescent="0.25">
      <c r="B237">
        <v>1310</v>
      </c>
      <c r="C237" s="5">
        <v>14532.080000000002</v>
      </c>
      <c r="D237" s="2">
        <f t="shared" si="9"/>
        <v>5.4707297101800755E-4</v>
      </c>
      <c r="E237" s="6">
        <f t="shared" si="11"/>
        <v>0.88713167393610282</v>
      </c>
      <c r="F237" t="str">
        <f t="shared" si="10"/>
        <v>C</v>
      </c>
    </row>
    <row r="238" spans="2:6" x14ac:dyDescent="0.25">
      <c r="B238">
        <v>1176</v>
      </c>
      <c r="C238" s="5">
        <v>14445.19</v>
      </c>
      <c r="D238" s="2">
        <f t="shared" si="9"/>
        <v>5.438019203183311E-4</v>
      </c>
      <c r="E238" s="6">
        <f t="shared" si="11"/>
        <v>0.88767547585642115</v>
      </c>
      <c r="F238" t="str">
        <f t="shared" si="10"/>
        <v>C</v>
      </c>
    </row>
    <row r="239" spans="2:6" x14ac:dyDescent="0.25">
      <c r="B239">
        <v>1529</v>
      </c>
      <c r="C239" s="5">
        <v>14433.660000000002</v>
      </c>
      <c r="D239" s="2">
        <f t="shared" si="9"/>
        <v>5.4336786329718635E-4</v>
      </c>
      <c r="E239" s="6">
        <f t="shared" si="11"/>
        <v>0.88821884371971838</v>
      </c>
      <c r="F239" t="str">
        <f t="shared" si="10"/>
        <v>C</v>
      </c>
    </row>
    <row r="240" spans="2:6" x14ac:dyDescent="0.25">
      <c r="B240">
        <v>1118</v>
      </c>
      <c r="C240" s="5">
        <v>14369.189999999999</v>
      </c>
      <c r="D240" s="2">
        <f t="shared" si="9"/>
        <v>5.4094083327522579E-4</v>
      </c>
      <c r="E240" s="6">
        <f t="shared" si="11"/>
        <v>0.88875978455299365</v>
      </c>
      <c r="F240" t="str">
        <f t="shared" si="10"/>
        <v>C</v>
      </c>
    </row>
    <row r="241" spans="2:6" x14ac:dyDescent="0.25">
      <c r="B241">
        <v>1352</v>
      </c>
      <c r="C241" s="5">
        <v>14322.54</v>
      </c>
      <c r="D241" s="2">
        <f t="shared" si="9"/>
        <v>5.3918465287310926E-4</v>
      </c>
      <c r="E241" s="6">
        <f t="shared" si="11"/>
        <v>0.88929896920586671</v>
      </c>
      <c r="F241" t="str">
        <f t="shared" si="10"/>
        <v>C</v>
      </c>
    </row>
    <row r="242" spans="2:6" x14ac:dyDescent="0.25">
      <c r="B242">
        <v>1340</v>
      </c>
      <c r="C242" s="5">
        <v>14308.52</v>
      </c>
      <c r="D242" s="2">
        <f t="shared" si="9"/>
        <v>5.3865685760542059E-4</v>
      </c>
      <c r="E242" s="6">
        <f t="shared" si="11"/>
        <v>0.88983762606347216</v>
      </c>
      <c r="F242" t="str">
        <f t="shared" si="10"/>
        <v>C</v>
      </c>
    </row>
    <row r="243" spans="2:6" x14ac:dyDescent="0.25">
      <c r="B243">
        <v>1493</v>
      </c>
      <c r="C243" s="5">
        <v>14247.23</v>
      </c>
      <c r="D243" s="2">
        <f t="shared" si="9"/>
        <v>5.3634954148868482E-4</v>
      </c>
      <c r="E243" s="6">
        <f t="shared" si="11"/>
        <v>0.8903739756049609</v>
      </c>
      <c r="F243" t="str">
        <f t="shared" si="10"/>
        <v>C</v>
      </c>
    </row>
    <row r="244" spans="2:6" x14ac:dyDescent="0.25">
      <c r="B244">
        <v>1326</v>
      </c>
      <c r="C244" s="5">
        <v>14230.240000000002</v>
      </c>
      <c r="D244" s="2">
        <f t="shared" si="9"/>
        <v>5.3570993795102229E-4</v>
      </c>
      <c r="E244" s="6">
        <f t="shared" si="11"/>
        <v>0.89090968554291194</v>
      </c>
      <c r="F244" t="str">
        <f t="shared" si="10"/>
        <v>C</v>
      </c>
    </row>
    <row r="245" spans="2:6" x14ac:dyDescent="0.25">
      <c r="B245">
        <v>1245</v>
      </c>
      <c r="C245" s="5">
        <v>14225.109999999999</v>
      </c>
      <c r="D245" s="2">
        <f t="shared" si="9"/>
        <v>5.3551681457561257E-4</v>
      </c>
      <c r="E245" s="6">
        <f t="shared" si="11"/>
        <v>0.89144520235748759</v>
      </c>
      <c r="F245" t="str">
        <f t="shared" si="10"/>
        <v>C</v>
      </c>
    </row>
    <row r="246" spans="2:6" x14ac:dyDescent="0.25">
      <c r="B246">
        <v>1220</v>
      </c>
      <c r="C246" s="5">
        <v>14151.480000000001</v>
      </c>
      <c r="D246" s="2">
        <f t="shared" si="9"/>
        <v>5.3274494827319373E-4</v>
      </c>
      <c r="E246" s="6">
        <f t="shared" si="11"/>
        <v>0.89197794730576074</v>
      </c>
      <c r="F246" t="str">
        <f t="shared" si="10"/>
        <v>C</v>
      </c>
    </row>
    <row r="247" spans="2:6" x14ac:dyDescent="0.25">
      <c r="B247">
        <v>1260</v>
      </c>
      <c r="C247" s="5">
        <v>14130.01</v>
      </c>
      <c r="D247" s="2">
        <f t="shared" si="9"/>
        <v>5.3193669118351645E-4</v>
      </c>
      <c r="E247" s="6">
        <f t="shared" si="11"/>
        <v>0.89250988399694431</v>
      </c>
      <c r="F247" t="str">
        <f t="shared" si="10"/>
        <v>C</v>
      </c>
    </row>
    <row r="248" spans="2:6" x14ac:dyDescent="0.25">
      <c r="B248">
        <v>1355</v>
      </c>
      <c r="C248" s="5">
        <v>14128.240000000002</v>
      </c>
      <c r="D248" s="2">
        <f t="shared" si="9"/>
        <v>5.3187005797211793E-4</v>
      </c>
      <c r="E248" s="6">
        <f t="shared" si="11"/>
        <v>0.89304175405491648</v>
      </c>
      <c r="F248" t="str">
        <f t="shared" si="10"/>
        <v>C</v>
      </c>
    </row>
    <row r="249" spans="2:6" x14ac:dyDescent="0.25">
      <c r="B249">
        <v>1505</v>
      </c>
      <c r="C249" s="5">
        <v>14087.320000000002</v>
      </c>
      <c r="D249" s="2">
        <f t="shared" si="9"/>
        <v>5.3032958847469861E-4</v>
      </c>
      <c r="E249" s="6">
        <f t="shared" si="11"/>
        <v>0.89357208364339114</v>
      </c>
      <c r="F249" t="str">
        <f t="shared" si="10"/>
        <v>C</v>
      </c>
    </row>
    <row r="250" spans="2:6" x14ac:dyDescent="0.25">
      <c r="B250">
        <v>1184</v>
      </c>
      <c r="C250" s="5">
        <v>14071.66</v>
      </c>
      <c r="D250" s="2">
        <f t="shared" si="9"/>
        <v>5.2974005396029034E-4</v>
      </c>
      <c r="E250" s="6">
        <f t="shared" si="11"/>
        <v>0.89410182369735147</v>
      </c>
      <c r="F250" t="str">
        <f t="shared" si="10"/>
        <v>C</v>
      </c>
    </row>
    <row r="251" spans="2:6" x14ac:dyDescent="0.25">
      <c r="B251">
        <v>1313</v>
      </c>
      <c r="C251" s="5">
        <v>13934.56</v>
      </c>
      <c r="D251" s="2">
        <f t="shared" si="9"/>
        <v>5.2457880351805704E-4</v>
      </c>
      <c r="E251" s="6">
        <f t="shared" si="11"/>
        <v>0.89462640250086956</v>
      </c>
      <c r="F251" t="str">
        <f t="shared" si="10"/>
        <v>C</v>
      </c>
    </row>
    <row r="252" spans="2:6" x14ac:dyDescent="0.25">
      <c r="B252">
        <v>1395</v>
      </c>
      <c r="C252" s="5">
        <v>13745.220000000001</v>
      </c>
      <c r="D252" s="2">
        <f t="shared" si="9"/>
        <v>5.1745093219251049E-4</v>
      </c>
      <c r="E252" s="6">
        <f t="shared" si="11"/>
        <v>0.89514385343306202</v>
      </c>
      <c r="F252" t="str">
        <f t="shared" si="10"/>
        <v>C</v>
      </c>
    </row>
    <row r="253" spans="2:6" x14ac:dyDescent="0.25">
      <c r="B253">
        <v>1011</v>
      </c>
      <c r="C253" s="5">
        <v>13727.550000000001</v>
      </c>
      <c r="D253" s="2">
        <f t="shared" si="9"/>
        <v>5.1678572945498857E-4</v>
      </c>
      <c r="E253" s="6">
        <f t="shared" si="11"/>
        <v>0.89566063916251704</v>
      </c>
      <c r="F253" t="str">
        <f t="shared" si="10"/>
        <v>C</v>
      </c>
    </row>
    <row r="254" spans="2:6" x14ac:dyDescent="0.25">
      <c r="B254">
        <v>1104</v>
      </c>
      <c r="C254" s="5">
        <v>13722.199999999999</v>
      </c>
      <c r="D254" s="2">
        <f t="shared" si="9"/>
        <v>5.1658432398550666E-4</v>
      </c>
      <c r="E254" s="6">
        <f t="shared" si="11"/>
        <v>0.89617722348650253</v>
      </c>
      <c r="F254" t="str">
        <f t="shared" si="10"/>
        <v>C</v>
      </c>
    </row>
    <row r="255" spans="2:6" x14ac:dyDescent="0.25">
      <c r="B255">
        <v>1191</v>
      </c>
      <c r="C255" s="5">
        <v>13703.01</v>
      </c>
      <c r="D255" s="2">
        <f t="shared" si="9"/>
        <v>5.158618995071227E-4</v>
      </c>
      <c r="E255" s="6">
        <f t="shared" si="11"/>
        <v>0.89669308538600967</v>
      </c>
      <c r="F255" t="str">
        <f t="shared" si="10"/>
        <v>C</v>
      </c>
    </row>
    <row r="256" spans="2:6" x14ac:dyDescent="0.25">
      <c r="B256">
        <v>1408</v>
      </c>
      <c r="C256" s="5">
        <v>13693.690000000002</v>
      </c>
      <c r="D256" s="2">
        <f t="shared" si="9"/>
        <v>5.1551103988552085E-4</v>
      </c>
      <c r="E256" s="6">
        <f t="shared" si="11"/>
        <v>0.89720859642589523</v>
      </c>
      <c r="F256" t="str">
        <f t="shared" si="10"/>
        <v>C</v>
      </c>
    </row>
    <row r="257" spans="2:6" x14ac:dyDescent="0.25">
      <c r="B257">
        <v>1185</v>
      </c>
      <c r="C257" s="5">
        <v>13594.52</v>
      </c>
      <c r="D257" s="2">
        <f t="shared" si="9"/>
        <v>5.1177769775308994E-4</v>
      </c>
      <c r="E257" s="6">
        <f t="shared" si="11"/>
        <v>0.89772037412364836</v>
      </c>
      <c r="F257" t="str">
        <f t="shared" si="10"/>
        <v>C</v>
      </c>
    </row>
    <row r="258" spans="2:6" x14ac:dyDescent="0.25">
      <c r="B258">
        <v>1319</v>
      </c>
      <c r="C258" s="5">
        <v>13552.04</v>
      </c>
      <c r="D258" s="2">
        <f t="shared" si="9"/>
        <v>5.1017850067952271E-4</v>
      </c>
      <c r="E258" s="6">
        <f t="shared" si="11"/>
        <v>0.89823055262432783</v>
      </c>
      <c r="F258" t="str">
        <f t="shared" si="10"/>
        <v>C</v>
      </c>
    </row>
    <row r="259" spans="2:6" x14ac:dyDescent="0.25">
      <c r="B259">
        <v>1331</v>
      </c>
      <c r="C259" s="5">
        <v>13459.28</v>
      </c>
      <c r="D259" s="2">
        <f t="shared" si="9"/>
        <v>5.0668646865164853E-4</v>
      </c>
      <c r="E259" s="6">
        <f t="shared" si="11"/>
        <v>0.89873723909297942</v>
      </c>
      <c r="F259" t="str">
        <f t="shared" si="10"/>
        <v>C</v>
      </c>
    </row>
    <row r="260" spans="2:6" x14ac:dyDescent="0.25">
      <c r="B260">
        <v>1297</v>
      </c>
      <c r="C260" s="5">
        <v>13451.23</v>
      </c>
      <c r="D260" s="2">
        <f t="shared" si="9"/>
        <v>5.0638341930037221E-4</v>
      </c>
      <c r="E260" s="6">
        <f t="shared" si="11"/>
        <v>0.89924362251227985</v>
      </c>
      <c r="F260" t="str">
        <f t="shared" si="10"/>
        <v>C</v>
      </c>
    </row>
    <row r="261" spans="2:6" x14ac:dyDescent="0.25">
      <c r="B261">
        <v>1095</v>
      </c>
      <c r="C261" s="5">
        <v>13428.850000000002</v>
      </c>
      <c r="D261" s="2">
        <f t="shared" ref="D261:D324" si="12">C261/GETPIVOTDATA("[Measures].[Suma de STOCK_VALORIZADO]",$B$3)</f>
        <v>5.055409044579421E-4</v>
      </c>
      <c r="E261" s="6">
        <f t="shared" si="11"/>
        <v>0.89974916341673783</v>
      </c>
      <c r="F261" t="str">
        <f t="shared" ref="F261:F324" si="13">VLOOKUP(E261,$J$5:$L$8,3,TRUE)</f>
        <v>C</v>
      </c>
    </row>
    <row r="262" spans="2:6" x14ac:dyDescent="0.25">
      <c r="B262">
        <v>1478</v>
      </c>
      <c r="C262" s="5">
        <v>13427.749999999998</v>
      </c>
      <c r="D262" s="2">
        <f t="shared" si="12"/>
        <v>5.0549949398758127E-4</v>
      </c>
      <c r="E262" s="6">
        <f t="shared" ref="E262:E325" si="14">D262+E261</f>
        <v>0.90025466291072542</v>
      </c>
      <c r="F262" t="str">
        <f t="shared" si="13"/>
        <v>C</v>
      </c>
    </row>
    <row r="263" spans="2:6" x14ac:dyDescent="0.25">
      <c r="B263">
        <v>1433</v>
      </c>
      <c r="C263" s="5">
        <v>13422.82</v>
      </c>
      <c r="D263" s="2">
        <f t="shared" si="12"/>
        <v>5.0531389978860091E-4</v>
      </c>
      <c r="E263" s="6">
        <f t="shared" si="14"/>
        <v>0.90075997681051401</v>
      </c>
      <c r="F263" t="str">
        <f t="shared" si="13"/>
        <v>C</v>
      </c>
    </row>
    <row r="264" spans="2:6" x14ac:dyDescent="0.25">
      <c r="B264">
        <v>1473</v>
      </c>
      <c r="C264" s="5">
        <v>13402.939999999999</v>
      </c>
      <c r="D264" s="2">
        <f t="shared" si="12"/>
        <v>5.0456549965153597E-4</v>
      </c>
      <c r="E264" s="6">
        <f t="shared" si="14"/>
        <v>0.90126454231016551</v>
      </c>
      <c r="F264" t="str">
        <f t="shared" si="13"/>
        <v>C</v>
      </c>
    </row>
    <row r="265" spans="2:6" x14ac:dyDescent="0.25">
      <c r="B265">
        <v>1251</v>
      </c>
      <c r="C265" s="5">
        <v>13390.169999999998</v>
      </c>
      <c r="D265" s="2">
        <f t="shared" si="12"/>
        <v>5.0408476173652999E-4</v>
      </c>
      <c r="E265" s="6">
        <f t="shared" si="14"/>
        <v>0.90176862707190208</v>
      </c>
      <c r="F265" t="str">
        <f t="shared" si="13"/>
        <v>C</v>
      </c>
    </row>
    <row r="266" spans="2:6" x14ac:dyDescent="0.25">
      <c r="B266">
        <v>1272</v>
      </c>
      <c r="C266" s="5">
        <v>13328.04</v>
      </c>
      <c r="D266" s="2">
        <f t="shared" si="12"/>
        <v>5.0174582307879159E-4</v>
      </c>
      <c r="E266" s="6">
        <f t="shared" si="14"/>
        <v>0.90227037289498091</v>
      </c>
      <c r="F266" t="str">
        <f t="shared" si="13"/>
        <v>C</v>
      </c>
    </row>
    <row r="267" spans="2:6" x14ac:dyDescent="0.25">
      <c r="B267">
        <v>1517</v>
      </c>
      <c r="C267" s="5">
        <v>13324.279999999999</v>
      </c>
      <c r="D267" s="2">
        <f t="shared" si="12"/>
        <v>5.0160427456192203E-4</v>
      </c>
      <c r="E267" s="6">
        <f t="shared" si="14"/>
        <v>0.90277197716954283</v>
      </c>
      <c r="F267" t="str">
        <f t="shared" si="13"/>
        <v>C</v>
      </c>
    </row>
    <row r="268" spans="2:6" x14ac:dyDescent="0.25">
      <c r="B268">
        <v>1274</v>
      </c>
      <c r="C268" s="5">
        <v>13292.25</v>
      </c>
      <c r="D268" s="2">
        <f t="shared" si="12"/>
        <v>5.0039847695678189E-4</v>
      </c>
      <c r="E268" s="6">
        <f t="shared" si="14"/>
        <v>0.90327237564649965</v>
      </c>
      <c r="F268" t="str">
        <f t="shared" si="13"/>
        <v>C</v>
      </c>
    </row>
    <row r="269" spans="2:6" x14ac:dyDescent="0.25">
      <c r="B269">
        <v>1160</v>
      </c>
      <c r="C269" s="5">
        <v>13118.869999999999</v>
      </c>
      <c r="D269" s="2">
        <f t="shared" si="12"/>
        <v>4.9387143391028726E-4</v>
      </c>
      <c r="E269" s="6">
        <f t="shared" si="14"/>
        <v>0.90376624708040998</v>
      </c>
      <c r="F269" t="str">
        <f t="shared" si="13"/>
        <v>C</v>
      </c>
    </row>
    <row r="270" spans="2:6" x14ac:dyDescent="0.25">
      <c r="B270">
        <v>1030</v>
      </c>
      <c r="C270" s="5">
        <v>13096.210000000001</v>
      </c>
      <c r="D270" s="2">
        <f t="shared" si="12"/>
        <v>4.9301837822085623E-4</v>
      </c>
      <c r="E270" s="6">
        <f t="shared" si="14"/>
        <v>0.90425926545863089</v>
      </c>
      <c r="F270" t="str">
        <f t="shared" si="13"/>
        <v>C</v>
      </c>
    </row>
    <row r="271" spans="2:6" x14ac:dyDescent="0.25">
      <c r="B271">
        <v>1511</v>
      </c>
      <c r="C271" s="5">
        <v>13082.010000000002</v>
      </c>
      <c r="D271" s="2">
        <f t="shared" si="12"/>
        <v>4.9248380669438137E-4</v>
      </c>
      <c r="E271" s="6">
        <f t="shared" si="14"/>
        <v>0.90475174926532531</v>
      </c>
      <c r="F271" t="str">
        <f t="shared" si="13"/>
        <v>C</v>
      </c>
    </row>
    <row r="272" spans="2:6" x14ac:dyDescent="0.25">
      <c r="B272">
        <v>1379</v>
      </c>
      <c r="C272" s="5">
        <v>13030.349999999999</v>
      </c>
      <c r="D272" s="2">
        <f t="shared" si="12"/>
        <v>4.9053902042271258E-4</v>
      </c>
      <c r="E272" s="6">
        <f t="shared" si="14"/>
        <v>0.90524228828574804</v>
      </c>
      <c r="F272" t="str">
        <f t="shared" si="13"/>
        <v>C</v>
      </c>
    </row>
    <row r="273" spans="2:6" x14ac:dyDescent="0.25">
      <c r="B273">
        <v>1083</v>
      </c>
      <c r="C273" s="5">
        <v>12969.849999999999</v>
      </c>
      <c r="D273" s="2">
        <f t="shared" si="12"/>
        <v>4.8826144455287225E-4</v>
      </c>
      <c r="E273" s="6">
        <f t="shared" si="14"/>
        <v>0.90573054973030087</v>
      </c>
      <c r="F273" t="str">
        <f t="shared" si="13"/>
        <v>C</v>
      </c>
    </row>
    <row r="274" spans="2:6" x14ac:dyDescent="0.25">
      <c r="B274">
        <v>1192</v>
      </c>
      <c r="C274" s="5">
        <v>12853.669999999998</v>
      </c>
      <c r="D274" s="2">
        <f t="shared" si="12"/>
        <v>4.8388774596513586E-4</v>
      </c>
      <c r="E274" s="6">
        <f t="shared" si="14"/>
        <v>0.90621443747626595</v>
      </c>
      <c r="F274" t="str">
        <f t="shared" si="13"/>
        <v>C</v>
      </c>
    </row>
    <row r="275" spans="2:6" x14ac:dyDescent="0.25">
      <c r="B275">
        <v>1461</v>
      </c>
      <c r="C275" s="5">
        <v>12843.96</v>
      </c>
      <c r="D275" s="2">
        <f t="shared" si="12"/>
        <v>4.8352220444949706E-4</v>
      </c>
      <c r="E275" s="6">
        <f t="shared" si="14"/>
        <v>0.90669795968071543</v>
      </c>
      <c r="F275" t="str">
        <f t="shared" si="13"/>
        <v>C</v>
      </c>
    </row>
    <row r="276" spans="2:6" x14ac:dyDescent="0.25">
      <c r="B276">
        <v>1432</v>
      </c>
      <c r="C276" s="5">
        <v>12814</v>
      </c>
      <c r="D276" s="2">
        <f t="shared" si="12"/>
        <v>4.823943338203993E-4</v>
      </c>
      <c r="E276" s="6">
        <f t="shared" si="14"/>
        <v>0.90718035401453578</v>
      </c>
      <c r="F276" t="str">
        <f t="shared" si="13"/>
        <v>C</v>
      </c>
    </row>
    <row r="277" spans="2:6" x14ac:dyDescent="0.25">
      <c r="B277">
        <v>1223</v>
      </c>
      <c r="C277" s="5">
        <v>12807.720000000001</v>
      </c>
      <c r="D277" s="2">
        <f t="shared" si="12"/>
        <v>4.8215791768052173E-4</v>
      </c>
      <c r="E277" s="6">
        <f t="shared" si="14"/>
        <v>0.90766251193221625</v>
      </c>
      <c r="F277" t="str">
        <f t="shared" si="13"/>
        <v>C</v>
      </c>
    </row>
    <row r="278" spans="2:6" x14ac:dyDescent="0.25">
      <c r="B278">
        <v>1027</v>
      </c>
      <c r="C278" s="5">
        <v>12737.66</v>
      </c>
      <c r="D278" s="2">
        <f t="shared" si="12"/>
        <v>4.7952044717736441E-4</v>
      </c>
      <c r="E278" s="6">
        <f t="shared" si="14"/>
        <v>0.90814203237939362</v>
      </c>
      <c r="F278" t="str">
        <f t="shared" si="13"/>
        <v>C</v>
      </c>
    </row>
    <row r="279" spans="2:6" x14ac:dyDescent="0.25">
      <c r="B279">
        <v>1309</v>
      </c>
      <c r="C279" s="5">
        <v>12730.08</v>
      </c>
      <c r="D279" s="2">
        <f t="shared" si="12"/>
        <v>4.7923509139069677E-4</v>
      </c>
      <c r="E279" s="6">
        <f t="shared" si="14"/>
        <v>0.90862126747078431</v>
      </c>
      <c r="F279" t="str">
        <f t="shared" si="13"/>
        <v>C</v>
      </c>
    </row>
    <row r="280" spans="2:6" x14ac:dyDescent="0.25">
      <c r="B280">
        <v>1402</v>
      </c>
      <c r="C280" s="5">
        <v>12669.169999999998</v>
      </c>
      <c r="D280" s="2">
        <f t="shared" si="12"/>
        <v>4.7694208070917649E-4</v>
      </c>
      <c r="E280" s="6">
        <f t="shared" si="14"/>
        <v>0.90909820955149345</v>
      </c>
      <c r="F280" t="str">
        <f t="shared" si="13"/>
        <v>C</v>
      </c>
    </row>
    <row r="281" spans="2:6" x14ac:dyDescent="0.25">
      <c r="B281">
        <v>1504</v>
      </c>
      <c r="C281" s="5">
        <v>12650.810000000001</v>
      </c>
      <c r="D281" s="2">
        <f t="shared" si="12"/>
        <v>4.762509023129738E-4</v>
      </c>
      <c r="E281" s="6">
        <f t="shared" si="14"/>
        <v>0.90957446045380641</v>
      </c>
      <c r="F281" t="str">
        <f t="shared" si="13"/>
        <v>C</v>
      </c>
    </row>
    <row r="282" spans="2:6" x14ac:dyDescent="0.25">
      <c r="B282">
        <v>1267</v>
      </c>
      <c r="C282" s="5">
        <v>12648.960000000003</v>
      </c>
      <c r="D282" s="2">
        <f t="shared" si="12"/>
        <v>4.7618125743100354E-4</v>
      </c>
      <c r="E282" s="6">
        <f t="shared" si="14"/>
        <v>0.9100506417112374</v>
      </c>
      <c r="F282" t="str">
        <f t="shared" si="13"/>
        <v>C</v>
      </c>
    </row>
    <row r="283" spans="2:6" x14ac:dyDescent="0.25">
      <c r="B283">
        <v>1462</v>
      </c>
      <c r="C283" s="5">
        <v>12554.839999999998</v>
      </c>
      <c r="D283" s="2">
        <f t="shared" si="12"/>
        <v>4.7263802700341041E-4</v>
      </c>
      <c r="E283" s="6">
        <f t="shared" si="14"/>
        <v>0.91052327973824077</v>
      </c>
      <c r="F283" t="str">
        <f t="shared" si="13"/>
        <v>C</v>
      </c>
    </row>
    <row r="284" spans="2:6" x14ac:dyDescent="0.25">
      <c r="B284">
        <v>1378</v>
      </c>
      <c r="C284" s="5">
        <v>12448.480000000001</v>
      </c>
      <c r="D284" s="2">
        <f t="shared" si="12"/>
        <v>4.6863401097834909E-4</v>
      </c>
      <c r="E284" s="6">
        <f t="shared" si="14"/>
        <v>0.91099191374921906</v>
      </c>
      <c r="F284" t="str">
        <f t="shared" si="13"/>
        <v>C</v>
      </c>
    </row>
    <row r="285" spans="2:6" x14ac:dyDescent="0.25">
      <c r="B285">
        <v>1156</v>
      </c>
      <c r="C285" s="5">
        <v>12418.999999999998</v>
      </c>
      <c r="D285" s="2">
        <f t="shared" si="12"/>
        <v>4.6752421037268128E-4</v>
      </c>
      <c r="E285" s="6">
        <f t="shared" si="14"/>
        <v>0.91145943795959172</v>
      </c>
      <c r="F285" t="str">
        <f t="shared" si="13"/>
        <v>C</v>
      </c>
    </row>
    <row r="286" spans="2:6" x14ac:dyDescent="0.25">
      <c r="B286">
        <v>1468</v>
      </c>
      <c r="C286" s="5">
        <v>12370.46</v>
      </c>
      <c r="D286" s="2">
        <f t="shared" si="12"/>
        <v>4.656968792533086E-4</v>
      </c>
      <c r="E286" s="6">
        <f t="shared" si="14"/>
        <v>0.91192513483884508</v>
      </c>
      <c r="F286" t="str">
        <f t="shared" si="13"/>
        <v>C</v>
      </c>
    </row>
    <row r="287" spans="2:6" x14ac:dyDescent="0.25">
      <c r="B287">
        <v>1009</v>
      </c>
      <c r="C287" s="5">
        <v>12368.9</v>
      </c>
      <c r="D287" s="2">
        <f t="shared" si="12"/>
        <v>4.6563815167716068E-4</v>
      </c>
      <c r="E287" s="6">
        <f t="shared" si="14"/>
        <v>0.91239077299052218</v>
      </c>
      <c r="F287" t="str">
        <f t="shared" si="13"/>
        <v>C</v>
      </c>
    </row>
    <row r="288" spans="2:6" x14ac:dyDescent="0.25">
      <c r="B288">
        <v>1025</v>
      </c>
      <c r="C288" s="5">
        <v>12368.22</v>
      </c>
      <c r="D288" s="2">
        <f t="shared" si="12"/>
        <v>4.6561255247730128E-4</v>
      </c>
      <c r="E288" s="6">
        <f t="shared" si="14"/>
        <v>0.91285638554299953</v>
      </c>
      <c r="F288" t="str">
        <f t="shared" si="13"/>
        <v>C</v>
      </c>
    </row>
    <row r="289" spans="2:6" x14ac:dyDescent="0.25">
      <c r="B289">
        <v>1058</v>
      </c>
      <c r="C289" s="5">
        <v>12367.42</v>
      </c>
      <c r="D289" s="2">
        <f t="shared" si="12"/>
        <v>4.6558243577158443E-4</v>
      </c>
      <c r="E289" s="6">
        <f t="shared" si="14"/>
        <v>0.91332196797877108</v>
      </c>
      <c r="F289" t="str">
        <f t="shared" si="13"/>
        <v>C</v>
      </c>
    </row>
    <row r="290" spans="2:6" x14ac:dyDescent="0.25">
      <c r="B290">
        <v>1264</v>
      </c>
      <c r="C290" s="5">
        <v>12341.15</v>
      </c>
      <c r="D290" s="2">
        <f t="shared" si="12"/>
        <v>4.6459347844760577E-4</v>
      </c>
      <c r="E290" s="6">
        <f t="shared" si="14"/>
        <v>0.9137865614572187</v>
      </c>
      <c r="F290" t="str">
        <f t="shared" si="13"/>
        <v>C</v>
      </c>
    </row>
    <row r="291" spans="2:6" x14ac:dyDescent="0.25">
      <c r="B291">
        <v>1410</v>
      </c>
      <c r="C291" s="5">
        <v>12320.64</v>
      </c>
      <c r="D291" s="2">
        <f t="shared" si="12"/>
        <v>4.6382136140478886E-4</v>
      </c>
      <c r="E291" s="6">
        <f t="shared" si="14"/>
        <v>0.91425038281862347</v>
      </c>
      <c r="F291" t="str">
        <f t="shared" si="13"/>
        <v>C</v>
      </c>
    </row>
    <row r="292" spans="2:6" x14ac:dyDescent="0.25">
      <c r="B292">
        <v>1096</v>
      </c>
      <c r="C292" s="5">
        <v>12266.52</v>
      </c>
      <c r="D292" s="2">
        <f t="shared" si="12"/>
        <v>4.6178396626304078E-4</v>
      </c>
      <c r="E292" s="6">
        <f t="shared" si="14"/>
        <v>0.91471216678488654</v>
      </c>
      <c r="F292" t="str">
        <f t="shared" si="13"/>
        <v>C</v>
      </c>
    </row>
    <row r="293" spans="2:6" x14ac:dyDescent="0.25">
      <c r="B293">
        <v>1016</v>
      </c>
      <c r="C293" s="5">
        <v>12213.890000000001</v>
      </c>
      <c r="D293" s="2">
        <f t="shared" si="12"/>
        <v>4.5980266348569047E-4</v>
      </c>
      <c r="E293" s="6">
        <f t="shared" si="14"/>
        <v>0.9151719694483722</v>
      </c>
      <c r="F293" t="str">
        <f t="shared" si="13"/>
        <v>C</v>
      </c>
    </row>
    <row r="294" spans="2:6" x14ac:dyDescent="0.25">
      <c r="B294">
        <v>1253</v>
      </c>
      <c r="C294" s="5">
        <v>12206.600000000002</v>
      </c>
      <c r="D294" s="2">
        <f t="shared" si="12"/>
        <v>4.5952822500484528E-4</v>
      </c>
      <c r="E294" s="6">
        <f t="shared" si="14"/>
        <v>0.91563149767337704</v>
      </c>
      <c r="F294" t="str">
        <f t="shared" si="13"/>
        <v>C</v>
      </c>
    </row>
    <row r="295" spans="2:6" x14ac:dyDescent="0.25">
      <c r="B295">
        <v>1300</v>
      </c>
      <c r="C295" s="5">
        <v>12196.700000000003</v>
      </c>
      <c r="D295" s="2">
        <f t="shared" si="12"/>
        <v>4.5915553077159865E-4</v>
      </c>
      <c r="E295" s="6">
        <f t="shared" si="14"/>
        <v>0.91609065320414862</v>
      </c>
      <c r="F295" t="str">
        <f t="shared" si="13"/>
        <v>C</v>
      </c>
    </row>
    <row r="296" spans="2:6" x14ac:dyDescent="0.25">
      <c r="B296">
        <v>1237</v>
      </c>
      <c r="C296" s="5">
        <v>12186.900000000001</v>
      </c>
      <c r="D296" s="2">
        <f t="shared" si="12"/>
        <v>4.5878660112656664E-4</v>
      </c>
      <c r="E296" s="6">
        <f t="shared" si="14"/>
        <v>0.91654943980527515</v>
      </c>
      <c r="F296" t="str">
        <f t="shared" si="13"/>
        <v>C</v>
      </c>
    </row>
    <row r="297" spans="2:6" x14ac:dyDescent="0.25">
      <c r="B297">
        <v>1241</v>
      </c>
      <c r="C297" s="5">
        <v>12175.33</v>
      </c>
      <c r="D297" s="2">
        <f t="shared" si="12"/>
        <v>4.5835103827013594E-4</v>
      </c>
      <c r="E297" s="6">
        <f t="shared" si="14"/>
        <v>0.91700779084354533</v>
      </c>
      <c r="F297" t="str">
        <f t="shared" si="13"/>
        <v>C</v>
      </c>
    </row>
    <row r="298" spans="2:6" x14ac:dyDescent="0.25">
      <c r="B298">
        <v>1262</v>
      </c>
      <c r="C298" s="5">
        <v>12127.12</v>
      </c>
      <c r="D298" s="2">
        <f t="shared" si="12"/>
        <v>4.5653613029187148E-4</v>
      </c>
      <c r="E298" s="6">
        <f t="shared" si="14"/>
        <v>0.91746432697383717</v>
      </c>
      <c r="F298" t="str">
        <f t="shared" si="13"/>
        <v>C</v>
      </c>
    </row>
    <row r="299" spans="2:6" x14ac:dyDescent="0.25">
      <c r="B299">
        <v>1073</v>
      </c>
      <c r="C299" s="5">
        <v>12094.11</v>
      </c>
      <c r="D299" s="2">
        <f t="shared" si="12"/>
        <v>4.5529343972222798E-4</v>
      </c>
      <c r="E299" s="6">
        <f t="shared" si="14"/>
        <v>0.91791962041355946</v>
      </c>
      <c r="F299" t="str">
        <f t="shared" si="13"/>
        <v>C</v>
      </c>
    </row>
    <row r="300" spans="2:6" x14ac:dyDescent="0.25">
      <c r="B300">
        <v>1537</v>
      </c>
      <c r="C300" s="5">
        <v>12057.3</v>
      </c>
      <c r="D300" s="2">
        <f t="shared" si="12"/>
        <v>4.5390769480042924E-4</v>
      </c>
      <c r="E300" s="6">
        <f t="shared" si="14"/>
        <v>0.91837352810835993</v>
      </c>
      <c r="F300" t="str">
        <f t="shared" si="13"/>
        <v>C</v>
      </c>
    </row>
    <row r="301" spans="2:6" x14ac:dyDescent="0.25">
      <c r="B301">
        <v>1163</v>
      </c>
      <c r="C301" s="5">
        <v>12037.019999999999</v>
      </c>
      <c r="D301" s="2">
        <f t="shared" si="12"/>
        <v>4.5314423631050588E-4</v>
      </c>
      <c r="E301" s="6">
        <f t="shared" si="14"/>
        <v>0.91882667234467041</v>
      </c>
      <c r="F301" t="str">
        <f t="shared" si="13"/>
        <v>C</v>
      </c>
    </row>
    <row r="302" spans="2:6" x14ac:dyDescent="0.25">
      <c r="B302">
        <v>1110</v>
      </c>
      <c r="C302" s="5">
        <v>12035.470000000001</v>
      </c>
      <c r="D302" s="2">
        <f t="shared" si="12"/>
        <v>4.5308588519317949E-4</v>
      </c>
      <c r="E302" s="6">
        <f t="shared" si="14"/>
        <v>0.91927975822986363</v>
      </c>
      <c r="F302" t="str">
        <f t="shared" si="13"/>
        <v>C</v>
      </c>
    </row>
    <row r="303" spans="2:6" x14ac:dyDescent="0.25">
      <c r="B303">
        <v>1538</v>
      </c>
      <c r="C303" s="5">
        <v>12035.260000000002</v>
      </c>
      <c r="D303" s="2">
        <f t="shared" si="12"/>
        <v>4.5307797955792883E-4</v>
      </c>
      <c r="E303" s="6">
        <f t="shared" si="14"/>
        <v>0.91973283620942159</v>
      </c>
      <c r="F303" t="str">
        <f t="shared" si="13"/>
        <v>C</v>
      </c>
    </row>
    <row r="304" spans="2:6" x14ac:dyDescent="0.25">
      <c r="B304">
        <v>1455</v>
      </c>
      <c r="C304" s="5">
        <v>12015.939999999999</v>
      </c>
      <c r="D304" s="2">
        <f t="shared" si="12"/>
        <v>4.5235066111486562E-4</v>
      </c>
      <c r="E304" s="6">
        <f t="shared" si="14"/>
        <v>0.92018518687053641</v>
      </c>
      <c r="F304" t="str">
        <f t="shared" si="13"/>
        <v>C</v>
      </c>
    </row>
    <row r="305" spans="2:6" x14ac:dyDescent="0.25">
      <c r="B305">
        <v>1406</v>
      </c>
      <c r="C305" s="5">
        <v>11975.14</v>
      </c>
      <c r="D305" s="2">
        <f t="shared" si="12"/>
        <v>4.5081470912330392E-4</v>
      </c>
      <c r="E305" s="6">
        <f t="shared" si="14"/>
        <v>0.92063600157965975</v>
      </c>
      <c r="F305" t="str">
        <f t="shared" si="13"/>
        <v>C</v>
      </c>
    </row>
    <row r="306" spans="2:6" x14ac:dyDescent="0.25">
      <c r="B306">
        <v>1240</v>
      </c>
      <c r="C306" s="5">
        <v>11917.090000000002</v>
      </c>
      <c r="D306" s="2">
        <f t="shared" si="12"/>
        <v>4.4862936566472168E-4</v>
      </c>
      <c r="E306" s="6">
        <f t="shared" si="14"/>
        <v>0.92108463094532445</v>
      </c>
      <c r="F306" t="str">
        <f t="shared" si="13"/>
        <v>C</v>
      </c>
    </row>
    <row r="307" spans="2:6" x14ac:dyDescent="0.25">
      <c r="B307">
        <v>1386</v>
      </c>
      <c r="C307" s="5">
        <v>11888.25</v>
      </c>
      <c r="D307" s="2">
        <f t="shared" si="12"/>
        <v>4.4754365842362742E-4</v>
      </c>
      <c r="E307" s="6">
        <f t="shared" si="14"/>
        <v>0.92153217460374803</v>
      </c>
      <c r="F307" t="str">
        <f t="shared" si="13"/>
        <v>C</v>
      </c>
    </row>
    <row r="308" spans="2:6" x14ac:dyDescent="0.25">
      <c r="B308">
        <v>1336</v>
      </c>
      <c r="C308" s="5">
        <v>11804.509999999998</v>
      </c>
      <c r="D308" s="2">
        <f t="shared" si="12"/>
        <v>4.4439119225271118E-4</v>
      </c>
      <c r="E308" s="6">
        <f t="shared" si="14"/>
        <v>0.92197656579600074</v>
      </c>
      <c r="F308" t="str">
        <f t="shared" si="13"/>
        <v>C</v>
      </c>
    </row>
    <row r="309" spans="2:6" x14ac:dyDescent="0.25">
      <c r="B309">
        <v>1346</v>
      </c>
      <c r="C309" s="5">
        <v>11733.16</v>
      </c>
      <c r="D309" s="2">
        <f t="shared" si="12"/>
        <v>4.4170515856158549E-4</v>
      </c>
      <c r="E309" s="6">
        <f t="shared" si="14"/>
        <v>0.9224182709545623</v>
      </c>
      <c r="F309" t="str">
        <f t="shared" si="13"/>
        <v>C</v>
      </c>
    </row>
    <row r="310" spans="2:6" x14ac:dyDescent="0.25">
      <c r="B310">
        <v>1266</v>
      </c>
      <c r="C310" s="5">
        <v>11706.18</v>
      </c>
      <c r="D310" s="2">
        <f t="shared" si="12"/>
        <v>4.4068947266128313E-4</v>
      </c>
      <c r="E310" s="6">
        <f t="shared" si="14"/>
        <v>0.9228589604272236</v>
      </c>
      <c r="F310" t="str">
        <f t="shared" si="13"/>
        <v>C</v>
      </c>
    </row>
    <row r="311" spans="2:6" x14ac:dyDescent="0.25">
      <c r="B311">
        <v>1308</v>
      </c>
      <c r="C311" s="5">
        <v>11677.66</v>
      </c>
      <c r="D311" s="2">
        <f t="shared" si="12"/>
        <v>4.3961581210247573E-4</v>
      </c>
      <c r="E311" s="6">
        <f t="shared" si="14"/>
        <v>0.9232985762393261</v>
      </c>
      <c r="F311" t="str">
        <f t="shared" si="13"/>
        <v>C</v>
      </c>
    </row>
    <row r="312" spans="2:6" x14ac:dyDescent="0.25">
      <c r="B312">
        <v>1471</v>
      </c>
      <c r="C312" s="5">
        <v>11642.25</v>
      </c>
      <c r="D312" s="2">
        <f t="shared" si="12"/>
        <v>4.3828277141568157E-4</v>
      </c>
      <c r="E312" s="6">
        <f t="shared" si="14"/>
        <v>0.92373685901074176</v>
      </c>
      <c r="F312" t="str">
        <f t="shared" si="13"/>
        <v>C</v>
      </c>
    </row>
    <row r="313" spans="2:6" x14ac:dyDescent="0.25">
      <c r="B313">
        <v>1421</v>
      </c>
      <c r="C313" s="5">
        <v>11630.330000000002</v>
      </c>
      <c r="D313" s="2">
        <f t="shared" si="12"/>
        <v>4.3783403250049986E-4</v>
      </c>
      <c r="E313" s="6">
        <f t="shared" si="14"/>
        <v>0.92417469304324229</v>
      </c>
      <c r="F313" t="str">
        <f t="shared" si="13"/>
        <v>C</v>
      </c>
    </row>
    <row r="314" spans="2:6" x14ac:dyDescent="0.25">
      <c r="B314">
        <v>1155</v>
      </c>
      <c r="C314" s="5">
        <v>11610.11</v>
      </c>
      <c r="D314" s="2">
        <f t="shared" si="12"/>
        <v>4.3707283276350528E-4</v>
      </c>
      <c r="E314" s="6">
        <f t="shared" si="14"/>
        <v>0.9246117658760058</v>
      </c>
      <c r="F314" t="str">
        <f t="shared" si="13"/>
        <v>C</v>
      </c>
    </row>
    <row r="315" spans="2:6" x14ac:dyDescent="0.25">
      <c r="B315">
        <v>1354</v>
      </c>
      <c r="C315" s="5">
        <v>11585.09</v>
      </c>
      <c r="D315" s="2">
        <f t="shared" si="12"/>
        <v>4.3613093279220926E-4</v>
      </c>
      <c r="E315" s="6">
        <f t="shared" si="14"/>
        <v>0.92504789680879795</v>
      </c>
      <c r="F315" t="str">
        <f t="shared" si="13"/>
        <v>C</v>
      </c>
    </row>
    <row r="316" spans="2:6" x14ac:dyDescent="0.25">
      <c r="B316">
        <v>1345</v>
      </c>
      <c r="C316" s="5">
        <v>11527.74</v>
      </c>
      <c r="D316" s="2">
        <f t="shared" si="12"/>
        <v>4.339719414511292E-4</v>
      </c>
      <c r="E316" s="6">
        <f t="shared" si="14"/>
        <v>0.92548186875024907</v>
      </c>
      <c r="F316" t="str">
        <f t="shared" si="13"/>
        <v>C</v>
      </c>
    </row>
    <row r="317" spans="2:6" x14ac:dyDescent="0.25">
      <c r="B317">
        <v>1293</v>
      </c>
      <c r="C317" s="5">
        <v>11505.150000000003</v>
      </c>
      <c r="D317" s="2">
        <f t="shared" si="12"/>
        <v>4.3312152097344848E-4</v>
      </c>
      <c r="E317" s="6">
        <f t="shared" si="14"/>
        <v>0.92591499027122248</v>
      </c>
      <c r="F317" t="str">
        <f t="shared" si="13"/>
        <v>C</v>
      </c>
    </row>
    <row r="318" spans="2:6" x14ac:dyDescent="0.25">
      <c r="B318">
        <v>1229</v>
      </c>
      <c r="C318" s="5">
        <v>11498.429999999998</v>
      </c>
      <c r="D318" s="2">
        <f t="shared" si="12"/>
        <v>4.3286854064542637E-4</v>
      </c>
      <c r="E318" s="6">
        <f t="shared" si="14"/>
        <v>0.92634785881186787</v>
      </c>
      <c r="F318" t="str">
        <f t="shared" si="13"/>
        <v>C</v>
      </c>
    </row>
    <row r="319" spans="2:6" x14ac:dyDescent="0.25">
      <c r="B319">
        <v>1054</v>
      </c>
      <c r="C319" s="5">
        <v>11462.64</v>
      </c>
      <c r="D319" s="2">
        <f t="shared" si="12"/>
        <v>4.3152119452341672E-4</v>
      </c>
      <c r="E319" s="6">
        <f t="shared" si="14"/>
        <v>0.92677938000639126</v>
      </c>
      <c r="F319" t="str">
        <f t="shared" si="13"/>
        <v>C</v>
      </c>
    </row>
    <row r="320" spans="2:6" x14ac:dyDescent="0.25">
      <c r="B320">
        <v>1024</v>
      </c>
      <c r="C320" s="5">
        <v>11424.17</v>
      </c>
      <c r="D320" s="2">
        <f t="shared" si="12"/>
        <v>4.3007295743725544E-4</v>
      </c>
      <c r="E320" s="6">
        <f t="shared" si="14"/>
        <v>0.92720945296382851</v>
      </c>
      <c r="F320" t="str">
        <f t="shared" si="13"/>
        <v>C</v>
      </c>
    </row>
    <row r="321" spans="2:6" x14ac:dyDescent="0.25">
      <c r="B321">
        <v>1437</v>
      </c>
      <c r="C321" s="5">
        <v>11382.730000000001</v>
      </c>
      <c r="D321" s="2">
        <f t="shared" si="12"/>
        <v>4.2851291208112019E-4</v>
      </c>
      <c r="E321" s="6">
        <f t="shared" si="14"/>
        <v>0.92763796587590963</v>
      </c>
      <c r="F321" t="str">
        <f t="shared" si="13"/>
        <v>C</v>
      </c>
    </row>
    <row r="322" spans="2:6" x14ac:dyDescent="0.25">
      <c r="B322">
        <v>1491</v>
      </c>
      <c r="C322" s="5">
        <v>11379.460000000001</v>
      </c>
      <c r="D322" s="2">
        <f t="shared" si="12"/>
        <v>4.2838981004650236E-4</v>
      </c>
      <c r="E322" s="6">
        <f t="shared" si="14"/>
        <v>0.92806635568595608</v>
      </c>
      <c r="F322" t="str">
        <f t="shared" si="13"/>
        <v>C</v>
      </c>
    </row>
    <row r="323" spans="2:6" x14ac:dyDescent="0.25">
      <c r="B323">
        <v>1387</v>
      </c>
      <c r="C323" s="5">
        <v>11368.460000000001</v>
      </c>
      <c r="D323" s="2">
        <f t="shared" si="12"/>
        <v>4.2797570534289502E-4</v>
      </c>
      <c r="E323" s="6">
        <f t="shared" si="14"/>
        <v>0.928494331391299</v>
      </c>
      <c r="F323" t="str">
        <f t="shared" si="13"/>
        <v>C</v>
      </c>
    </row>
    <row r="324" spans="2:6" x14ac:dyDescent="0.25">
      <c r="B324">
        <v>1256</v>
      </c>
      <c r="C324" s="5">
        <v>11262.029999999999</v>
      </c>
      <c r="D324" s="2">
        <f t="shared" si="12"/>
        <v>4.2396905410608328E-4</v>
      </c>
      <c r="E324" s="6">
        <f t="shared" si="14"/>
        <v>0.92891830044540513</v>
      </c>
      <c r="F324" t="str">
        <f t="shared" si="13"/>
        <v>C</v>
      </c>
    </row>
    <row r="325" spans="2:6" x14ac:dyDescent="0.25">
      <c r="B325">
        <v>1069</v>
      </c>
      <c r="C325" s="5">
        <v>11255.529999999999</v>
      </c>
      <c r="D325" s="2">
        <f t="shared" ref="D325:D388" si="15">C325/GETPIVOTDATA("[Measures].[Suma de STOCK_VALORIZADO]",$B$3)</f>
        <v>4.2372435587213346E-4</v>
      </c>
      <c r="E325" s="6">
        <f t="shared" si="14"/>
        <v>0.92934202480127726</v>
      </c>
      <c r="F325" t="str">
        <f t="shared" ref="F325:F388" si="16">VLOOKUP(E325,$J$5:$L$8,3,TRUE)</f>
        <v>C</v>
      </c>
    </row>
    <row r="326" spans="2:6" x14ac:dyDescent="0.25">
      <c r="B326">
        <v>1407</v>
      </c>
      <c r="C326" s="5">
        <v>11246.52</v>
      </c>
      <c r="D326" s="2">
        <f t="shared" si="15"/>
        <v>4.2338516647399699E-4</v>
      </c>
      <c r="E326" s="6">
        <f t="shared" ref="E326:E389" si="17">D326+E325</f>
        <v>0.92976540996775126</v>
      </c>
      <c r="F326" t="str">
        <f t="shared" si="16"/>
        <v>C</v>
      </c>
    </row>
    <row r="327" spans="2:6" x14ac:dyDescent="0.25">
      <c r="B327">
        <v>1003</v>
      </c>
      <c r="C327" s="5">
        <v>11241.439999999999</v>
      </c>
      <c r="D327" s="2">
        <f t="shared" si="15"/>
        <v>4.2319392539269464E-4</v>
      </c>
      <c r="E327" s="6">
        <f t="shared" si="17"/>
        <v>0.93018860389314395</v>
      </c>
      <c r="F327" t="str">
        <f t="shared" si="16"/>
        <v>C</v>
      </c>
    </row>
    <row r="328" spans="2:6" x14ac:dyDescent="0.25">
      <c r="B328">
        <v>1372</v>
      </c>
      <c r="C328" s="5">
        <v>11190.740000000002</v>
      </c>
      <c r="D328" s="2">
        <f t="shared" si="15"/>
        <v>4.2128527916788637E-4</v>
      </c>
      <c r="E328" s="6">
        <f t="shared" si="17"/>
        <v>0.9306098891723118</v>
      </c>
      <c r="F328" t="str">
        <f t="shared" si="16"/>
        <v>C</v>
      </c>
    </row>
    <row r="329" spans="2:6" x14ac:dyDescent="0.25">
      <c r="B329">
        <v>1189</v>
      </c>
      <c r="C329" s="5">
        <v>11174.52</v>
      </c>
      <c r="D329" s="2">
        <f t="shared" si="15"/>
        <v>4.2067466295947622E-4</v>
      </c>
      <c r="E329" s="6">
        <f t="shared" si="17"/>
        <v>0.93103056383527127</v>
      </c>
      <c r="F329" t="str">
        <f t="shared" si="16"/>
        <v>C</v>
      </c>
    </row>
    <row r="330" spans="2:6" x14ac:dyDescent="0.25">
      <c r="B330">
        <v>1071</v>
      </c>
      <c r="C330" s="5">
        <v>11107.14</v>
      </c>
      <c r="D330" s="2">
        <f t="shared" si="15"/>
        <v>4.1813808342047054E-4</v>
      </c>
      <c r="E330" s="6">
        <f t="shared" si="17"/>
        <v>0.93144870191869178</v>
      </c>
      <c r="F330" t="str">
        <f t="shared" si="16"/>
        <v>C</v>
      </c>
    </row>
    <row r="331" spans="2:6" x14ac:dyDescent="0.25">
      <c r="B331">
        <v>1439</v>
      </c>
      <c r="C331" s="5">
        <v>11102.6</v>
      </c>
      <c r="D331" s="2">
        <f t="shared" si="15"/>
        <v>4.1796717111552718E-4</v>
      </c>
      <c r="E331" s="6">
        <f t="shared" si="17"/>
        <v>0.93186666908980731</v>
      </c>
      <c r="F331" t="str">
        <f t="shared" si="16"/>
        <v>C</v>
      </c>
    </row>
    <row r="332" spans="2:6" x14ac:dyDescent="0.25">
      <c r="B332">
        <v>1514</v>
      </c>
      <c r="C332" s="5">
        <v>11062.210000000001</v>
      </c>
      <c r="D332" s="2">
        <f t="shared" si="15"/>
        <v>4.1644665393564538E-4</v>
      </c>
      <c r="E332" s="6">
        <f t="shared" si="17"/>
        <v>0.93228311574374301</v>
      </c>
      <c r="F332" t="str">
        <f t="shared" si="16"/>
        <v>C</v>
      </c>
    </row>
    <row r="333" spans="2:6" x14ac:dyDescent="0.25">
      <c r="B333">
        <v>1215</v>
      </c>
      <c r="C333" s="5">
        <v>11016.06</v>
      </c>
      <c r="D333" s="2">
        <f t="shared" si="15"/>
        <v>4.1470929647460179E-4</v>
      </c>
      <c r="E333" s="6">
        <f t="shared" si="17"/>
        <v>0.93269782504021759</v>
      </c>
      <c r="F333" t="str">
        <f t="shared" si="16"/>
        <v>C</v>
      </c>
    </row>
    <row r="334" spans="2:6" x14ac:dyDescent="0.25">
      <c r="B334">
        <v>1171</v>
      </c>
      <c r="C334" s="5">
        <v>10974.1</v>
      </c>
      <c r="D334" s="2">
        <f t="shared" si="15"/>
        <v>4.131296752597506E-4</v>
      </c>
      <c r="E334" s="6">
        <f t="shared" si="17"/>
        <v>0.93311095471547734</v>
      </c>
      <c r="F334" t="str">
        <f t="shared" si="16"/>
        <v>C</v>
      </c>
    </row>
    <row r="335" spans="2:6" x14ac:dyDescent="0.25">
      <c r="B335">
        <v>1494</v>
      </c>
      <c r="C335" s="5">
        <v>10955.41</v>
      </c>
      <c r="D335" s="2">
        <f t="shared" si="15"/>
        <v>4.1242607372243958E-4</v>
      </c>
      <c r="E335" s="6">
        <f t="shared" si="17"/>
        <v>0.93352338078919983</v>
      </c>
      <c r="F335" t="str">
        <f t="shared" si="16"/>
        <v>C</v>
      </c>
    </row>
    <row r="336" spans="2:6" x14ac:dyDescent="0.25">
      <c r="B336">
        <v>1102</v>
      </c>
      <c r="C336" s="5">
        <v>10954.1</v>
      </c>
      <c r="D336" s="2">
        <f t="shared" si="15"/>
        <v>4.1237675761682816E-4</v>
      </c>
      <c r="E336" s="6">
        <f t="shared" si="17"/>
        <v>0.93393575754681668</v>
      </c>
      <c r="F336" t="str">
        <f t="shared" si="16"/>
        <v>C</v>
      </c>
    </row>
    <row r="337" spans="2:6" x14ac:dyDescent="0.25">
      <c r="B337">
        <v>1481</v>
      </c>
      <c r="C337" s="5">
        <v>10918.100000000002</v>
      </c>
      <c r="D337" s="2">
        <f t="shared" si="15"/>
        <v>4.1102150585956785E-4</v>
      </c>
      <c r="E337" s="6">
        <f t="shared" si="17"/>
        <v>0.93434677905267627</v>
      </c>
      <c r="F337" t="str">
        <f t="shared" si="16"/>
        <v>C</v>
      </c>
    </row>
    <row r="338" spans="2:6" x14ac:dyDescent="0.25">
      <c r="B338">
        <v>1522</v>
      </c>
      <c r="C338" s="5">
        <v>10833.7</v>
      </c>
      <c r="D338" s="2">
        <f t="shared" si="15"/>
        <v>4.0784419340643516E-4</v>
      </c>
      <c r="E338" s="6">
        <f t="shared" si="17"/>
        <v>0.93475462324608272</v>
      </c>
      <c r="F338" t="str">
        <f t="shared" si="16"/>
        <v>C</v>
      </c>
    </row>
    <row r="339" spans="2:6" x14ac:dyDescent="0.25">
      <c r="B339">
        <v>1161</v>
      </c>
      <c r="C339" s="5">
        <v>10797.18</v>
      </c>
      <c r="D339" s="2">
        <f t="shared" si="15"/>
        <v>4.0646936579045881E-4</v>
      </c>
      <c r="E339" s="6">
        <f t="shared" si="17"/>
        <v>0.93516109261187319</v>
      </c>
      <c r="F339" t="str">
        <f t="shared" si="16"/>
        <v>C</v>
      </c>
    </row>
    <row r="340" spans="2:6" x14ac:dyDescent="0.25">
      <c r="B340">
        <v>1441</v>
      </c>
      <c r="C340" s="5">
        <v>10772.630000000001</v>
      </c>
      <c r="D340" s="2">
        <f t="shared" si="15"/>
        <v>4.0554515938377153E-4</v>
      </c>
      <c r="E340" s="6">
        <f t="shared" si="17"/>
        <v>0.93556663777125693</v>
      </c>
      <c r="F340" t="str">
        <f t="shared" si="16"/>
        <v>C</v>
      </c>
    </row>
    <row r="341" spans="2:6" x14ac:dyDescent="0.25">
      <c r="B341">
        <v>1445</v>
      </c>
      <c r="C341" s="5">
        <v>10770.41</v>
      </c>
      <c r="D341" s="2">
        <f t="shared" si="15"/>
        <v>4.054615855254071E-4</v>
      </c>
      <c r="E341" s="6">
        <f t="shared" si="17"/>
        <v>0.93597209935678238</v>
      </c>
      <c r="F341" t="str">
        <f t="shared" si="16"/>
        <v>C</v>
      </c>
    </row>
    <row r="342" spans="2:6" x14ac:dyDescent="0.25">
      <c r="B342">
        <v>1182</v>
      </c>
      <c r="C342" s="5">
        <v>10758.64</v>
      </c>
      <c r="D342" s="2">
        <f t="shared" si="15"/>
        <v>4.0501849349254727E-4</v>
      </c>
      <c r="E342" s="6">
        <f t="shared" si="17"/>
        <v>0.93637711785027489</v>
      </c>
      <c r="F342" t="str">
        <f t="shared" si="16"/>
        <v>C</v>
      </c>
    </row>
    <row r="343" spans="2:6" x14ac:dyDescent="0.25">
      <c r="B343">
        <v>1496</v>
      </c>
      <c r="C343" s="5">
        <v>10733.19</v>
      </c>
      <c r="D343" s="2">
        <f t="shared" si="15"/>
        <v>4.0406040579192852E-4</v>
      </c>
      <c r="E343" s="6">
        <f t="shared" si="17"/>
        <v>0.93678117825606677</v>
      </c>
      <c r="F343" t="str">
        <f t="shared" si="16"/>
        <v>C</v>
      </c>
    </row>
    <row r="344" spans="2:6" x14ac:dyDescent="0.25">
      <c r="B344">
        <v>1151</v>
      </c>
      <c r="C344" s="5">
        <v>10732.14</v>
      </c>
      <c r="D344" s="2">
        <f t="shared" si="15"/>
        <v>4.0402087761567501E-4</v>
      </c>
      <c r="E344" s="6">
        <f t="shared" si="17"/>
        <v>0.93718519913368248</v>
      </c>
      <c r="F344" t="str">
        <f t="shared" si="16"/>
        <v>C</v>
      </c>
    </row>
    <row r="345" spans="2:6" x14ac:dyDescent="0.25">
      <c r="B345">
        <v>1374</v>
      </c>
      <c r="C345" s="5">
        <v>10705.5</v>
      </c>
      <c r="D345" s="2">
        <f t="shared" si="15"/>
        <v>4.030179913153024E-4</v>
      </c>
      <c r="E345" s="6">
        <f t="shared" si="17"/>
        <v>0.93758821712499774</v>
      </c>
      <c r="F345" t="str">
        <f t="shared" si="16"/>
        <v>C</v>
      </c>
    </row>
    <row r="346" spans="2:6" x14ac:dyDescent="0.25">
      <c r="B346">
        <v>1552</v>
      </c>
      <c r="C346" s="5">
        <v>10702.239999999998</v>
      </c>
      <c r="D346" s="2">
        <f t="shared" si="15"/>
        <v>4.0289526573950593E-4</v>
      </c>
      <c r="E346" s="6">
        <f t="shared" si="17"/>
        <v>0.93799111239073729</v>
      </c>
      <c r="F346" t="str">
        <f t="shared" si="16"/>
        <v>C</v>
      </c>
    </row>
    <row r="347" spans="2:6" x14ac:dyDescent="0.25">
      <c r="B347">
        <v>1390</v>
      </c>
      <c r="C347" s="5">
        <v>10672.47</v>
      </c>
      <c r="D347" s="2">
        <f t="shared" si="15"/>
        <v>4.0177454782801595E-4</v>
      </c>
      <c r="E347" s="6">
        <f t="shared" si="17"/>
        <v>0.93839288693856526</v>
      </c>
      <c r="F347" t="str">
        <f t="shared" si="16"/>
        <v>C</v>
      </c>
    </row>
    <row r="348" spans="2:6" x14ac:dyDescent="0.25">
      <c r="B348">
        <v>1282</v>
      </c>
      <c r="C348" s="5">
        <v>10666.07</v>
      </c>
      <c r="D348" s="2">
        <f t="shared" si="15"/>
        <v>4.015336141822808E-4</v>
      </c>
      <c r="E348" s="6">
        <f t="shared" si="17"/>
        <v>0.93879442055274753</v>
      </c>
      <c r="F348" t="str">
        <f t="shared" si="16"/>
        <v>C</v>
      </c>
    </row>
    <row r="349" spans="2:6" x14ac:dyDescent="0.25">
      <c r="B349">
        <v>1531</v>
      </c>
      <c r="C349" s="5">
        <v>10632.06</v>
      </c>
      <c r="D349" s="2">
        <f t="shared" si="15"/>
        <v>4.0025327773049121E-4</v>
      </c>
      <c r="E349" s="6">
        <f t="shared" si="17"/>
        <v>0.93919467383047806</v>
      </c>
      <c r="F349" t="str">
        <f t="shared" si="16"/>
        <v>C</v>
      </c>
    </row>
    <row r="350" spans="2:6" x14ac:dyDescent="0.25">
      <c r="B350">
        <v>1550</v>
      </c>
      <c r="C350" s="5">
        <v>10630.970000000001</v>
      </c>
      <c r="D350" s="2">
        <f t="shared" si="15"/>
        <v>4.0021224371895197E-4</v>
      </c>
      <c r="E350" s="6">
        <f t="shared" si="17"/>
        <v>0.93959488607419706</v>
      </c>
      <c r="F350" t="str">
        <f t="shared" si="16"/>
        <v>C</v>
      </c>
    </row>
    <row r="351" spans="2:6" x14ac:dyDescent="0.25">
      <c r="B351">
        <v>1483</v>
      </c>
      <c r="C351" s="5">
        <v>10548.91</v>
      </c>
      <c r="D351" s="2">
        <f t="shared" si="15"/>
        <v>3.9712302263004122E-4</v>
      </c>
      <c r="E351" s="6">
        <f t="shared" si="17"/>
        <v>0.93999200909682712</v>
      </c>
      <c r="F351" t="str">
        <f t="shared" si="16"/>
        <v>C</v>
      </c>
    </row>
    <row r="352" spans="2:6" x14ac:dyDescent="0.25">
      <c r="B352">
        <v>1418</v>
      </c>
      <c r="C352" s="5">
        <v>10482.06</v>
      </c>
      <c r="D352" s="2">
        <f t="shared" si="15"/>
        <v>3.94606395408573E-4</v>
      </c>
      <c r="E352" s="6">
        <f t="shared" si="17"/>
        <v>0.94038661549223568</v>
      </c>
      <c r="F352" t="str">
        <f t="shared" si="16"/>
        <v>C</v>
      </c>
    </row>
    <row r="353" spans="2:6" x14ac:dyDescent="0.25">
      <c r="B353">
        <v>1311</v>
      </c>
      <c r="C353" s="5">
        <v>10478.76</v>
      </c>
      <c r="D353" s="2">
        <f t="shared" si="15"/>
        <v>3.9448216399749081E-4</v>
      </c>
      <c r="E353" s="6">
        <f t="shared" si="17"/>
        <v>0.94078109765623319</v>
      </c>
      <c r="F353" t="str">
        <f t="shared" si="16"/>
        <v>C</v>
      </c>
    </row>
    <row r="354" spans="2:6" x14ac:dyDescent="0.25">
      <c r="B354">
        <v>1507</v>
      </c>
      <c r="C354" s="5">
        <v>10472.42</v>
      </c>
      <c r="D354" s="2">
        <f t="shared" si="15"/>
        <v>3.9424348910468439E-4</v>
      </c>
      <c r="E354" s="6">
        <f t="shared" si="17"/>
        <v>0.94117534114533785</v>
      </c>
      <c r="F354" t="str">
        <f t="shared" si="16"/>
        <v>C</v>
      </c>
    </row>
    <row r="355" spans="2:6" x14ac:dyDescent="0.25">
      <c r="B355">
        <v>1227</v>
      </c>
      <c r="C355" s="5">
        <v>10450.859999999999</v>
      </c>
      <c r="D355" s="2">
        <f t="shared" si="15"/>
        <v>3.9343184388561397E-4</v>
      </c>
      <c r="E355" s="6">
        <f t="shared" si="17"/>
        <v>0.94156877298922348</v>
      </c>
      <c r="F355" t="str">
        <f t="shared" si="16"/>
        <v>C</v>
      </c>
    </row>
    <row r="356" spans="2:6" x14ac:dyDescent="0.25">
      <c r="B356">
        <v>1426</v>
      </c>
      <c r="C356" s="5">
        <v>10419.77</v>
      </c>
      <c r="D356" s="2">
        <f t="shared" si="15"/>
        <v>3.9226143340969114E-4</v>
      </c>
      <c r="E356" s="6">
        <f t="shared" si="17"/>
        <v>0.94196103442263313</v>
      </c>
      <c r="F356" t="str">
        <f t="shared" si="16"/>
        <v>C</v>
      </c>
    </row>
    <row r="357" spans="2:6" x14ac:dyDescent="0.25">
      <c r="B357">
        <v>1341</v>
      </c>
      <c r="C357" s="5">
        <v>10415.960000000001</v>
      </c>
      <c r="D357" s="2">
        <f t="shared" si="15"/>
        <v>3.9211800259871443E-4</v>
      </c>
      <c r="E357" s="6">
        <f t="shared" si="17"/>
        <v>0.94235315242523188</v>
      </c>
      <c r="F357" t="str">
        <f t="shared" si="16"/>
        <v>C</v>
      </c>
    </row>
    <row r="358" spans="2:6" x14ac:dyDescent="0.25">
      <c r="B358">
        <v>1362</v>
      </c>
      <c r="C358" s="5">
        <v>10371.49</v>
      </c>
      <c r="D358" s="2">
        <f t="shared" si="15"/>
        <v>3.9044389021967638E-4</v>
      </c>
      <c r="E358" s="6">
        <f t="shared" si="17"/>
        <v>0.94274359631545157</v>
      </c>
      <c r="F358" t="str">
        <f t="shared" si="16"/>
        <v>C</v>
      </c>
    </row>
    <row r="359" spans="2:6" x14ac:dyDescent="0.25">
      <c r="B359">
        <v>1560</v>
      </c>
      <c r="C359" s="5">
        <v>10349.219999999999</v>
      </c>
      <c r="D359" s="2">
        <f t="shared" si="15"/>
        <v>3.8960551642428225E-4</v>
      </c>
      <c r="E359" s="6">
        <f t="shared" si="17"/>
        <v>0.94313320183187588</v>
      </c>
      <c r="F359" t="str">
        <f t="shared" si="16"/>
        <v>C</v>
      </c>
    </row>
    <row r="360" spans="2:6" x14ac:dyDescent="0.25">
      <c r="B360">
        <v>1329</v>
      </c>
      <c r="C360" s="5">
        <v>10291.130000000001</v>
      </c>
      <c r="D360" s="2">
        <f t="shared" si="15"/>
        <v>3.8741866713041411E-4</v>
      </c>
      <c r="E360" s="6">
        <f t="shared" si="17"/>
        <v>0.94352062049900631</v>
      </c>
      <c r="F360" t="str">
        <f t="shared" si="16"/>
        <v>C</v>
      </c>
    </row>
    <row r="361" spans="2:6" x14ac:dyDescent="0.25">
      <c r="B361">
        <v>1399</v>
      </c>
      <c r="C361" s="5">
        <v>10280.89</v>
      </c>
      <c r="D361" s="2">
        <f t="shared" si="15"/>
        <v>3.8703317329723779E-4</v>
      </c>
      <c r="E361" s="6">
        <f t="shared" si="17"/>
        <v>0.94390765367230356</v>
      </c>
      <c r="F361" t="str">
        <f t="shared" si="16"/>
        <v>C</v>
      </c>
    </row>
    <row r="362" spans="2:6" x14ac:dyDescent="0.25">
      <c r="B362">
        <v>1318</v>
      </c>
      <c r="C362" s="5">
        <v>10248.16</v>
      </c>
      <c r="D362" s="2">
        <f t="shared" si="15"/>
        <v>3.858010235745952E-4</v>
      </c>
      <c r="E362" s="6">
        <f t="shared" si="17"/>
        <v>0.94429345469587811</v>
      </c>
      <c r="F362" t="str">
        <f t="shared" si="16"/>
        <v>C</v>
      </c>
    </row>
    <row r="363" spans="2:6" x14ac:dyDescent="0.25">
      <c r="B363">
        <v>1292</v>
      </c>
      <c r="C363" s="5">
        <v>10235.400000000001</v>
      </c>
      <c r="D363" s="2">
        <f t="shared" si="15"/>
        <v>3.853206621184108E-4</v>
      </c>
      <c r="E363" s="6">
        <f t="shared" si="17"/>
        <v>0.94467877535799649</v>
      </c>
      <c r="F363" t="str">
        <f t="shared" si="16"/>
        <v>C</v>
      </c>
    </row>
    <row r="364" spans="2:6" x14ac:dyDescent="0.25">
      <c r="B364">
        <v>1295</v>
      </c>
      <c r="C364" s="5">
        <v>10189.950000000001</v>
      </c>
      <c r="D364" s="2">
        <f t="shared" si="15"/>
        <v>3.8360965677486955E-4</v>
      </c>
      <c r="E364" s="6">
        <f t="shared" si="17"/>
        <v>0.94506238501477136</v>
      </c>
      <c r="F364" t="str">
        <f t="shared" si="16"/>
        <v>C</v>
      </c>
    </row>
    <row r="365" spans="2:6" x14ac:dyDescent="0.25">
      <c r="B365">
        <v>1553</v>
      </c>
      <c r="C365" s="5">
        <v>10107.960000000001</v>
      </c>
      <c r="D365" s="2">
        <f t="shared" si="15"/>
        <v>3.8052307089770905E-4</v>
      </c>
      <c r="E365" s="6">
        <f t="shared" si="17"/>
        <v>0.94544290808566911</v>
      </c>
      <c r="F365" t="str">
        <f t="shared" si="16"/>
        <v>C</v>
      </c>
    </row>
    <row r="366" spans="2:6" x14ac:dyDescent="0.25">
      <c r="B366">
        <v>1129</v>
      </c>
      <c r="C366" s="5">
        <v>10028.65</v>
      </c>
      <c r="D366" s="2">
        <f t="shared" si="15"/>
        <v>3.7753737598470013E-4</v>
      </c>
      <c r="E366" s="6">
        <f t="shared" si="17"/>
        <v>0.94582044546165378</v>
      </c>
      <c r="F366" t="str">
        <f t="shared" si="16"/>
        <v>C</v>
      </c>
    </row>
    <row r="367" spans="2:6" x14ac:dyDescent="0.25">
      <c r="B367">
        <v>1368</v>
      </c>
      <c r="C367" s="5">
        <v>10020.810000000001</v>
      </c>
      <c r="D367" s="2">
        <f t="shared" si="15"/>
        <v>3.7724223226867458E-4</v>
      </c>
      <c r="E367" s="6">
        <f t="shared" si="17"/>
        <v>0.94619768769392243</v>
      </c>
      <c r="F367" t="str">
        <f t="shared" si="16"/>
        <v>C</v>
      </c>
    </row>
    <row r="368" spans="2:6" x14ac:dyDescent="0.25">
      <c r="B368">
        <v>1258</v>
      </c>
      <c r="C368" s="5">
        <v>10016.169999999998</v>
      </c>
      <c r="D368" s="2">
        <f t="shared" si="15"/>
        <v>3.7706755537551649E-4</v>
      </c>
      <c r="E368" s="6">
        <f t="shared" si="17"/>
        <v>0.94657475524929791</v>
      </c>
      <c r="F368" t="str">
        <f t="shared" si="16"/>
        <v>C</v>
      </c>
    </row>
    <row r="369" spans="2:6" x14ac:dyDescent="0.25">
      <c r="B369">
        <v>1018</v>
      </c>
      <c r="C369" s="5">
        <v>9944.0400000000009</v>
      </c>
      <c r="D369" s="2">
        <f t="shared" si="15"/>
        <v>3.7435215789631684E-4</v>
      </c>
      <c r="E369" s="6">
        <f t="shared" si="17"/>
        <v>0.94694910740719418</v>
      </c>
      <c r="F369" t="str">
        <f t="shared" si="16"/>
        <v>C</v>
      </c>
    </row>
    <row r="370" spans="2:6" x14ac:dyDescent="0.25">
      <c r="B370">
        <v>1431</v>
      </c>
      <c r="C370" s="5">
        <v>9939.09</v>
      </c>
      <c r="D370" s="2">
        <f t="shared" si="15"/>
        <v>3.7416581077969353E-4</v>
      </c>
      <c r="E370" s="6">
        <f t="shared" si="17"/>
        <v>0.94732327321797383</v>
      </c>
      <c r="F370" t="str">
        <f t="shared" si="16"/>
        <v>C</v>
      </c>
    </row>
    <row r="371" spans="2:6" x14ac:dyDescent="0.25">
      <c r="B371">
        <v>1276</v>
      </c>
      <c r="C371" s="5">
        <v>9930.4000000000015</v>
      </c>
      <c r="D371" s="2">
        <f t="shared" si="15"/>
        <v>3.7383866806384375E-4</v>
      </c>
      <c r="E371" s="6">
        <f t="shared" si="17"/>
        <v>0.94769711188603767</v>
      </c>
      <c r="F371" t="str">
        <f t="shared" si="16"/>
        <v>C</v>
      </c>
    </row>
    <row r="372" spans="2:6" x14ac:dyDescent="0.25">
      <c r="B372">
        <v>1233</v>
      </c>
      <c r="C372" s="5">
        <v>9914.99</v>
      </c>
      <c r="D372" s="2">
        <f t="shared" si="15"/>
        <v>3.7325854501997198E-4</v>
      </c>
      <c r="E372" s="6">
        <f t="shared" si="17"/>
        <v>0.94807037043105769</v>
      </c>
      <c r="F372" t="str">
        <f t="shared" si="16"/>
        <v>C</v>
      </c>
    </row>
    <row r="373" spans="2:6" x14ac:dyDescent="0.25">
      <c r="B373">
        <v>1106</v>
      </c>
      <c r="C373" s="5">
        <v>9862.8799999999992</v>
      </c>
      <c r="D373" s="2">
        <f t="shared" si="15"/>
        <v>3.7129681810133756E-4</v>
      </c>
      <c r="E373" s="6">
        <f t="shared" si="17"/>
        <v>0.94844166724915902</v>
      </c>
      <c r="F373" t="str">
        <f t="shared" si="16"/>
        <v>C</v>
      </c>
    </row>
    <row r="374" spans="2:6" x14ac:dyDescent="0.25">
      <c r="B374">
        <v>1218</v>
      </c>
      <c r="C374" s="5">
        <v>9856.64</v>
      </c>
      <c r="D374" s="2">
        <f t="shared" si="15"/>
        <v>3.7106190779674576E-4</v>
      </c>
      <c r="E374" s="6">
        <f t="shared" si="17"/>
        <v>0.9488127291569558</v>
      </c>
      <c r="F374" t="str">
        <f t="shared" si="16"/>
        <v>C</v>
      </c>
    </row>
    <row r="375" spans="2:6" x14ac:dyDescent="0.25">
      <c r="B375">
        <v>1356</v>
      </c>
      <c r="C375" s="5">
        <v>9808.0399999999991</v>
      </c>
      <c r="D375" s="2">
        <f t="shared" si="15"/>
        <v>3.6923231792444425E-4</v>
      </c>
      <c r="E375" s="6">
        <f t="shared" si="17"/>
        <v>0.94918196147488021</v>
      </c>
      <c r="F375" t="str">
        <f t="shared" si="16"/>
        <v>C</v>
      </c>
    </row>
    <row r="376" spans="2:6" x14ac:dyDescent="0.25">
      <c r="B376">
        <v>1342</v>
      </c>
      <c r="C376" s="5">
        <v>9782.58</v>
      </c>
      <c r="D376" s="2">
        <f t="shared" si="15"/>
        <v>3.6827385376500402E-4</v>
      </c>
      <c r="E376" s="6">
        <f t="shared" si="17"/>
        <v>0.94955023532864524</v>
      </c>
      <c r="F376" t="str">
        <f t="shared" si="16"/>
        <v>C</v>
      </c>
    </row>
    <row r="377" spans="2:6" x14ac:dyDescent="0.25">
      <c r="B377">
        <v>1559</v>
      </c>
      <c r="C377" s="5">
        <v>9760.0099999999984</v>
      </c>
      <c r="D377" s="2">
        <f t="shared" si="15"/>
        <v>3.6742418620496604E-4</v>
      </c>
      <c r="E377" s="6">
        <f t="shared" si="17"/>
        <v>0.94991765951485019</v>
      </c>
      <c r="F377" t="str">
        <f t="shared" si="16"/>
        <v>C</v>
      </c>
    </row>
    <row r="378" spans="2:6" x14ac:dyDescent="0.25">
      <c r="B378">
        <v>1179</v>
      </c>
      <c r="C378" s="5">
        <v>9758.4600000000009</v>
      </c>
      <c r="D378" s="2">
        <f t="shared" si="15"/>
        <v>3.6736583508763964E-4</v>
      </c>
      <c r="E378" s="6">
        <f t="shared" si="17"/>
        <v>0.95028502534993786</v>
      </c>
      <c r="F378" t="str">
        <f t="shared" si="16"/>
        <v>C</v>
      </c>
    </row>
    <row r="379" spans="2:6" x14ac:dyDescent="0.25">
      <c r="B379">
        <v>1033</v>
      </c>
      <c r="C379" s="5">
        <v>9731.1200000000008</v>
      </c>
      <c r="D379" s="2">
        <f t="shared" si="15"/>
        <v>3.6633659666976469E-4</v>
      </c>
      <c r="E379" s="6">
        <f t="shared" si="17"/>
        <v>0.9506513619466076</v>
      </c>
      <c r="F379" t="str">
        <f t="shared" si="16"/>
        <v>C</v>
      </c>
    </row>
    <row r="380" spans="2:6" x14ac:dyDescent="0.25">
      <c r="B380">
        <v>1020</v>
      </c>
      <c r="C380" s="5">
        <v>9699.0899999999983</v>
      </c>
      <c r="D380" s="2">
        <f t="shared" si="15"/>
        <v>3.6513079906462428E-4</v>
      </c>
      <c r="E380" s="6">
        <f t="shared" si="17"/>
        <v>0.95101649274567224</v>
      </c>
      <c r="F380" t="str">
        <f t="shared" si="16"/>
        <v>C</v>
      </c>
    </row>
    <row r="381" spans="2:6" x14ac:dyDescent="0.25">
      <c r="B381">
        <v>1154</v>
      </c>
      <c r="C381" s="5">
        <v>9672.7000000000007</v>
      </c>
      <c r="D381" s="2">
        <f t="shared" si="15"/>
        <v>3.6413732423478827E-4</v>
      </c>
      <c r="E381" s="6">
        <f t="shared" si="17"/>
        <v>0.95138063006990703</v>
      </c>
      <c r="F381" t="str">
        <f t="shared" si="16"/>
        <v>C</v>
      </c>
    </row>
    <row r="382" spans="2:6" x14ac:dyDescent="0.25">
      <c r="B382">
        <v>1014</v>
      </c>
      <c r="C382" s="5">
        <v>9666.0099999999984</v>
      </c>
      <c r="D382" s="2">
        <f t="shared" si="15"/>
        <v>3.6388547328323063E-4</v>
      </c>
      <c r="E382" s="6">
        <f t="shared" si="17"/>
        <v>0.95174451554319028</v>
      </c>
      <c r="F382" t="str">
        <f t="shared" si="16"/>
        <v>C</v>
      </c>
    </row>
    <row r="383" spans="2:6" x14ac:dyDescent="0.25">
      <c r="B383">
        <v>1330</v>
      </c>
      <c r="C383" s="5">
        <v>9664.0499999999993</v>
      </c>
      <c r="D383" s="2">
        <f t="shared" si="15"/>
        <v>3.6381168735422423E-4</v>
      </c>
      <c r="E383" s="6">
        <f t="shared" si="17"/>
        <v>0.9521083272305445</v>
      </c>
      <c r="F383" t="str">
        <f t="shared" si="16"/>
        <v>C</v>
      </c>
    </row>
    <row r="384" spans="2:6" x14ac:dyDescent="0.25">
      <c r="B384">
        <v>1424</v>
      </c>
      <c r="C384" s="5">
        <v>9660.4000000000015</v>
      </c>
      <c r="D384" s="2">
        <f t="shared" si="15"/>
        <v>3.6367427988439097E-4</v>
      </c>
      <c r="E384" s="6">
        <f t="shared" si="17"/>
        <v>0.95247200151042888</v>
      </c>
      <c r="F384" t="str">
        <f t="shared" si="16"/>
        <v>C</v>
      </c>
    </row>
    <row r="385" spans="2:6" x14ac:dyDescent="0.25">
      <c r="B385">
        <v>1551</v>
      </c>
      <c r="C385" s="5">
        <v>9650.4499999999989</v>
      </c>
      <c r="D385" s="2">
        <f t="shared" si="15"/>
        <v>3.6329970335703698E-4</v>
      </c>
      <c r="E385" s="6">
        <f t="shared" si="17"/>
        <v>0.9528353012137859</v>
      </c>
      <c r="F385" t="str">
        <f t="shared" si="16"/>
        <v>C</v>
      </c>
    </row>
    <row r="386" spans="2:6" x14ac:dyDescent="0.25">
      <c r="B386">
        <v>1448</v>
      </c>
      <c r="C386" s="5">
        <v>9638.35</v>
      </c>
      <c r="D386" s="2">
        <f t="shared" si="15"/>
        <v>3.6284418818306898E-4</v>
      </c>
      <c r="E386" s="6">
        <f t="shared" si="17"/>
        <v>0.95319814540196901</v>
      </c>
      <c r="F386" t="str">
        <f t="shared" si="16"/>
        <v>C</v>
      </c>
    </row>
    <row r="387" spans="2:6" x14ac:dyDescent="0.25">
      <c r="B387">
        <v>1459</v>
      </c>
      <c r="C387" s="5">
        <v>9547.49</v>
      </c>
      <c r="D387" s="2">
        <f t="shared" si="15"/>
        <v>3.5942368333127236E-4</v>
      </c>
      <c r="E387" s="6">
        <f t="shared" si="17"/>
        <v>0.95355756908530032</v>
      </c>
      <c r="F387" t="str">
        <f t="shared" si="16"/>
        <v>C</v>
      </c>
    </row>
    <row r="388" spans="2:6" x14ac:dyDescent="0.25">
      <c r="B388">
        <v>1263</v>
      </c>
      <c r="C388" s="5">
        <v>9503.6099999999988</v>
      </c>
      <c r="D388" s="2">
        <f t="shared" si="15"/>
        <v>3.577717820227005E-4</v>
      </c>
      <c r="E388" s="6">
        <f t="shared" si="17"/>
        <v>0.95391534086732299</v>
      </c>
      <c r="F388" t="str">
        <f t="shared" si="16"/>
        <v>C</v>
      </c>
    </row>
    <row r="389" spans="2:6" x14ac:dyDescent="0.25">
      <c r="B389">
        <v>1205</v>
      </c>
      <c r="C389" s="5">
        <v>9498.7300000000014</v>
      </c>
      <c r="D389" s="2">
        <f t="shared" ref="D389:D452" si="18">C389/GETPIVOTDATA("[Measures].[Suma de STOCK_VALORIZADO]",$B$3)</f>
        <v>3.5758807011782755E-4</v>
      </c>
      <c r="E389" s="6">
        <f t="shared" si="17"/>
        <v>0.95427292893744087</v>
      </c>
      <c r="F389" t="str">
        <f t="shared" ref="F389:F452" si="19">VLOOKUP(E389,$J$5:$L$8,3,TRUE)</f>
        <v>C</v>
      </c>
    </row>
    <row r="390" spans="2:6" x14ac:dyDescent="0.25">
      <c r="B390">
        <v>1348</v>
      </c>
      <c r="C390" s="5">
        <v>9410.4300000000021</v>
      </c>
      <c r="D390" s="2">
        <f t="shared" si="18"/>
        <v>3.5426393872432506E-4</v>
      </c>
      <c r="E390" s="6">
        <f t="shared" ref="E390:E453" si="20">D390+E389</f>
        <v>0.95462719287616515</v>
      </c>
      <c r="F390" t="str">
        <f t="shared" si="19"/>
        <v>C</v>
      </c>
    </row>
    <row r="391" spans="2:6" x14ac:dyDescent="0.25">
      <c r="B391">
        <v>1193</v>
      </c>
      <c r="C391" s="5">
        <v>9396.11</v>
      </c>
      <c r="D391" s="2">
        <f t="shared" si="18"/>
        <v>3.5372484969199252E-4</v>
      </c>
      <c r="E391" s="6">
        <f t="shared" si="20"/>
        <v>0.95498091772585714</v>
      </c>
      <c r="F391" t="str">
        <f t="shared" si="19"/>
        <v>C</v>
      </c>
    </row>
    <row r="392" spans="2:6" x14ac:dyDescent="0.25">
      <c r="B392">
        <v>1211</v>
      </c>
      <c r="C392" s="5">
        <v>9329.9199999999983</v>
      </c>
      <c r="D392" s="2">
        <f t="shared" si="18"/>
        <v>3.512330687527407E-4</v>
      </c>
      <c r="E392" s="6">
        <f t="shared" si="20"/>
        <v>0.95533215079460987</v>
      </c>
      <c r="F392" t="str">
        <f t="shared" si="19"/>
        <v>C</v>
      </c>
    </row>
    <row r="393" spans="2:6" x14ac:dyDescent="0.25">
      <c r="B393">
        <v>1322</v>
      </c>
      <c r="C393" s="5">
        <v>9326.9600000000009</v>
      </c>
      <c r="D393" s="2">
        <f t="shared" si="18"/>
        <v>3.5112163694158826E-4</v>
      </c>
      <c r="E393" s="6">
        <f t="shared" si="20"/>
        <v>0.95568327243155149</v>
      </c>
      <c r="F393" t="str">
        <f t="shared" si="19"/>
        <v>C</v>
      </c>
    </row>
    <row r="394" spans="2:6" x14ac:dyDescent="0.25">
      <c r="B394">
        <v>1243</v>
      </c>
      <c r="C394" s="5">
        <v>9313.0300000000007</v>
      </c>
      <c r="D394" s="2">
        <f t="shared" si="18"/>
        <v>3.5059722980329279E-4</v>
      </c>
      <c r="E394" s="6">
        <f t="shared" si="20"/>
        <v>0.95603386966135473</v>
      </c>
      <c r="F394" t="str">
        <f t="shared" si="19"/>
        <v>C</v>
      </c>
    </row>
    <row r="395" spans="2:6" x14ac:dyDescent="0.25">
      <c r="B395">
        <v>1546</v>
      </c>
      <c r="C395" s="5">
        <v>9277.7799999999988</v>
      </c>
      <c r="D395" s="2">
        <f t="shared" si="18"/>
        <v>3.4927021245764191E-4</v>
      </c>
      <c r="E395" s="6">
        <f t="shared" si="20"/>
        <v>0.9563831398738124</v>
      </c>
      <c r="F395" t="str">
        <f t="shared" si="19"/>
        <v>C</v>
      </c>
    </row>
    <row r="396" spans="2:6" x14ac:dyDescent="0.25">
      <c r="B396">
        <v>1557</v>
      </c>
      <c r="C396" s="5">
        <v>9277.0399999999991</v>
      </c>
      <c r="D396" s="2">
        <f t="shared" si="18"/>
        <v>3.4924235450485379E-4</v>
      </c>
      <c r="E396" s="6">
        <f t="shared" si="20"/>
        <v>0.95673238222831725</v>
      </c>
      <c r="F396" t="str">
        <f t="shared" si="19"/>
        <v>C</v>
      </c>
    </row>
    <row r="397" spans="2:6" x14ac:dyDescent="0.25">
      <c r="B397">
        <v>1291</v>
      </c>
      <c r="C397" s="5">
        <v>9269.7200000000012</v>
      </c>
      <c r="D397" s="2">
        <f t="shared" si="18"/>
        <v>3.4896678664754428E-4</v>
      </c>
      <c r="E397" s="6">
        <f t="shared" si="20"/>
        <v>0.95708134901496478</v>
      </c>
      <c r="F397" t="str">
        <f t="shared" si="19"/>
        <v>C</v>
      </c>
    </row>
    <row r="398" spans="2:6" x14ac:dyDescent="0.25">
      <c r="B398">
        <v>1125</v>
      </c>
      <c r="C398" s="5">
        <v>9215.119999999999</v>
      </c>
      <c r="D398" s="2">
        <f t="shared" si="18"/>
        <v>3.4691132148236594E-4</v>
      </c>
      <c r="E398" s="6">
        <f t="shared" si="20"/>
        <v>0.95742826033644712</v>
      </c>
      <c r="F398" t="str">
        <f t="shared" si="19"/>
        <v>C</v>
      </c>
    </row>
    <row r="399" spans="2:6" x14ac:dyDescent="0.25">
      <c r="B399">
        <v>1436</v>
      </c>
      <c r="C399" s="5">
        <v>9180.09</v>
      </c>
      <c r="D399" s="2">
        <f t="shared" si="18"/>
        <v>3.4559258623078736E-4</v>
      </c>
      <c r="E399" s="6">
        <f t="shared" si="20"/>
        <v>0.95777385292267792</v>
      </c>
      <c r="F399" t="str">
        <f t="shared" si="19"/>
        <v>C</v>
      </c>
    </row>
    <row r="400" spans="2:6" x14ac:dyDescent="0.25">
      <c r="B400">
        <v>1469</v>
      </c>
      <c r="C400" s="5">
        <v>9140.65</v>
      </c>
      <c r="D400" s="2">
        <f t="shared" si="18"/>
        <v>3.4410783263894436E-4</v>
      </c>
      <c r="E400" s="6">
        <f t="shared" si="20"/>
        <v>0.95811796075531686</v>
      </c>
      <c r="F400" t="str">
        <f t="shared" si="19"/>
        <v>C</v>
      </c>
    </row>
    <row r="401" spans="2:6" x14ac:dyDescent="0.25">
      <c r="B401">
        <v>1015</v>
      </c>
      <c r="C401" s="5">
        <v>9138.9700000000012</v>
      </c>
      <c r="D401" s="2">
        <f t="shared" si="18"/>
        <v>3.4404458755693892E-4</v>
      </c>
      <c r="E401" s="6">
        <f t="shared" si="20"/>
        <v>0.95846200534287385</v>
      </c>
      <c r="F401" t="str">
        <f t="shared" si="19"/>
        <v>C</v>
      </c>
    </row>
    <row r="402" spans="2:6" x14ac:dyDescent="0.25">
      <c r="B402">
        <v>1528</v>
      </c>
      <c r="C402" s="5">
        <v>9136.8799999999992</v>
      </c>
      <c r="D402" s="2">
        <f t="shared" si="18"/>
        <v>3.4396590766325343E-4</v>
      </c>
      <c r="E402" s="6">
        <f t="shared" si="20"/>
        <v>0.95880597125053713</v>
      </c>
      <c r="F402" t="str">
        <f t="shared" si="19"/>
        <v>C</v>
      </c>
    </row>
    <row r="403" spans="2:6" x14ac:dyDescent="0.25">
      <c r="B403">
        <v>1187</v>
      </c>
      <c r="C403" s="5">
        <v>9113.44</v>
      </c>
      <c r="D403" s="2">
        <f t="shared" si="18"/>
        <v>3.4308348818574839E-4</v>
      </c>
      <c r="E403" s="6">
        <f t="shared" si="20"/>
        <v>0.95914905473872292</v>
      </c>
      <c r="F403" t="str">
        <f t="shared" si="19"/>
        <v>C</v>
      </c>
    </row>
    <row r="404" spans="2:6" x14ac:dyDescent="0.25">
      <c r="B404">
        <v>1037</v>
      </c>
      <c r="C404" s="5">
        <v>9092.86</v>
      </c>
      <c r="D404" s="2">
        <f t="shared" si="18"/>
        <v>3.4230873593118122E-4</v>
      </c>
      <c r="E404" s="6">
        <f t="shared" si="20"/>
        <v>0.95949136347465414</v>
      </c>
      <c r="F404" t="str">
        <f t="shared" si="19"/>
        <v>C</v>
      </c>
    </row>
    <row r="405" spans="2:6" x14ac:dyDescent="0.25">
      <c r="B405">
        <v>1498</v>
      </c>
      <c r="C405" s="5">
        <v>9079.65</v>
      </c>
      <c r="D405" s="2">
        <f t="shared" si="18"/>
        <v>3.4181143382803092E-4</v>
      </c>
      <c r="E405" s="6">
        <f t="shared" si="20"/>
        <v>0.95983317490848219</v>
      </c>
      <c r="F405" t="str">
        <f t="shared" si="19"/>
        <v>C</v>
      </c>
    </row>
    <row r="406" spans="2:6" x14ac:dyDescent="0.25">
      <c r="B406">
        <v>1443</v>
      </c>
      <c r="C406" s="5">
        <v>9071.2199999999993</v>
      </c>
      <c r="D406" s="2">
        <f t="shared" si="18"/>
        <v>3.4149407904153912E-4</v>
      </c>
      <c r="E406" s="6">
        <f t="shared" si="20"/>
        <v>0.96017466898752368</v>
      </c>
      <c r="F406" t="str">
        <f t="shared" si="19"/>
        <v>C</v>
      </c>
    </row>
    <row r="407" spans="2:6" x14ac:dyDescent="0.25">
      <c r="B407">
        <v>1115</v>
      </c>
      <c r="C407" s="5">
        <v>9068.9</v>
      </c>
      <c r="D407" s="2">
        <f t="shared" si="18"/>
        <v>3.4140674059496013E-4</v>
      </c>
      <c r="E407" s="6">
        <f t="shared" si="20"/>
        <v>0.96051607572811859</v>
      </c>
      <c r="F407" t="str">
        <f t="shared" si="19"/>
        <v>C</v>
      </c>
    </row>
    <row r="408" spans="2:6" x14ac:dyDescent="0.25">
      <c r="B408">
        <v>1350</v>
      </c>
      <c r="C408" s="5">
        <v>9064.1899999999987</v>
      </c>
      <c r="D408" s="2">
        <f t="shared" si="18"/>
        <v>3.4122942849005184E-4</v>
      </c>
      <c r="E408" s="6">
        <f t="shared" si="20"/>
        <v>0.96085730515660861</v>
      </c>
      <c r="F408" t="str">
        <f t="shared" si="19"/>
        <v>C</v>
      </c>
    </row>
    <row r="409" spans="2:6" x14ac:dyDescent="0.25">
      <c r="B409">
        <v>1078</v>
      </c>
      <c r="C409" s="5">
        <v>9054.66</v>
      </c>
      <c r="D409" s="2">
        <f t="shared" si="18"/>
        <v>3.4087066323319938E-4</v>
      </c>
      <c r="E409" s="6">
        <f t="shared" si="20"/>
        <v>0.96119817581984179</v>
      </c>
      <c r="F409" t="str">
        <f t="shared" si="19"/>
        <v>C</v>
      </c>
    </row>
    <row r="410" spans="2:6" x14ac:dyDescent="0.25">
      <c r="B410">
        <v>1325</v>
      </c>
      <c r="C410" s="5">
        <v>8996.5</v>
      </c>
      <c r="D410" s="2">
        <f t="shared" si="18"/>
        <v>3.3868117872758093E-4</v>
      </c>
      <c r="E410" s="6">
        <f t="shared" si="20"/>
        <v>0.96153685699856939</v>
      </c>
      <c r="F410" t="str">
        <f t="shared" si="19"/>
        <v>C</v>
      </c>
    </row>
    <row r="411" spans="2:6" x14ac:dyDescent="0.25">
      <c r="B411">
        <v>1403</v>
      </c>
      <c r="C411" s="5">
        <v>8938.0199999999986</v>
      </c>
      <c r="D411" s="2">
        <f t="shared" si="18"/>
        <v>3.3647964753967573E-4</v>
      </c>
      <c r="E411" s="6">
        <f t="shared" si="20"/>
        <v>0.96187333664610908</v>
      </c>
      <c r="F411" t="str">
        <f t="shared" si="19"/>
        <v>C</v>
      </c>
    </row>
    <row r="412" spans="2:6" x14ac:dyDescent="0.25">
      <c r="B412">
        <v>1066</v>
      </c>
      <c r="C412" s="5">
        <v>8902.4500000000007</v>
      </c>
      <c r="D412" s="2">
        <f t="shared" si="18"/>
        <v>3.3514058351173827E-4</v>
      </c>
      <c r="E412" s="6">
        <f t="shared" si="20"/>
        <v>0.96220847722962077</v>
      </c>
      <c r="F412" t="str">
        <f t="shared" si="19"/>
        <v>C</v>
      </c>
    </row>
    <row r="413" spans="2:6" x14ac:dyDescent="0.25">
      <c r="B413">
        <v>1470</v>
      </c>
      <c r="C413" s="5">
        <v>8892.0399999999991</v>
      </c>
      <c r="D413" s="2">
        <f t="shared" si="18"/>
        <v>3.3474868987859707E-4</v>
      </c>
      <c r="E413" s="6">
        <f t="shared" si="20"/>
        <v>0.96254322591949937</v>
      </c>
      <c r="F413" t="str">
        <f t="shared" si="19"/>
        <v>C</v>
      </c>
    </row>
    <row r="414" spans="2:6" x14ac:dyDescent="0.25">
      <c r="B414">
        <v>1123</v>
      </c>
      <c r="C414" s="5">
        <v>8848.16</v>
      </c>
      <c r="D414" s="2">
        <f t="shared" si="18"/>
        <v>3.3309678857002532E-4</v>
      </c>
      <c r="E414" s="6">
        <f t="shared" si="20"/>
        <v>0.96287632270806944</v>
      </c>
      <c r="F414" t="str">
        <f t="shared" si="19"/>
        <v>C</v>
      </c>
    </row>
    <row r="415" spans="2:6" x14ac:dyDescent="0.25">
      <c r="B415">
        <v>1075</v>
      </c>
      <c r="C415" s="5">
        <v>8796.32</v>
      </c>
      <c r="D415" s="2">
        <f t="shared" si="18"/>
        <v>3.3114522603957034E-4</v>
      </c>
      <c r="E415" s="6">
        <f t="shared" si="20"/>
        <v>0.96320746793410905</v>
      </c>
      <c r="F415" t="str">
        <f t="shared" si="19"/>
        <v>C</v>
      </c>
    </row>
    <row r="416" spans="2:6" x14ac:dyDescent="0.25">
      <c r="B416">
        <v>1143</v>
      </c>
      <c r="C416" s="5">
        <v>8784.83</v>
      </c>
      <c r="D416" s="2">
        <f t="shared" si="18"/>
        <v>3.3071267485371142E-4</v>
      </c>
      <c r="E416" s="6">
        <f t="shared" si="20"/>
        <v>0.96353818060896279</v>
      </c>
      <c r="F416" t="str">
        <f t="shared" si="19"/>
        <v>C</v>
      </c>
    </row>
    <row r="417" spans="2:6" x14ac:dyDescent="0.25">
      <c r="B417">
        <v>1273</v>
      </c>
      <c r="C417" s="5">
        <v>8762.4600000000009</v>
      </c>
      <c r="D417" s="2">
        <f t="shared" si="18"/>
        <v>3.2987053647010273E-4</v>
      </c>
      <c r="E417" s="6">
        <f t="shared" si="20"/>
        <v>0.96386805114543295</v>
      </c>
      <c r="F417" t="str">
        <f t="shared" si="19"/>
        <v>C</v>
      </c>
    </row>
    <row r="418" spans="2:6" x14ac:dyDescent="0.25">
      <c r="B418">
        <v>1195</v>
      </c>
      <c r="C418" s="5">
        <v>8759.23</v>
      </c>
      <c r="D418" s="2">
        <f t="shared" si="18"/>
        <v>3.2974894027077074E-4</v>
      </c>
      <c r="E418" s="6">
        <f t="shared" si="20"/>
        <v>0.96419780008570377</v>
      </c>
      <c r="F418" t="str">
        <f t="shared" si="19"/>
        <v>C</v>
      </c>
    </row>
    <row r="419" spans="2:6" x14ac:dyDescent="0.25">
      <c r="B419">
        <v>1081</v>
      </c>
      <c r="C419" s="5">
        <v>8726.07</v>
      </c>
      <c r="D419" s="2">
        <f t="shared" si="18"/>
        <v>3.2850060281880536E-4</v>
      </c>
      <c r="E419" s="6">
        <f t="shared" si="20"/>
        <v>0.96452630068852263</v>
      </c>
      <c r="F419" t="str">
        <f t="shared" si="19"/>
        <v>C</v>
      </c>
    </row>
    <row r="420" spans="2:6" x14ac:dyDescent="0.25">
      <c r="B420">
        <v>1548</v>
      </c>
      <c r="C420" s="5">
        <v>8720.6899999999987</v>
      </c>
      <c r="D420" s="2">
        <f t="shared" si="18"/>
        <v>3.2829806797285915E-4</v>
      </c>
      <c r="E420" s="6">
        <f t="shared" si="20"/>
        <v>0.96485459875649549</v>
      </c>
      <c r="F420" t="str">
        <f t="shared" si="19"/>
        <v>C</v>
      </c>
    </row>
    <row r="421" spans="2:6" x14ac:dyDescent="0.25">
      <c r="B421">
        <v>1126</v>
      </c>
      <c r="C421" s="5">
        <v>8669.33</v>
      </c>
      <c r="D421" s="2">
        <f t="shared" si="18"/>
        <v>3.2636457546583443E-4</v>
      </c>
      <c r="E421" s="6">
        <f t="shared" si="20"/>
        <v>0.96518096333196135</v>
      </c>
      <c r="F421" t="str">
        <f t="shared" si="19"/>
        <v>C</v>
      </c>
    </row>
    <row r="422" spans="2:6" x14ac:dyDescent="0.25">
      <c r="B422">
        <v>1239</v>
      </c>
      <c r="C422" s="5">
        <v>8661.369999999999</v>
      </c>
      <c r="D422" s="2">
        <f t="shared" si="18"/>
        <v>3.2606491424395126E-4</v>
      </c>
      <c r="E422" s="6">
        <f t="shared" si="20"/>
        <v>0.96550702824620527</v>
      </c>
      <c r="F422" t="str">
        <f t="shared" si="19"/>
        <v>C</v>
      </c>
    </row>
    <row r="423" spans="2:6" x14ac:dyDescent="0.25">
      <c r="B423">
        <v>1131</v>
      </c>
      <c r="C423" s="5">
        <v>8653.99</v>
      </c>
      <c r="D423" s="2">
        <f t="shared" si="18"/>
        <v>3.2578708763371291E-4</v>
      </c>
      <c r="E423" s="6">
        <f t="shared" si="20"/>
        <v>0.96583281533383902</v>
      </c>
      <c r="F423" t="str">
        <f t="shared" si="19"/>
        <v>C</v>
      </c>
    </row>
    <row r="424" spans="2:6" x14ac:dyDescent="0.25">
      <c r="B424">
        <v>1166</v>
      </c>
      <c r="C424" s="5">
        <v>8616.67</v>
      </c>
      <c r="D424" s="2">
        <f t="shared" si="18"/>
        <v>3.2438214331201965E-4</v>
      </c>
      <c r="E424" s="6">
        <f t="shared" si="20"/>
        <v>0.96615719747715101</v>
      </c>
      <c r="F424" t="str">
        <f t="shared" si="19"/>
        <v>C</v>
      </c>
    </row>
    <row r="425" spans="2:6" x14ac:dyDescent="0.25">
      <c r="B425">
        <v>1369</v>
      </c>
      <c r="C425" s="5">
        <v>8616.19</v>
      </c>
      <c r="D425" s="2">
        <f t="shared" si="18"/>
        <v>3.2436407328858955E-4</v>
      </c>
      <c r="E425" s="6">
        <f t="shared" si="20"/>
        <v>0.96648156155043963</v>
      </c>
      <c r="F425" t="str">
        <f t="shared" si="19"/>
        <v>C</v>
      </c>
    </row>
    <row r="426" spans="2:6" x14ac:dyDescent="0.25">
      <c r="B426">
        <v>1255</v>
      </c>
      <c r="C426" s="5">
        <v>8588.0300000000007</v>
      </c>
      <c r="D426" s="2">
        <f t="shared" si="18"/>
        <v>3.233039652473548E-4</v>
      </c>
      <c r="E426" s="6">
        <f t="shared" si="20"/>
        <v>0.96680486551568701</v>
      </c>
      <c r="F426" t="str">
        <f t="shared" si="19"/>
        <v>C</v>
      </c>
    </row>
    <row r="427" spans="2:6" x14ac:dyDescent="0.25">
      <c r="B427">
        <v>1150</v>
      </c>
      <c r="C427" s="5">
        <v>8586.9599999999991</v>
      </c>
      <c r="D427" s="2">
        <f t="shared" si="18"/>
        <v>3.2326368415345834E-4</v>
      </c>
      <c r="E427" s="6">
        <f t="shared" si="20"/>
        <v>0.96712812919984048</v>
      </c>
      <c r="F427" t="str">
        <f t="shared" si="19"/>
        <v>C</v>
      </c>
    </row>
    <row r="428" spans="2:6" x14ac:dyDescent="0.25">
      <c r="B428">
        <v>1026</v>
      </c>
      <c r="C428" s="5">
        <v>8555.3799999999992</v>
      </c>
      <c r="D428" s="2">
        <f t="shared" si="18"/>
        <v>3.2207482719528383E-4</v>
      </c>
      <c r="E428" s="6">
        <f t="shared" si="20"/>
        <v>0.96745020402703574</v>
      </c>
      <c r="F428" t="str">
        <f t="shared" si="19"/>
        <v>C</v>
      </c>
    </row>
    <row r="429" spans="2:6" x14ac:dyDescent="0.25">
      <c r="B429">
        <v>1434</v>
      </c>
      <c r="C429" s="5">
        <v>8527.64</v>
      </c>
      <c r="D429" s="2">
        <f t="shared" si="18"/>
        <v>3.2103053042455045E-4</v>
      </c>
      <c r="E429" s="6">
        <f t="shared" si="20"/>
        <v>0.96777123455746028</v>
      </c>
      <c r="F429" t="str">
        <f t="shared" si="19"/>
        <v>C</v>
      </c>
    </row>
    <row r="430" spans="2:6" x14ac:dyDescent="0.25">
      <c r="B430">
        <v>1327</v>
      </c>
      <c r="C430" s="5">
        <v>8527.56</v>
      </c>
      <c r="D430" s="2">
        <f t="shared" si="18"/>
        <v>3.2102751875397878E-4</v>
      </c>
      <c r="E430" s="6">
        <f t="shared" si="20"/>
        <v>0.96809226207621424</v>
      </c>
      <c r="F430" t="str">
        <f t="shared" si="19"/>
        <v>C</v>
      </c>
    </row>
    <row r="431" spans="2:6" x14ac:dyDescent="0.25">
      <c r="B431">
        <v>1527</v>
      </c>
      <c r="C431" s="5">
        <v>8439.2699999999986</v>
      </c>
      <c r="D431" s="2">
        <f t="shared" si="18"/>
        <v>3.177037638192977E-4</v>
      </c>
      <c r="E431" s="6">
        <f t="shared" si="20"/>
        <v>0.96840996584003358</v>
      </c>
      <c r="F431" t="str">
        <f t="shared" si="19"/>
        <v>C</v>
      </c>
    </row>
    <row r="432" spans="2:6" x14ac:dyDescent="0.25">
      <c r="B432">
        <v>1084</v>
      </c>
      <c r="C432" s="5">
        <v>8423.31</v>
      </c>
      <c r="D432" s="2">
        <f t="shared" si="18"/>
        <v>3.1710293554024563E-4</v>
      </c>
      <c r="E432" s="6">
        <f t="shared" si="20"/>
        <v>0.9687270687755738</v>
      </c>
      <c r="F432" t="str">
        <f t="shared" si="19"/>
        <v>C</v>
      </c>
    </row>
    <row r="433" spans="2:6" x14ac:dyDescent="0.25">
      <c r="B433">
        <v>1208</v>
      </c>
      <c r="C433" s="5">
        <v>8410.26</v>
      </c>
      <c r="D433" s="2">
        <f t="shared" si="18"/>
        <v>3.1661165677823879E-4</v>
      </c>
      <c r="E433" s="6">
        <f t="shared" si="20"/>
        <v>0.96904368043235201</v>
      </c>
      <c r="F433" t="str">
        <f t="shared" si="19"/>
        <v>C</v>
      </c>
    </row>
    <row r="434" spans="2:6" x14ac:dyDescent="0.25">
      <c r="B434">
        <v>1271</v>
      </c>
      <c r="C434" s="5">
        <v>8400.67</v>
      </c>
      <c r="D434" s="2">
        <f t="shared" si="18"/>
        <v>3.1625063276845744E-4</v>
      </c>
      <c r="E434" s="6">
        <f t="shared" si="20"/>
        <v>0.96935993106512042</v>
      </c>
      <c r="F434" t="str">
        <f t="shared" si="19"/>
        <v>C</v>
      </c>
    </row>
    <row r="435" spans="2:6" x14ac:dyDescent="0.25">
      <c r="B435">
        <v>1090</v>
      </c>
      <c r="C435" s="5">
        <v>8358.1099999999988</v>
      </c>
      <c r="D435" s="2">
        <f t="shared" si="18"/>
        <v>3.1464842402431848E-4</v>
      </c>
      <c r="E435" s="6">
        <f t="shared" si="20"/>
        <v>0.96967457948914471</v>
      </c>
      <c r="F435" t="str">
        <f t="shared" si="19"/>
        <v>C</v>
      </c>
    </row>
    <row r="436" spans="2:6" x14ac:dyDescent="0.25">
      <c r="B436">
        <v>1169</v>
      </c>
      <c r="C436" s="5">
        <v>8347.84</v>
      </c>
      <c r="D436" s="2">
        <f t="shared" si="18"/>
        <v>3.1426180081467784E-4</v>
      </c>
      <c r="E436" s="6">
        <f t="shared" si="20"/>
        <v>0.96998884128995944</v>
      </c>
      <c r="F436" t="str">
        <f t="shared" si="19"/>
        <v>C</v>
      </c>
    </row>
    <row r="437" spans="2:6" x14ac:dyDescent="0.25">
      <c r="B437">
        <v>1047</v>
      </c>
      <c r="C437" s="5">
        <v>8324.6299999999992</v>
      </c>
      <c r="D437" s="2">
        <f t="shared" si="18"/>
        <v>3.1338803989006635E-4</v>
      </c>
      <c r="E437" s="6">
        <f t="shared" si="20"/>
        <v>0.97030222932984955</v>
      </c>
      <c r="F437" t="str">
        <f t="shared" si="19"/>
        <v>C</v>
      </c>
    </row>
    <row r="438" spans="2:6" x14ac:dyDescent="0.25">
      <c r="B438">
        <v>1287</v>
      </c>
      <c r="C438" s="5">
        <v>8276.159999999998</v>
      </c>
      <c r="D438" s="2">
        <f t="shared" si="18"/>
        <v>3.1156334398244382E-4</v>
      </c>
      <c r="E438" s="6">
        <f t="shared" si="20"/>
        <v>0.97061379267383197</v>
      </c>
      <c r="F438" t="str">
        <f t="shared" si="19"/>
        <v>C</v>
      </c>
    </row>
    <row r="439" spans="2:6" x14ac:dyDescent="0.25">
      <c r="B439">
        <v>1188</v>
      </c>
      <c r="C439" s="5">
        <v>8269.17</v>
      </c>
      <c r="D439" s="2">
        <f t="shared" si="18"/>
        <v>3.1130019926624248E-4</v>
      </c>
      <c r="E439" s="6">
        <f t="shared" si="20"/>
        <v>0.97092509287309825</v>
      </c>
      <c r="F439" t="str">
        <f t="shared" si="19"/>
        <v>C</v>
      </c>
    </row>
    <row r="440" spans="2:6" x14ac:dyDescent="0.25">
      <c r="B440">
        <v>1034</v>
      </c>
      <c r="C440" s="5">
        <v>8203.260000000002</v>
      </c>
      <c r="D440" s="2">
        <f t="shared" si="18"/>
        <v>3.0881895917399168E-4</v>
      </c>
      <c r="E440" s="6">
        <f t="shared" si="20"/>
        <v>0.97123391183227226</v>
      </c>
      <c r="F440" t="str">
        <f t="shared" si="19"/>
        <v>C</v>
      </c>
    </row>
    <row r="441" spans="2:6" x14ac:dyDescent="0.25">
      <c r="B441">
        <v>1148</v>
      </c>
      <c r="C441" s="5">
        <v>8202.4500000000007</v>
      </c>
      <c r="D441" s="2">
        <f t="shared" si="18"/>
        <v>3.087884660094533E-4</v>
      </c>
      <c r="E441" s="6">
        <f t="shared" si="20"/>
        <v>0.97154270029828171</v>
      </c>
      <c r="F441" t="str">
        <f t="shared" si="19"/>
        <v>C</v>
      </c>
    </row>
    <row r="442" spans="2:6" x14ac:dyDescent="0.25">
      <c r="B442">
        <v>1167</v>
      </c>
      <c r="C442" s="5">
        <v>8192.6200000000008</v>
      </c>
      <c r="D442" s="2">
        <f t="shared" si="18"/>
        <v>3.0841840698795693E-4</v>
      </c>
      <c r="E442" s="6">
        <f t="shared" si="20"/>
        <v>0.97185111870526963</v>
      </c>
      <c r="F442" t="str">
        <f t="shared" si="19"/>
        <v>C</v>
      </c>
    </row>
    <row r="443" spans="2:6" x14ac:dyDescent="0.25">
      <c r="B443">
        <v>1347</v>
      </c>
      <c r="C443" s="5">
        <v>8187.3400000000011</v>
      </c>
      <c r="D443" s="2">
        <f t="shared" si="18"/>
        <v>3.0821963673022544E-4</v>
      </c>
      <c r="E443" s="6">
        <f t="shared" si="20"/>
        <v>0.97215933834199986</v>
      </c>
      <c r="F443" t="str">
        <f t="shared" si="19"/>
        <v>C</v>
      </c>
    </row>
    <row r="444" spans="2:6" x14ac:dyDescent="0.25">
      <c r="B444">
        <v>1285</v>
      </c>
      <c r="C444" s="5">
        <v>8175.52</v>
      </c>
      <c r="D444" s="2">
        <f t="shared" si="18"/>
        <v>3.0777466240325825E-4</v>
      </c>
      <c r="E444" s="6">
        <f t="shared" si="20"/>
        <v>0.97246711300440314</v>
      </c>
      <c r="F444" t="str">
        <f t="shared" si="19"/>
        <v>C</v>
      </c>
    </row>
    <row r="445" spans="2:6" x14ac:dyDescent="0.25">
      <c r="B445">
        <v>1221</v>
      </c>
      <c r="C445" s="5">
        <v>8159.15</v>
      </c>
      <c r="D445" s="2">
        <f t="shared" si="18"/>
        <v>3.0715839931252622E-4</v>
      </c>
      <c r="E445" s="6">
        <f t="shared" si="20"/>
        <v>0.97277427140371564</v>
      </c>
      <c r="F445" t="str">
        <f t="shared" si="19"/>
        <v>C</v>
      </c>
    </row>
    <row r="446" spans="2:6" x14ac:dyDescent="0.25">
      <c r="B446">
        <v>1516</v>
      </c>
      <c r="C446" s="5">
        <v>8101.21</v>
      </c>
      <c r="D446" s="2">
        <f t="shared" si="18"/>
        <v>3.0497719690097995E-4</v>
      </c>
      <c r="E446" s="6">
        <f t="shared" si="20"/>
        <v>0.97307924860061668</v>
      </c>
      <c r="F446" t="str">
        <f t="shared" si="19"/>
        <v>C</v>
      </c>
    </row>
    <row r="447" spans="2:6" x14ac:dyDescent="0.25">
      <c r="B447">
        <v>1074</v>
      </c>
      <c r="C447" s="5">
        <v>8058.0099999999993</v>
      </c>
      <c r="D447" s="2">
        <f t="shared" si="18"/>
        <v>3.0335089479226749E-4</v>
      </c>
      <c r="E447" s="6">
        <f t="shared" si="20"/>
        <v>0.97338259949540895</v>
      </c>
      <c r="F447" t="str">
        <f t="shared" si="19"/>
        <v>C</v>
      </c>
    </row>
    <row r="448" spans="2:6" x14ac:dyDescent="0.25">
      <c r="B448">
        <v>1539</v>
      </c>
      <c r="C448" s="5">
        <v>8029.14</v>
      </c>
      <c r="D448" s="2">
        <f t="shared" si="18"/>
        <v>3.0226405817470898E-4</v>
      </c>
      <c r="E448" s="6">
        <f t="shared" si="20"/>
        <v>0.97368486355358363</v>
      </c>
      <c r="F448" t="str">
        <f t="shared" si="19"/>
        <v>C</v>
      </c>
    </row>
    <row r="449" spans="2:6" x14ac:dyDescent="0.25">
      <c r="B449">
        <v>1556</v>
      </c>
      <c r="C449" s="5">
        <v>8012.1200000000008</v>
      </c>
      <c r="D449" s="2">
        <f t="shared" si="18"/>
        <v>3.0162332526058203E-4</v>
      </c>
      <c r="E449" s="6">
        <f t="shared" si="20"/>
        <v>0.97398648687884426</v>
      </c>
      <c r="F449" t="str">
        <f t="shared" si="19"/>
        <v>C</v>
      </c>
    </row>
    <row r="450" spans="2:6" x14ac:dyDescent="0.25">
      <c r="B450">
        <v>1438</v>
      </c>
      <c r="C450" s="5">
        <v>7992.21</v>
      </c>
      <c r="D450" s="2">
        <f t="shared" si="18"/>
        <v>3.0087379574705273E-4</v>
      </c>
      <c r="E450" s="6">
        <f t="shared" si="20"/>
        <v>0.97428736067459132</v>
      </c>
      <c r="F450" t="str">
        <f t="shared" si="19"/>
        <v>C</v>
      </c>
    </row>
    <row r="451" spans="2:6" x14ac:dyDescent="0.25">
      <c r="B451">
        <v>1314</v>
      </c>
      <c r="C451" s="5">
        <v>7963.38</v>
      </c>
      <c r="D451" s="2">
        <f t="shared" si="18"/>
        <v>2.9978846496478005E-4</v>
      </c>
      <c r="E451" s="6">
        <f t="shared" si="20"/>
        <v>0.97458714913955613</v>
      </c>
      <c r="F451" t="str">
        <f t="shared" si="19"/>
        <v>C</v>
      </c>
    </row>
    <row r="452" spans="2:6" x14ac:dyDescent="0.25">
      <c r="B452">
        <v>1523</v>
      </c>
      <c r="C452" s="5">
        <v>7960.4999999999991</v>
      </c>
      <c r="D452" s="2">
        <f t="shared" si="18"/>
        <v>2.9968004482419918E-4</v>
      </c>
      <c r="E452" s="6">
        <f t="shared" si="20"/>
        <v>0.9748868291843803</v>
      </c>
      <c r="F452" t="str">
        <f t="shared" si="19"/>
        <v>C</v>
      </c>
    </row>
    <row r="453" spans="2:6" x14ac:dyDescent="0.25">
      <c r="B453">
        <v>1288</v>
      </c>
      <c r="C453" s="5">
        <v>7945.2800000000007</v>
      </c>
      <c r="D453" s="2">
        <f t="shared" ref="D453:D516" si="21">C453/GETPIVOTDATA("[Measures].[Suma de STOCK_VALORIZADO]",$B$3)</f>
        <v>2.9910707449793528E-4</v>
      </c>
      <c r="E453" s="6">
        <f t="shared" si="20"/>
        <v>0.97518593625887828</v>
      </c>
      <c r="F453" t="str">
        <f t="shared" ref="F453:F516" si="22">VLOOKUP(E453,$J$5:$L$8,3,TRUE)</f>
        <v>C</v>
      </c>
    </row>
    <row r="454" spans="2:6" x14ac:dyDescent="0.25">
      <c r="B454">
        <v>1217</v>
      </c>
      <c r="C454" s="5">
        <v>7942.58</v>
      </c>
      <c r="D454" s="2">
        <f t="shared" si="21"/>
        <v>2.990054306161407E-4</v>
      </c>
      <c r="E454" s="6">
        <f t="shared" ref="E454:E517" si="23">D454+E453</f>
        <v>0.9754849416894944</v>
      </c>
      <c r="F454" t="str">
        <f t="shared" si="22"/>
        <v>C</v>
      </c>
    </row>
    <row r="455" spans="2:6" x14ac:dyDescent="0.25">
      <c r="B455">
        <v>1472</v>
      </c>
      <c r="C455" s="5">
        <v>7938.72</v>
      </c>
      <c r="D455" s="2">
        <f t="shared" si="21"/>
        <v>2.9886011751105668E-4</v>
      </c>
      <c r="E455" s="6">
        <f t="shared" si="23"/>
        <v>0.97578380180700541</v>
      </c>
      <c r="F455" t="str">
        <f t="shared" si="22"/>
        <v>C</v>
      </c>
    </row>
    <row r="456" spans="2:6" x14ac:dyDescent="0.25">
      <c r="B456">
        <v>1370</v>
      </c>
      <c r="C456" s="5">
        <v>7915.4299999999994</v>
      </c>
      <c r="D456" s="2">
        <f t="shared" si="21"/>
        <v>2.9798334491587351E-4</v>
      </c>
      <c r="E456" s="6">
        <f t="shared" si="23"/>
        <v>0.97608178515192123</v>
      </c>
      <c r="F456" t="str">
        <f t="shared" si="22"/>
        <v>C</v>
      </c>
    </row>
    <row r="457" spans="2:6" x14ac:dyDescent="0.25">
      <c r="B457">
        <v>1137</v>
      </c>
      <c r="C457" s="5">
        <v>7902.7999999999993</v>
      </c>
      <c r="D457" s="2">
        <f t="shared" si="21"/>
        <v>2.9750787742436799E-4</v>
      </c>
      <c r="E457" s="6">
        <f t="shared" si="23"/>
        <v>0.97637929302934556</v>
      </c>
      <c r="F457" t="str">
        <f t="shared" si="22"/>
        <v>C</v>
      </c>
    </row>
    <row r="458" spans="2:6" x14ac:dyDescent="0.25">
      <c r="B458">
        <v>1207</v>
      </c>
      <c r="C458" s="5">
        <v>7902.32</v>
      </c>
      <c r="D458" s="2">
        <f t="shared" si="21"/>
        <v>2.9748980740093784E-4</v>
      </c>
      <c r="E458" s="6">
        <f t="shared" si="23"/>
        <v>0.97667678283674653</v>
      </c>
      <c r="F458" t="str">
        <f t="shared" si="22"/>
        <v>C</v>
      </c>
    </row>
    <row r="459" spans="2:6" x14ac:dyDescent="0.25">
      <c r="B459">
        <v>1172</v>
      </c>
      <c r="C459" s="5">
        <v>7900.82</v>
      </c>
      <c r="D459" s="2">
        <f t="shared" si="21"/>
        <v>2.9743333857771865E-4</v>
      </c>
      <c r="E459" s="6">
        <f t="shared" si="23"/>
        <v>0.97697421617532421</v>
      </c>
      <c r="F459" t="str">
        <f t="shared" si="22"/>
        <v>C</v>
      </c>
    </row>
    <row r="460" spans="2:6" x14ac:dyDescent="0.25">
      <c r="B460">
        <v>1159</v>
      </c>
      <c r="C460" s="5">
        <v>7866.78</v>
      </c>
      <c r="D460" s="2">
        <f t="shared" si="21"/>
        <v>2.9615187274946469E-4</v>
      </c>
      <c r="E460" s="6">
        <f t="shared" si="23"/>
        <v>0.97727036804807366</v>
      </c>
      <c r="F460" t="str">
        <f t="shared" si="22"/>
        <v>C</v>
      </c>
    </row>
    <row r="461" spans="2:6" x14ac:dyDescent="0.25">
      <c r="B461">
        <v>1532</v>
      </c>
      <c r="C461" s="5">
        <v>7854.9299999999994</v>
      </c>
      <c r="D461" s="2">
        <f t="shared" si="21"/>
        <v>2.9570576904603313E-4</v>
      </c>
      <c r="E461" s="6">
        <f t="shared" si="23"/>
        <v>0.97756607381711969</v>
      </c>
      <c r="F461" t="str">
        <f t="shared" si="22"/>
        <v>C</v>
      </c>
    </row>
    <row r="462" spans="2:6" x14ac:dyDescent="0.25">
      <c r="B462">
        <v>1485</v>
      </c>
      <c r="C462" s="5">
        <v>7831.89</v>
      </c>
      <c r="D462" s="2">
        <f t="shared" si="21"/>
        <v>2.9483840792138657E-4</v>
      </c>
      <c r="E462" s="6">
        <f t="shared" si="23"/>
        <v>0.97786091222504112</v>
      </c>
      <c r="F462" t="str">
        <f t="shared" si="22"/>
        <v>C</v>
      </c>
    </row>
    <row r="463" spans="2:6" x14ac:dyDescent="0.25">
      <c r="B463">
        <v>1077</v>
      </c>
      <c r="C463" s="5">
        <v>7778.29</v>
      </c>
      <c r="D463" s="2">
        <f t="shared" si="21"/>
        <v>2.9282058863835443E-4</v>
      </c>
      <c r="E463" s="6">
        <f t="shared" si="23"/>
        <v>0.97815373281367946</v>
      </c>
      <c r="F463" t="str">
        <f t="shared" si="22"/>
        <v>C</v>
      </c>
    </row>
    <row r="464" spans="2:6" x14ac:dyDescent="0.25">
      <c r="B464">
        <v>1456</v>
      </c>
      <c r="C464" s="5">
        <v>7731.16</v>
      </c>
      <c r="D464" s="2">
        <f t="shared" si="21"/>
        <v>2.9104633821280774E-4</v>
      </c>
      <c r="E464" s="6">
        <f t="shared" si="23"/>
        <v>0.97844477915189221</v>
      </c>
      <c r="F464" t="str">
        <f t="shared" si="22"/>
        <v>C</v>
      </c>
    </row>
    <row r="465" spans="2:6" x14ac:dyDescent="0.25">
      <c r="B465">
        <v>1304</v>
      </c>
      <c r="C465" s="5">
        <v>7719.8499999999995</v>
      </c>
      <c r="D465" s="2">
        <f t="shared" si="21"/>
        <v>2.9062056328573506E-4</v>
      </c>
      <c r="E465" s="6">
        <f t="shared" si="23"/>
        <v>0.97873539971517798</v>
      </c>
      <c r="F465" t="str">
        <f t="shared" si="22"/>
        <v>C</v>
      </c>
    </row>
    <row r="466" spans="2:6" x14ac:dyDescent="0.25">
      <c r="B466">
        <v>1120</v>
      </c>
      <c r="C466" s="5">
        <v>7710.1600000000008</v>
      </c>
      <c r="D466" s="2">
        <f t="shared" si="21"/>
        <v>2.902557746877392E-4</v>
      </c>
      <c r="E466" s="6">
        <f t="shared" si="23"/>
        <v>0.97902565548986575</v>
      </c>
      <c r="F466" t="str">
        <f t="shared" si="22"/>
        <v>C</v>
      </c>
    </row>
    <row r="467" spans="2:6" x14ac:dyDescent="0.25">
      <c r="B467">
        <v>1453</v>
      </c>
      <c r="C467" s="5">
        <v>7663.0099999999993</v>
      </c>
      <c r="D467" s="2">
        <f t="shared" si="21"/>
        <v>2.8848077134454951E-4</v>
      </c>
      <c r="E467" s="6">
        <f t="shared" si="23"/>
        <v>0.97931413626121033</v>
      </c>
      <c r="F467" t="str">
        <f t="shared" si="22"/>
        <v>C</v>
      </c>
    </row>
    <row r="468" spans="2:6" x14ac:dyDescent="0.25">
      <c r="B468">
        <v>1562</v>
      </c>
      <c r="C468" s="5">
        <v>7635.5800000000008</v>
      </c>
      <c r="D468" s="2">
        <f t="shared" si="21"/>
        <v>2.8744814479728147E-4</v>
      </c>
      <c r="E468" s="6">
        <f t="shared" si="23"/>
        <v>0.97960158440600764</v>
      </c>
      <c r="F468" t="str">
        <f t="shared" si="22"/>
        <v>C</v>
      </c>
    </row>
    <row r="469" spans="2:6" x14ac:dyDescent="0.25">
      <c r="B469">
        <v>1165</v>
      </c>
      <c r="C469" s="5">
        <v>7628.6399999999994</v>
      </c>
      <c r="D469" s="2">
        <f t="shared" si="21"/>
        <v>2.8718688237518733E-4</v>
      </c>
      <c r="E469" s="6">
        <f t="shared" si="23"/>
        <v>0.97988877128838281</v>
      </c>
      <c r="F469" t="str">
        <f t="shared" si="22"/>
        <v>C</v>
      </c>
    </row>
    <row r="470" spans="2:6" x14ac:dyDescent="0.25">
      <c r="B470">
        <v>1113</v>
      </c>
      <c r="C470" s="5">
        <v>7628.56</v>
      </c>
      <c r="D470" s="2">
        <f t="shared" si="21"/>
        <v>2.8718387070461571E-4</v>
      </c>
      <c r="E470" s="6">
        <f t="shared" si="23"/>
        <v>0.9801759551590874</v>
      </c>
      <c r="F470" t="str">
        <f t="shared" si="22"/>
        <v>C</v>
      </c>
    </row>
    <row r="471" spans="2:6" x14ac:dyDescent="0.25">
      <c r="B471">
        <v>1405</v>
      </c>
      <c r="C471" s="5">
        <v>7615.5</v>
      </c>
      <c r="D471" s="2">
        <f t="shared" si="21"/>
        <v>2.8669221548378735E-4</v>
      </c>
      <c r="E471" s="6">
        <f t="shared" si="23"/>
        <v>0.98046264737457123</v>
      </c>
      <c r="F471" t="str">
        <f t="shared" si="22"/>
        <v>C</v>
      </c>
    </row>
    <row r="472" spans="2:6" x14ac:dyDescent="0.25">
      <c r="B472">
        <v>1086</v>
      </c>
      <c r="C472" s="5">
        <v>7573.67</v>
      </c>
      <c r="D472" s="2">
        <f t="shared" si="21"/>
        <v>2.8511748823361509E-4</v>
      </c>
      <c r="E472" s="6">
        <f t="shared" si="23"/>
        <v>0.98074776486280479</v>
      </c>
      <c r="F472" t="str">
        <f t="shared" si="22"/>
        <v>C</v>
      </c>
    </row>
    <row r="473" spans="2:6" x14ac:dyDescent="0.25">
      <c r="B473">
        <v>1383</v>
      </c>
      <c r="C473" s="5">
        <v>7495.67</v>
      </c>
      <c r="D473" s="2">
        <f t="shared" si="21"/>
        <v>2.821811094262176E-4</v>
      </c>
      <c r="E473" s="6">
        <f t="shared" si="23"/>
        <v>0.98102994597223103</v>
      </c>
      <c r="F473" t="str">
        <f t="shared" si="22"/>
        <v>C</v>
      </c>
    </row>
    <row r="474" spans="2:6" x14ac:dyDescent="0.25">
      <c r="B474">
        <v>1001</v>
      </c>
      <c r="C474" s="1">
        <v>7461.17</v>
      </c>
      <c r="D474" s="2">
        <f t="shared" si="21"/>
        <v>2.8088232649217643E-4</v>
      </c>
      <c r="E474" s="6">
        <f t="shared" si="23"/>
        <v>0.98131082829872318</v>
      </c>
      <c r="F474" t="str">
        <f t="shared" si="22"/>
        <v>C</v>
      </c>
    </row>
    <row r="475" spans="2:6" x14ac:dyDescent="0.25">
      <c r="B475">
        <v>1536</v>
      </c>
      <c r="C475" s="5">
        <v>7436.7</v>
      </c>
      <c r="D475" s="2">
        <f t="shared" si="21"/>
        <v>2.7996113175606083E-4</v>
      </c>
      <c r="E475" s="6">
        <f t="shared" si="23"/>
        <v>0.98159078943047928</v>
      </c>
      <c r="F475" t="str">
        <f t="shared" si="22"/>
        <v>C</v>
      </c>
    </row>
    <row r="476" spans="2:6" x14ac:dyDescent="0.25">
      <c r="B476">
        <v>1108</v>
      </c>
      <c r="C476" s="5">
        <v>7384.74</v>
      </c>
      <c r="D476" s="2">
        <f t="shared" si="21"/>
        <v>2.7800505171974834E-4</v>
      </c>
      <c r="E476" s="6">
        <f t="shared" si="23"/>
        <v>0.98186879448219899</v>
      </c>
      <c r="F476" t="str">
        <f t="shared" si="22"/>
        <v>C</v>
      </c>
    </row>
    <row r="477" spans="2:6" x14ac:dyDescent="0.25">
      <c r="B477">
        <v>1280</v>
      </c>
      <c r="C477" s="5">
        <v>7340.1</v>
      </c>
      <c r="D477" s="2">
        <f t="shared" si="21"/>
        <v>2.7632453954074552E-4</v>
      </c>
      <c r="E477" s="6">
        <f t="shared" si="23"/>
        <v>0.98214511902173973</v>
      </c>
      <c r="F477" t="str">
        <f t="shared" si="22"/>
        <v>C</v>
      </c>
    </row>
    <row r="478" spans="2:6" x14ac:dyDescent="0.25">
      <c r="B478">
        <v>1085</v>
      </c>
      <c r="C478" s="5">
        <v>7337.1600000000008</v>
      </c>
      <c r="D478" s="2">
        <f t="shared" si="21"/>
        <v>2.7621386064723591E-4</v>
      </c>
      <c r="E478" s="6">
        <f t="shared" si="23"/>
        <v>0.98242133288238698</v>
      </c>
      <c r="F478" t="str">
        <f t="shared" si="22"/>
        <v>C</v>
      </c>
    </row>
    <row r="479" spans="2:6" x14ac:dyDescent="0.25">
      <c r="B479">
        <v>1339</v>
      </c>
      <c r="C479" s="5">
        <v>7268.97</v>
      </c>
      <c r="D479" s="2">
        <f t="shared" si="21"/>
        <v>2.736467879436919E-4</v>
      </c>
      <c r="E479" s="6">
        <f t="shared" si="23"/>
        <v>0.9826949796703307</v>
      </c>
      <c r="F479" t="str">
        <f t="shared" si="22"/>
        <v>C</v>
      </c>
    </row>
    <row r="480" spans="2:6" x14ac:dyDescent="0.25">
      <c r="B480">
        <v>1198</v>
      </c>
      <c r="C480" s="5">
        <v>7161.3200000000006</v>
      </c>
      <c r="D480" s="2">
        <f t="shared" si="21"/>
        <v>2.6959420873066194E-4</v>
      </c>
      <c r="E480" s="6">
        <f t="shared" si="23"/>
        <v>0.98296457387906133</v>
      </c>
      <c r="F480" t="str">
        <f t="shared" si="22"/>
        <v>C</v>
      </c>
    </row>
    <row r="481" spans="2:6" x14ac:dyDescent="0.25">
      <c r="B481">
        <v>1088</v>
      </c>
      <c r="C481" s="5">
        <v>7142.98</v>
      </c>
      <c r="D481" s="2">
        <f t="shared" si="21"/>
        <v>2.6890378325210204E-4</v>
      </c>
      <c r="E481" s="6">
        <f t="shared" si="23"/>
        <v>0.98323347766231339</v>
      </c>
      <c r="F481" t="str">
        <f t="shared" si="22"/>
        <v>C</v>
      </c>
    </row>
    <row r="482" spans="2:6" x14ac:dyDescent="0.25">
      <c r="B482">
        <v>1275</v>
      </c>
      <c r="C482" s="5">
        <v>7078.48</v>
      </c>
      <c r="D482" s="2">
        <f t="shared" si="21"/>
        <v>2.6647562385367723E-4</v>
      </c>
      <c r="E482" s="6">
        <f t="shared" si="23"/>
        <v>0.98349995328616702</v>
      </c>
      <c r="F482" t="str">
        <f t="shared" si="22"/>
        <v>C</v>
      </c>
    </row>
    <row r="483" spans="2:6" x14ac:dyDescent="0.25">
      <c r="B483">
        <v>1181</v>
      </c>
      <c r="C483" s="5">
        <v>7065.49</v>
      </c>
      <c r="D483" s="2">
        <f t="shared" si="21"/>
        <v>2.6598660384459912E-4</v>
      </c>
      <c r="E483" s="6">
        <f t="shared" si="23"/>
        <v>0.9837659398900116</v>
      </c>
      <c r="F483" t="str">
        <f t="shared" si="22"/>
        <v>C</v>
      </c>
    </row>
    <row r="484" spans="2:6" x14ac:dyDescent="0.25">
      <c r="B484">
        <v>1199</v>
      </c>
      <c r="C484" s="5">
        <v>7046.33</v>
      </c>
      <c r="D484" s="2">
        <f t="shared" si="21"/>
        <v>2.6526530874267941E-4</v>
      </c>
      <c r="E484" s="6">
        <f t="shared" si="23"/>
        <v>0.98403120519875431</v>
      </c>
      <c r="F484" t="str">
        <f t="shared" si="22"/>
        <v>C</v>
      </c>
    </row>
    <row r="485" spans="2:6" x14ac:dyDescent="0.25">
      <c r="B485">
        <v>1513</v>
      </c>
      <c r="C485" s="5">
        <v>7011.24</v>
      </c>
      <c r="D485" s="2">
        <f t="shared" si="21"/>
        <v>2.63944314738172E-4</v>
      </c>
      <c r="E485" s="6">
        <f t="shared" si="23"/>
        <v>0.98429514951349251</v>
      </c>
      <c r="F485" t="str">
        <f t="shared" si="22"/>
        <v>C</v>
      </c>
    </row>
    <row r="486" spans="2:6" x14ac:dyDescent="0.25">
      <c r="B486">
        <v>1464</v>
      </c>
      <c r="C486" s="5">
        <v>7008.5300000000007</v>
      </c>
      <c r="D486" s="2">
        <f t="shared" si="21"/>
        <v>2.6384229439755606E-4</v>
      </c>
      <c r="E486" s="6">
        <f t="shared" si="23"/>
        <v>0.98455899180789008</v>
      </c>
      <c r="F486" t="str">
        <f t="shared" si="22"/>
        <v>C</v>
      </c>
    </row>
    <row r="487" spans="2:6" x14ac:dyDescent="0.25">
      <c r="B487">
        <v>1353</v>
      </c>
      <c r="C487" s="5">
        <v>6997.82</v>
      </c>
      <c r="D487" s="2">
        <f t="shared" si="21"/>
        <v>2.6343910699977105E-4</v>
      </c>
      <c r="E487" s="6">
        <f t="shared" si="23"/>
        <v>0.98482243091488986</v>
      </c>
      <c r="F487" t="str">
        <f t="shared" si="22"/>
        <v>C</v>
      </c>
    </row>
    <row r="488" spans="2:6" x14ac:dyDescent="0.25">
      <c r="B488">
        <v>1490</v>
      </c>
      <c r="C488" s="5">
        <v>6951.57</v>
      </c>
      <c r="D488" s="2">
        <f t="shared" si="21"/>
        <v>2.6169798495051294E-4</v>
      </c>
      <c r="E488" s="6">
        <f t="shared" si="23"/>
        <v>0.98508412889984032</v>
      </c>
      <c r="F488" t="str">
        <f t="shared" si="22"/>
        <v>C</v>
      </c>
    </row>
    <row r="489" spans="2:6" x14ac:dyDescent="0.25">
      <c r="B489">
        <v>1152</v>
      </c>
      <c r="C489" s="5">
        <v>6945.3000000000011</v>
      </c>
      <c r="D489" s="2">
        <f t="shared" si="21"/>
        <v>2.6146194526945683E-4</v>
      </c>
      <c r="E489" s="6">
        <f t="shared" si="23"/>
        <v>0.98534559084510975</v>
      </c>
      <c r="F489" t="str">
        <f t="shared" si="22"/>
        <v>C</v>
      </c>
    </row>
    <row r="490" spans="2:6" x14ac:dyDescent="0.25">
      <c r="B490">
        <v>1158</v>
      </c>
      <c r="C490" s="5">
        <v>6901.81</v>
      </c>
      <c r="D490" s="2">
        <f t="shared" si="21"/>
        <v>2.5982472585492198E-4</v>
      </c>
      <c r="E490" s="6">
        <f t="shared" si="23"/>
        <v>0.9856054155709647</v>
      </c>
      <c r="F490" t="str">
        <f t="shared" si="22"/>
        <v>C</v>
      </c>
    </row>
    <row r="491" spans="2:6" x14ac:dyDescent="0.25">
      <c r="B491">
        <v>1385</v>
      </c>
      <c r="C491" s="5">
        <v>6853.22</v>
      </c>
      <c r="D491" s="2">
        <f t="shared" si="21"/>
        <v>2.5799551244144194E-4</v>
      </c>
      <c r="E491" s="6">
        <f t="shared" si="23"/>
        <v>0.98586341108340614</v>
      </c>
      <c r="F491" t="str">
        <f t="shared" si="22"/>
        <v>C</v>
      </c>
    </row>
    <row r="492" spans="2:6" x14ac:dyDescent="0.25">
      <c r="B492">
        <v>1100</v>
      </c>
      <c r="C492" s="5">
        <v>6822.5499999999993</v>
      </c>
      <c r="D492" s="2">
        <f t="shared" si="21"/>
        <v>2.5684091323602038E-4</v>
      </c>
      <c r="E492" s="6">
        <f t="shared" si="23"/>
        <v>0.98612025199664211</v>
      </c>
      <c r="F492" t="str">
        <f t="shared" si="22"/>
        <v>C</v>
      </c>
    </row>
    <row r="493" spans="2:6" x14ac:dyDescent="0.25">
      <c r="B493">
        <v>1487</v>
      </c>
      <c r="C493" s="5">
        <v>6820.7800000000007</v>
      </c>
      <c r="D493" s="2">
        <f t="shared" si="21"/>
        <v>2.567742800246218E-4</v>
      </c>
      <c r="E493" s="6">
        <f t="shared" si="23"/>
        <v>0.98637702627666668</v>
      </c>
      <c r="F493" t="str">
        <f t="shared" si="22"/>
        <v>C</v>
      </c>
    </row>
    <row r="494" spans="2:6" x14ac:dyDescent="0.25">
      <c r="B494">
        <v>1149</v>
      </c>
      <c r="C494" s="5">
        <v>6808.41</v>
      </c>
      <c r="D494" s="2">
        <f t="shared" si="21"/>
        <v>2.5630860046247424E-4</v>
      </c>
      <c r="E494" s="6">
        <f t="shared" si="23"/>
        <v>0.98663333487712912</v>
      </c>
      <c r="F494" t="str">
        <f t="shared" si="22"/>
        <v>C</v>
      </c>
    </row>
    <row r="495" spans="2:6" x14ac:dyDescent="0.25">
      <c r="B495">
        <v>1486</v>
      </c>
      <c r="C495" s="5">
        <v>6739.5499999999993</v>
      </c>
      <c r="D495" s="2">
        <f t="shared" si="21"/>
        <v>2.5371630501789226E-4</v>
      </c>
      <c r="E495" s="6">
        <f t="shared" si="23"/>
        <v>0.98688705118214703</v>
      </c>
      <c r="F495" t="str">
        <f t="shared" si="22"/>
        <v>C</v>
      </c>
    </row>
    <row r="496" spans="2:6" x14ac:dyDescent="0.25">
      <c r="B496">
        <v>1397</v>
      </c>
      <c r="C496" s="5">
        <v>6647.9100000000008</v>
      </c>
      <c r="D496" s="2">
        <f t="shared" si="21"/>
        <v>2.5026643637802179E-4</v>
      </c>
      <c r="E496" s="6">
        <f t="shared" si="23"/>
        <v>0.98713731761852508</v>
      </c>
      <c r="F496" t="str">
        <f t="shared" si="22"/>
        <v>C</v>
      </c>
    </row>
    <row r="497" spans="2:6" x14ac:dyDescent="0.25">
      <c r="B497">
        <v>1213</v>
      </c>
      <c r="C497" s="5">
        <v>6588.93</v>
      </c>
      <c r="D497" s="2">
        <f t="shared" si="21"/>
        <v>2.4804608224904354E-4</v>
      </c>
      <c r="E497" s="6">
        <f t="shared" si="23"/>
        <v>0.98738536370077412</v>
      </c>
      <c r="F497" t="str">
        <f t="shared" si="22"/>
        <v>C</v>
      </c>
    </row>
    <row r="498" spans="2:6" x14ac:dyDescent="0.25">
      <c r="B498">
        <v>1186</v>
      </c>
      <c r="C498" s="5">
        <v>6583.25</v>
      </c>
      <c r="D498" s="2">
        <f t="shared" si="21"/>
        <v>2.4783225363845352E-4</v>
      </c>
      <c r="E498" s="6">
        <f t="shared" si="23"/>
        <v>0.98763319595441257</v>
      </c>
      <c r="F498" t="str">
        <f t="shared" si="22"/>
        <v>C</v>
      </c>
    </row>
    <row r="499" spans="2:6" x14ac:dyDescent="0.25">
      <c r="B499">
        <v>1413</v>
      </c>
      <c r="C499" s="5">
        <v>6560.7900000000009</v>
      </c>
      <c r="D499" s="2">
        <f t="shared" si="21"/>
        <v>2.4698672712545168E-4</v>
      </c>
      <c r="E499" s="6">
        <f t="shared" si="23"/>
        <v>0.98788018268153799</v>
      </c>
      <c r="F499" t="str">
        <f t="shared" si="22"/>
        <v>C</v>
      </c>
    </row>
    <row r="500" spans="2:6" x14ac:dyDescent="0.25">
      <c r="B500">
        <v>1061</v>
      </c>
      <c r="C500" s="5">
        <v>6514.93</v>
      </c>
      <c r="D500" s="2">
        <f t="shared" si="21"/>
        <v>2.4526028697023053E-4</v>
      </c>
      <c r="E500" s="6">
        <f t="shared" si="23"/>
        <v>0.98812544296850824</v>
      </c>
      <c r="F500" t="str">
        <f t="shared" si="22"/>
        <v>C</v>
      </c>
    </row>
    <row r="501" spans="2:6" x14ac:dyDescent="0.25">
      <c r="B501">
        <v>1454</v>
      </c>
      <c r="C501" s="5">
        <v>6466.26</v>
      </c>
      <c r="D501" s="2">
        <f t="shared" si="21"/>
        <v>2.4342806188617881E-4</v>
      </c>
      <c r="E501" s="6">
        <f t="shared" si="23"/>
        <v>0.98836887103039439</v>
      </c>
      <c r="F501" t="str">
        <f t="shared" si="22"/>
        <v>C</v>
      </c>
    </row>
    <row r="502" spans="2:6" x14ac:dyDescent="0.25">
      <c r="B502">
        <v>1361</v>
      </c>
      <c r="C502" s="5">
        <v>6460.87</v>
      </c>
      <c r="D502" s="2">
        <f t="shared" si="21"/>
        <v>2.4322515058141121E-4</v>
      </c>
      <c r="E502" s="6">
        <f t="shared" si="23"/>
        <v>0.98861209618097579</v>
      </c>
      <c r="F502" t="str">
        <f t="shared" si="22"/>
        <v>C</v>
      </c>
    </row>
    <row r="503" spans="2:6" x14ac:dyDescent="0.25">
      <c r="B503">
        <v>1315</v>
      </c>
      <c r="C503" s="5">
        <v>6451.09</v>
      </c>
      <c r="D503" s="2">
        <f t="shared" si="21"/>
        <v>2.4285697385402214E-4</v>
      </c>
      <c r="E503" s="6">
        <f t="shared" si="23"/>
        <v>0.98885495315482985</v>
      </c>
      <c r="F503" t="str">
        <f t="shared" si="22"/>
        <v>C</v>
      </c>
    </row>
    <row r="504" spans="2:6" x14ac:dyDescent="0.25">
      <c r="B504">
        <v>1530</v>
      </c>
      <c r="C504" s="5">
        <v>6397.9400000000005</v>
      </c>
      <c r="D504" s="2">
        <f t="shared" si="21"/>
        <v>2.4085609521795582E-4</v>
      </c>
      <c r="E504" s="6">
        <f t="shared" si="23"/>
        <v>0.98909580925004781</v>
      </c>
      <c r="F504" t="str">
        <f t="shared" si="22"/>
        <v>C</v>
      </c>
    </row>
    <row r="505" spans="2:6" x14ac:dyDescent="0.25">
      <c r="B505">
        <v>1508</v>
      </c>
      <c r="C505" s="5">
        <v>6297.6799999999994</v>
      </c>
      <c r="D505" s="2">
        <f t="shared" si="21"/>
        <v>2.3708171907398565E-4</v>
      </c>
      <c r="E505" s="6">
        <f t="shared" si="23"/>
        <v>0.9893328909691218</v>
      </c>
      <c r="F505" t="str">
        <f t="shared" si="22"/>
        <v>C</v>
      </c>
    </row>
    <row r="506" spans="2:6" x14ac:dyDescent="0.25">
      <c r="B506">
        <v>1224</v>
      </c>
      <c r="C506" s="5">
        <v>6270.42</v>
      </c>
      <c r="D506" s="2">
        <f t="shared" si="21"/>
        <v>2.3605549232668239E-4</v>
      </c>
      <c r="E506" s="6">
        <f t="shared" si="23"/>
        <v>0.98956894646144844</v>
      </c>
      <c r="F506" t="str">
        <f t="shared" si="22"/>
        <v>C</v>
      </c>
    </row>
    <row r="507" spans="2:6" x14ac:dyDescent="0.25">
      <c r="B507">
        <v>1411</v>
      </c>
      <c r="C507" s="5">
        <v>6253.38</v>
      </c>
      <c r="D507" s="2">
        <f t="shared" si="21"/>
        <v>2.354140064949125E-4</v>
      </c>
      <c r="E507" s="6">
        <f t="shared" si="23"/>
        <v>0.9898043604679434</v>
      </c>
      <c r="F507" t="str">
        <f t="shared" si="22"/>
        <v>C</v>
      </c>
    </row>
    <row r="508" spans="2:6" x14ac:dyDescent="0.25">
      <c r="B508">
        <v>1302</v>
      </c>
      <c r="C508" s="5">
        <v>6202.21</v>
      </c>
      <c r="D508" s="2">
        <f t="shared" si="21"/>
        <v>2.3348766670549547E-4</v>
      </c>
      <c r="E508" s="6">
        <f t="shared" si="23"/>
        <v>0.9900378481346489</v>
      </c>
      <c r="F508" t="str">
        <f t="shared" si="22"/>
        <v>C</v>
      </c>
    </row>
    <row r="509" spans="2:6" x14ac:dyDescent="0.25">
      <c r="B509">
        <v>1489</v>
      </c>
      <c r="C509" s="5">
        <v>6168.1</v>
      </c>
      <c r="D509" s="2">
        <f t="shared" si="21"/>
        <v>2.3220356566549125E-4</v>
      </c>
      <c r="E509" s="6">
        <f t="shared" si="23"/>
        <v>0.99027005170031435</v>
      </c>
      <c r="F509" t="str">
        <f t="shared" si="22"/>
        <v>C</v>
      </c>
    </row>
    <row r="510" spans="2:6" x14ac:dyDescent="0.25">
      <c r="B510">
        <v>1046</v>
      </c>
      <c r="C510" s="5">
        <v>6135.25</v>
      </c>
      <c r="D510" s="2">
        <f t="shared" si="21"/>
        <v>2.3096689843699116E-4</v>
      </c>
      <c r="E510" s="6">
        <f t="shared" si="23"/>
        <v>0.99050101859875139</v>
      </c>
      <c r="F510" t="str">
        <f t="shared" si="22"/>
        <v>C</v>
      </c>
    </row>
    <row r="511" spans="2:6" x14ac:dyDescent="0.25">
      <c r="B511">
        <v>1080</v>
      </c>
      <c r="C511" s="5">
        <v>5990.1299999999992</v>
      </c>
      <c r="D511" s="2">
        <f t="shared" si="21"/>
        <v>2.25503728019946E-4</v>
      </c>
      <c r="E511" s="6">
        <f t="shared" si="23"/>
        <v>0.99072652232677139</v>
      </c>
      <c r="F511" t="str">
        <f t="shared" si="22"/>
        <v>C</v>
      </c>
    </row>
    <row r="512" spans="2:6" x14ac:dyDescent="0.25">
      <c r="B512">
        <v>1164</v>
      </c>
      <c r="C512" s="5">
        <v>5974.6899999999987</v>
      </c>
      <c r="D512" s="2">
        <f t="shared" si="21"/>
        <v>2.2492247559960986E-4</v>
      </c>
      <c r="E512" s="6">
        <f t="shared" si="23"/>
        <v>0.99095144480237096</v>
      </c>
      <c r="F512" t="str">
        <f t="shared" si="22"/>
        <v>C</v>
      </c>
    </row>
    <row r="513" spans="2:6" x14ac:dyDescent="0.25">
      <c r="B513">
        <v>1139</v>
      </c>
      <c r="C513" s="5">
        <v>5949.58</v>
      </c>
      <c r="D513" s="2">
        <f t="shared" si="21"/>
        <v>2.2397718749892081E-4</v>
      </c>
      <c r="E513" s="6">
        <f t="shared" si="23"/>
        <v>0.99117542198986985</v>
      </c>
      <c r="F513" t="str">
        <f t="shared" si="22"/>
        <v>C</v>
      </c>
    </row>
    <row r="514" spans="2:6" x14ac:dyDescent="0.25">
      <c r="B514">
        <v>1238</v>
      </c>
      <c r="C514" s="5">
        <v>5933.5</v>
      </c>
      <c r="D514" s="2">
        <f t="shared" si="21"/>
        <v>2.2337184171401117E-4</v>
      </c>
      <c r="E514" s="6">
        <f t="shared" si="23"/>
        <v>0.99139879383158391</v>
      </c>
      <c r="F514" t="str">
        <f t="shared" si="22"/>
        <v>C</v>
      </c>
    </row>
    <row r="515" spans="2:6" x14ac:dyDescent="0.25">
      <c r="B515">
        <v>1561</v>
      </c>
      <c r="C515" s="5">
        <v>5805.47</v>
      </c>
      <c r="D515" s="2">
        <f t="shared" si="21"/>
        <v>2.1855203942284328E-4</v>
      </c>
      <c r="E515" s="6">
        <f t="shared" si="23"/>
        <v>0.99161734587100681</v>
      </c>
      <c r="F515" t="str">
        <f t="shared" si="22"/>
        <v>C</v>
      </c>
    </row>
    <row r="516" spans="2:6" x14ac:dyDescent="0.25">
      <c r="B516">
        <v>1415</v>
      </c>
      <c r="C516" s="5">
        <v>5748.6500000000005</v>
      </c>
      <c r="D516" s="2">
        <f t="shared" si="21"/>
        <v>2.1641300039930067E-4</v>
      </c>
      <c r="E516" s="6">
        <f t="shared" si="23"/>
        <v>0.99183375887140612</v>
      </c>
      <c r="F516" t="str">
        <f t="shared" si="22"/>
        <v>C</v>
      </c>
    </row>
    <row r="517" spans="2:6" x14ac:dyDescent="0.25">
      <c r="B517">
        <v>1180</v>
      </c>
      <c r="C517" s="5">
        <v>5738.87</v>
      </c>
      <c r="D517" s="2">
        <f t="shared" ref="D517:D566" si="24">C517/GETPIVOTDATA("[Measures].[Suma de STOCK_VALORIZADO]",$B$3)</f>
        <v>2.1604482367191158E-4</v>
      </c>
      <c r="E517" s="6">
        <f t="shared" si="23"/>
        <v>0.992049803695078</v>
      </c>
      <c r="F517" t="str">
        <f t="shared" ref="F517:F565" si="25">VLOOKUP(E517,$J$5:$L$8,3,TRUE)</f>
        <v>C</v>
      </c>
    </row>
    <row r="518" spans="2:6" x14ac:dyDescent="0.25">
      <c r="B518">
        <v>1226</v>
      </c>
      <c r="C518" s="5">
        <v>5726.05</v>
      </c>
      <c r="D518" s="2">
        <f t="shared" si="24"/>
        <v>2.1556220346279829E-4</v>
      </c>
      <c r="E518" s="6">
        <f t="shared" ref="E518:E565" si="26">D518+E517</f>
        <v>0.99226536589854075</v>
      </c>
      <c r="F518" t="str">
        <f t="shared" si="25"/>
        <v>C</v>
      </c>
    </row>
    <row r="519" spans="2:6" x14ac:dyDescent="0.25">
      <c r="B519">
        <v>1286</v>
      </c>
      <c r="C519" s="5">
        <v>5687.98</v>
      </c>
      <c r="D519" s="2">
        <f t="shared" si="24"/>
        <v>2.1412902472949544E-4</v>
      </c>
      <c r="E519" s="6">
        <f t="shared" si="26"/>
        <v>0.99247949492327026</v>
      </c>
      <c r="F519" t="str">
        <f t="shared" si="25"/>
        <v>C</v>
      </c>
    </row>
    <row r="520" spans="2:6" x14ac:dyDescent="0.25">
      <c r="B520">
        <v>1281</v>
      </c>
      <c r="C520" s="5">
        <v>5663.33</v>
      </c>
      <c r="D520" s="2">
        <f t="shared" si="24"/>
        <v>2.1320105373459356E-4</v>
      </c>
      <c r="E520" s="6">
        <f t="shared" si="26"/>
        <v>0.99269269597700482</v>
      </c>
      <c r="F520" t="str">
        <f t="shared" si="25"/>
        <v>C</v>
      </c>
    </row>
    <row r="521" spans="2:6" x14ac:dyDescent="0.25">
      <c r="B521">
        <v>1457</v>
      </c>
      <c r="C521" s="5">
        <v>5606.1900000000005</v>
      </c>
      <c r="D521" s="2">
        <f t="shared" si="24"/>
        <v>2.1104996802876421E-4</v>
      </c>
      <c r="E521" s="6">
        <f t="shared" si="26"/>
        <v>0.99290374594503361</v>
      </c>
      <c r="F521" t="str">
        <f t="shared" si="25"/>
        <v>C</v>
      </c>
    </row>
    <row r="522" spans="2:6" x14ac:dyDescent="0.25">
      <c r="B522">
        <v>1124</v>
      </c>
      <c r="C522" s="5">
        <v>5593.17</v>
      </c>
      <c r="D522" s="2">
        <f t="shared" si="24"/>
        <v>2.1055981864322168E-4</v>
      </c>
      <c r="E522" s="6">
        <f t="shared" si="26"/>
        <v>0.99311430576367687</v>
      </c>
      <c r="F522" t="str">
        <f t="shared" si="25"/>
        <v>C</v>
      </c>
    </row>
    <row r="523" spans="2:6" x14ac:dyDescent="0.25">
      <c r="B523">
        <v>1476</v>
      </c>
      <c r="C523" s="5">
        <v>5563.55</v>
      </c>
      <c r="D523" s="2">
        <f t="shared" si="24"/>
        <v>2.0944474761405357E-4</v>
      </c>
      <c r="E523" s="6">
        <f t="shared" si="26"/>
        <v>0.99332375051129096</v>
      </c>
      <c r="F523" t="str">
        <f t="shared" si="25"/>
        <v>C</v>
      </c>
    </row>
    <row r="524" spans="2:6" x14ac:dyDescent="0.25">
      <c r="B524">
        <v>1183</v>
      </c>
      <c r="C524" s="5">
        <v>5541.24</v>
      </c>
      <c r="D524" s="2">
        <f t="shared" si="24"/>
        <v>2.0860486798337361E-4</v>
      </c>
      <c r="E524" s="6">
        <f t="shared" si="26"/>
        <v>0.99353235537927431</v>
      </c>
      <c r="F524" t="str">
        <f t="shared" si="25"/>
        <v>C</v>
      </c>
    </row>
    <row r="525" spans="2:6" x14ac:dyDescent="0.25">
      <c r="B525">
        <v>1214</v>
      </c>
      <c r="C525" s="5">
        <v>5517.8099999999995</v>
      </c>
      <c r="D525" s="2">
        <f t="shared" si="24"/>
        <v>2.0772282496468996E-4</v>
      </c>
      <c r="E525" s="6">
        <f t="shared" si="26"/>
        <v>0.99374007820423904</v>
      </c>
      <c r="F525" t="str">
        <f t="shared" si="25"/>
        <v>C</v>
      </c>
    </row>
    <row r="526" spans="2:6" x14ac:dyDescent="0.25">
      <c r="B526">
        <v>1041</v>
      </c>
      <c r="C526" s="5">
        <v>5505.83</v>
      </c>
      <c r="D526" s="2">
        <f t="shared" si="24"/>
        <v>2.0727182729657944E-4</v>
      </c>
      <c r="E526" s="6">
        <f t="shared" si="26"/>
        <v>0.99394735003153567</v>
      </c>
      <c r="F526" t="str">
        <f t="shared" si="25"/>
        <v>C</v>
      </c>
    </row>
    <row r="527" spans="2:6" x14ac:dyDescent="0.25">
      <c r="B527">
        <v>1425</v>
      </c>
      <c r="C527" s="5">
        <v>5361.4400000000005</v>
      </c>
      <c r="D527" s="2">
        <f t="shared" si="24"/>
        <v>2.01836138373501E-4</v>
      </c>
      <c r="E527" s="6">
        <f t="shared" si="26"/>
        <v>0.99414918616990922</v>
      </c>
      <c r="F527" t="str">
        <f t="shared" si="25"/>
        <v>C</v>
      </c>
    </row>
    <row r="528" spans="2:6" x14ac:dyDescent="0.25">
      <c r="B528">
        <v>1035</v>
      </c>
      <c r="C528" s="5">
        <v>5334.01</v>
      </c>
      <c r="D528" s="2">
        <f t="shared" si="24"/>
        <v>2.0080351182623289E-4</v>
      </c>
      <c r="E528" s="6">
        <f t="shared" si="26"/>
        <v>0.99434998968173549</v>
      </c>
      <c r="F528" t="str">
        <f t="shared" si="25"/>
        <v>C</v>
      </c>
    </row>
    <row r="529" spans="2:6" x14ac:dyDescent="0.25">
      <c r="B529">
        <v>1064</v>
      </c>
      <c r="C529" s="5">
        <v>5233.7199999999993</v>
      </c>
      <c r="D529" s="2">
        <f t="shared" si="24"/>
        <v>1.9702800630579833E-4</v>
      </c>
      <c r="E529" s="6">
        <f t="shared" si="26"/>
        <v>0.99454701768804132</v>
      </c>
      <c r="F529" t="str">
        <f t="shared" si="25"/>
        <v>C</v>
      </c>
    </row>
    <row r="530" spans="2:6" x14ac:dyDescent="0.25">
      <c r="B530">
        <v>1299</v>
      </c>
      <c r="C530" s="5">
        <v>5100.33</v>
      </c>
      <c r="D530" s="2">
        <f t="shared" si="24"/>
        <v>1.9200642208632723E-4</v>
      </c>
      <c r="E530" s="6">
        <f t="shared" si="26"/>
        <v>0.9947390241101276</v>
      </c>
      <c r="F530" t="str">
        <f t="shared" si="25"/>
        <v>C</v>
      </c>
    </row>
    <row r="531" spans="2:6" x14ac:dyDescent="0.25">
      <c r="B531">
        <v>1079</v>
      </c>
      <c r="C531" s="5">
        <v>5090.92</v>
      </c>
      <c r="D531" s="2">
        <f t="shared" si="24"/>
        <v>1.9165217433533222E-4</v>
      </c>
      <c r="E531" s="6">
        <f t="shared" si="26"/>
        <v>0.99493067628446297</v>
      </c>
      <c r="F531" t="str">
        <f t="shared" si="25"/>
        <v>C</v>
      </c>
    </row>
    <row r="532" spans="2:6" x14ac:dyDescent="0.25">
      <c r="B532">
        <v>1447</v>
      </c>
      <c r="C532" s="5">
        <v>5085.12</v>
      </c>
      <c r="D532" s="2">
        <f t="shared" si="24"/>
        <v>1.9143382821888472E-4</v>
      </c>
      <c r="E532" s="6">
        <f t="shared" si="26"/>
        <v>0.99512211011268181</v>
      </c>
      <c r="F532" t="str">
        <f t="shared" si="25"/>
        <v>C</v>
      </c>
    </row>
    <row r="533" spans="2:6" x14ac:dyDescent="0.25">
      <c r="B533">
        <v>1094</v>
      </c>
      <c r="C533" s="5">
        <v>5064.4500000000007</v>
      </c>
      <c r="D533" s="2">
        <f t="shared" si="24"/>
        <v>1.9065568783492443E-4</v>
      </c>
      <c r="E533" s="6">
        <f t="shared" si="26"/>
        <v>0.99531276580051675</v>
      </c>
      <c r="F533" t="str">
        <f t="shared" si="25"/>
        <v>C</v>
      </c>
    </row>
    <row r="534" spans="2:6" x14ac:dyDescent="0.25">
      <c r="B534">
        <v>1265</v>
      </c>
      <c r="C534" s="5">
        <v>5060.6200000000008</v>
      </c>
      <c r="D534" s="2">
        <f t="shared" si="24"/>
        <v>1.9051150410630477E-4</v>
      </c>
      <c r="E534" s="6">
        <f t="shared" si="26"/>
        <v>0.99550327730462307</v>
      </c>
      <c r="F534" t="str">
        <f t="shared" si="25"/>
        <v>C</v>
      </c>
    </row>
    <row r="535" spans="2:6" x14ac:dyDescent="0.25">
      <c r="B535">
        <v>1134</v>
      </c>
      <c r="C535" s="5">
        <v>5052.67</v>
      </c>
      <c r="D535" s="2">
        <f t="shared" si="24"/>
        <v>1.902122193432431E-4</v>
      </c>
      <c r="E535" s="6">
        <f t="shared" si="26"/>
        <v>0.9956934895239663</v>
      </c>
      <c r="F535" t="str">
        <f t="shared" si="25"/>
        <v>C</v>
      </c>
    </row>
    <row r="536" spans="2:6" x14ac:dyDescent="0.25">
      <c r="B536">
        <v>1259</v>
      </c>
      <c r="C536" s="5">
        <v>5043.41</v>
      </c>
      <c r="D536" s="2">
        <f t="shared" si="24"/>
        <v>1.8986361847457E-4</v>
      </c>
      <c r="E536" s="6">
        <f t="shared" si="26"/>
        <v>0.99588335314244092</v>
      </c>
      <c r="F536" t="str">
        <f t="shared" si="25"/>
        <v>C</v>
      </c>
    </row>
    <row r="537" spans="2:6" x14ac:dyDescent="0.25">
      <c r="B537">
        <v>1144</v>
      </c>
      <c r="C537" s="5">
        <v>5027.5800000000008</v>
      </c>
      <c r="D537" s="2">
        <f t="shared" si="24"/>
        <v>1.8926768416019694E-4</v>
      </c>
      <c r="E537" s="6">
        <f t="shared" si="26"/>
        <v>0.99607262082660109</v>
      </c>
      <c r="F537" t="str">
        <f t="shared" si="25"/>
        <v>C</v>
      </c>
    </row>
    <row r="538" spans="2:6" x14ac:dyDescent="0.25">
      <c r="B538">
        <v>1549</v>
      </c>
      <c r="C538" s="5">
        <v>5022.9800000000005</v>
      </c>
      <c r="D538" s="2">
        <f t="shared" si="24"/>
        <v>1.8909451310232476E-4</v>
      </c>
      <c r="E538" s="6">
        <f t="shared" si="26"/>
        <v>0.99626171533970342</v>
      </c>
      <c r="F538" t="str">
        <f t="shared" si="25"/>
        <v>C</v>
      </c>
    </row>
    <row r="539" spans="2:6" x14ac:dyDescent="0.25">
      <c r="B539">
        <v>1394</v>
      </c>
      <c r="C539" s="5">
        <v>4857.5</v>
      </c>
      <c r="D539" s="2">
        <f t="shared" si="24"/>
        <v>1.8286487252478458E-4</v>
      </c>
      <c r="E539" s="6">
        <f t="shared" si="26"/>
        <v>0.99644458021222826</v>
      </c>
      <c r="F539" t="str">
        <f t="shared" si="25"/>
        <v>C</v>
      </c>
    </row>
    <row r="540" spans="2:6" x14ac:dyDescent="0.25">
      <c r="B540">
        <v>1178</v>
      </c>
      <c r="C540" s="5">
        <v>4714.5899999999992</v>
      </c>
      <c r="D540" s="2">
        <f t="shared" si="24"/>
        <v>1.7748489950728235E-4</v>
      </c>
      <c r="E540" s="6">
        <f t="shared" si="26"/>
        <v>0.99662206511173557</v>
      </c>
      <c r="F540" t="str">
        <f t="shared" si="25"/>
        <v>C</v>
      </c>
    </row>
    <row r="541" spans="2:6" x14ac:dyDescent="0.25">
      <c r="B541">
        <v>1544</v>
      </c>
      <c r="C541" s="5">
        <v>4708.07</v>
      </c>
      <c r="D541" s="2">
        <f t="shared" si="24"/>
        <v>1.7723944835568964E-4</v>
      </c>
      <c r="E541" s="6">
        <f t="shared" si="26"/>
        <v>0.99679930456009125</v>
      </c>
      <c r="F541" t="str">
        <f t="shared" si="25"/>
        <v>C</v>
      </c>
    </row>
    <row r="542" spans="2:6" x14ac:dyDescent="0.25">
      <c r="B542">
        <v>1119</v>
      </c>
      <c r="C542" s="5">
        <v>4686.82</v>
      </c>
      <c r="D542" s="2">
        <f t="shared" si="24"/>
        <v>1.7643947336008458E-4</v>
      </c>
      <c r="E542" s="6">
        <f t="shared" si="26"/>
        <v>0.99697574403345135</v>
      </c>
      <c r="F542" t="str">
        <f t="shared" si="25"/>
        <v>C</v>
      </c>
    </row>
    <row r="543" spans="2:6" x14ac:dyDescent="0.25">
      <c r="B543">
        <v>1301</v>
      </c>
      <c r="C543" s="5">
        <v>4684.26</v>
      </c>
      <c r="D543" s="2">
        <f t="shared" si="24"/>
        <v>1.7634309990179051E-4</v>
      </c>
      <c r="E543" s="6">
        <f t="shared" si="26"/>
        <v>0.99715208713335313</v>
      </c>
      <c r="F543" t="str">
        <f t="shared" si="25"/>
        <v>C</v>
      </c>
    </row>
    <row r="544" spans="2:6" x14ac:dyDescent="0.25">
      <c r="B544">
        <v>1435</v>
      </c>
      <c r="C544" s="5">
        <v>4585.17</v>
      </c>
      <c r="D544" s="2">
        <f t="shared" si="24"/>
        <v>1.7261276943993136E-4</v>
      </c>
      <c r="E544" s="6">
        <f t="shared" si="26"/>
        <v>0.99732469990279304</v>
      </c>
      <c r="F544" t="str">
        <f t="shared" si="25"/>
        <v>C</v>
      </c>
    </row>
    <row r="545" spans="2:6" x14ac:dyDescent="0.25">
      <c r="B545">
        <v>1364</v>
      </c>
      <c r="C545" s="5">
        <v>4449.28</v>
      </c>
      <c r="D545" s="2">
        <f t="shared" si="24"/>
        <v>1.6749707051509492E-4</v>
      </c>
      <c r="E545" s="6">
        <f t="shared" si="26"/>
        <v>0.99749219697330815</v>
      </c>
      <c r="F545" t="str">
        <f t="shared" si="25"/>
        <v>C</v>
      </c>
    </row>
    <row r="546" spans="2:6" x14ac:dyDescent="0.25">
      <c r="B546">
        <v>1512</v>
      </c>
      <c r="C546" s="5">
        <v>4335.01</v>
      </c>
      <c r="D546" s="2">
        <f t="shared" si="24"/>
        <v>1.6319527556225762E-4</v>
      </c>
      <c r="E546" s="6">
        <f t="shared" si="26"/>
        <v>0.99765539224887045</v>
      </c>
      <c r="F546" t="str">
        <f t="shared" si="25"/>
        <v>C</v>
      </c>
    </row>
    <row r="547" spans="2:6" x14ac:dyDescent="0.25">
      <c r="B547">
        <v>1312</v>
      </c>
      <c r="C547" s="5">
        <v>4193.21</v>
      </c>
      <c r="D547" s="2">
        <f t="shared" si="24"/>
        <v>1.5785708947393761E-4</v>
      </c>
      <c r="E547" s="6">
        <f t="shared" si="26"/>
        <v>0.99781324933834437</v>
      </c>
      <c r="F547" t="str">
        <f t="shared" si="25"/>
        <v>C</v>
      </c>
    </row>
    <row r="548" spans="2:6" x14ac:dyDescent="0.25">
      <c r="B548">
        <v>1044</v>
      </c>
      <c r="C548" s="5">
        <v>4048.12</v>
      </c>
      <c r="D548" s="2">
        <f t="shared" si="24"/>
        <v>1.5239504843335685E-4</v>
      </c>
      <c r="E548" s="6">
        <f t="shared" si="26"/>
        <v>0.99796564438677771</v>
      </c>
      <c r="F548" t="str">
        <f t="shared" si="25"/>
        <v>C</v>
      </c>
    </row>
    <row r="549" spans="2:6" x14ac:dyDescent="0.25">
      <c r="B549">
        <v>1032</v>
      </c>
      <c r="C549" s="5">
        <v>4035.4099999999994</v>
      </c>
      <c r="D549" s="2">
        <f t="shared" si="24"/>
        <v>1.5191656927127963E-4</v>
      </c>
      <c r="E549" s="6">
        <f t="shared" si="26"/>
        <v>0.99811756095604898</v>
      </c>
      <c r="F549" t="str">
        <f t="shared" si="25"/>
        <v>C</v>
      </c>
    </row>
    <row r="550" spans="2:6" x14ac:dyDescent="0.25">
      <c r="B550">
        <v>1145</v>
      </c>
      <c r="C550" s="5">
        <v>4013.46</v>
      </c>
      <c r="D550" s="2">
        <f t="shared" si="24"/>
        <v>1.510902421581723E-4</v>
      </c>
      <c r="E550" s="6">
        <f t="shared" si="26"/>
        <v>0.99826865119820718</v>
      </c>
      <c r="F550" t="str">
        <f t="shared" si="25"/>
        <v>C</v>
      </c>
    </row>
    <row r="551" spans="2:6" x14ac:dyDescent="0.25">
      <c r="B551">
        <v>1427</v>
      </c>
      <c r="C551" s="5">
        <v>3769.32</v>
      </c>
      <c r="D551" s="2">
        <f t="shared" si="24"/>
        <v>1.4189937649101823E-4</v>
      </c>
      <c r="E551" s="6">
        <f t="shared" si="26"/>
        <v>0.99841055057469819</v>
      </c>
      <c r="F551" t="str">
        <f t="shared" si="25"/>
        <v>C</v>
      </c>
    </row>
    <row r="552" spans="2:6" x14ac:dyDescent="0.25">
      <c r="B552">
        <v>1317</v>
      </c>
      <c r="C552" s="5">
        <v>3592.39</v>
      </c>
      <c r="D552" s="2">
        <f t="shared" si="24"/>
        <v>1.3523869056290496E-4</v>
      </c>
      <c r="E552" s="6">
        <f t="shared" si="26"/>
        <v>0.99854578926526105</v>
      </c>
      <c r="F552" t="str">
        <f t="shared" si="25"/>
        <v>C</v>
      </c>
    </row>
    <row r="553" spans="2:6" x14ac:dyDescent="0.25">
      <c r="B553">
        <v>1305</v>
      </c>
      <c r="C553" s="5">
        <v>3584.32</v>
      </c>
      <c r="D553" s="2">
        <f t="shared" si="24"/>
        <v>1.3493488829398578E-4</v>
      </c>
      <c r="E553" s="6">
        <f t="shared" si="26"/>
        <v>0.99868072415355502</v>
      </c>
      <c r="F553" t="str">
        <f t="shared" si="25"/>
        <v>C</v>
      </c>
    </row>
    <row r="554" spans="2:6" x14ac:dyDescent="0.25">
      <c r="B554">
        <v>1526</v>
      </c>
      <c r="C554" s="5">
        <v>3561.5399999999995</v>
      </c>
      <c r="D554" s="2">
        <f t="shared" si="24"/>
        <v>1.340773150986971E-4</v>
      </c>
      <c r="E554" s="6">
        <f t="shared" si="26"/>
        <v>0.99881480146865376</v>
      </c>
      <c r="F554" t="str">
        <f t="shared" si="25"/>
        <v>C</v>
      </c>
    </row>
    <row r="555" spans="2:6" x14ac:dyDescent="0.25">
      <c r="B555">
        <v>1360</v>
      </c>
      <c r="C555" s="5">
        <v>3457.3599999999997</v>
      </c>
      <c r="D555" s="2">
        <f t="shared" si="24"/>
        <v>1.3015536709671418E-4</v>
      </c>
      <c r="E555" s="6">
        <f t="shared" si="26"/>
        <v>0.99894495683575046</v>
      </c>
      <c r="F555" t="str">
        <f t="shared" si="25"/>
        <v>C</v>
      </c>
    </row>
    <row r="556" spans="2:6" x14ac:dyDescent="0.25">
      <c r="B556">
        <v>1545</v>
      </c>
      <c r="C556" s="5">
        <v>3439.1699999999996</v>
      </c>
      <c r="D556" s="2">
        <f t="shared" si="24"/>
        <v>1.2947058850047623E-4</v>
      </c>
      <c r="E556" s="6">
        <f t="shared" si="26"/>
        <v>0.9990744274242509</v>
      </c>
      <c r="F556" t="str">
        <f t="shared" si="25"/>
        <v>C</v>
      </c>
    </row>
    <row r="557" spans="2:6" x14ac:dyDescent="0.25">
      <c r="B557">
        <v>1502</v>
      </c>
      <c r="C557" s="5">
        <v>3385.33</v>
      </c>
      <c r="D557" s="2">
        <f t="shared" si="24"/>
        <v>1.2744373420572907E-4</v>
      </c>
      <c r="E557" s="6">
        <f t="shared" si="26"/>
        <v>0.9992018711584566</v>
      </c>
      <c r="F557" t="str">
        <f t="shared" si="25"/>
        <v>C</v>
      </c>
    </row>
    <row r="558" spans="2:6" x14ac:dyDescent="0.25">
      <c r="B558">
        <v>1363</v>
      </c>
      <c r="C558" s="5">
        <v>3118.33</v>
      </c>
      <c r="D558" s="2">
        <f t="shared" si="24"/>
        <v>1.1739228367271466E-4</v>
      </c>
      <c r="E558" s="6">
        <f t="shared" si="26"/>
        <v>0.99931926344212929</v>
      </c>
      <c r="F558" t="str">
        <f t="shared" si="25"/>
        <v>C</v>
      </c>
    </row>
    <row r="559" spans="2:6" x14ac:dyDescent="0.25">
      <c r="B559">
        <v>1063</v>
      </c>
      <c r="C559" s="5">
        <v>3083.5099999999998</v>
      </c>
      <c r="D559" s="2">
        <f t="shared" si="24"/>
        <v>1.1608145405638672E-4</v>
      </c>
      <c r="E559" s="6">
        <f t="shared" si="26"/>
        <v>0.99943534489618568</v>
      </c>
      <c r="F559" t="str">
        <f t="shared" si="25"/>
        <v>C</v>
      </c>
    </row>
    <row r="560" spans="2:6" x14ac:dyDescent="0.25">
      <c r="B560">
        <v>1249</v>
      </c>
      <c r="C560" s="5">
        <v>3046.91</v>
      </c>
      <c r="D560" s="2">
        <f t="shared" si="24"/>
        <v>1.1470361476983868E-4</v>
      </c>
      <c r="E560" s="6">
        <f t="shared" si="26"/>
        <v>0.99955004851095552</v>
      </c>
      <c r="F560" t="str">
        <f t="shared" si="25"/>
        <v>C</v>
      </c>
    </row>
    <row r="561" spans="2:6" x14ac:dyDescent="0.25">
      <c r="B561">
        <v>1012</v>
      </c>
      <c r="C561" s="5">
        <v>2898.9500000000003</v>
      </c>
      <c r="D561" s="2">
        <f t="shared" si="24"/>
        <v>1.0913353004749857E-4</v>
      </c>
      <c r="E561" s="6">
        <f t="shared" si="26"/>
        <v>0.99965918204100301</v>
      </c>
      <c r="F561" t="str">
        <f t="shared" si="25"/>
        <v>C</v>
      </c>
    </row>
    <row r="562" spans="2:6" x14ac:dyDescent="0.25">
      <c r="B562">
        <v>1474</v>
      </c>
      <c r="C562" s="5">
        <v>2664.96</v>
      </c>
      <c r="D562" s="2">
        <f t="shared" si="24"/>
        <v>1.0032477008412762E-4</v>
      </c>
      <c r="E562" s="6">
        <f t="shared" si="26"/>
        <v>0.99975950681108716</v>
      </c>
      <c r="F562" t="str">
        <f t="shared" si="25"/>
        <v>C</v>
      </c>
    </row>
    <row r="563" spans="2:6" x14ac:dyDescent="0.25">
      <c r="B563">
        <v>1518</v>
      </c>
      <c r="C563" s="5">
        <v>2573.52</v>
      </c>
      <c r="D563" s="2">
        <f t="shared" si="24"/>
        <v>9.6882430620686284E-5</v>
      </c>
      <c r="E563" s="6">
        <f t="shared" si="26"/>
        <v>0.99985638924170783</v>
      </c>
      <c r="F563" t="str">
        <f t="shared" si="25"/>
        <v>C</v>
      </c>
    </row>
    <row r="564" spans="2:6" x14ac:dyDescent="0.25">
      <c r="B564">
        <v>1367</v>
      </c>
      <c r="C564" s="5">
        <v>2044.74</v>
      </c>
      <c r="D564" s="2">
        <f t="shared" si="24"/>
        <v>7.6976041059460224E-5</v>
      </c>
      <c r="E564" s="6">
        <f t="shared" si="26"/>
        <v>0.99993336528276733</v>
      </c>
      <c r="F564" t="str">
        <f t="shared" si="25"/>
        <v>C</v>
      </c>
    </row>
    <row r="565" spans="2:6" x14ac:dyDescent="0.25">
      <c r="B565">
        <v>1210</v>
      </c>
      <c r="C565" s="5">
        <v>1770.04</v>
      </c>
      <c r="D565" s="2">
        <f t="shared" si="24"/>
        <v>6.6634717233920678E-5</v>
      </c>
      <c r="E565" s="6">
        <f t="shared" si="26"/>
        <v>1.0000000000000013</v>
      </c>
      <c r="F565" t="str">
        <f t="shared" si="25"/>
        <v>C</v>
      </c>
    </row>
    <row r="566" spans="2:6" x14ac:dyDescent="0.25">
      <c r="B566" t="s">
        <v>619</v>
      </c>
      <c r="C566" s="5">
        <v>26563330.249999978</v>
      </c>
      <c r="D566" s="2">
        <f t="shared" si="24"/>
        <v>1</v>
      </c>
      <c r="E566" s="6"/>
    </row>
  </sheetData>
  <mergeCells count="1">
    <mergeCell ref="J11:L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AO22"/>
  <sheetViews>
    <sheetView workbookViewId="0">
      <selection activeCell="AO8" sqref="AO8"/>
    </sheetView>
  </sheetViews>
  <sheetFormatPr baseColWidth="10" defaultRowHeight="15" x14ac:dyDescent="0.25"/>
  <cols>
    <col min="2" max="2" width="17.5703125" customWidth="1"/>
    <col min="3" max="3" width="7.140625" customWidth="1"/>
    <col min="4" max="4" width="27.7109375" customWidth="1"/>
    <col min="5" max="5" width="24.42578125" customWidth="1"/>
    <col min="6" max="6" width="6.140625" customWidth="1"/>
    <col min="7" max="7" width="21" customWidth="1"/>
    <col min="8" max="8" width="27.7109375" bestFit="1" customWidth="1"/>
    <col min="9" max="9" width="6.42578125" customWidth="1"/>
    <col min="10" max="10" width="27.7109375" bestFit="1" customWidth="1"/>
    <col min="11" max="11" width="7.140625" customWidth="1"/>
    <col min="12" max="14" width="14.85546875" customWidth="1"/>
    <col min="15" max="15" width="12.5703125" bestFit="1" customWidth="1"/>
    <col min="17" max="17" width="27.7109375" bestFit="1" customWidth="1"/>
    <col min="18" max="18" width="7.140625" customWidth="1"/>
    <col min="19" max="21" width="13.5703125" customWidth="1"/>
    <col min="22" max="22" width="12.5703125" bestFit="1" customWidth="1"/>
    <col min="24" max="24" width="22.140625" bestFit="1" customWidth="1"/>
    <col min="25" max="25" width="27.7109375" bestFit="1" customWidth="1"/>
    <col min="27" max="27" width="32.7109375" customWidth="1"/>
    <col min="28" max="28" width="27.7109375" bestFit="1" customWidth="1"/>
    <col min="31" max="31" width="21" customWidth="1"/>
    <col min="32" max="32" width="33.5703125" customWidth="1"/>
    <col min="34" max="34" width="21" customWidth="1"/>
    <col min="35" max="35" width="22.5703125" customWidth="1"/>
    <col min="37" max="37" width="51.42578125" customWidth="1"/>
    <col min="38" max="38" width="27.7109375" bestFit="1" customWidth="1"/>
    <col min="40" max="40" width="21" customWidth="1"/>
    <col min="41" max="41" width="27.7109375" bestFit="1" customWidth="1"/>
  </cols>
  <sheetData>
    <row r="1" spans="2:41" x14ac:dyDescent="0.25">
      <c r="AA1" s="4" t="s">
        <v>19</v>
      </c>
      <c r="AB1" t="s" vm="1">
        <v>644</v>
      </c>
    </row>
    <row r="2" spans="2:41" x14ac:dyDescent="0.25">
      <c r="B2" s="4" t="s">
        <v>19</v>
      </c>
      <c r="C2" s="4" t="s">
        <v>18</v>
      </c>
      <c r="D2" t="s">
        <v>630</v>
      </c>
      <c r="E2" t="s">
        <v>641</v>
      </c>
      <c r="G2" s="4" t="s">
        <v>6</v>
      </c>
      <c r="H2" t="s">
        <v>630</v>
      </c>
      <c r="J2" s="4" t="s">
        <v>630</v>
      </c>
      <c r="L2" s="4" t="s">
        <v>618</v>
      </c>
      <c r="X2" s="4" t="s">
        <v>632</v>
      </c>
      <c r="Y2" t="s">
        <v>630</v>
      </c>
      <c r="AA2" s="4" t="s">
        <v>18</v>
      </c>
      <c r="AB2" t="s" vm="2">
        <v>644</v>
      </c>
    </row>
    <row r="3" spans="2:41" x14ac:dyDescent="0.25">
      <c r="B3">
        <v>2019</v>
      </c>
      <c r="C3" t="s">
        <v>20</v>
      </c>
      <c r="D3" s="13">
        <v>1394814.8900000001</v>
      </c>
      <c r="E3" s="1">
        <v>137</v>
      </c>
      <c r="G3" t="s">
        <v>12</v>
      </c>
      <c r="H3" s="13">
        <v>1649482.5999999994</v>
      </c>
      <c r="J3" s="4" t="s">
        <v>19</v>
      </c>
      <c r="K3" s="4" t="s">
        <v>18</v>
      </c>
      <c r="L3" t="s">
        <v>628</v>
      </c>
      <c r="M3" t="s">
        <v>627</v>
      </c>
      <c r="N3" t="s">
        <v>629</v>
      </c>
      <c r="O3" t="s">
        <v>619</v>
      </c>
      <c r="Q3" s="4" t="s">
        <v>630</v>
      </c>
      <c r="S3" s="4" t="s">
        <v>631</v>
      </c>
      <c r="X3" t="s">
        <v>635</v>
      </c>
      <c r="Y3" s="13">
        <v>895524.53999999992</v>
      </c>
    </row>
    <row r="4" spans="2:41" x14ac:dyDescent="0.25">
      <c r="C4" t="s">
        <v>21</v>
      </c>
      <c r="D4" s="13">
        <v>1449177.73</v>
      </c>
      <c r="E4" s="1">
        <v>130</v>
      </c>
      <c r="G4" t="s">
        <v>7</v>
      </c>
      <c r="H4" s="13">
        <v>403057.22</v>
      </c>
      <c r="J4">
        <v>2019</v>
      </c>
      <c r="K4" t="s">
        <v>20</v>
      </c>
      <c r="L4" s="13">
        <v>440255</v>
      </c>
      <c r="M4" s="13">
        <v>425660</v>
      </c>
      <c r="N4" s="13">
        <v>528899.89</v>
      </c>
      <c r="O4" s="13">
        <v>1394814.8900000001</v>
      </c>
      <c r="Q4" s="4" t="s">
        <v>19</v>
      </c>
      <c r="R4" s="4" t="s">
        <v>18</v>
      </c>
      <c r="S4" t="s">
        <v>628</v>
      </c>
      <c r="T4" t="s">
        <v>627</v>
      </c>
      <c r="U4" t="s">
        <v>629</v>
      </c>
      <c r="V4" t="s">
        <v>619</v>
      </c>
      <c r="X4" t="s">
        <v>636</v>
      </c>
      <c r="Y4" s="13">
        <v>19401057.359999973</v>
      </c>
      <c r="AA4" s="4" t="s">
        <v>33</v>
      </c>
      <c r="AB4" t="s">
        <v>630</v>
      </c>
    </row>
    <row r="5" spans="2:41" x14ac:dyDescent="0.25">
      <c r="C5" t="s">
        <v>22</v>
      </c>
      <c r="D5" s="13">
        <v>1018784.3200000001</v>
      </c>
      <c r="E5" s="1">
        <v>141</v>
      </c>
      <c r="G5" t="s">
        <v>8</v>
      </c>
      <c r="H5" s="13">
        <v>154212</v>
      </c>
      <c r="K5" t="s">
        <v>21</v>
      </c>
      <c r="L5" s="13">
        <v>296987</v>
      </c>
      <c r="M5" s="13">
        <v>560983</v>
      </c>
      <c r="N5" s="13">
        <v>591207.73</v>
      </c>
      <c r="O5" s="13">
        <v>1449177.73</v>
      </c>
      <c r="Q5">
        <v>2019</v>
      </c>
      <c r="R5" t="s">
        <v>20</v>
      </c>
      <c r="S5" s="13">
        <v>993739</v>
      </c>
      <c r="T5" s="13">
        <v>218253.85000000003</v>
      </c>
      <c r="U5" s="13">
        <v>182822.03999999998</v>
      </c>
      <c r="V5" s="13">
        <v>1394814.8900000001</v>
      </c>
      <c r="X5" t="s">
        <v>637</v>
      </c>
      <c r="Y5" s="13">
        <v>2638163.6900000032</v>
      </c>
      <c r="AA5" t="s">
        <v>88</v>
      </c>
      <c r="AB5" s="13">
        <v>274488</v>
      </c>
      <c r="AE5" s="4" t="s">
        <v>6</v>
      </c>
      <c r="AF5" t="s">
        <v>642</v>
      </c>
      <c r="AH5" s="4" t="s">
        <v>6</v>
      </c>
      <c r="AI5" t="s">
        <v>643</v>
      </c>
      <c r="AK5" s="4" t="s">
        <v>1</v>
      </c>
      <c r="AL5" t="s">
        <v>630</v>
      </c>
      <c r="AN5" s="4" t="s">
        <v>6</v>
      </c>
      <c r="AO5" t="s">
        <v>630</v>
      </c>
    </row>
    <row r="6" spans="2:41" x14ac:dyDescent="0.25">
      <c r="C6" t="s">
        <v>23</v>
      </c>
      <c r="D6" s="13">
        <v>950402.95000000042</v>
      </c>
      <c r="E6" s="1">
        <v>139</v>
      </c>
      <c r="G6" t="s">
        <v>11</v>
      </c>
      <c r="H6" s="13">
        <v>10113819.229999986</v>
      </c>
      <c r="K6" t="s">
        <v>22</v>
      </c>
      <c r="L6" s="13">
        <v>431362</v>
      </c>
      <c r="M6" s="13">
        <v>330295</v>
      </c>
      <c r="N6" s="13">
        <v>257127.32</v>
      </c>
      <c r="O6" s="13">
        <v>1018784.3200000001</v>
      </c>
      <c r="R6" t="s">
        <v>21</v>
      </c>
      <c r="S6" s="13">
        <v>906328</v>
      </c>
      <c r="T6" s="13">
        <v>350499.32</v>
      </c>
      <c r="U6" s="13">
        <v>192350.40999999997</v>
      </c>
      <c r="V6" s="13">
        <v>1449177.73</v>
      </c>
      <c r="X6" t="s">
        <v>645</v>
      </c>
      <c r="Y6" s="13">
        <v>1401978.1300000008</v>
      </c>
      <c r="AA6" t="s">
        <v>43</v>
      </c>
      <c r="AB6" s="13">
        <v>278437</v>
      </c>
      <c r="AE6" t="s">
        <v>12</v>
      </c>
      <c r="AF6" s="14">
        <v>4.3732380657921279</v>
      </c>
      <c r="AH6" t="s">
        <v>12</v>
      </c>
      <c r="AI6" s="14">
        <v>12.855966181455804</v>
      </c>
      <c r="AK6" t="s">
        <v>2</v>
      </c>
      <c r="AL6" s="13">
        <v>8883824.5199999996</v>
      </c>
      <c r="AN6" t="s">
        <v>12</v>
      </c>
      <c r="AO6" s="13">
        <v>1649482.5999999994</v>
      </c>
    </row>
    <row r="7" spans="2:41" x14ac:dyDescent="0.25">
      <c r="C7" t="s">
        <v>27</v>
      </c>
      <c r="D7" s="13">
        <v>1159963.21</v>
      </c>
      <c r="E7" s="1">
        <v>148</v>
      </c>
      <c r="G7" t="s">
        <v>14</v>
      </c>
      <c r="H7" s="13">
        <v>2464511.8699999987</v>
      </c>
      <c r="K7" t="s">
        <v>23</v>
      </c>
      <c r="L7" s="13">
        <v>312288</v>
      </c>
      <c r="M7" s="13">
        <v>263073</v>
      </c>
      <c r="N7" s="13">
        <v>375041.94999999995</v>
      </c>
      <c r="O7" s="13">
        <v>950402.95000000042</v>
      </c>
      <c r="R7" t="s">
        <v>22</v>
      </c>
      <c r="S7" s="13">
        <v>446751</v>
      </c>
      <c r="T7" s="13">
        <v>346926</v>
      </c>
      <c r="U7" s="13">
        <v>225107.31999999998</v>
      </c>
      <c r="V7" s="13">
        <v>1018784.3200000001</v>
      </c>
      <c r="X7" t="s">
        <v>646</v>
      </c>
      <c r="Y7" s="13">
        <v>2226606.5299999984</v>
      </c>
      <c r="AA7" t="s">
        <v>336</v>
      </c>
      <c r="AB7" s="13">
        <v>282149</v>
      </c>
      <c r="AE7" t="s">
        <v>7</v>
      </c>
      <c r="AF7" s="14">
        <v>4.6750784596141575</v>
      </c>
      <c r="AH7" t="s">
        <v>7</v>
      </c>
      <c r="AI7" s="14">
        <v>7.7128033569772434</v>
      </c>
      <c r="AK7" t="s">
        <v>4</v>
      </c>
      <c r="AL7" s="13">
        <v>8691583.7400000077</v>
      </c>
      <c r="AN7" t="s">
        <v>7</v>
      </c>
      <c r="AO7" s="13">
        <v>403057.22</v>
      </c>
    </row>
    <row r="8" spans="2:41" x14ac:dyDescent="0.25">
      <c r="C8" t="s">
        <v>31</v>
      </c>
      <c r="D8" s="13">
        <v>587627.21</v>
      </c>
      <c r="E8" s="1">
        <v>121</v>
      </c>
      <c r="G8" t="s">
        <v>9</v>
      </c>
      <c r="H8" s="13">
        <v>1270594.1000000001</v>
      </c>
      <c r="K8" t="s">
        <v>27</v>
      </c>
      <c r="L8" s="13">
        <v>551660</v>
      </c>
      <c r="M8" s="13">
        <v>209862</v>
      </c>
      <c r="N8" s="13">
        <v>398441.2100000002</v>
      </c>
      <c r="O8" s="13">
        <v>1159963.21</v>
      </c>
      <c r="R8" t="s">
        <v>23</v>
      </c>
      <c r="S8" s="13">
        <v>450917</v>
      </c>
      <c r="T8" s="13">
        <v>231697</v>
      </c>
      <c r="U8" s="13">
        <v>267788.95000000007</v>
      </c>
      <c r="V8" s="13">
        <v>950402.95000000042</v>
      </c>
      <c r="X8" t="s">
        <v>619</v>
      </c>
      <c r="Y8" s="13">
        <v>26563330.249999978</v>
      </c>
      <c r="AA8" t="s">
        <v>512</v>
      </c>
      <c r="AB8" s="13">
        <v>282296</v>
      </c>
      <c r="AE8" t="s">
        <v>8</v>
      </c>
      <c r="AF8" s="14">
        <v>0.9314122441595768</v>
      </c>
      <c r="AH8" t="s">
        <v>8</v>
      </c>
      <c r="AI8" s="14">
        <v>14.524467015943427</v>
      </c>
      <c r="AK8" t="s">
        <v>3</v>
      </c>
      <c r="AL8" s="13">
        <v>8987921.9899999928</v>
      </c>
      <c r="AN8" t="s">
        <v>8</v>
      </c>
      <c r="AO8" s="13">
        <v>154212</v>
      </c>
    </row>
    <row r="9" spans="2:41" x14ac:dyDescent="0.25">
      <c r="C9" t="s">
        <v>26</v>
      </c>
      <c r="D9" s="13">
        <v>959823.21999999951</v>
      </c>
      <c r="E9" s="1">
        <v>159</v>
      </c>
      <c r="G9" t="s">
        <v>10</v>
      </c>
      <c r="H9" s="13">
        <v>1783538.0399999996</v>
      </c>
      <c r="K9" t="s">
        <v>31</v>
      </c>
      <c r="L9" s="13">
        <v>208085</v>
      </c>
      <c r="M9" s="13">
        <v>42808</v>
      </c>
      <c r="N9" s="13">
        <v>336734.2099999999</v>
      </c>
      <c r="O9" s="13">
        <v>587627.21</v>
      </c>
      <c r="R9" t="s">
        <v>27</v>
      </c>
      <c r="S9" s="13">
        <v>613284</v>
      </c>
      <c r="T9" s="13">
        <v>318670.23</v>
      </c>
      <c r="U9" s="13">
        <v>228008.97999999998</v>
      </c>
      <c r="V9" s="13">
        <v>1159963.21</v>
      </c>
      <c r="AA9" t="s">
        <v>72</v>
      </c>
      <c r="AB9" s="13">
        <v>293966</v>
      </c>
      <c r="AE9" t="s">
        <v>11</v>
      </c>
      <c r="AF9" s="14">
        <v>4.6919319069153387</v>
      </c>
      <c r="AH9" t="s">
        <v>11</v>
      </c>
      <c r="AI9" s="14">
        <v>35.905569449180234</v>
      </c>
      <c r="AK9" t="s">
        <v>619</v>
      </c>
      <c r="AL9" s="13">
        <v>26563330.249999978</v>
      </c>
      <c r="AN9" t="s">
        <v>11</v>
      </c>
      <c r="AO9" s="13">
        <v>10113819.229999986</v>
      </c>
    </row>
    <row r="10" spans="2:41" x14ac:dyDescent="0.25">
      <c r="C10" t="s">
        <v>25</v>
      </c>
      <c r="D10" s="13">
        <v>1090190.1299999994</v>
      </c>
      <c r="E10" s="1">
        <v>142</v>
      </c>
      <c r="G10" t="s">
        <v>16</v>
      </c>
      <c r="H10" s="13">
        <v>725116.40999999992</v>
      </c>
      <c r="K10" t="s">
        <v>26</v>
      </c>
      <c r="L10" s="13">
        <v>374965</v>
      </c>
      <c r="M10" s="13">
        <v>249943</v>
      </c>
      <c r="N10" s="13">
        <v>334915.21999999986</v>
      </c>
      <c r="O10" s="13">
        <v>959823.21999999951</v>
      </c>
      <c r="R10" t="s">
        <v>31</v>
      </c>
      <c r="S10" s="13">
        <v>280604</v>
      </c>
      <c r="T10" s="13">
        <v>138346</v>
      </c>
      <c r="U10" s="13">
        <v>168677.2099999999</v>
      </c>
      <c r="V10" s="13">
        <v>587627.21</v>
      </c>
      <c r="AA10" t="s">
        <v>536</v>
      </c>
      <c r="AB10" s="13">
        <v>294239</v>
      </c>
      <c r="AE10" t="s">
        <v>14</v>
      </c>
      <c r="AF10" s="14">
        <v>4.1874998449480811</v>
      </c>
      <c r="AH10" t="s">
        <v>14</v>
      </c>
      <c r="AI10" s="14">
        <v>21.681774354730518</v>
      </c>
      <c r="AN10" t="s">
        <v>14</v>
      </c>
      <c r="AO10" s="13">
        <v>2464511.8699999987</v>
      </c>
    </row>
    <row r="11" spans="2:41" x14ac:dyDescent="0.25">
      <c r="C11" t="s">
        <v>24</v>
      </c>
      <c r="D11" s="13">
        <v>1578465.2399999988</v>
      </c>
      <c r="E11" s="1">
        <v>155</v>
      </c>
      <c r="G11" t="s">
        <v>15</v>
      </c>
      <c r="H11" s="13">
        <v>6746951.3899999959</v>
      </c>
      <c r="K11" t="s">
        <v>25</v>
      </c>
      <c r="L11" s="13">
        <v>480262</v>
      </c>
      <c r="M11" s="13">
        <v>213656</v>
      </c>
      <c r="N11" s="13">
        <v>396272.13000000018</v>
      </c>
      <c r="O11" s="13">
        <v>1090190.1299999994</v>
      </c>
      <c r="R11" t="s">
        <v>26</v>
      </c>
      <c r="S11" s="13">
        <v>155806</v>
      </c>
      <c r="T11" s="13">
        <v>493279.58</v>
      </c>
      <c r="U11" s="13">
        <v>310737.63999999984</v>
      </c>
      <c r="V11" s="13">
        <v>959823.21999999951</v>
      </c>
      <c r="AA11" t="s">
        <v>227</v>
      </c>
      <c r="AB11" s="13">
        <v>301828</v>
      </c>
      <c r="AE11" t="s">
        <v>9</v>
      </c>
      <c r="AF11" s="14">
        <v>4.5668645987360996</v>
      </c>
      <c r="AH11" t="s">
        <v>9</v>
      </c>
      <c r="AI11" s="14">
        <v>21.767400304604607</v>
      </c>
      <c r="AN11" t="s">
        <v>9</v>
      </c>
      <c r="AO11" s="13">
        <v>1270594.1000000001</v>
      </c>
    </row>
    <row r="12" spans="2:41" x14ac:dyDescent="0.25">
      <c r="C12" t="s">
        <v>30</v>
      </c>
      <c r="D12" s="13">
        <v>854020.25</v>
      </c>
      <c r="E12" s="1">
        <v>130</v>
      </c>
      <c r="G12" t="s">
        <v>13</v>
      </c>
      <c r="H12" s="13">
        <v>1252047.3900000001</v>
      </c>
      <c r="K12" t="s">
        <v>24</v>
      </c>
      <c r="L12" s="13">
        <v>695047</v>
      </c>
      <c r="M12" s="13">
        <v>406846</v>
      </c>
      <c r="N12" s="13">
        <v>476572.23999999993</v>
      </c>
      <c r="O12" s="13">
        <v>1578465.2399999988</v>
      </c>
      <c r="R12" t="s">
        <v>25</v>
      </c>
      <c r="S12" s="13">
        <v>315664</v>
      </c>
      <c r="T12" s="13">
        <v>529912</v>
      </c>
      <c r="U12" s="13">
        <v>244614.13000000006</v>
      </c>
      <c r="V12" s="13">
        <v>1090190.1299999994</v>
      </c>
      <c r="AA12" t="s">
        <v>498</v>
      </c>
      <c r="AB12" s="13">
        <v>318146</v>
      </c>
      <c r="AE12" t="s">
        <v>10</v>
      </c>
      <c r="AF12" s="14">
        <v>4.4968257611450664</v>
      </c>
      <c r="AH12" t="s">
        <v>10</v>
      </c>
      <c r="AI12" s="14">
        <v>22.7368159462313</v>
      </c>
      <c r="AN12" t="s">
        <v>10</v>
      </c>
      <c r="AO12" s="13">
        <v>1783538.0399999996</v>
      </c>
    </row>
    <row r="13" spans="2:41" x14ac:dyDescent="0.25">
      <c r="C13" t="s">
        <v>29</v>
      </c>
      <c r="D13" s="13">
        <v>1299054.2800000005</v>
      </c>
      <c r="E13" s="1">
        <v>156</v>
      </c>
      <c r="G13" t="s">
        <v>619</v>
      </c>
      <c r="H13" s="13">
        <v>26563330.249999978</v>
      </c>
      <c r="K13" t="s">
        <v>30</v>
      </c>
      <c r="L13" s="13">
        <v>362081</v>
      </c>
      <c r="M13" s="13">
        <v>125560</v>
      </c>
      <c r="N13" s="13">
        <v>366379.24999999988</v>
      </c>
      <c r="O13" s="13">
        <v>854020.25</v>
      </c>
      <c r="R13" t="s">
        <v>24</v>
      </c>
      <c r="S13" s="13">
        <v>938476</v>
      </c>
      <c r="T13" s="13">
        <v>414593.29000000004</v>
      </c>
      <c r="U13" s="13">
        <v>225395.95000000004</v>
      </c>
      <c r="V13" s="13">
        <v>1578465.2399999988</v>
      </c>
      <c r="AA13" t="s">
        <v>434</v>
      </c>
      <c r="AB13" s="13">
        <v>319113</v>
      </c>
      <c r="AE13" t="s">
        <v>16</v>
      </c>
      <c r="AF13" s="14">
        <v>5.0783602300458011</v>
      </c>
      <c r="AH13" t="s">
        <v>16</v>
      </c>
      <c r="AI13" s="14">
        <v>11.292406168515692</v>
      </c>
      <c r="AN13" t="s">
        <v>16</v>
      </c>
      <c r="AO13" s="13">
        <v>725116.40999999992</v>
      </c>
    </row>
    <row r="14" spans="2:41" x14ac:dyDescent="0.25">
      <c r="C14" t="s">
        <v>28</v>
      </c>
      <c r="D14" s="13">
        <v>1180067.33</v>
      </c>
      <c r="E14" s="1">
        <v>128</v>
      </c>
      <c r="K14" t="s">
        <v>29</v>
      </c>
      <c r="L14" s="13">
        <v>278229</v>
      </c>
      <c r="M14" s="13">
        <v>474315</v>
      </c>
      <c r="N14" s="13">
        <v>546510.27999999991</v>
      </c>
      <c r="O14" s="13">
        <v>1299054.2800000005</v>
      </c>
      <c r="R14" t="s">
        <v>30</v>
      </c>
      <c r="S14" s="13">
        <v>208403</v>
      </c>
      <c r="T14" s="13">
        <v>499320.39</v>
      </c>
      <c r="U14" s="13">
        <v>146296.86000000002</v>
      </c>
      <c r="V14" s="13">
        <v>854020.25</v>
      </c>
      <c r="AA14" t="s">
        <v>479</v>
      </c>
      <c r="AB14" s="13">
        <v>357022</v>
      </c>
      <c r="AE14" t="s">
        <v>15</v>
      </c>
      <c r="AF14" s="14">
        <v>4.6380274261094057</v>
      </c>
      <c r="AH14" t="s">
        <v>15</v>
      </c>
      <c r="AI14" s="14">
        <v>19.676604189102605</v>
      </c>
      <c r="AN14" t="s">
        <v>15</v>
      </c>
      <c r="AO14" s="13">
        <v>6746951.3899999959</v>
      </c>
    </row>
    <row r="15" spans="2:41" x14ac:dyDescent="0.25">
      <c r="B15" t="s">
        <v>639</v>
      </c>
      <c r="D15" s="13">
        <v>13522390.759999992</v>
      </c>
      <c r="E15" s="1">
        <v>1686</v>
      </c>
      <c r="K15" t="s">
        <v>28</v>
      </c>
      <c r="L15" s="13">
        <v>372408</v>
      </c>
      <c r="M15" s="13">
        <v>328423</v>
      </c>
      <c r="N15" s="13">
        <v>479236.3299999999</v>
      </c>
      <c r="O15" s="13">
        <v>1180067.33</v>
      </c>
      <c r="R15" t="s">
        <v>29</v>
      </c>
      <c r="S15" s="13">
        <v>437863</v>
      </c>
      <c r="T15" s="13">
        <v>633154</v>
      </c>
      <c r="U15" s="13">
        <v>228037.28</v>
      </c>
      <c r="V15" s="13">
        <v>1299054.2800000005</v>
      </c>
      <c r="AA15" t="s">
        <v>619</v>
      </c>
      <c r="AB15" s="13">
        <v>3001684</v>
      </c>
      <c r="AE15" t="s">
        <v>13</v>
      </c>
      <c r="AF15" s="14">
        <v>5.3853533200396146</v>
      </c>
      <c r="AH15" t="s">
        <v>13</v>
      </c>
      <c r="AI15" s="14">
        <v>16.034861488834153</v>
      </c>
      <c r="AN15" t="s">
        <v>13</v>
      </c>
      <c r="AO15" s="13">
        <v>1252047.3900000001</v>
      </c>
    </row>
    <row r="16" spans="2:41" x14ac:dyDescent="0.25">
      <c r="B16">
        <v>2020</v>
      </c>
      <c r="C16" t="s">
        <v>20</v>
      </c>
      <c r="D16" s="13">
        <v>3680989.0399999972</v>
      </c>
      <c r="E16" s="1">
        <v>526</v>
      </c>
      <c r="J16" t="s">
        <v>639</v>
      </c>
      <c r="L16" s="13">
        <v>4803629</v>
      </c>
      <c r="M16" s="13">
        <v>3631424</v>
      </c>
      <c r="N16" s="13">
        <v>5087337.76</v>
      </c>
      <c r="O16" s="13">
        <v>13522390.759999992</v>
      </c>
      <c r="R16" t="s">
        <v>28</v>
      </c>
      <c r="S16" s="13">
        <v>460825</v>
      </c>
      <c r="T16" s="13">
        <v>479755.4</v>
      </c>
      <c r="U16" s="13">
        <v>239486.93</v>
      </c>
      <c r="V16" s="13">
        <v>1180067.33</v>
      </c>
      <c r="AE16" t="s">
        <v>619</v>
      </c>
      <c r="AF16" s="14">
        <v>4.6522372368670943</v>
      </c>
      <c r="AH16" t="s">
        <v>619</v>
      </c>
      <c r="AI16" s="14">
        <v>24.94909815025818</v>
      </c>
      <c r="AN16" t="s">
        <v>619</v>
      </c>
      <c r="AO16" s="13">
        <v>26563330.249999978</v>
      </c>
    </row>
    <row r="17" spans="2:22" x14ac:dyDescent="0.25">
      <c r="C17" t="s">
        <v>21</v>
      </c>
      <c r="D17" s="13">
        <v>4617096.0099999988</v>
      </c>
      <c r="E17" s="1">
        <v>562</v>
      </c>
      <c r="J17">
        <v>2020</v>
      </c>
      <c r="K17" t="s">
        <v>20</v>
      </c>
      <c r="L17" s="13">
        <v>1341928</v>
      </c>
      <c r="M17" s="13">
        <v>648339</v>
      </c>
      <c r="N17" s="13">
        <v>1690722.0399999993</v>
      </c>
      <c r="O17" s="13">
        <v>3680989.0399999972</v>
      </c>
      <c r="Q17" t="s">
        <v>639</v>
      </c>
      <c r="S17" s="13">
        <v>6208660</v>
      </c>
      <c r="T17" s="13">
        <v>4654407.0599999996</v>
      </c>
      <c r="U17" s="13">
        <v>2659323.7000000039</v>
      </c>
      <c r="V17" s="13">
        <v>13522390.759999992</v>
      </c>
    </row>
    <row r="18" spans="2:22" x14ac:dyDescent="0.25">
      <c r="C18" t="s">
        <v>22</v>
      </c>
      <c r="D18" s="13">
        <v>4742854.4399999995</v>
      </c>
      <c r="E18" s="1">
        <v>598</v>
      </c>
      <c r="K18" t="s">
        <v>21</v>
      </c>
      <c r="L18" s="13">
        <v>1676908</v>
      </c>
      <c r="M18" s="13">
        <v>1174823</v>
      </c>
      <c r="N18" s="13">
        <v>1765365.0099999998</v>
      </c>
      <c r="O18" s="13">
        <v>4617096.0099999988</v>
      </c>
      <c r="Q18">
        <v>2020</v>
      </c>
      <c r="R18" t="s">
        <v>20</v>
      </c>
      <c r="S18" s="13">
        <v>1915706</v>
      </c>
      <c r="T18" s="13">
        <v>915520.1</v>
      </c>
      <c r="U18" s="13">
        <v>849762.94000000111</v>
      </c>
      <c r="V18" s="13">
        <v>3680989.0399999972</v>
      </c>
    </row>
    <row r="19" spans="2:22" x14ac:dyDescent="0.25">
      <c r="B19" t="s">
        <v>640</v>
      </c>
      <c r="D19" s="13">
        <v>13040939.49</v>
      </c>
      <c r="E19" s="1">
        <v>1686</v>
      </c>
      <c r="K19" t="s">
        <v>22</v>
      </c>
      <c r="L19" s="13">
        <v>1549236</v>
      </c>
      <c r="M19" s="13">
        <v>1698185</v>
      </c>
      <c r="N19" s="13">
        <v>1495433.4399999995</v>
      </c>
      <c r="O19" s="13">
        <v>4742854.4399999995</v>
      </c>
      <c r="R19" t="s">
        <v>21</v>
      </c>
      <c r="S19" s="13">
        <v>2439685</v>
      </c>
      <c r="T19" s="13">
        <v>1227446.5599999998</v>
      </c>
      <c r="U19" s="13">
        <v>949964.44999999984</v>
      </c>
      <c r="V19" s="13">
        <v>4617096.0099999988</v>
      </c>
    </row>
    <row r="20" spans="2:22" x14ac:dyDescent="0.25">
      <c r="B20" t="s">
        <v>619</v>
      </c>
      <c r="D20" s="13">
        <v>26563330.249999978</v>
      </c>
      <c r="E20" s="1">
        <v>3372</v>
      </c>
      <c r="J20" t="s">
        <v>640</v>
      </c>
      <c r="L20" s="13">
        <v>4568072</v>
      </c>
      <c r="M20" s="13">
        <v>3521347</v>
      </c>
      <c r="N20" s="13">
        <v>4951520.4899999946</v>
      </c>
      <c r="O20" s="13">
        <v>13040939.49</v>
      </c>
      <c r="R20" t="s">
        <v>22</v>
      </c>
      <c r="S20" s="13">
        <v>2540808</v>
      </c>
      <c r="T20" s="13">
        <v>1325322.7499999998</v>
      </c>
      <c r="U20" s="13">
        <v>876723.69000000018</v>
      </c>
      <c r="V20" s="13">
        <v>4742854.4399999995</v>
      </c>
    </row>
    <row r="21" spans="2:22" x14ac:dyDescent="0.25">
      <c r="J21" t="s">
        <v>619</v>
      </c>
      <c r="L21" s="13">
        <v>9371701</v>
      </c>
      <c r="M21" s="13">
        <v>7152771</v>
      </c>
      <c r="N21" s="13">
        <v>10038858.249999996</v>
      </c>
      <c r="O21" s="13">
        <v>26563330.249999978</v>
      </c>
      <c r="Q21" t="s">
        <v>640</v>
      </c>
      <c r="S21" s="13">
        <v>6896199</v>
      </c>
      <c r="T21" s="13">
        <v>3468289.4100000006</v>
      </c>
      <c r="U21" s="13">
        <v>2676451.0799999987</v>
      </c>
      <c r="V21" s="13">
        <v>13040939.49</v>
      </c>
    </row>
    <row r="22" spans="2:22" x14ac:dyDescent="0.25">
      <c r="Q22" t="s">
        <v>619</v>
      </c>
      <c r="S22" s="13">
        <v>13104859</v>
      </c>
      <c r="T22" s="13">
        <v>8122696.4699999997</v>
      </c>
      <c r="U22" s="13">
        <v>5335774.7799999947</v>
      </c>
      <c r="V22" s="13">
        <v>26563330.249999978</v>
      </c>
    </row>
  </sheetData>
  <sortState ref="Q3:V22">
    <sortCondition ref="R5" customList="Ene,Feb,Mar,Abr,May,Jun,Jul,Ago,Set,Oct,Nov,Dic"/>
  </sortState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DIM_ALMACEN</vt:lpstr>
      <vt:lpstr>DIM_FAMILIA</vt:lpstr>
      <vt:lpstr>DIM_FECHA</vt:lpstr>
      <vt:lpstr>DIM_PRODUCTO</vt:lpstr>
      <vt:lpstr>DIM_PROVEEDOR</vt:lpstr>
      <vt:lpstr>TH_STOCK</vt:lpstr>
      <vt:lpstr>ABC VENTAS</vt:lpstr>
      <vt:lpstr>ABC STOCK</vt:lpstr>
      <vt:lpstr>PIVOTS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2021-05-18T17:07:34Z</dcterms:created>
  <dcterms:modified xsi:type="dcterms:W3CDTF">2021-05-19T01:08:28Z</dcterms:modified>
</cp:coreProperties>
</file>