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ASISTENCIA!$A$1:$M$16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H5" i="5"/>
  <c r="H4" i="5"/>
  <c r="H3" i="5"/>
  <c r="H2" i="5"/>
  <c r="H7" i="5"/>
  <c r="H8" i="5"/>
  <c r="H9" i="5"/>
  <c r="H10" i="5"/>
  <c r="H11" i="5"/>
  <c r="H12" i="5"/>
  <c r="H6" i="5"/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F3" i="4"/>
  <c r="F3" i="2" s="1"/>
  <c r="F4" i="4"/>
  <c r="F4" i="2" s="1"/>
  <c r="F5" i="4"/>
  <c r="F5" i="2" s="1"/>
  <c r="F6" i="4"/>
  <c r="F6" i="2" s="1"/>
  <c r="F7" i="4"/>
  <c r="F7" i="2" s="1"/>
  <c r="F8" i="4"/>
  <c r="F8" i="2" s="1"/>
  <c r="F9" i="4"/>
  <c r="F9" i="2" s="1"/>
  <c r="F10" i="4"/>
  <c r="F10" i="2" s="1"/>
  <c r="F11" i="4"/>
  <c r="F11" i="2" s="1"/>
  <c r="F12" i="4"/>
  <c r="F12" i="2" s="1"/>
  <c r="F2" i="4"/>
  <c r="F2" i="2" s="1"/>
  <c r="H13" i="2" l="1"/>
  <c r="N7" i="1" l="1"/>
  <c r="C3" i="2" s="1"/>
  <c r="N8" i="1"/>
  <c r="C4" i="2" s="1"/>
  <c r="N9" i="1"/>
  <c r="C5" i="2" s="1"/>
  <c r="N10" i="1"/>
  <c r="C6" i="2" s="1"/>
  <c r="N11" i="1"/>
  <c r="C7" i="2" s="1"/>
  <c r="N12" i="1"/>
  <c r="C8" i="2" s="1"/>
  <c r="N13" i="1"/>
  <c r="C9" i="2" s="1"/>
  <c r="N14" i="1"/>
  <c r="C10" i="2" s="1"/>
  <c r="N15" i="1"/>
  <c r="C11" i="2" s="1"/>
  <c r="N16" i="1"/>
  <c r="C12" i="2" s="1"/>
  <c r="N6" i="1"/>
  <c r="C2" i="2" s="1"/>
  <c r="K19" i="1" l="1"/>
  <c r="L19" i="1"/>
  <c r="M19" i="1"/>
  <c r="K18" i="1"/>
  <c r="L18" i="1"/>
  <c r="M18" i="1"/>
  <c r="K17" i="1"/>
  <c r="L17" i="1"/>
  <c r="M17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D17" i="1"/>
  <c r="E17" i="1"/>
  <c r="F17" i="1"/>
  <c r="G17" i="1"/>
  <c r="H17" i="1"/>
  <c r="I17" i="1"/>
  <c r="J17" i="1"/>
  <c r="C17" i="1"/>
  <c r="C19" i="1"/>
  <c r="C18" i="1"/>
  <c r="F13" i="2" l="1"/>
  <c r="G13" i="2"/>
  <c r="D13" i="2" l="1"/>
  <c r="E13" i="2"/>
  <c r="I12" i="2"/>
  <c r="I11" i="2"/>
  <c r="I10" i="2"/>
  <c r="I9" i="2"/>
  <c r="I8" i="2"/>
  <c r="I7" i="2"/>
  <c r="I6" i="2"/>
  <c r="I5" i="2"/>
  <c r="I4" i="2"/>
  <c r="I2" i="2"/>
  <c r="I3" i="2" l="1"/>
  <c r="I13" i="2" s="1"/>
  <c r="C13" i="2"/>
</calcChain>
</file>

<file path=xl/sharedStrings.xml><?xml version="1.0" encoding="utf-8"?>
<sst xmlns="http://schemas.openxmlformats.org/spreadsheetml/2006/main" count="253" uniqueCount="60">
  <si>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</si>
  <si>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</si>
  <si>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</si>
  <si>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</si>
  <si>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</si>
  <si>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</si>
  <si>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</si>
  <si>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</si>
  <si>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</si>
  <si>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</si>
  <si>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</si>
  <si>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</si>
  <si>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</si>
  <si>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INVESTIGA</t>
  </si>
  <si>
    <t>EXAMEN</t>
  </si>
  <si>
    <t>ESTUDIANTE</t>
  </si>
  <si>
    <t>NRO</t>
  </si>
  <si>
    <t>Asistentes - Tarde</t>
  </si>
  <si>
    <t>Asistentes - Puntual</t>
  </si>
  <si>
    <t>No Asistieron</t>
  </si>
  <si>
    <t>GRUPO</t>
  </si>
  <si>
    <t>G01</t>
  </si>
  <si>
    <t>G02</t>
  </si>
  <si>
    <t>G03</t>
  </si>
  <si>
    <t>G04</t>
  </si>
  <si>
    <t>Acosta Huapaya,Sergio Augusto</t>
  </si>
  <si>
    <t>Aldave Romo,Angel Enrique</t>
  </si>
  <si>
    <t>Bada Eusebio,Delmar David</t>
  </si>
  <si>
    <t>Balaguer Garcia,Cesar Fernando</t>
  </si>
  <si>
    <t>Castillo Cerna,Carla Cecilia</t>
  </si>
  <si>
    <t>Ccallo Ilachoque,Diego Alonso</t>
  </si>
  <si>
    <t>Santisteban Avalos,Elmer Ivan</t>
  </si>
  <si>
    <t>Sarmiento Travi,Christian</t>
  </si>
  <si>
    <t>Villon Coveñas,Alicia Maria</t>
  </si>
  <si>
    <t>Zambrano Burgos,Miguel Angel</t>
  </si>
  <si>
    <t>6-SET</t>
  </si>
  <si>
    <t>9-SET</t>
  </si>
  <si>
    <t>13-SET</t>
  </si>
  <si>
    <t>15-SET</t>
  </si>
  <si>
    <t>20-SET</t>
  </si>
  <si>
    <t>22-SET</t>
  </si>
  <si>
    <t>27-SET</t>
  </si>
  <si>
    <t>29-SET</t>
  </si>
  <si>
    <t>04-OCT</t>
  </si>
  <si>
    <t>06-OCT</t>
  </si>
  <si>
    <t>11-OCT</t>
  </si>
  <si>
    <t>UNIVERSIDAD CIENTIFICA DEL SUR</t>
  </si>
  <si>
    <t>BASE DE DATOS RELACIONALES</t>
  </si>
  <si>
    <t>CICLO: 2016-5</t>
  </si>
  <si>
    <t>Villanueva Flores, Kevin</t>
  </si>
  <si>
    <t>Alta Disponibilidad de Base de Datos</t>
  </si>
  <si>
    <t>Minería de Datos</t>
  </si>
  <si>
    <t>Intenigencia de Negocios</t>
  </si>
  <si>
    <t>Microsoft PowerPivot</t>
  </si>
  <si>
    <t>CTRL 01</t>
  </si>
  <si>
    <t>T</t>
  </si>
  <si>
    <t>P</t>
  </si>
  <si>
    <t>F</t>
  </si>
  <si>
    <t>PART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</si>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</sst>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3" borderId="2" xfId="0" applyFont="1" applyFill="1" applyBorder="1"/>
    <xf numFmtId="0" fontId="1" fillId="3" borderId="0" xfId="0" applyFont="1" applyFill="1" applyAlignment="1">
      <alignment horizont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Fill="1" applyBorder="1"/>
    <xf numFmtId="0" fontId="4" fillId="2" borderId="1" xfId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5" fontId="4" fillId="2" borderId="3" xfId="1" quotePrefix="1" applyNumberFormat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2" borderId="1" xfId="1" applyFont="1" applyBorder="1" applyAlignment="1"/>
    <xf numFmtId="0" fontId="4" fillId="2" borderId="1" xfId="1" applyFont="1" applyBorder="1" applyAlignment="1">
      <alignment vertical="center"/>
    </xf>
    <xf numFmtId="15" fontId="4" fillId="2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showZeros="0" tabSelected="1" topLeftCell="B1" zoomScaleNormal="100" workbookViewId="0">
      <selection activeCell="I2" sqref="I2"/>
    </sheetView>
  </sheetViews>
  <sheetFormatPr baseColWidth="10" defaultRowHeight="14.4" x14ac:dyDescent="0.3"/>
  <cols>
    <col min="1" max="1" width="8.5546875" hidden="1" customWidth="1"/>
    <col min="2" max="2" width="44.33203125" customWidth="1"/>
    <col min="3" max="3" width="17.44140625" style="1" customWidth="1"/>
    <col min="4" max="6" width="11.44140625" style="1" customWidth="1"/>
    <col min="7" max="7" width="13.5546875" style="1" customWidth="1"/>
    <col min="8" max="8" width="12.6640625" style="1" customWidth="1"/>
    <col min="9" max="9" width="14.33203125" style="1" customWidth="1"/>
  </cols>
  <sheetData>
    <row r="1" spans="1:9" ht="18" x14ac:dyDescent="0.35">
      <c r="A1" s="4" t="s">
        <v>2</v>
      </c>
      <c r="B1" s="5" t="s">
        <v>1</v>
      </c>
      <c r="C1" s="11" t="s">
        <v>4</v>
      </c>
      <c r="D1" s="11" t="s">
        <v>5</v>
      </c>
      <c r="E1" s="11" t="s">
        <v>6</v>
      </c>
      <c r="F1" s="11" t="s">
        <v>58</v>
      </c>
      <c r="G1" s="11" t="s">
        <v>13</v>
      </c>
      <c r="H1" s="11" t="s">
        <v>14</v>
      </c>
      <c r="I1" s="11" t="s">
        <v>12</v>
      </c>
    </row>
    <row r="2" spans="1:9" ht="18" x14ac:dyDescent="0.35">
      <c r="A2" s="7">
        <v>1</v>
      </c>
      <c r="B2" s="8" t="s">
        <v>25</v>
      </c>
      <c r="C2" s="2">
        <f>ASISTENCIA!N6</f>
        <v>14</v>
      </c>
      <c r="D2" s="2">
        <f>EXPERIENCIA!C2</f>
        <v>0</v>
      </c>
      <c r="E2" s="2">
        <f>EXPERIENCIA!D2</f>
        <v>13</v>
      </c>
      <c r="F2" s="2">
        <f>PARTICIPACION!F2</f>
        <v>7</v>
      </c>
      <c r="G2" s="2">
        <f>INVESTIGACION!H2</f>
        <v>16</v>
      </c>
      <c r="H2" s="2">
        <v>12</v>
      </c>
      <c r="I2" s="16">
        <f>C2*0.2+D2*0.05+E2*0.05+F2*0.1+G2*0.4+H2*0.2</f>
        <v>12.950000000000001</v>
      </c>
    </row>
    <row r="3" spans="1:9" ht="18" x14ac:dyDescent="0.35">
      <c r="A3" s="7">
        <v>2</v>
      </c>
      <c r="B3" s="8" t="s">
        <v>26</v>
      </c>
      <c r="C3" s="2">
        <f>ASISTENCIA!N7</f>
        <v>20</v>
      </c>
      <c r="D3" s="2">
        <f>EXPERIENCIA!C3</f>
        <v>15</v>
      </c>
      <c r="E3" s="2">
        <f>EXPERIENCIA!D3</f>
        <v>15</v>
      </c>
      <c r="F3" s="2">
        <f>PARTICIPACION!F3</f>
        <v>16</v>
      </c>
      <c r="G3" s="2">
        <f>INVESTIGACION!H3</f>
        <v>17</v>
      </c>
      <c r="H3" s="2">
        <v>16</v>
      </c>
      <c r="I3" s="16">
        <f t="shared" ref="I3:I12" si="0">C3*0.2+D3*0.05+E3*0.05+F3*0.1+G3*0.4+H3*0.2</f>
        <v>17.100000000000001</v>
      </c>
    </row>
    <row r="4" spans="1:9" ht="18" x14ac:dyDescent="0.35">
      <c r="A4" s="7">
        <v>3</v>
      </c>
      <c r="B4" s="8" t="s">
        <v>27</v>
      </c>
      <c r="C4" s="2">
        <f>ASISTENCIA!N8</f>
        <v>14</v>
      </c>
      <c r="D4" s="2">
        <f>EXPERIENCIA!C4</f>
        <v>12</v>
      </c>
      <c r="E4" s="2">
        <f>EXPERIENCIA!D4</f>
        <v>13</v>
      </c>
      <c r="F4" s="2">
        <f>PARTICIPACION!F4</f>
        <v>17</v>
      </c>
      <c r="G4" s="2">
        <f>INVESTIGACION!H4</f>
        <v>16</v>
      </c>
      <c r="H4" s="2">
        <v>12</v>
      </c>
      <c r="I4" s="16">
        <f t="shared" si="0"/>
        <v>14.550000000000002</v>
      </c>
    </row>
    <row r="5" spans="1:9" ht="18" x14ac:dyDescent="0.35">
      <c r="A5" s="7">
        <v>4</v>
      </c>
      <c r="B5" s="8" t="s">
        <v>28</v>
      </c>
      <c r="C5" s="2">
        <f>ASISTENCIA!N9</f>
        <v>17</v>
      </c>
      <c r="D5" s="2">
        <f>EXPERIENCIA!C5</f>
        <v>15</v>
      </c>
      <c r="E5" s="2">
        <f>EXPERIENCIA!D5</f>
        <v>0</v>
      </c>
      <c r="F5" s="2">
        <f>PARTICIPACION!F5</f>
        <v>18</v>
      </c>
      <c r="G5" s="2">
        <f>INVESTIGACION!H5</f>
        <v>19</v>
      </c>
      <c r="H5" s="2">
        <v>16</v>
      </c>
      <c r="I5" s="16">
        <f t="shared" si="0"/>
        <v>16.75</v>
      </c>
    </row>
    <row r="6" spans="1:9" ht="18" x14ac:dyDescent="0.35">
      <c r="A6" s="7">
        <v>5</v>
      </c>
      <c r="B6" s="10" t="s">
        <v>29</v>
      </c>
      <c r="C6" s="2">
        <f>ASISTENCIA!N10</f>
        <v>19</v>
      </c>
      <c r="D6" s="2">
        <f>EXPERIENCIA!C6</f>
        <v>16</v>
      </c>
      <c r="E6" s="2">
        <f>EXPERIENCIA!D6</f>
        <v>15</v>
      </c>
      <c r="F6" s="2">
        <f>PARTICIPACION!F6</f>
        <v>14</v>
      </c>
      <c r="G6" s="2">
        <f>INVESTIGACION!H6</f>
        <v>16</v>
      </c>
      <c r="H6" s="2">
        <v>16</v>
      </c>
      <c r="I6" s="16">
        <f t="shared" si="0"/>
        <v>16.350000000000001</v>
      </c>
    </row>
    <row r="7" spans="1:9" ht="18" x14ac:dyDescent="0.35">
      <c r="A7" s="7">
        <v>6</v>
      </c>
      <c r="B7" s="8" t="s">
        <v>30</v>
      </c>
      <c r="C7" s="2">
        <f>ASISTENCIA!N11</f>
        <v>14</v>
      </c>
      <c r="D7" s="2">
        <f>EXPERIENCIA!C7</f>
        <v>15</v>
      </c>
      <c r="E7" s="2">
        <f>EXPERIENCIA!D7</f>
        <v>15</v>
      </c>
      <c r="F7" s="2">
        <f>PARTICIPACION!F7</f>
        <v>18</v>
      </c>
      <c r="G7" s="2">
        <f>INVESTIGACION!H7</f>
        <v>17</v>
      </c>
      <c r="H7" s="2">
        <v>16</v>
      </c>
      <c r="I7" s="16">
        <f t="shared" si="0"/>
        <v>16.100000000000001</v>
      </c>
    </row>
    <row r="8" spans="1:9" ht="18" x14ac:dyDescent="0.35">
      <c r="A8" s="7">
        <v>7</v>
      </c>
      <c r="B8" s="8" t="s">
        <v>31</v>
      </c>
      <c r="C8" s="2">
        <f>ASISTENCIA!N12</f>
        <v>19</v>
      </c>
      <c r="D8" s="2">
        <f>EXPERIENCIA!C8</f>
        <v>15</v>
      </c>
      <c r="E8" s="2">
        <f>EXPERIENCIA!D8</f>
        <v>13</v>
      </c>
      <c r="F8" s="2">
        <f>PARTICIPACION!F8</f>
        <v>16</v>
      </c>
      <c r="G8" s="2">
        <f>INVESTIGACION!H8</f>
        <v>17</v>
      </c>
      <c r="H8" s="2">
        <v>15</v>
      </c>
      <c r="I8" s="16">
        <f t="shared" si="0"/>
        <v>16.600000000000001</v>
      </c>
    </row>
    <row r="9" spans="1:9" ht="18" x14ac:dyDescent="0.35">
      <c r="A9" s="7">
        <v>8</v>
      </c>
      <c r="B9" s="8" t="s">
        <v>32</v>
      </c>
      <c r="C9" s="2">
        <f>ASISTENCIA!N13</f>
        <v>20</v>
      </c>
      <c r="D9" s="2">
        <f>EXPERIENCIA!C9</f>
        <v>16</v>
      </c>
      <c r="E9" s="2">
        <f>EXPERIENCIA!D9</f>
        <v>15</v>
      </c>
      <c r="F9" s="2">
        <f>PARTICIPACION!F9</f>
        <v>17</v>
      </c>
      <c r="G9" s="2">
        <f>INVESTIGACION!H9</f>
        <v>17</v>
      </c>
      <c r="H9" s="2">
        <v>16</v>
      </c>
      <c r="I9" s="16">
        <f t="shared" si="0"/>
        <v>17.25</v>
      </c>
    </row>
    <row r="10" spans="1:9" ht="18" x14ac:dyDescent="0.35">
      <c r="A10" s="7">
        <v>9</v>
      </c>
      <c r="B10" s="10" t="s">
        <v>49</v>
      </c>
      <c r="C10" s="2">
        <f>ASISTENCIA!N14</f>
        <v>16</v>
      </c>
      <c r="D10" s="2">
        <f>EXPERIENCIA!C10</f>
        <v>12</v>
      </c>
      <c r="E10" s="2">
        <f>EXPERIENCIA!D10</f>
        <v>13</v>
      </c>
      <c r="F10" s="2">
        <f>PARTICIPACION!F10</f>
        <v>10</v>
      </c>
      <c r="G10" s="2">
        <f>INVESTIGACION!H10</f>
        <v>16</v>
      </c>
      <c r="H10" s="2">
        <v>12</v>
      </c>
      <c r="I10" s="16">
        <f t="shared" si="0"/>
        <v>14.250000000000002</v>
      </c>
    </row>
    <row r="11" spans="1:9" ht="18" x14ac:dyDescent="0.35">
      <c r="A11" s="7">
        <v>10</v>
      </c>
      <c r="B11" s="10" t="s">
        <v>33</v>
      </c>
      <c r="C11" s="2">
        <f>ASISTENCIA!N15</f>
        <v>18</v>
      </c>
      <c r="D11" s="2">
        <f>EXPERIENCIA!C11</f>
        <v>15</v>
      </c>
      <c r="E11" s="2">
        <f>EXPERIENCIA!D11</f>
        <v>13</v>
      </c>
      <c r="F11" s="2">
        <f>PARTICIPACION!F11</f>
        <v>16</v>
      </c>
      <c r="G11" s="2">
        <f>INVESTIGACION!H11</f>
        <v>16</v>
      </c>
      <c r="H11" s="2">
        <v>15</v>
      </c>
      <c r="I11" s="16">
        <f t="shared" si="0"/>
        <v>16</v>
      </c>
    </row>
    <row r="12" spans="1:9" ht="18" x14ac:dyDescent="0.35">
      <c r="A12" s="7">
        <v>11</v>
      </c>
      <c r="B12" s="10" t="s">
        <v>34</v>
      </c>
      <c r="C12" s="2">
        <f>ASISTENCIA!N16</f>
        <v>20</v>
      </c>
      <c r="D12" s="2">
        <f>EXPERIENCIA!C12</f>
        <v>16</v>
      </c>
      <c r="E12" s="2">
        <f>EXPERIENCIA!D12</f>
        <v>15</v>
      </c>
      <c r="F12" s="2">
        <f>PARTICIPACION!F12</f>
        <v>14</v>
      </c>
      <c r="G12" s="2">
        <f>INVESTIGACION!H12</f>
        <v>15</v>
      </c>
      <c r="H12" s="2">
        <v>16</v>
      </c>
      <c r="I12" s="16">
        <f t="shared" si="0"/>
        <v>16.149999999999999</v>
      </c>
    </row>
    <row r="13" spans="1:9" x14ac:dyDescent="0.3">
      <c r="C13" s="27">
        <f t="shared" ref="C13:I13" si="1">AVERAGE(C2:C12)</f>
        <v>17.363636363636363</v>
      </c>
      <c r="D13" s="27">
        <f t="shared" si="1"/>
        <v>13.363636363636363</v>
      </c>
      <c r="E13" s="27">
        <f t="shared" si="1"/>
        <v>12.727272727272727</v>
      </c>
      <c r="F13" s="27">
        <f t="shared" si="1"/>
        <v>14.818181818181818</v>
      </c>
      <c r="G13" s="27">
        <f t="shared" si="1"/>
        <v>16.545454545454547</v>
      </c>
      <c r="H13" s="27">
        <f t="shared" si="1"/>
        <v>14.727272727272727</v>
      </c>
      <c r="I13" s="27">
        <f t="shared" si="1"/>
        <v>15.822727272727274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M21" sqref="M21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3" width="9.6640625" style="1" customWidth="1"/>
    <col min="4" max="4" width="9.6640625" style="3" customWidth="1"/>
    <col min="5" max="13" width="9.6640625" style="1" customWidth="1"/>
    <col min="14" max="14" width="15.6640625" style="1" customWidth="1"/>
  </cols>
  <sheetData>
    <row r="1" spans="1:14" ht="23.4" x14ac:dyDescent="0.45">
      <c r="A1" s="31" t="s">
        <v>46</v>
      </c>
    </row>
    <row r="2" spans="1:14" ht="18" x14ac:dyDescent="0.35">
      <c r="A2" s="30" t="s">
        <v>47</v>
      </c>
    </row>
    <row r="3" spans="1:14" ht="18" x14ac:dyDescent="0.35">
      <c r="A3" s="30" t="s">
        <v>48</v>
      </c>
    </row>
    <row r="5" spans="1:14" ht="18" x14ac:dyDescent="0.35">
      <c r="A5" s="4" t="s">
        <v>16</v>
      </c>
      <c r="B5" s="5" t="s">
        <v>15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3</v>
      </c>
    </row>
    <row r="6" spans="1:14" ht="19.95" customHeight="1" x14ac:dyDescent="0.35">
      <c r="A6" s="7">
        <v>1</v>
      </c>
      <c r="B6" s="8" t="s">
        <v>25</v>
      </c>
      <c r="C6" s="9" t="s">
        <v>55</v>
      </c>
      <c r="D6" s="7" t="s">
        <v>57</v>
      </c>
      <c r="E6" s="7" t="s">
        <v>57</v>
      </c>
      <c r="F6" s="9" t="s">
        <v>57</v>
      </c>
      <c r="G6" s="9" t="s">
        <v>55</v>
      </c>
      <c r="H6" s="9" t="s">
        <v>55</v>
      </c>
      <c r="I6" s="9" t="s">
        <v>56</v>
      </c>
      <c r="J6" s="9" t="s">
        <v>55</v>
      </c>
      <c r="K6" s="9" t="s">
        <v>56</v>
      </c>
      <c r="L6" s="9" t="s">
        <v>55</v>
      </c>
      <c r="M6" s="9" t="s">
        <v>55</v>
      </c>
      <c r="N6" s="2">
        <f t="shared" ref="N6:N16" si="0">ROUNDUP( 20 - COUNTIF(C6:M6,"F") - COUNTIF(C6:M6,"T")/2,0)</f>
        <v>14</v>
      </c>
    </row>
    <row r="7" spans="1:14" ht="19.95" customHeight="1" x14ac:dyDescent="0.35">
      <c r="A7" s="7">
        <v>2</v>
      </c>
      <c r="B7" s="8" t="s">
        <v>26</v>
      </c>
      <c r="C7" s="9" t="s">
        <v>56</v>
      </c>
      <c r="D7" s="7" t="s">
        <v>56</v>
      </c>
      <c r="E7" s="7" t="s">
        <v>56</v>
      </c>
      <c r="F7" s="9" t="s">
        <v>55</v>
      </c>
      <c r="G7" s="9" t="s">
        <v>56</v>
      </c>
      <c r="H7" s="9" t="s">
        <v>56</v>
      </c>
      <c r="I7" s="9" t="s">
        <v>56</v>
      </c>
      <c r="J7" s="9" t="s">
        <v>56</v>
      </c>
      <c r="K7" s="9" t="s">
        <v>56</v>
      </c>
      <c r="L7" s="9" t="s">
        <v>56</v>
      </c>
      <c r="M7" s="9" t="s">
        <v>56</v>
      </c>
      <c r="N7" s="2">
        <f t="shared" si="0"/>
        <v>20</v>
      </c>
    </row>
    <row r="8" spans="1:14" ht="19.95" customHeight="1" x14ac:dyDescent="0.35">
      <c r="A8" s="7">
        <v>3</v>
      </c>
      <c r="B8" s="8" t="s">
        <v>27</v>
      </c>
      <c r="C8" s="9" t="s">
        <v>57</v>
      </c>
      <c r="D8" s="7" t="s">
        <v>57</v>
      </c>
      <c r="E8" s="7" t="s">
        <v>56</v>
      </c>
      <c r="F8" s="9" t="s">
        <v>55</v>
      </c>
      <c r="G8" s="9" t="s">
        <v>55</v>
      </c>
      <c r="H8" s="9" t="s">
        <v>57</v>
      </c>
      <c r="I8" s="9" t="s">
        <v>55</v>
      </c>
      <c r="J8" s="9" t="s">
        <v>55</v>
      </c>
      <c r="K8" s="9" t="s">
        <v>55</v>
      </c>
      <c r="L8" s="9" t="s">
        <v>55</v>
      </c>
      <c r="M8" s="9" t="s">
        <v>56</v>
      </c>
      <c r="N8" s="2">
        <f t="shared" si="0"/>
        <v>14</v>
      </c>
    </row>
    <row r="9" spans="1:14" ht="19.95" customHeight="1" x14ac:dyDescent="0.35">
      <c r="A9" s="7">
        <v>4</v>
      </c>
      <c r="B9" s="8" t="s">
        <v>28</v>
      </c>
      <c r="C9" s="9" t="s">
        <v>56</v>
      </c>
      <c r="D9" s="7" t="s">
        <v>55</v>
      </c>
      <c r="E9" s="7" t="s">
        <v>56</v>
      </c>
      <c r="F9" s="9" t="s">
        <v>55</v>
      </c>
      <c r="G9" s="9" t="s">
        <v>57</v>
      </c>
      <c r="H9" s="9" t="s">
        <v>56</v>
      </c>
      <c r="I9" s="9" t="s">
        <v>56</v>
      </c>
      <c r="J9" s="9" t="s">
        <v>55</v>
      </c>
      <c r="K9" s="9" t="s">
        <v>56</v>
      </c>
      <c r="L9" s="9" t="s">
        <v>55</v>
      </c>
      <c r="M9" s="9" t="s">
        <v>56</v>
      </c>
      <c r="N9" s="2">
        <f t="shared" si="0"/>
        <v>17</v>
      </c>
    </row>
    <row r="10" spans="1:14" ht="19.95" customHeight="1" x14ac:dyDescent="0.35">
      <c r="A10" s="7">
        <v>5</v>
      </c>
      <c r="B10" s="10" t="s">
        <v>29</v>
      </c>
      <c r="C10" s="9" t="s">
        <v>56</v>
      </c>
      <c r="D10" s="7" t="s">
        <v>57</v>
      </c>
      <c r="E10" s="7" t="s">
        <v>55</v>
      </c>
      <c r="F10" s="9" t="s">
        <v>56</v>
      </c>
      <c r="G10" s="9" t="s">
        <v>56</v>
      </c>
      <c r="H10" s="9" t="s">
        <v>56</v>
      </c>
      <c r="I10" s="9" t="s">
        <v>56</v>
      </c>
      <c r="J10" s="9" t="s">
        <v>56</v>
      </c>
      <c r="K10" s="9" t="s">
        <v>56</v>
      </c>
      <c r="L10" s="9" t="s">
        <v>56</v>
      </c>
      <c r="M10" s="9" t="s">
        <v>56</v>
      </c>
      <c r="N10" s="2">
        <f t="shared" si="0"/>
        <v>19</v>
      </c>
    </row>
    <row r="11" spans="1:14" ht="19.95" customHeight="1" x14ac:dyDescent="0.35">
      <c r="A11" s="7">
        <v>6</v>
      </c>
      <c r="B11" s="8" t="s">
        <v>30</v>
      </c>
      <c r="C11" s="9" t="s">
        <v>57</v>
      </c>
      <c r="D11" s="7" t="s">
        <v>57</v>
      </c>
      <c r="E11" s="7" t="s">
        <v>55</v>
      </c>
      <c r="F11" s="9" t="s">
        <v>55</v>
      </c>
      <c r="G11" s="9" t="s">
        <v>57</v>
      </c>
      <c r="H11" s="9" t="s">
        <v>57</v>
      </c>
      <c r="I11" s="9" t="s">
        <v>56</v>
      </c>
      <c r="J11" s="9" t="s">
        <v>55</v>
      </c>
      <c r="K11" s="9" t="s">
        <v>55</v>
      </c>
      <c r="L11" s="9" t="s">
        <v>55</v>
      </c>
      <c r="M11" s="9" t="s">
        <v>56</v>
      </c>
      <c r="N11" s="2">
        <f t="shared" si="0"/>
        <v>14</v>
      </c>
    </row>
    <row r="12" spans="1:14" ht="19.95" customHeight="1" x14ac:dyDescent="0.35">
      <c r="A12" s="7">
        <v>7</v>
      </c>
      <c r="B12" s="8" t="s">
        <v>31</v>
      </c>
      <c r="C12" s="9" t="s">
        <v>57</v>
      </c>
      <c r="D12" s="7" t="s">
        <v>56</v>
      </c>
      <c r="E12" s="7" t="s">
        <v>56</v>
      </c>
      <c r="F12" s="9" t="s">
        <v>56</v>
      </c>
      <c r="G12" s="9" t="s">
        <v>56</v>
      </c>
      <c r="H12" s="9" t="s">
        <v>56</v>
      </c>
      <c r="I12" s="9" t="s">
        <v>56</v>
      </c>
      <c r="J12" s="9" t="s">
        <v>56</v>
      </c>
      <c r="K12" s="9" t="s">
        <v>56</v>
      </c>
      <c r="L12" s="9" t="s">
        <v>55</v>
      </c>
      <c r="M12" s="9" t="s">
        <v>56</v>
      </c>
      <c r="N12" s="2">
        <f t="shared" si="0"/>
        <v>19</v>
      </c>
    </row>
    <row r="13" spans="1:14" ht="19.95" customHeight="1" x14ac:dyDescent="0.35">
      <c r="A13" s="7">
        <v>8</v>
      </c>
      <c r="B13" s="8" t="s">
        <v>32</v>
      </c>
      <c r="C13" s="9" t="s">
        <v>56</v>
      </c>
      <c r="D13" s="7" t="s">
        <v>56</v>
      </c>
      <c r="E13" s="7" t="s">
        <v>56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56</v>
      </c>
      <c r="K13" s="9" t="s">
        <v>56</v>
      </c>
      <c r="L13" s="9" t="s">
        <v>56</v>
      </c>
      <c r="M13" s="9" t="s">
        <v>56</v>
      </c>
      <c r="N13" s="2">
        <f t="shared" si="0"/>
        <v>20</v>
      </c>
    </row>
    <row r="14" spans="1:14" ht="19.95" customHeight="1" x14ac:dyDescent="0.35">
      <c r="A14" s="7">
        <v>9</v>
      </c>
      <c r="B14" s="10" t="s">
        <v>49</v>
      </c>
      <c r="C14" s="9" t="s">
        <v>57</v>
      </c>
      <c r="D14" s="7" t="s">
        <v>57</v>
      </c>
      <c r="E14" s="7" t="s">
        <v>56</v>
      </c>
      <c r="F14" s="9" t="s">
        <v>57</v>
      </c>
      <c r="G14" s="9" t="s">
        <v>56</v>
      </c>
      <c r="H14" s="9" t="s">
        <v>56</v>
      </c>
      <c r="I14" s="9" t="s">
        <v>56</v>
      </c>
      <c r="J14" s="9" t="s">
        <v>57</v>
      </c>
      <c r="K14" s="9" t="s">
        <v>56</v>
      </c>
      <c r="L14" s="9" t="s">
        <v>56</v>
      </c>
      <c r="M14" s="9" t="s">
        <v>56</v>
      </c>
      <c r="N14" s="2">
        <f t="shared" si="0"/>
        <v>16</v>
      </c>
    </row>
    <row r="15" spans="1:14" ht="19.95" customHeight="1" x14ac:dyDescent="0.35">
      <c r="A15" s="7">
        <v>10</v>
      </c>
      <c r="B15" s="10" t="s">
        <v>33</v>
      </c>
      <c r="C15" s="9" t="s">
        <v>56</v>
      </c>
      <c r="D15" s="7" t="s">
        <v>56</v>
      </c>
      <c r="E15" s="7" t="s">
        <v>56</v>
      </c>
      <c r="F15" s="9" t="s">
        <v>56</v>
      </c>
      <c r="G15" s="9" t="s">
        <v>56</v>
      </c>
      <c r="H15" s="9" t="s">
        <v>57</v>
      </c>
      <c r="I15" s="9" t="s">
        <v>57</v>
      </c>
      <c r="J15" s="9" t="s">
        <v>56</v>
      </c>
      <c r="K15" s="9" t="s">
        <v>56</v>
      </c>
      <c r="L15" s="9" t="s">
        <v>56</v>
      </c>
      <c r="M15" s="9" t="s">
        <v>56</v>
      </c>
      <c r="N15" s="2">
        <f t="shared" si="0"/>
        <v>18</v>
      </c>
    </row>
    <row r="16" spans="1:14" ht="19.95" customHeight="1" x14ac:dyDescent="0.35">
      <c r="A16" s="7">
        <v>11</v>
      </c>
      <c r="B16" s="10" t="s">
        <v>34</v>
      </c>
      <c r="C16" s="9" t="s">
        <v>56</v>
      </c>
      <c r="D16" s="7" t="s">
        <v>56</v>
      </c>
      <c r="E16" s="7" t="s">
        <v>56</v>
      </c>
      <c r="F16" s="9" t="s">
        <v>56</v>
      </c>
      <c r="G16" s="9" t="s">
        <v>56</v>
      </c>
      <c r="H16" s="9" t="s">
        <v>56</v>
      </c>
      <c r="I16" s="9" t="s">
        <v>56</v>
      </c>
      <c r="J16" s="9" t="s">
        <v>55</v>
      </c>
      <c r="K16" s="9" t="s">
        <v>56</v>
      </c>
      <c r="L16" s="9" t="s">
        <v>56</v>
      </c>
      <c r="M16" s="9" t="s">
        <v>56</v>
      </c>
      <c r="N16" s="2">
        <f t="shared" si="0"/>
        <v>20</v>
      </c>
    </row>
    <row r="17" spans="2:13" ht="18" x14ac:dyDescent="0.35">
      <c r="B17" s="17" t="s">
        <v>18</v>
      </c>
      <c r="C17" s="18">
        <f t="shared" ref="C17:M17" si="1">COUNTIF(C6:C16,"=P")</f>
        <v>6</v>
      </c>
      <c r="D17" s="18">
        <f t="shared" si="1"/>
        <v>5</v>
      </c>
      <c r="E17" s="18">
        <f t="shared" si="1"/>
        <v>8</v>
      </c>
      <c r="F17" s="18">
        <f t="shared" si="1"/>
        <v>5</v>
      </c>
      <c r="G17" s="18">
        <f t="shared" si="1"/>
        <v>7</v>
      </c>
      <c r="H17" s="18">
        <f t="shared" si="1"/>
        <v>7</v>
      </c>
      <c r="I17" s="18">
        <f t="shared" si="1"/>
        <v>9</v>
      </c>
      <c r="J17" s="18">
        <f t="shared" si="1"/>
        <v>5</v>
      </c>
      <c r="K17" s="18">
        <f t="shared" si="1"/>
        <v>9</v>
      </c>
      <c r="L17" s="18">
        <f t="shared" si="1"/>
        <v>6</v>
      </c>
      <c r="M17" s="18">
        <f t="shared" si="1"/>
        <v>10</v>
      </c>
    </row>
    <row r="18" spans="2:13" ht="18" x14ac:dyDescent="0.35">
      <c r="B18" s="17" t="s">
        <v>17</v>
      </c>
      <c r="C18" s="18">
        <f t="shared" ref="C18:M18" si="2">COUNTIF(C6:C16,"=T")</f>
        <v>1</v>
      </c>
      <c r="D18" s="18">
        <f t="shared" si="2"/>
        <v>1</v>
      </c>
      <c r="E18" s="18">
        <f t="shared" si="2"/>
        <v>2</v>
      </c>
      <c r="F18" s="18">
        <f t="shared" si="2"/>
        <v>4</v>
      </c>
      <c r="G18" s="18">
        <f t="shared" si="2"/>
        <v>2</v>
      </c>
      <c r="H18" s="18">
        <f t="shared" si="2"/>
        <v>1</v>
      </c>
      <c r="I18" s="18">
        <f t="shared" si="2"/>
        <v>1</v>
      </c>
      <c r="J18" s="18">
        <f t="shared" si="2"/>
        <v>5</v>
      </c>
      <c r="K18" s="18">
        <f t="shared" si="2"/>
        <v>2</v>
      </c>
      <c r="L18" s="18">
        <f t="shared" si="2"/>
        <v>5</v>
      </c>
      <c r="M18" s="18">
        <f t="shared" si="2"/>
        <v>1</v>
      </c>
    </row>
    <row r="19" spans="2:13" ht="18" x14ac:dyDescent="0.35">
      <c r="B19" s="17" t="s">
        <v>19</v>
      </c>
      <c r="C19" s="18">
        <f t="shared" ref="C19:M19" si="3">COUNTIF(C6:C16,"=F")</f>
        <v>4</v>
      </c>
      <c r="D19" s="18">
        <f t="shared" si="3"/>
        <v>5</v>
      </c>
      <c r="E19" s="18">
        <f t="shared" si="3"/>
        <v>1</v>
      </c>
      <c r="F19" s="18">
        <f t="shared" si="3"/>
        <v>2</v>
      </c>
      <c r="G19" s="18">
        <f t="shared" si="3"/>
        <v>2</v>
      </c>
      <c r="H19" s="18">
        <f t="shared" si="3"/>
        <v>3</v>
      </c>
      <c r="I19" s="18">
        <f t="shared" si="3"/>
        <v>1</v>
      </c>
      <c r="J19" s="18">
        <f t="shared" si="3"/>
        <v>1</v>
      </c>
      <c r="K19" s="18">
        <f t="shared" si="3"/>
        <v>0</v>
      </c>
      <c r="L19" s="18">
        <f t="shared" si="3"/>
        <v>0</v>
      </c>
      <c r="M19" s="18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D5" sqref="D5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x14ac:dyDescent="0.3">
      <c r="A1" s="26" t="s">
        <v>16</v>
      </c>
      <c r="B1" s="26" t="s">
        <v>0</v>
      </c>
      <c r="C1" s="19" t="s">
        <v>5</v>
      </c>
      <c r="D1" s="19" t="s">
        <v>6</v>
      </c>
    </row>
    <row r="2" spans="1:4" ht="18" x14ac:dyDescent="0.3">
      <c r="A2" s="14">
        <v>1</v>
      </c>
      <c r="B2" s="20" t="s">
        <v>25</v>
      </c>
      <c r="C2" s="14">
        <v>0</v>
      </c>
      <c r="D2" s="14">
        <v>13</v>
      </c>
    </row>
    <row r="3" spans="1:4" ht="18" x14ac:dyDescent="0.3">
      <c r="A3" s="14">
        <v>2</v>
      </c>
      <c r="B3" s="20" t="s">
        <v>26</v>
      </c>
      <c r="C3" s="14">
        <v>15</v>
      </c>
      <c r="D3" s="14">
        <v>15</v>
      </c>
    </row>
    <row r="4" spans="1:4" ht="18" x14ac:dyDescent="0.3">
      <c r="A4" s="14">
        <v>3</v>
      </c>
      <c r="B4" s="20" t="s">
        <v>27</v>
      </c>
      <c r="C4" s="14">
        <v>12</v>
      </c>
      <c r="D4" s="14">
        <v>13</v>
      </c>
    </row>
    <row r="5" spans="1:4" ht="18" x14ac:dyDescent="0.3">
      <c r="A5" s="14">
        <v>4</v>
      </c>
      <c r="B5" s="20" t="s">
        <v>28</v>
      </c>
      <c r="C5" s="14">
        <v>15</v>
      </c>
      <c r="D5" s="14"/>
    </row>
    <row r="6" spans="1:4" ht="18" x14ac:dyDescent="0.3">
      <c r="A6" s="14">
        <v>5</v>
      </c>
      <c r="B6" s="21" t="s">
        <v>29</v>
      </c>
      <c r="C6" s="14">
        <v>16</v>
      </c>
      <c r="D6" s="14">
        <v>15</v>
      </c>
    </row>
    <row r="7" spans="1:4" ht="18" x14ac:dyDescent="0.3">
      <c r="A7" s="14">
        <v>6</v>
      </c>
      <c r="B7" s="20" t="s">
        <v>30</v>
      </c>
      <c r="C7" s="14">
        <v>15</v>
      </c>
      <c r="D7" s="14">
        <v>15</v>
      </c>
    </row>
    <row r="8" spans="1:4" ht="18" x14ac:dyDescent="0.3">
      <c r="A8" s="14">
        <v>7</v>
      </c>
      <c r="B8" s="20" t="s">
        <v>31</v>
      </c>
      <c r="C8" s="14">
        <v>15</v>
      </c>
      <c r="D8" s="14">
        <v>13</v>
      </c>
    </row>
    <row r="9" spans="1:4" ht="18" x14ac:dyDescent="0.3">
      <c r="A9" s="14">
        <v>8</v>
      </c>
      <c r="B9" s="20" t="s">
        <v>32</v>
      </c>
      <c r="C9" s="14">
        <v>16</v>
      </c>
      <c r="D9" s="14">
        <v>15</v>
      </c>
    </row>
    <row r="10" spans="1:4" ht="18" x14ac:dyDescent="0.3">
      <c r="A10" s="14">
        <v>9</v>
      </c>
      <c r="B10" s="21" t="s">
        <v>49</v>
      </c>
      <c r="C10" s="14">
        <v>12</v>
      </c>
      <c r="D10" s="14">
        <v>13</v>
      </c>
    </row>
    <row r="11" spans="1:4" ht="18" x14ac:dyDescent="0.3">
      <c r="A11" s="14">
        <v>10</v>
      </c>
      <c r="B11" s="21" t="s">
        <v>33</v>
      </c>
      <c r="C11" s="14">
        <v>15</v>
      </c>
      <c r="D11" s="14">
        <v>13</v>
      </c>
    </row>
    <row r="12" spans="1:4" ht="18" x14ac:dyDescent="0.3">
      <c r="A12" s="14">
        <v>11</v>
      </c>
      <c r="B12" s="21" t="s">
        <v>34</v>
      </c>
      <c r="C12" s="14">
        <v>16</v>
      </c>
      <c r="D12" s="14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showZeros="0" workbookViewId="0">
      <selection activeCell="I8" sqref="I8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44140625" style="3"/>
  </cols>
  <sheetData>
    <row r="1" spans="1:6" x14ac:dyDescent="0.3">
      <c r="A1" s="33" t="s">
        <v>16</v>
      </c>
      <c r="B1" s="32" t="s">
        <v>15</v>
      </c>
      <c r="C1" s="29" t="s">
        <v>54</v>
      </c>
      <c r="D1" s="28" t="s">
        <v>7</v>
      </c>
      <c r="E1" s="28" t="s">
        <v>8</v>
      </c>
      <c r="F1" s="34" t="s">
        <v>9</v>
      </c>
    </row>
    <row r="2" spans="1:6" x14ac:dyDescent="0.3">
      <c r="A2" s="23">
        <v>1</v>
      </c>
      <c r="B2" s="24" t="s">
        <v>25</v>
      </c>
      <c r="C2" s="23">
        <v>0</v>
      </c>
      <c r="D2" s="23">
        <v>13</v>
      </c>
      <c r="E2" s="23">
        <v>0</v>
      </c>
      <c r="F2" s="23">
        <f>ROUNDUP((SUM(C2:E2) - MIN(C2:E2))/2,0)</f>
        <v>7</v>
      </c>
    </row>
    <row r="3" spans="1:6" x14ac:dyDescent="0.3">
      <c r="A3" s="23">
        <v>2</v>
      </c>
      <c r="B3" s="24" t="s">
        <v>26</v>
      </c>
      <c r="C3" s="23">
        <v>13</v>
      </c>
      <c r="D3" s="23">
        <v>18</v>
      </c>
      <c r="E3" s="23">
        <v>0</v>
      </c>
      <c r="F3" s="23">
        <f t="shared" ref="F3:F12" si="0">ROUNDUP((SUM(C3:E3) - MIN(C3:E3))/2,0)</f>
        <v>16</v>
      </c>
    </row>
    <row r="4" spans="1:6" x14ac:dyDescent="0.3">
      <c r="A4" s="23">
        <v>3</v>
      </c>
      <c r="B4" s="24" t="s">
        <v>27</v>
      </c>
      <c r="C4" s="23">
        <v>16</v>
      </c>
      <c r="D4" s="23">
        <v>17</v>
      </c>
      <c r="E4" s="23">
        <v>0</v>
      </c>
      <c r="F4" s="23">
        <f t="shared" si="0"/>
        <v>17</v>
      </c>
    </row>
    <row r="5" spans="1:6" x14ac:dyDescent="0.3">
      <c r="A5" s="23">
        <v>4</v>
      </c>
      <c r="B5" s="24" t="s">
        <v>28</v>
      </c>
      <c r="C5" s="23">
        <v>19</v>
      </c>
      <c r="D5" s="23">
        <v>16</v>
      </c>
      <c r="E5" s="23">
        <v>0</v>
      </c>
      <c r="F5" s="23">
        <f t="shared" si="0"/>
        <v>18</v>
      </c>
    </row>
    <row r="6" spans="1:6" x14ac:dyDescent="0.3">
      <c r="A6" s="23">
        <v>5</v>
      </c>
      <c r="B6" s="25" t="s">
        <v>29</v>
      </c>
      <c r="C6" s="23">
        <v>11</v>
      </c>
      <c r="D6" s="23">
        <v>17</v>
      </c>
      <c r="E6" s="23">
        <v>0</v>
      </c>
      <c r="F6" s="23">
        <f t="shared" si="0"/>
        <v>14</v>
      </c>
    </row>
    <row r="7" spans="1:6" x14ac:dyDescent="0.3">
      <c r="A7" s="23">
        <v>6</v>
      </c>
      <c r="B7" s="24" t="s">
        <v>30</v>
      </c>
      <c r="C7" s="23">
        <v>17</v>
      </c>
      <c r="D7" s="23">
        <v>18</v>
      </c>
      <c r="E7" s="23">
        <v>0</v>
      </c>
      <c r="F7" s="23">
        <f t="shared" si="0"/>
        <v>18</v>
      </c>
    </row>
    <row r="8" spans="1:6" x14ac:dyDescent="0.3">
      <c r="A8" s="23">
        <v>7</v>
      </c>
      <c r="B8" s="24" t="s">
        <v>31</v>
      </c>
      <c r="C8" s="23">
        <v>16</v>
      </c>
      <c r="D8" s="23">
        <v>16</v>
      </c>
      <c r="E8" s="23">
        <v>0</v>
      </c>
      <c r="F8" s="23">
        <f t="shared" si="0"/>
        <v>16</v>
      </c>
    </row>
    <row r="9" spans="1:6" x14ac:dyDescent="0.3">
      <c r="A9" s="23">
        <v>8</v>
      </c>
      <c r="B9" s="24" t="s">
        <v>32</v>
      </c>
      <c r="C9" s="23">
        <v>18</v>
      </c>
      <c r="D9" s="23">
        <v>15</v>
      </c>
      <c r="E9" s="23">
        <v>0</v>
      </c>
      <c r="F9" s="23">
        <f t="shared" si="0"/>
        <v>17</v>
      </c>
    </row>
    <row r="10" spans="1:6" x14ac:dyDescent="0.3">
      <c r="A10" s="23">
        <v>9</v>
      </c>
      <c r="B10" s="25" t="s">
        <v>49</v>
      </c>
      <c r="C10" s="23">
        <v>10</v>
      </c>
      <c r="D10" s="23">
        <v>10</v>
      </c>
      <c r="E10" s="23">
        <v>0</v>
      </c>
      <c r="F10" s="23">
        <f t="shared" si="0"/>
        <v>10</v>
      </c>
    </row>
    <row r="11" spans="1:6" x14ac:dyDescent="0.3">
      <c r="A11" s="23">
        <v>10</v>
      </c>
      <c r="B11" s="25" t="s">
        <v>33</v>
      </c>
      <c r="C11" s="23">
        <v>16</v>
      </c>
      <c r="D11" s="23">
        <v>16</v>
      </c>
      <c r="E11" s="23">
        <v>0</v>
      </c>
      <c r="F11" s="23">
        <f t="shared" si="0"/>
        <v>16</v>
      </c>
    </row>
    <row r="12" spans="1:6" x14ac:dyDescent="0.3">
      <c r="A12" s="23">
        <v>11</v>
      </c>
      <c r="B12" s="25" t="s">
        <v>34</v>
      </c>
      <c r="C12" s="23">
        <v>14</v>
      </c>
      <c r="D12" s="23">
        <v>13</v>
      </c>
      <c r="E12" s="23">
        <v>0</v>
      </c>
      <c r="F12" s="23">
        <f t="shared" si="0"/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showZeros="0" workbookViewId="0">
      <selection activeCell="G3" sqref="G3"/>
    </sheetView>
  </sheetViews>
  <sheetFormatPr baseColWidth="10" defaultRowHeight="14.4" x14ac:dyDescent="0.3"/>
  <cols>
    <col min="1" max="1" width="8.44140625" customWidth="1"/>
    <col min="2" max="2" width="40.6640625" customWidth="1"/>
    <col min="3" max="5" width="11.44140625" customWidth="1"/>
    <col min="8" max="8" width="11.44140625" style="1"/>
  </cols>
  <sheetData>
    <row r="1" spans="1:8" x14ac:dyDescent="0.3">
      <c r="A1" s="26" t="s">
        <v>16</v>
      </c>
      <c r="B1" s="12" t="s">
        <v>0</v>
      </c>
      <c r="C1" s="15" t="s">
        <v>20</v>
      </c>
      <c r="D1" s="15" t="s">
        <v>59</v>
      </c>
      <c r="E1" s="13" t="s">
        <v>11</v>
      </c>
      <c r="F1" s="13" t="s">
        <v>59</v>
      </c>
      <c r="G1" s="13" t="s">
        <v>10</v>
      </c>
      <c r="H1" s="13" t="s">
        <v>12</v>
      </c>
    </row>
    <row r="2" spans="1:8" x14ac:dyDescent="0.3">
      <c r="A2" s="23">
        <v>1</v>
      </c>
      <c r="B2" s="24" t="s">
        <v>25</v>
      </c>
      <c r="C2" s="23" t="s">
        <v>23</v>
      </c>
      <c r="D2" s="23">
        <v>16</v>
      </c>
      <c r="E2" s="35">
        <v>16</v>
      </c>
      <c r="F2" s="23">
        <v>16</v>
      </c>
      <c r="G2" s="23">
        <v>16</v>
      </c>
      <c r="H2" s="35">
        <f t="shared" ref="H2:H5" si="0">ROUNDUP(SUM(D2:G2)/4,0)</f>
        <v>16</v>
      </c>
    </row>
    <row r="3" spans="1:8" x14ac:dyDescent="0.3">
      <c r="A3" s="23">
        <v>2</v>
      </c>
      <c r="B3" s="24" t="s">
        <v>26</v>
      </c>
      <c r="C3" s="23" t="s">
        <v>22</v>
      </c>
      <c r="D3" s="23">
        <v>18</v>
      </c>
      <c r="E3" s="35">
        <v>16</v>
      </c>
      <c r="F3" s="35">
        <v>16</v>
      </c>
      <c r="G3" s="35">
        <v>18</v>
      </c>
      <c r="H3" s="35">
        <f t="shared" si="0"/>
        <v>17</v>
      </c>
    </row>
    <row r="4" spans="1:8" x14ac:dyDescent="0.3">
      <c r="A4" s="23">
        <v>3</v>
      </c>
      <c r="B4" s="24" t="s">
        <v>27</v>
      </c>
      <c r="C4" s="23" t="s">
        <v>23</v>
      </c>
      <c r="D4" s="23">
        <v>16</v>
      </c>
      <c r="E4" s="35">
        <v>16</v>
      </c>
      <c r="F4" s="35">
        <v>16</v>
      </c>
      <c r="G4" s="35">
        <v>16</v>
      </c>
      <c r="H4" s="35">
        <f t="shared" si="0"/>
        <v>16</v>
      </c>
    </row>
    <row r="5" spans="1:8" x14ac:dyDescent="0.3">
      <c r="A5" s="23">
        <v>4</v>
      </c>
      <c r="B5" s="24" t="s">
        <v>28</v>
      </c>
      <c r="C5" s="23" t="s">
        <v>22</v>
      </c>
      <c r="D5" s="23">
        <v>19</v>
      </c>
      <c r="E5" s="35">
        <v>19</v>
      </c>
      <c r="F5" s="35">
        <v>19</v>
      </c>
      <c r="G5" s="35">
        <v>18</v>
      </c>
      <c r="H5" s="35">
        <f t="shared" si="0"/>
        <v>19</v>
      </c>
    </row>
    <row r="6" spans="1:8" x14ac:dyDescent="0.3">
      <c r="A6" s="23">
        <v>5</v>
      </c>
      <c r="B6" s="25" t="s">
        <v>29</v>
      </c>
      <c r="C6" s="36" t="s">
        <v>24</v>
      </c>
      <c r="D6" s="36">
        <v>19</v>
      </c>
      <c r="E6" s="35">
        <v>16</v>
      </c>
      <c r="F6" s="35">
        <v>13</v>
      </c>
      <c r="G6" s="35">
        <v>15</v>
      </c>
      <c r="H6" s="35">
        <f>ROUNDUP(SUM(D6:G6)/4,0)</f>
        <v>16</v>
      </c>
    </row>
    <row r="7" spans="1:8" x14ac:dyDescent="0.3">
      <c r="A7" s="23">
        <v>6</v>
      </c>
      <c r="B7" s="24" t="s">
        <v>30</v>
      </c>
      <c r="C7" s="23" t="s">
        <v>22</v>
      </c>
      <c r="D7" s="23">
        <v>18</v>
      </c>
      <c r="E7" s="35">
        <v>16</v>
      </c>
      <c r="F7" s="35">
        <v>16</v>
      </c>
      <c r="G7" s="35">
        <v>18</v>
      </c>
      <c r="H7" s="35">
        <f t="shared" ref="H7:H12" si="1">ROUNDUP(SUM(D7:G7)/4,0)</f>
        <v>17</v>
      </c>
    </row>
    <row r="8" spans="1:8" x14ac:dyDescent="0.3">
      <c r="A8" s="23">
        <v>7</v>
      </c>
      <c r="B8" s="24" t="s">
        <v>31</v>
      </c>
      <c r="C8" s="23" t="s">
        <v>21</v>
      </c>
      <c r="D8" s="23">
        <v>16</v>
      </c>
      <c r="E8" s="35">
        <v>19</v>
      </c>
      <c r="F8" s="35">
        <v>16</v>
      </c>
      <c r="G8" s="35">
        <v>15</v>
      </c>
      <c r="H8" s="35">
        <f t="shared" si="1"/>
        <v>17</v>
      </c>
    </row>
    <row r="9" spans="1:8" x14ac:dyDescent="0.3">
      <c r="A9" s="23">
        <v>8</v>
      </c>
      <c r="B9" s="24" t="s">
        <v>32</v>
      </c>
      <c r="C9" s="23" t="s">
        <v>24</v>
      </c>
      <c r="D9" s="23">
        <v>19</v>
      </c>
      <c r="E9" s="35">
        <v>16</v>
      </c>
      <c r="F9" s="35">
        <v>16</v>
      </c>
      <c r="G9" s="35">
        <v>15</v>
      </c>
      <c r="H9" s="35">
        <f t="shared" si="1"/>
        <v>17</v>
      </c>
    </row>
    <row r="10" spans="1:8" x14ac:dyDescent="0.3">
      <c r="A10" s="23">
        <v>9</v>
      </c>
      <c r="B10" s="25" t="s">
        <v>49</v>
      </c>
      <c r="C10" s="36" t="s">
        <v>23</v>
      </c>
      <c r="D10" s="36">
        <v>16</v>
      </c>
      <c r="E10" s="35">
        <v>16</v>
      </c>
      <c r="F10" s="35">
        <v>16</v>
      </c>
      <c r="G10" s="35">
        <v>16</v>
      </c>
      <c r="H10" s="35">
        <f t="shared" si="1"/>
        <v>16</v>
      </c>
    </row>
    <row r="11" spans="1:8" x14ac:dyDescent="0.3">
      <c r="A11" s="23">
        <v>10</v>
      </c>
      <c r="B11" s="25" t="s">
        <v>33</v>
      </c>
      <c r="C11" s="36" t="s">
        <v>21</v>
      </c>
      <c r="D11" s="36">
        <v>16</v>
      </c>
      <c r="E11" s="35">
        <v>16</v>
      </c>
      <c r="F11" s="35">
        <v>16</v>
      </c>
      <c r="G11" s="35">
        <v>15</v>
      </c>
      <c r="H11" s="35">
        <f t="shared" si="1"/>
        <v>16</v>
      </c>
    </row>
    <row r="12" spans="1:8" x14ac:dyDescent="0.3">
      <c r="A12" s="23">
        <v>11</v>
      </c>
      <c r="B12" s="25" t="s">
        <v>34</v>
      </c>
      <c r="C12" s="36" t="s">
        <v>24</v>
      </c>
      <c r="D12" s="36">
        <v>16</v>
      </c>
      <c r="E12" s="35">
        <v>16</v>
      </c>
      <c r="F12" s="35">
        <v>13</v>
      </c>
      <c r="G12" s="35">
        <v>15</v>
      </c>
      <c r="H12" s="35">
        <f t="shared" si="1"/>
        <v>15</v>
      </c>
    </row>
    <row r="13" spans="1:8" x14ac:dyDescent="0.3">
      <c r="A13" s="37"/>
      <c r="B13" s="37"/>
      <c r="C13" s="37"/>
      <c r="D13" s="37"/>
      <c r="E13" s="37"/>
      <c r="F13" s="37"/>
      <c r="G13" s="37"/>
      <c r="H13" s="38"/>
    </row>
    <row r="14" spans="1:8" x14ac:dyDescent="0.3">
      <c r="A14" s="22" t="s">
        <v>21</v>
      </c>
      <c r="B14" s="24" t="s">
        <v>50</v>
      </c>
      <c r="C14" s="37"/>
      <c r="D14" s="37"/>
      <c r="E14" s="37"/>
      <c r="F14" s="37"/>
      <c r="G14" s="37"/>
      <c r="H14" s="38"/>
    </row>
    <row r="15" spans="1:8" x14ac:dyDescent="0.3">
      <c r="A15" s="35" t="s">
        <v>22</v>
      </c>
      <c r="B15" s="24" t="s">
        <v>51</v>
      </c>
      <c r="C15" s="37"/>
      <c r="D15" s="37"/>
      <c r="E15" s="37"/>
      <c r="F15" s="37"/>
      <c r="G15" s="37"/>
      <c r="H15" s="38"/>
    </row>
    <row r="16" spans="1:8" x14ac:dyDescent="0.3">
      <c r="A16" s="35" t="s">
        <v>23</v>
      </c>
      <c r="B16" s="24" t="s">
        <v>52</v>
      </c>
      <c r="C16" s="37"/>
      <c r="D16" s="37"/>
      <c r="E16" s="37"/>
      <c r="F16" s="37"/>
      <c r="G16" s="37"/>
      <c r="H16" s="38"/>
    </row>
    <row r="17" spans="1:8" x14ac:dyDescent="0.3">
      <c r="A17" s="35" t="s">
        <v>24</v>
      </c>
      <c r="B17" s="24" t="s">
        <v>53</v>
      </c>
      <c r="C17" s="37"/>
      <c r="D17" s="37"/>
      <c r="E17" s="37"/>
      <c r="F17" s="37"/>
      <c r="G17" s="37"/>
      <c r="H17" s="3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2" sqref="A22"/>
    </sheetView>
  </sheetViews>
  <sheetFormatPr baseColWidth="10" defaultRowHeight="14.4" x14ac:dyDescent="0.3"/>
  <cols>
    <col min="1" max="1" width="58.33203125" customWidth="1"/>
  </cols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49</v>
      </c>
    </row>
    <row r="10" spans="1:1" x14ac:dyDescent="0.3">
      <c r="A10" t="s">
        <v>33</v>
      </c>
    </row>
    <row r="11" spans="1:1" x14ac:dyDescent="0.3">
      <c r="A11" t="s">
        <v>34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