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ASISTENCIA!$A$1:$N$16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F2" i="2"/>
  <c r="E3" i="2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C3" i="2"/>
  <c r="C4" i="2"/>
  <c r="C5" i="2"/>
  <c r="C6" i="2"/>
  <c r="C7" i="2"/>
  <c r="C8" i="2"/>
  <c r="C9" i="2"/>
  <c r="C10" i="2"/>
  <c r="C11" i="2"/>
  <c r="C12" i="2"/>
  <c r="C2" i="2"/>
  <c r="F3" i="4"/>
  <c r="F3" i="2" s="1"/>
  <c r="F4" i="4"/>
  <c r="F4" i="2" s="1"/>
  <c r="F5" i="4"/>
  <c r="F5" i="2" s="1"/>
  <c r="F6" i="4"/>
  <c r="F6" i="2" s="1"/>
  <c r="F7" i="4"/>
  <c r="F7" i="2" s="1"/>
  <c r="F8" i="4"/>
  <c r="F8" i="2" s="1"/>
  <c r="F9" i="4"/>
  <c r="F9" i="2" s="1"/>
  <c r="F10" i="4"/>
  <c r="F10" i="2" s="1"/>
  <c r="F11" i="4"/>
  <c r="F11" i="2" s="1"/>
  <c r="F12" i="4"/>
  <c r="F12" i="2" s="1"/>
  <c r="F2" i="4"/>
  <c r="G3" i="5"/>
  <c r="G4" i="5"/>
  <c r="G5" i="5"/>
  <c r="G6" i="5"/>
  <c r="G7" i="5"/>
  <c r="G8" i="5"/>
  <c r="G9" i="5"/>
  <c r="G10" i="5"/>
  <c r="G11" i="5"/>
  <c r="G12" i="5"/>
  <c r="G2" i="5"/>
  <c r="H13" i="2" l="1"/>
  <c r="O7" i="1" l="1"/>
  <c r="O8" i="1"/>
  <c r="O9" i="1"/>
  <c r="O10" i="1"/>
  <c r="O11" i="1"/>
  <c r="O12" i="1"/>
  <c r="O13" i="1"/>
  <c r="O14" i="1"/>
  <c r="O15" i="1"/>
  <c r="O16" i="1"/>
  <c r="O6" i="1"/>
  <c r="K19" i="1" l="1"/>
  <c r="L19" i="1"/>
  <c r="M19" i="1"/>
  <c r="N19" i="1"/>
  <c r="K18" i="1"/>
  <c r="L18" i="1"/>
  <c r="M18" i="1"/>
  <c r="N18" i="1"/>
  <c r="K17" i="1"/>
  <c r="L17" i="1"/>
  <c r="M17" i="1"/>
  <c r="N17" i="1"/>
  <c r="D19" i="1"/>
  <c r="E19" i="1"/>
  <c r="F19" i="1"/>
  <c r="G19" i="1"/>
  <c r="H19" i="1"/>
  <c r="I19" i="1"/>
  <c r="J19" i="1"/>
  <c r="D18" i="1"/>
  <c r="E18" i="1"/>
  <c r="F18" i="1"/>
  <c r="G18" i="1"/>
  <c r="H18" i="1"/>
  <c r="I18" i="1"/>
  <c r="J18" i="1"/>
  <c r="D17" i="1"/>
  <c r="E17" i="1"/>
  <c r="F17" i="1"/>
  <c r="G17" i="1"/>
  <c r="H17" i="1"/>
  <c r="I17" i="1"/>
  <c r="J17" i="1"/>
  <c r="C17" i="1"/>
  <c r="C19" i="1"/>
  <c r="C18" i="1"/>
  <c r="F13" i="2" l="1"/>
  <c r="G13" i="2"/>
  <c r="D13" i="2" l="1"/>
  <c r="E13" i="2"/>
  <c r="I12" i="2"/>
  <c r="I11" i="2"/>
  <c r="I10" i="2"/>
  <c r="I9" i="2"/>
  <c r="I8" i="2"/>
  <c r="I7" i="2"/>
  <c r="I6" i="2"/>
  <c r="I5" i="2"/>
  <c r="I4" i="2"/>
  <c r="I2" i="2"/>
  <c r="I3" i="2" l="1"/>
  <c r="I13" i="2" s="1"/>
  <c r="C13" i="2"/>
</calcChain>
</file>

<file path=xl/sharedStrings.xml><?xml version="1.0" encoding="utf-8"?>
<sst xmlns="http://schemas.openxmlformats.org/spreadsheetml/2006/main" count="243" uniqueCount="61">
  <si>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</si>
  <si>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</si>
  <si>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</si>
  <si>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</si>
  <si>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</si>
  <si>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</si>
  <si>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</si>
  <si>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</si>
  <si>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</si>
  <si>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</si>
  <si>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</si>
  <si>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</si>
  <si>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</si>
  <si>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INVESTIGA</t>
  </si>
  <si>
    <t>EXAMEN</t>
  </si>
  <si>
    <t>ESTUDIANTE</t>
  </si>
  <si>
    <t>NRO</t>
  </si>
  <si>
    <t>Asistentes - Tarde</t>
  </si>
  <si>
    <t>Asistentes - Puntual</t>
  </si>
  <si>
    <t>No Asistieron</t>
  </si>
  <si>
    <t>GRUPO</t>
  </si>
  <si>
    <t>G01</t>
  </si>
  <si>
    <t>G02</t>
  </si>
  <si>
    <t>G03</t>
  </si>
  <si>
    <t>G04</t>
  </si>
  <si>
    <t>Acosta Huapaya,Sergio Augusto</t>
  </si>
  <si>
    <t>Aldave Romo,Angel Enrique</t>
  </si>
  <si>
    <t>Bada Eusebio,Delmar David</t>
  </si>
  <si>
    <t>Balaguer Garcia,Cesar Fernando</t>
  </si>
  <si>
    <t>Castillo Cerna,Carla Cecilia</t>
  </si>
  <si>
    <t>Ccallo Ilachoque,Diego Alonso</t>
  </si>
  <si>
    <t>Santisteban Avalos,Elmer Ivan</t>
  </si>
  <si>
    <t>Sarmiento Travi,Christian</t>
  </si>
  <si>
    <t>Villon Coveñas,Alicia Maria</t>
  </si>
  <si>
    <t>Zambrano Burgos,Miguel Angel</t>
  </si>
  <si>
    <t>6-SET</t>
  </si>
  <si>
    <t>9-SET</t>
  </si>
  <si>
    <t>13-SET</t>
  </si>
  <si>
    <t>15-SET</t>
  </si>
  <si>
    <t>20-SET</t>
  </si>
  <si>
    <t>22-SET</t>
  </si>
  <si>
    <t>27-SET</t>
  </si>
  <si>
    <t>29-SET</t>
  </si>
  <si>
    <t>04-OCT</t>
  </si>
  <si>
    <t>06-OCT</t>
  </si>
  <si>
    <t>11-OCT</t>
  </si>
  <si>
    <t>13-OCT</t>
  </si>
  <si>
    <t>UNIVERSIDAD CIENTIFICA DEL SUR</t>
  </si>
  <si>
    <t>BASE DE DATOS RELACIONALES</t>
  </si>
  <si>
    <t>CICLO: 2016-5</t>
  </si>
  <si>
    <t>Villanueva Flores, Kevin</t>
  </si>
  <si>
    <t>CASO</t>
  </si>
  <si>
    <t>Alta Disponibilidad de Base de Datos</t>
  </si>
  <si>
    <t>Minería de Datos</t>
  </si>
  <si>
    <t>Intenigencia de Negocios</t>
  </si>
  <si>
    <t>Microsoft PowerPivot</t>
  </si>
  <si>
    <t>CTRL 01</t>
  </si>
  <si>
    <t>T</t>
  </si>
  <si>
    <t>P</t>
  </si>
  <si>
    <t>F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</si>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</sst>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Fill="1" applyBorder="1"/>
    <xf numFmtId="0" fontId="4" fillId="2" borderId="1" xfId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5" fontId="4" fillId="2" borderId="3" xfId="1" quotePrefix="1" applyNumberFormat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4" fillId="2" borderId="1" xfId="1" applyFont="1" applyBorder="1" applyAlignment="1"/>
    <xf numFmtId="0" fontId="4" fillId="2" borderId="1" xfId="1" applyFont="1" applyBorder="1" applyAlignment="1">
      <alignment vertical="center"/>
    </xf>
    <xf numFmtId="15" fontId="4" fillId="2" borderId="1" xfId="1" applyNumberFormat="1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GridLines="0" showZeros="0" tabSelected="1" topLeftCell="B1" zoomScaleNormal="100" workbookViewId="0">
      <selection activeCell="B16" sqref="B16"/>
    </sheetView>
  </sheetViews>
  <sheetFormatPr baseColWidth="10" defaultRowHeight="15" x14ac:dyDescent="0.25"/>
  <cols>
    <col min="1" max="1" width="8.5703125" hidden="1" customWidth="1"/>
    <col min="2" max="2" width="44.28515625" customWidth="1"/>
    <col min="3" max="3" width="17.42578125" style="1" customWidth="1"/>
    <col min="4" max="6" width="11.42578125" style="1" customWidth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2</v>
      </c>
      <c r="B1" s="5" t="s">
        <v>1</v>
      </c>
      <c r="C1" s="12" t="s">
        <v>4</v>
      </c>
      <c r="D1" s="12" t="s">
        <v>5</v>
      </c>
      <c r="E1" s="12" t="s">
        <v>6</v>
      </c>
      <c r="F1" s="12" t="s">
        <v>60</v>
      </c>
      <c r="G1" s="12" t="s">
        <v>13</v>
      </c>
      <c r="H1" s="12" t="s">
        <v>14</v>
      </c>
      <c r="I1" s="12" t="s">
        <v>12</v>
      </c>
    </row>
    <row r="2" spans="1:9" ht="18.75" x14ac:dyDescent="0.3">
      <c r="A2" s="7">
        <v>1</v>
      </c>
      <c r="B2" s="8" t="s">
        <v>25</v>
      </c>
      <c r="C2" s="2">
        <f>ASISTENCIA!O6</f>
        <v>15</v>
      </c>
      <c r="D2" s="2">
        <f>EXPERIENCIA!D2</f>
        <v>0</v>
      </c>
      <c r="E2" s="2">
        <f>EXPERIENCIA!E2</f>
        <v>0</v>
      </c>
      <c r="F2" s="2">
        <f>PARTICIPACION!F2</f>
        <v>0</v>
      </c>
      <c r="G2" s="2">
        <f>INVESTIGACION!G2</f>
        <v>0</v>
      </c>
      <c r="H2" s="2">
        <v>0</v>
      </c>
      <c r="I2" s="18">
        <f>C2*0.2+D2*0.05+E2*0.05+F2*0.1+G2*0.4+H2*0.2</f>
        <v>3</v>
      </c>
    </row>
    <row r="3" spans="1:9" ht="18.75" x14ac:dyDescent="0.3">
      <c r="A3" s="7">
        <v>2</v>
      </c>
      <c r="B3" s="8" t="s">
        <v>26</v>
      </c>
      <c r="C3" s="2">
        <f>ASISTENCIA!O7</f>
        <v>20</v>
      </c>
      <c r="D3" s="2">
        <f>EXPERIENCIA!D3</f>
        <v>0</v>
      </c>
      <c r="E3" s="2">
        <f>EXPERIENCIA!E3</f>
        <v>0</v>
      </c>
      <c r="F3" s="2">
        <f>PARTICIPACION!F3</f>
        <v>7</v>
      </c>
      <c r="G3" s="2">
        <f>INVESTIGACION!G3</f>
        <v>0</v>
      </c>
      <c r="H3" s="2">
        <v>0</v>
      </c>
      <c r="I3" s="18">
        <f t="shared" ref="I3:I12" si="0">C3*0.2+D3*0.05+E3*0.05+F3*0.1+G3*0.4+H3*0.2</f>
        <v>4.7</v>
      </c>
    </row>
    <row r="4" spans="1:9" ht="18.75" x14ac:dyDescent="0.3">
      <c r="A4" s="7">
        <v>3</v>
      </c>
      <c r="B4" s="8" t="s">
        <v>27</v>
      </c>
      <c r="C4" s="2">
        <f>ASISTENCIA!O8</f>
        <v>15</v>
      </c>
      <c r="D4" s="2">
        <f>EXPERIENCIA!D4</f>
        <v>0</v>
      </c>
      <c r="E4" s="2">
        <f>EXPERIENCIA!E4</f>
        <v>0</v>
      </c>
      <c r="F4" s="2">
        <f>PARTICIPACION!F4</f>
        <v>8</v>
      </c>
      <c r="G4" s="2">
        <f>INVESTIGACION!G4</f>
        <v>0</v>
      </c>
      <c r="H4" s="2">
        <v>0</v>
      </c>
      <c r="I4" s="18">
        <f t="shared" si="0"/>
        <v>3.8</v>
      </c>
    </row>
    <row r="5" spans="1:9" ht="18.75" x14ac:dyDescent="0.3">
      <c r="A5" s="7">
        <v>4</v>
      </c>
      <c r="B5" s="8" t="s">
        <v>28</v>
      </c>
      <c r="C5" s="2">
        <f>ASISTENCIA!O9</f>
        <v>18</v>
      </c>
      <c r="D5" s="2">
        <f>EXPERIENCIA!D5</f>
        <v>0</v>
      </c>
      <c r="E5" s="2">
        <f>EXPERIENCIA!E5</f>
        <v>0</v>
      </c>
      <c r="F5" s="2">
        <f>PARTICIPACION!F5</f>
        <v>10</v>
      </c>
      <c r="G5" s="2">
        <f>INVESTIGACION!G5</f>
        <v>0</v>
      </c>
      <c r="H5" s="2">
        <v>0</v>
      </c>
      <c r="I5" s="18">
        <f t="shared" si="0"/>
        <v>4.5999999999999996</v>
      </c>
    </row>
    <row r="6" spans="1:9" ht="18.75" x14ac:dyDescent="0.3">
      <c r="A6" s="7">
        <v>5</v>
      </c>
      <c r="B6" s="10" t="s">
        <v>29</v>
      </c>
      <c r="C6" s="2">
        <f>ASISTENCIA!O10</f>
        <v>19</v>
      </c>
      <c r="D6" s="2">
        <f>EXPERIENCIA!D6</f>
        <v>0</v>
      </c>
      <c r="E6" s="2">
        <f>EXPERIENCIA!E6</f>
        <v>0</v>
      </c>
      <c r="F6" s="2">
        <f>PARTICIPACION!F6</f>
        <v>6</v>
      </c>
      <c r="G6" s="2">
        <f>INVESTIGACION!G6</f>
        <v>0</v>
      </c>
      <c r="H6" s="2">
        <v>0</v>
      </c>
      <c r="I6" s="18">
        <f t="shared" si="0"/>
        <v>4.4000000000000004</v>
      </c>
    </row>
    <row r="7" spans="1:9" ht="18.75" x14ac:dyDescent="0.3">
      <c r="A7" s="7">
        <v>6</v>
      </c>
      <c r="B7" s="8" t="s">
        <v>30</v>
      </c>
      <c r="C7" s="2">
        <f>ASISTENCIA!O11</f>
        <v>14</v>
      </c>
      <c r="D7" s="2">
        <f>EXPERIENCIA!D7</f>
        <v>0</v>
      </c>
      <c r="E7" s="2">
        <f>EXPERIENCIA!E7</f>
        <v>0</v>
      </c>
      <c r="F7" s="2">
        <f>PARTICIPACION!F7</f>
        <v>9</v>
      </c>
      <c r="G7" s="2">
        <f>INVESTIGACION!G7</f>
        <v>0</v>
      </c>
      <c r="H7" s="2">
        <v>0</v>
      </c>
      <c r="I7" s="18">
        <f t="shared" si="0"/>
        <v>3.7</v>
      </c>
    </row>
    <row r="8" spans="1:9" ht="18.75" x14ac:dyDescent="0.3">
      <c r="A8" s="7">
        <v>7</v>
      </c>
      <c r="B8" s="8" t="s">
        <v>31</v>
      </c>
      <c r="C8" s="2">
        <f>ASISTENCIA!O12</f>
        <v>19</v>
      </c>
      <c r="D8" s="2">
        <f>EXPERIENCIA!D8</f>
        <v>0</v>
      </c>
      <c r="E8" s="2">
        <f>EXPERIENCIA!E8</f>
        <v>0</v>
      </c>
      <c r="F8" s="2">
        <f>PARTICIPACION!F8</f>
        <v>8</v>
      </c>
      <c r="G8" s="2">
        <f>INVESTIGACION!G8</f>
        <v>0</v>
      </c>
      <c r="H8" s="2">
        <v>0</v>
      </c>
      <c r="I8" s="18">
        <f t="shared" si="0"/>
        <v>4.6000000000000005</v>
      </c>
    </row>
    <row r="9" spans="1:9" ht="18.75" x14ac:dyDescent="0.3">
      <c r="A9" s="7">
        <v>8</v>
      </c>
      <c r="B9" s="8" t="s">
        <v>32</v>
      </c>
      <c r="C9" s="2">
        <f>ASISTENCIA!O13</f>
        <v>20</v>
      </c>
      <c r="D9" s="2">
        <f>EXPERIENCIA!D9</f>
        <v>0</v>
      </c>
      <c r="E9" s="2">
        <f>EXPERIENCIA!E9</f>
        <v>0</v>
      </c>
      <c r="F9" s="2">
        <f>PARTICIPACION!F9</f>
        <v>9</v>
      </c>
      <c r="G9" s="2">
        <f>INVESTIGACION!G9</f>
        <v>0</v>
      </c>
      <c r="H9" s="2">
        <v>0</v>
      </c>
      <c r="I9" s="18">
        <f t="shared" si="0"/>
        <v>4.9000000000000004</v>
      </c>
    </row>
    <row r="10" spans="1:9" ht="18.75" x14ac:dyDescent="0.3">
      <c r="A10" s="7">
        <v>9</v>
      </c>
      <c r="B10" s="10" t="s">
        <v>50</v>
      </c>
      <c r="C10" s="2">
        <f>ASISTENCIA!O14</f>
        <v>16</v>
      </c>
      <c r="D10" s="2">
        <f>EXPERIENCIA!D10</f>
        <v>0</v>
      </c>
      <c r="E10" s="2">
        <f>EXPERIENCIA!E10</f>
        <v>0</v>
      </c>
      <c r="F10" s="2">
        <f>PARTICIPACION!F10</f>
        <v>5</v>
      </c>
      <c r="G10" s="2">
        <f>INVESTIGACION!G10</f>
        <v>0</v>
      </c>
      <c r="H10" s="2">
        <v>0</v>
      </c>
      <c r="I10" s="18">
        <f t="shared" si="0"/>
        <v>3.7</v>
      </c>
    </row>
    <row r="11" spans="1:9" ht="18.75" x14ac:dyDescent="0.3">
      <c r="A11" s="7">
        <v>10</v>
      </c>
      <c r="B11" s="10" t="s">
        <v>33</v>
      </c>
      <c r="C11" s="2">
        <f>ASISTENCIA!O15</f>
        <v>18</v>
      </c>
      <c r="D11" s="2">
        <f>EXPERIENCIA!D11</f>
        <v>0</v>
      </c>
      <c r="E11" s="2">
        <f>EXPERIENCIA!E11</f>
        <v>0</v>
      </c>
      <c r="F11" s="2">
        <f>PARTICIPACION!F11</f>
        <v>8</v>
      </c>
      <c r="G11" s="2">
        <f>INVESTIGACION!G11</f>
        <v>0</v>
      </c>
      <c r="H11" s="2">
        <v>0</v>
      </c>
      <c r="I11" s="18">
        <f t="shared" si="0"/>
        <v>4.4000000000000004</v>
      </c>
    </row>
    <row r="12" spans="1:9" ht="18.75" x14ac:dyDescent="0.3">
      <c r="A12" s="7">
        <v>11</v>
      </c>
      <c r="B12" s="10" t="s">
        <v>34</v>
      </c>
      <c r="C12" s="2">
        <f>ASISTENCIA!O16</f>
        <v>20</v>
      </c>
      <c r="D12" s="2">
        <f>EXPERIENCIA!D12</f>
        <v>0</v>
      </c>
      <c r="E12" s="2">
        <f>EXPERIENCIA!E12</f>
        <v>0</v>
      </c>
      <c r="F12" s="2">
        <f>PARTICIPACION!F12</f>
        <v>7</v>
      </c>
      <c r="G12" s="2">
        <f>INVESTIGACION!G12</f>
        <v>0</v>
      </c>
      <c r="H12" s="2">
        <v>0</v>
      </c>
      <c r="I12" s="18">
        <f t="shared" si="0"/>
        <v>4.7</v>
      </c>
    </row>
    <row r="13" spans="1:9" x14ac:dyDescent="0.25">
      <c r="C13" s="30">
        <f>AVERAGE(C2:C12)</f>
        <v>17.636363636363637</v>
      </c>
      <c r="D13" s="30">
        <f>AVERAGE(D2:D12)</f>
        <v>0</v>
      </c>
      <c r="E13" s="30">
        <f>AVERAGE(E2:E12)</f>
        <v>0</v>
      </c>
      <c r="F13" s="30">
        <f>AVERAGE(F2:F12)</f>
        <v>7</v>
      </c>
      <c r="G13" s="30">
        <f>AVERAGE(G2:G12)</f>
        <v>0</v>
      </c>
      <c r="H13" s="30">
        <f>AVERAGE(H2:H12)</f>
        <v>0</v>
      </c>
      <c r="I13" s="30">
        <f>AVERAGE(I2:I12)</f>
        <v>4.2272727272727275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O7" sqref="O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customWidth="1"/>
    <col min="4" max="4" width="9.7109375" style="3" customWidth="1"/>
    <col min="5" max="14" width="9.7109375" style="1" customWidth="1"/>
    <col min="15" max="15" width="15.7109375" style="1" customWidth="1"/>
  </cols>
  <sheetData>
    <row r="1" spans="1:15" ht="23.25" x14ac:dyDescent="0.35">
      <c r="A1" s="34" t="s">
        <v>47</v>
      </c>
    </row>
    <row r="2" spans="1:15" ht="18.75" x14ac:dyDescent="0.3">
      <c r="A2" s="33" t="s">
        <v>48</v>
      </c>
    </row>
    <row r="3" spans="1:15" ht="18.75" x14ac:dyDescent="0.3">
      <c r="A3" s="33" t="s">
        <v>49</v>
      </c>
    </row>
    <row r="5" spans="1:15" ht="18.75" x14ac:dyDescent="0.3">
      <c r="A5" s="4" t="s">
        <v>16</v>
      </c>
      <c r="B5" s="5" t="s">
        <v>15</v>
      </c>
      <c r="C5" s="6" t="s">
        <v>35</v>
      </c>
      <c r="D5" s="6" t="s">
        <v>36</v>
      </c>
      <c r="E5" s="6" t="s">
        <v>37</v>
      </c>
      <c r="F5" s="6" t="s">
        <v>38</v>
      </c>
      <c r="G5" s="6" t="s">
        <v>39</v>
      </c>
      <c r="H5" s="6" t="s">
        <v>40</v>
      </c>
      <c r="I5" s="6" t="s">
        <v>41</v>
      </c>
      <c r="J5" s="6" t="s">
        <v>42</v>
      </c>
      <c r="K5" s="6" t="s">
        <v>43</v>
      </c>
      <c r="L5" s="6" t="s">
        <v>44</v>
      </c>
      <c r="M5" s="6" t="s">
        <v>45</v>
      </c>
      <c r="N5" s="6" t="s">
        <v>46</v>
      </c>
      <c r="O5" s="6" t="s">
        <v>3</v>
      </c>
    </row>
    <row r="6" spans="1:15" ht="19.899999999999999" customHeight="1" x14ac:dyDescent="0.3">
      <c r="A6" s="7">
        <v>1</v>
      </c>
      <c r="B6" s="8" t="s">
        <v>25</v>
      </c>
      <c r="C6" s="9" t="s">
        <v>57</v>
      </c>
      <c r="D6" s="7" t="s">
        <v>59</v>
      </c>
      <c r="E6" s="7" t="s">
        <v>59</v>
      </c>
      <c r="F6" s="9" t="s">
        <v>59</v>
      </c>
      <c r="G6" s="9" t="s">
        <v>57</v>
      </c>
      <c r="H6" s="9" t="s">
        <v>57</v>
      </c>
      <c r="I6" s="9" t="s">
        <v>58</v>
      </c>
      <c r="J6" s="9" t="s">
        <v>57</v>
      </c>
      <c r="K6" s="9" t="s">
        <v>58</v>
      </c>
      <c r="L6" s="9"/>
      <c r="M6" s="9"/>
      <c r="N6" s="9"/>
      <c r="O6" s="2">
        <f>ROUNDUP( 20 - COUNTIF(C6:N6,"F") - COUNTIF(C6:N6,"T")/2,0)</f>
        <v>15</v>
      </c>
    </row>
    <row r="7" spans="1:15" ht="19.899999999999999" customHeight="1" x14ac:dyDescent="0.3">
      <c r="A7" s="7">
        <v>2</v>
      </c>
      <c r="B7" s="8" t="s">
        <v>26</v>
      </c>
      <c r="C7" s="9" t="s">
        <v>58</v>
      </c>
      <c r="D7" s="7" t="s">
        <v>58</v>
      </c>
      <c r="E7" s="7" t="s">
        <v>58</v>
      </c>
      <c r="F7" s="9" t="s">
        <v>57</v>
      </c>
      <c r="G7" s="9" t="s">
        <v>58</v>
      </c>
      <c r="H7" s="9" t="s">
        <v>58</v>
      </c>
      <c r="I7" s="9" t="s">
        <v>58</v>
      </c>
      <c r="J7" s="9" t="s">
        <v>58</v>
      </c>
      <c r="K7" s="9" t="s">
        <v>58</v>
      </c>
      <c r="L7" s="9"/>
      <c r="M7" s="9"/>
      <c r="N7" s="9"/>
      <c r="O7" s="2">
        <f>ROUNDUP( 20 - COUNTIF(C7:N7,"F") - COUNTIF(C7:N7,"T")/2,0)</f>
        <v>20</v>
      </c>
    </row>
    <row r="8" spans="1:15" ht="19.899999999999999" customHeight="1" x14ac:dyDescent="0.3">
      <c r="A8" s="7">
        <v>3</v>
      </c>
      <c r="B8" s="8" t="s">
        <v>27</v>
      </c>
      <c r="C8" s="9" t="s">
        <v>59</v>
      </c>
      <c r="D8" s="7" t="s">
        <v>59</v>
      </c>
      <c r="E8" s="7" t="s">
        <v>58</v>
      </c>
      <c r="F8" s="9" t="s">
        <v>57</v>
      </c>
      <c r="G8" s="9" t="s">
        <v>57</v>
      </c>
      <c r="H8" s="9" t="s">
        <v>59</v>
      </c>
      <c r="I8" s="9" t="s">
        <v>57</v>
      </c>
      <c r="J8" s="9" t="s">
        <v>57</v>
      </c>
      <c r="K8" s="9" t="s">
        <v>57</v>
      </c>
      <c r="L8" s="9"/>
      <c r="M8" s="9"/>
      <c r="N8" s="9"/>
      <c r="O8" s="2">
        <f>ROUNDUP( 20 - COUNTIF(C8:N8,"F") - COUNTIF(C8:N8,"T")/2,0)</f>
        <v>15</v>
      </c>
    </row>
    <row r="9" spans="1:15" ht="19.899999999999999" customHeight="1" x14ac:dyDescent="0.3">
      <c r="A9" s="7">
        <v>4</v>
      </c>
      <c r="B9" s="8" t="s">
        <v>28</v>
      </c>
      <c r="C9" s="9" t="s">
        <v>58</v>
      </c>
      <c r="D9" s="7" t="s">
        <v>57</v>
      </c>
      <c r="E9" s="7" t="s">
        <v>58</v>
      </c>
      <c r="F9" s="9" t="s">
        <v>57</v>
      </c>
      <c r="G9" s="9" t="s">
        <v>59</v>
      </c>
      <c r="H9" s="9" t="s">
        <v>58</v>
      </c>
      <c r="I9" s="9" t="s">
        <v>58</v>
      </c>
      <c r="J9" s="9" t="s">
        <v>57</v>
      </c>
      <c r="K9" s="9" t="s">
        <v>58</v>
      </c>
      <c r="L9" s="9"/>
      <c r="M9" s="9"/>
      <c r="N9" s="9"/>
      <c r="O9" s="2">
        <f>ROUNDUP( 20 - COUNTIF(C9:N9,"F") - COUNTIF(C9:N9,"T")/2,0)</f>
        <v>18</v>
      </c>
    </row>
    <row r="10" spans="1:15" ht="19.899999999999999" customHeight="1" x14ac:dyDescent="0.3">
      <c r="A10" s="7">
        <v>5</v>
      </c>
      <c r="B10" s="10" t="s">
        <v>29</v>
      </c>
      <c r="C10" s="9" t="s">
        <v>58</v>
      </c>
      <c r="D10" s="7" t="s">
        <v>59</v>
      </c>
      <c r="E10" s="7" t="s">
        <v>57</v>
      </c>
      <c r="F10" s="9" t="s">
        <v>58</v>
      </c>
      <c r="G10" s="9" t="s">
        <v>58</v>
      </c>
      <c r="H10" s="9" t="s">
        <v>58</v>
      </c>
      <c r="I10" s="9" t="s">
        <v>58</v>
      </c>
      <c r="J10" s="9" t="s">
        <v>58</v>
      </c>
      <c r="K10" s="9" t="s">
        <v>58</v>
      </c>
      <c r="L10" s="9"/>
      <c r="M10" s="9"/>
      <c r="N10" s="9"/>
      <c r="O10" s="2">
        <f>ROUNDUP( 20 - COUNTIF(C10:N10,"F") - COUNTIF(C10:N10,"T")/2,0)</f>
        <v>19</v>
      </c>
    </row>
    <row r="11" spans="1:15" ht="19.899999999999999" customHeight="1" x14ac:dyDescent="0.3">
      <c r="A11" s="7">
        <v>6</v>
      </c>
      <c r="B11" s="8" t="s">
        <v>30</v>
      </c>
      <c r="C11" s="9" t="s">
        <v>59</v>
      </c>
      <c r="D11" s="7" t="s">
        <v>59</v>
      </c>
      <c r="E11" s="7" t="s">
        <v>57</v>
      </c>
      <c r="F11" s="9" t="s">
        <v>57</v>
      </c>
      <c r="G11" s="9" t="s">
        <v>59</v>
      </c>
      <c r="H11" s="9" t="s">
        <v>59</v>
      </c>
      <c r="I11" s="9" t="s">
        <v>58</v>
      </c>
      <c r="J11" s="9" t="s">
        <v>57</v>
      </c>
      <c r="K11" s="9" t="s">
        <v>57</v>
      </c>
      <c r="L11" s="9"/>
      <c r="M11" s="9"/>
      <c r="N11" s="9"/>
      <c r="O11" s="2">
        <f>ROUNDUP( 20 - COUNTIF(C11:N11,"F") - COUNTIF(C11:N11,"T")/2,0)</f>
        <v>14</v>
      </c>
    </row>
    <row r="12" spans="1:15" ht="19.899999999999999" customHeight="1" x14ac:dyDescent="0.3">
      <c r="A12" s="7">
        <v>7</v>
      </c>
      <c r="B12" s="8" t="s">
        <v>31</v>
      </c>
      <c r="C12" s="9" t="s">
        <v>59</v>
      </c>
      <c r="D12" s="7" t="s">
        <v>58</v>
      </c>
      <c r="E12" s="7" t="s">
        <v>58</v>
      </c>
      <c r="F12" s="9" t="s">
        <v>58</v>
      </c>
      <c r="G12" s="9" t="s">
        <v>58</v>
      </c>
      <c r="H12" s="9" t="s">
        <v>58</v>
      </c>
      <c r="I12" s="9" t="s">
        <v>58</v>
      </c>
      <c r="J12" s="9" t="s">
        <v>58</v>
      </c>
      <c r="K12" s="9" t="s">
        <v>58</v>
      </c>
      <c r="L12" s="9"/>
      <c r="M12" s="9"/>
      <c r="N12" s="9"/>
      <c r="O12" s="2">
        <f>ROUNDUP( 20 - COUNTIF(C12:N12,"F") - COUNTIF(C12:N12,"T")/2,0)</f>
        <v>19</v>
      </c>
    </row>
    <row r="13" spans="1:15" ht="19.899999999999999" customHeight="1" x14ac:dyDescent="0.3">
      <c r="A13" s="7">
        <v>8</v>
      </c>
      <c r="B13" s="8" t="s">
        <v>32</v>
      </c>
      <c r="C13" s="9" t="s">
        <v>58</v>
      </c>
      <c r="D13" s="7" t="s">
        <v>58</v>
      </c>
      <c r="E13" s="7" t="s">
        <v>58</v>
      </c>
      <c r="F13" s="9" t="s">
        <v>58</v>
      </c>
      <c r="G13" s="9" t="s">
        <v>58</v>
      </c>
      <c r="H13" s="9" t="s">
        <v>58</v>
      </c>
      <c r="I13" s="9" t="s">
        <v>58</v>
      </c>
      <c r="J13" s="9" t="s">
        <v>58</v>
      </c>
      <c r="K13" s="9" t="s">
        <v>58</v>
      </c>
      <c r="L13" s="9"/>
      <c r="M13" s="9"/>
      <c r="N13" s="9"/>
      <c r="O13" s="2">
        <f>ROUNDUP( 20 - COUNTIF(C13:N13,"F") - COUNTIF(C13:N13,"T")/2,0)</f>
        <v>20</v>
      </c>
    </row>
    <row r="14" spans="1:15" ht="19.899999999999999" customHeight="1" x14ac:dyDescent="0.3">
      <c r="A14" s="7">
        <v>9</v>
      </c>
      <c r="B14" s="10" t="s">
        <v>50</v>
      </c>
      <c r="C14" s="9" t="s">
        <v>59</v>
      </c>
      <c r="D14" s="7" t="s">
        <v>59</v>
      </c>
      <c r="E14" s="7" t="s">
        <v>58</v>
      </c>
      <c r="F14" s="9" t="s">
        <v>59</v>
      </c>
      <c r="G14" s="9" t="s">
        <v>58</v>
      </c>
      <c r="H14" s="9" t="s">
        <v>58</v>
      </c>
      <c r="I14" s="9" t="s">
        <v>58</v>
      </c>
      <c r="J14" s="9" t="s">
        <v>59</v>
      </c>
      <c r="K14" s="9" t="s">
        <v>58</v>
      </c>
      <c r="L14" s="9"/>
      <c r="M14" s="9"/>
      <c r="N14" s="9"/>
      <c r="O14" s="2">
        <f>ROUNDUP( 20 - COUNTIF(C14:N14,"F") - COUNTIF(C14:N14,"T")/2,0)</f>
        <v>16</v>
      </c>
    </row>
    <row r="15" spans="1:15" ht="19.899999999999999" customHeight="1" x14ac:dyDescent="0.3">
      <c r="A15" s="7">
        <v>10</v>
      </c>
      <c r="B15" s="10" t="s">
        <v>33</v>
      </c>
      <c r="C15" s="9" t="s">
        <v>58</v>
      </c>
      <c r="D15" s="7" t="s">
        <v>58</v>
      </c>
      <c r="E15" s="7" t="s">
        <v>58</v>
      </c>
      <c r="F15" s="9" t="s">
        <v>58</v>
      </c>
      <c r="G15" s="9" t="s">
        <v>58</v>
      </c>
      <c r="H15" s="9" t="s">
        <v>59</v>
      </c>
      <c r="I15" s="9" t="s">
        <v>59</v>
      </c>
      <c r="J15" s="9" t="s">
        <v>58</v>
      </c>
      <c r="K15" s="9" t="s">
        <v>58</v>
      </c>
      <c r="L15" s="9"/>
      <c r="M15" s="9"/>
      <c r="N15" s="9"/>
      <c r="O15" s="2">
        <f>ROUNDUP( 20 - COUNTIF(C15:N15,"F") - COUNTIF(C15:N15,"T")/2,0)</f>
        <v>18</v>
      </c>
    </row>
    <row r="16" spans="1:15" ht="19.899999999999999" customHeight="1" x14ac:dyDescent="0.3">
      <c r="A16" s="7">
        <v>11</v>
      </c>
      <c r="B16" s="10" t="s">
        <v>34</v>
      </c>
      <c r="C16" s="9" t="s">
        <v>58</v>
      </c>
      <c r="D16" s="7" t="s">
        <v>58</v>
      </c>
      <c r="E16" s="7" t="s">
        <v>58</v>
      </c>
      <c r="F16" s="9" t="s">
        <v>58</v>
      </c>
      <c r="G16" s="9" t="s">
        <v>58</v>
      </c>
      <c r="H16" s="9" t="s">
        <v>58</v>
      </c>
      <c r="I16" s="9" t="s">
        <v>58</v>
      </c>
      <c r="J16" s="9" t="s">
        <v>57</v>
      </c>
      <c r="K16" s="9" t="s">
        <v>58</v>
      </c>
      <c r="L16" s="9"/>
      <c r="M16" s="9"/>
      <c r="N16" s="9"/>
      <c r="O16" s="2">
        <f>ROUNDUP( 20 - COUNTIF(C16:N16,"F") - COUNTIF(C16:N16,"T")/2,0)</f>
        <v>20</v>
      </c>
    </row>
    <row r="17" spans="2:14" ht="18.75" x14ac:dyDescent="0.3">
      <c r="B17" s="19" t="s">
        <v>18</v>
      </c>
      <c r="C17" s="20">
        <f>COUNTIF(C6:C16,"=P")</f>
        <v>6</v>
      </c>
      <c r="D17" s="20">
        <f>COUNTIF(D6:D16,"=P")</f>
        <v>5</v>
      </c>
      <c r="E17" s="20">
        <f>COUNTIF(E6:E16,"=P")</f>
        <v>8</v>
      </c>
      <c r="F17" s="20">
        <f>COUNTIF(F6:F16,"=P")</f>
        <v>5</v>
      </c>
      <c r="G17" s="20">
        <f>COUNTIF(G6:G16,"=P")</f>
        <v>7</v>
      </c>
      <c r="H17" s="20">
        <f>COUNTIF(H6:H16,"=P")</f>
        <v>7</v>
      </c>
      <c r="I17" s="20">
        <f>COUNTIF(I6:I16,"=P")</f>
        <v>9</v>
      </c>
      <c r="J17" s="20">
        <f>COUNTIF(J6:J16,"=P")</f>
        <v>5</v>
      </c>
      <c r="K17" s="20">
        <f>COUNTIF(K6:K16,"=P")</f>
        <v>9</v>
      </c>
      <c r="L17" s="20">
        <f>COUNTIF(L6:L16,"=P")</f>
        <v>0</v>
      </c>
      <c r="M17" s="20">
        <f>COUNTIF(M6:M16,"=P")</f>
        <v>0</v>
      </c>
      <c r="N17" s="20">
        <f>COUNTIF(N6:N16,"=P")</f>
        <v>0</v>
      </c>
    </row>
    <row r="18" spans="2:14" ht="18.75" x14ac:dyDescent="0.3">
      <c r="B18" s="19" t="s">
        <v>17</v>
      </c>
      <c r="C18" s="20">
        <f>COUNTIF(C6:C16,"=T")</f>
        <v>1</v>
      </c>
      <c r="D18" s="20">
        <f>COUNTIF(D6:D16,"=T")</f>
        <v>1</v>
      </c>
      <c r="E18" s="20">
        <f>COUNTIF(E6:E16,"=T")</f>
        <v>2</v>
      </c>
      <c r="F18" s="20">
        <f>COUNTIF(F6:F16,"=T")</f>
        <v>4</v>
      </c>
      <c r="G18" s="20">
        <f>COUNTIF(G6:G16,"=T")</f>
        <v>2</v>
      </c>
      <c r="H18" s="20">
        <f>COUNTIF(H6:H16,"=T")</f>
        <v>1</v>
      </c>
      <c r="I18" s="20">
        <f>COUNTIF(I6:I16,"=T")</f>
        <v>1</v>
      </c>
      <c r="J18" s="20">
        <f>COUNTIF(J6:J16,"=T")</f>
        <v>5</v>
      </c>
      <c r="K18" s="20">
        <f>COUNTIF(K6:K16,"=T")</f>
        <v>2</v>
      </c>
      <c r="L18" s="20">
        <f>COUNTIF(L6:L16,"=T")</f>
        <v>0</v>
      </c>
      <c r="M18" s="20">
        <f>COUNTIF(M6:M16,"=T")</f>
        <v>0</v>
      </c>
      <c r="N18" s="20">
        <f>COUNTIF(N6:N16,"=T")</f>
        <v>0</v>
      </c>
    </row>
    <row r="19" spans="2:14" ht="18.75" x14ac:dyDescent="0.3">
      <c r="B19" s="19" t="s">
        <v>19</v>
      </c>
      <c r="C19" s="20">
        <f>COUNTIF(C6:C16,"=F")</f>
        <v>4</v>
      </c>
      <c r="D19" s="20">
        <f>COUNTIF(D6:D16,"=F")</f>
        <v>5</v>
      </c>
      <c r="E19" s="20">
        <f>COUNTIF(E6:E16,"=F")</f>
        <v>1</v>
      </c>
      <c r="F19" s="20">
        <f>COUNTIF(F6:F16,"=F")</f>
        <v>2</v>
      </c>
      <c r="G19" s="20">
        <f>COUNTIF(G6:G16,"=F")</f>
        <v>2</v>
      </c>
      <c r="H19" s="20">
        <f>COUNTIF(H6:H16,"=F")</f>
        <v>3</v>
      </c>
      <c r="I19" s="20">
        <f>COUNTIF(I6:I16,"=F")</f>
        <v>1</v>
      </c>
      <c r="J19" s="20">
        <f>COUNTIF(J6:J16,"=F")</f>
        <v>1</v>
      </c>
      <c r="K19" s="20">
        <f>COUNTIF(K6:K16,"=F")</f>
        <v>0</v>
      </c>
      <c r="L19" s="20">
        <f>COUNTIF(L6:L16,"=F")</f>
        <v>0</v>
      </c>
      <c r="M19" s="20">
        <f>COUNTIF(M6:M16,"=F")</f>
        <v>0</v>
      </c>
      <c r="N19" s="20">
        <f>COUNTIF(N6:N16,"=F")</f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showZeros="0" workbookViewId="0">
      <selection activeCell="G11" sqref="G11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29" t="s">
        <v>16</v>
      </c>
      <c r="B1" s="29" t="s">
        <v>0</v>
      </c>
      <c r="C1" s="29" t="s">
        <v>20</v>
      </c>
      <c r="D1" s="22" t="s">
        <v>5</v>
      </c>
      <c r="E1" s="22" t="s">
        <v>6</v>
      </c>
    </row>
    <row r="2" spans="1:5" ht="18.75" x14ac:dyDescent="0.25">
      <c r="A2" s="16">
        <v>1</v>
      </c>
      <c r="B2" s="23" t="s">
        <v>25</v>
      </c>
      <c r="C2" s="7" t="s">
        <v>23</v>
      </c>
      <c r="D2" s="16">
        <v>0</v>
      </c>
      <c r="E2" s="16"/>
    </row>
    <row r="3" spans="1:5" ht="18.75" x14ac:dyDescent="0.25">
      <c r="A3" s="16">
        <v>2</v>
      </c>
      <c r="B3" s="23" t="s">
        <v>26</v>
      </c>
      <c r="C3" s="7" t="s">
        <v>22</v>
      </c>
      <c r="D3" s="16">
        <v>0</v>
      </c>
      <c r="E3" s="16"/>
    </row>
    <row r="4" spans="1:5" ht="18.75" x14ac:dyDescent="0.25">
      <c r="A4" s="16">
        <v>3</v>
      </c>
      <c r="B4" s="23" t="s">
        <v>27</v>
      </c>
      <c r="C4" s="7" t="s">
        <v>23</v>
      </c>
      <c r="D4" s="16">
        <v>0</v>
      </c>
      <c r="E4" s="16"/>
    </row>
    <row r="5" spans="1:5" ht="18.75" x14ac:dyDescent="0.25">
      <c r="A5" s="16">
        <v>4</v>
      </c>
      <c r="B5" s="23" t="s">
        <v>28</v>
      </c>
      <c r="C5" s="7" t="s">
        <v>22</v>
      </c>
      <c r="D5" s="16">
        <v>0</v>
      </c>
      <c r="E5" s="16"/>
    </row>
    <row r="6" spans="1:5" ht="18.75" x14ac:dyDescent="0.25">
      <c r="A6" s="16">
        <v>5</v>
      </c>
      <c r="B6" s="24" t="s">
        <v>29</v>
      </c>
      <c r="C6" s="21" t="s">
        <v>24</v>
      </c>
      <c r="D6" s="16">
        <v>0</v>
      </c>
      <c r="E6" s="16"/>
    </row>
    <row r="7" spans="1:5" ht="18.75" x14ac:dyDescent="0.25">
      <c r="A7" s="16">
        <v>6</v>
      </c>
      <c r="B7" s="23" t="s">
        <v>30</v>
      </c>
      <c r="C7" s="7" t="s">
        <v>22</v>
      </c>
      <c r="D7" s="16">
        <v>0</v>
      </c>
      <c r="E7" s="16"/>
    </row>
    <row r="8" spans="1:5" ht="18.75" x14ac:dyDescent="0.25">
      <c r="A8" s="16">
        <v>7</v>
      </c>
      <c r="B8" s="23" t="s">
        <v>31</v>
      </c>
      <c r="C8" s="7" t="s">
        <v>21</v>
      </c>
      <c r="D8" s="16">
        <v>0</v>
      </c>
      <c r="E8" s="16"/>
    </row>
    <row r="9" spans="1:5" ht="18.75" x14ac:dyDescent="0.25">
      <c r="A9" s="16">
        <v>8</v>
      </c>
      <c r="B9" s="23" t="s">
        <v>32</v>
      </c>
      <c r="C9" s="7" t="s">
        <v>24</v>
      </c>
      <c r="D9" s="16">
        <v>0</v>
      </c>
      <c r="E9" s="16"/>
    </row>
    <row r="10" spans="1:5" ht="18.75" x14ac:dyDescent="0.25">
      <c r="A10" s="16">
        <v>9</v>
      </c>
      <c r="B10" s="24" t="s">
        <v>50</v>
      </c>
      <c r="C10" s="21" t="s">
        <v>23</v>
      </c>
      <c r="D10" s="16">
        <v>0</v>
      </c>
      <c r="E10" s="16"/>
    </row>
    <row r="11" spans="1:5" ht="18.75" x14ac:dyDescent="0.25">
      <c r="A11" s="16">
        <v>10</v>
      </c>
      <c r="B11" s="24" t="s">
        <v>33</v>
      </c>
      <c r="C11" s="21" t="s">
        <v>21</v>
      </c>
      <c r="D11" s="16">
        <v>0</v>
      </c>
      <c r="E11" s="16"/>
    </row>
    <row r="12" spans="1:5" ht="18.75" x14ac:dyDescent="0.25">
      <c r="A12" s="16">
        <v>11</v>
      </c>
      <c r="B12" s="24" t="s">
        <v>34</v>
      </c>
      <c r="C12" s="21" t="s">
        <v>24</v>
      </c>
      <c r="D12" s="16">
        <v>0</v>
      </c>
      <c r="E12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42578125" style="3"/>
  </cols>
  <sheetData>
    <row r="1" spans="1:6" x14ac:dyDescent="0.25">
      <c r="A1" s="36" t="s">
        <v>16</v>
      </c>
      <c r="B1" s="35" t="s">
        <v>15</v>
      </c>
      <c r="C1" s="32" t="s">
        <v>56</v>
      </c>
      <c r="D1" s="31" t="s">
        <v>7</v>
      </c>
      <c r="E1" s="31" t="s">
        <v>8</v>
      </c>
      <c r="F1" s="37" t="s">
        <v>9</v>
      </c>
    </row>
    <row r="2" spans="1:6" x14ac:dyDescent="0.25">
      <c r="A2" s="26">
        <v>1</v>
      </c>
      <c r="B2" s="27" t="s">
        <v>25</v>
      </c>
      <c r="C2" s="26">
        <v>0</v>
      </c>
      <c r="D2" s="26">
        <v>0</v>
      </c>
      <c r="E2" s="26">
        <v>0</v>
      </c>
      <c r="F2" s="26">
        <f>ROUNDUP((SUM(C2:E2) - MIN(C2:E2))/2,0)</f>
        <v>0</v>
      </c>
    </row>
    <row r="3" spans="1:6" x14ac:dyDescent="0.25">
      <c r="A3" s="26">
        <v>2</v>
      </c>
      <c r="B3" s="27" t="s">
        <v>26</v>
      </c>
      <c r="C3" s="26">
        <v>13</v>
      </c>
      <c r="D3" s="26">
        <v>0</v>
      </c>
      <c r="E3" s="26">
        <v>0</v>
      </c>
      <c r="F3" s="26">
        <f t="shared" ref="F3:F12" si="0">ROUNDUP((SUM(C3:E3) - MIN(C3:E3))/2,0)</f>
        <v>7</v>
      </c>
    </row>
    <row r="4" spans="1:6" x14ac:dyDescent="0.25">
      <c r="A4" s="26">
        <v>3</v>
      </c>
      <c r="B4" s="27" t="s">
        <v>27</v>
      </c>
      <c r="C4" s="26">
        <v>16</v>
      </c>
      <c r="D4" s="26">
        <v>0</v>
      </c>
      <c r="E4" s="26">
        <v>0</v>
      </c>
      <c r="F4" s="26">
        <f t="shared" si="0"/>
        <v>8</v>
      </c>
    </row>
    <row r="5" spans="1:6" x14ac:dyDescent="0.25">
      <c r="A5" s="26">
        <v>4</v>
      </c>
      <c r="B5" s="27" t="s">
        <v>28</v>
      </c>
      <c r="C5" s="26">
        <v>19</v>
      </c>
      <c r="D5" s="26">
        <v>0</v>
      </c>
      <c r="E5" s="26">
        <v>0</v>
      </c>
      <c r="F5" s="26">
        <f t="shared" si="0"/>
        <v>10</v>
      </c>
    </row>
    <row r="6" spans="1:6" x14ac:dyDescent="0.25">
      <c r="A6" s="26">
        <v>5</v>
      </c>
      <c r="B6" s="28" t="s">
        <v>29</v>
      </c>
      <c r="C6" s="26">
        <v>11</v>
      </c>
      <c r="D6" s="26">
        <v>0</v>
      </c>
      <c r="E6" s="26">
        <v>0</v>
      </c>
      <c r="F6" s="26">
        <f t="shared" si="0"/>
        <v>6</v>
      </c>
    </row>
    <row r="7" spans="1:6" x14ac:dyDescent="0.25">
      <c r="A7" s="26">
        <v>6</v>
      </c>
      <c r="B7" s="27" t="s">
        <v>30</v>
      </c>
      <c r="C7" s="26">
        <v>17</v>
      </c>
      <c r="D7" s="26">
        <v>0</v>
      </c>
      <c r="E7" s="26">
        <v>0</v>
      </c>
      <c r="F7" s="26">
        <f t="shared" si="0"/>
        <v>9</v>
      </c>
    </row>
    <row r="8" spans="1:6" x14ac:dyDescent="0.25">
      <c r="A8" s="26">
        <v>7</v>
      </c>
      <c r="B8" s="27" t="s">
        <v>31</v>
      </c>
      <c r="C8" s="26">
        <v>16</v>
      </c>
      <c r="D8" s="26">
        <v>0</v>
      </c>
      <c r="E8" s="26">
        <v>0</v>
      </c>
      <c r="F8" s="26">
        <f t="shared" si="0"/>
        <v>8</v>
      </c>
    </row>
    <row r="9" spans="1:6" x14ac:dyDescent="0.25">
      <c r="A9" s="26">
        <v>8</v>
      </c>
      <c r="B9" s="27" t="s">
        <v>32</v>
      </c>
      <c r="C9" s="26">
        <v>18</v>
      </c>
      <c r="D9" s="26">
        <v>0</v>
      </c>
      <c r="E9" s="26">
        <v>0</v>
      </c>
      <c r="F9" s="26">
        <f t="shared" si="0"/>
        <v>9</v>
      </c>
    </row>
    <row r="10" spans="1:6" x14ac:dyDescent="0.25">
      <c r="A10" s="26">
        <v>9</v>
      </c>
      <c r="B10" s="28" t="s">
        <v>50</v>
      </c>
      <c r="C10" s="26">
        <v>10</v>
      </c>
      <c r="D10" s="26">
        <v>0</v>
      </c>
      <c r="E10" s="26">
        <v>0</v>
      </c>
      <c r="F10" s="26">
        <f t="shared" si="0"/>
        <v>5</v>
      </c>
    </row>
    <row r="11" spans="1:6" x14ac:dyDescent="0.25">
      <c r="A11" s="26">
        <v>10</v>
      </c>
      <c r="B11" s="28" t="s">
        <v>33</v>
      </c>
      <c r="C11" s="26">
        <v>16</v>
      </c>
      <c r="D11" s="26">
        <v>0</v>
      </c>
      <c r="E11" s="26">
        <v>0</v>
      </c>
      <c r="F11" s="26">
        <f t="shared" si="0"/>
        <v>8</v>
      </c>
    </row>
    <row r="12" spans="1:6" x14ac:dyDescent="0.25">
      <c r="A12" s="26">
        <v>11</v>
      </c>
      <c r="B12" s="28" t="s">
        <v>34</v>
      </c>
      <c r="C12" s="26">
        <v>14</v>
      </c>
      <c r="D12" s="26">
        <v>0</v>
      </c>
      <c r="E12" s="26">
        <v>0</v>
      </c>
      <c r="F12" s="26">
        <f t="shared" si="0"/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showZeros="0" workbookViewId="0">
      <selection activeCell="B2" sqref="B2:C12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7" max="7" width="11.42578125" style="1"/>
  </cols>
  <sheetData>
    <row r="1" spans="1:7" x14ac:dyDescent="0.25">
      <c r="A1" s="13" t="s">
        <v>16</v>
      </c>
      <c r="B1" s="14" t="s">
        <v>0</v>
      </c>
      <c r="C1" s="17" t="s">
        <v>20</v>
      </c>
      <c r="D1" s="15" t="s">
        <v>10</v>
      </c>
      <c r="E1" s="15" t="s">
        <v>11</v>
      </c>
      <c r="F1" s="15" t="s">
        <v>51</v>
      </c>
      <c r="G1" s="15" t="s">
        <v>12</v>
      </c>
    </row>
    <row r="2" spans="1:7" ht="18.75" x14ac:dyDescent="0.3">
      <c r="A2" s="16">
        <v>1</v>
      </c>
      <c r="B2" s="8" t="s">
        <v>25</v>
      </c>
      <c r="C2" s="7" t="s">
        <v>23</v>
      </c>
      <c r="D2" s="2">
        <v>0</v>
      </c>
      <c r="E2" s="16">
        <v>0</v>
      </c>
      <c r="F2" s="16">
        <v>0</v>
      </c>
      <c r="G2" s="2">
        <f>ROUNDUP((D2+E2-F2)/3,0)</f>
        <v>0</v>
      </c>
    </row>
    <row r="3" spans="1:7" ht="18.75" x14ac:dyDescent="0.3">
      <c r="A3" s="16">
        <v>2</v>
      </c>
      <c r="B3" s="8" t="s">
        <v>26</v>
      </c>
      <c r="C3" s="7" t="s">
        <v>22</v>
      </c>
      <c r="D3" s="2">
        <v>0</v>
      </c>
      <c r="E3" s="2">
        <v>0</v>
      </c>
      <c r="F3" s="2">
        <v>0</v>
      </c>
      <c r="G3" s="2">
        <f t="shared" ref="G3:G12" si="0">ROUNDUP((D3+E3-F3)/3,0)</f>
        <v>0</v>
      </c>
    </row>
    <row r="4" spans="1:7" ht="18.75" x14ac:dyDescent="0.3">
      <c r="A4" s="16">
        <v>3</v>
      </c>
      <c r="B4" s="8" t="s">
        <v>27</v>
      </c>
      <c r="C4" s="7" t="s">
        <v>23</v>
      </c>
      <c r="D4" s="2">
        <v>0</v>
      </c>
      <c r="E4" s="2">
        <v>0</v>
      </c>
      <c r="F4" s="2">
        <v>0</v>
      </c>
      <c r="G4" s="2">
        <f t="shared" si="0"/>
        <v>0</v>
      </c>
    </row>
    <row r="5" spans="1:7" ht="18.75" x14ac:dyDescent="0.3">
      <c r="A5" s="16">
        <v>4</v>
      </c>
      <c r="B5" s="8" t="s">
        <v>28</v>
      </c>
      <c r="C5" s="7" t="s">
        <v>22</v>
      </c>
      <c r="D5" s="2">
        <v>0</v>
      </c>
      <c r="E5" s="2">
        <v>0</v>
      </c>
      <c r="F5" s="2">
        <v>0</v>
      </c>
      <c r="G5" s="2">
        <f t="shared" si="0"/>
        <v>0</v>
      </c>
    </row>
    <row r="6" spans="1:7" ht="18.75" x14ac:dyDescent="0.3">
      <c r="A6" s="16">
        <v>5</v>
      </c>
      <c r="B6" s="10" t="s">
        <v>29</v>
      </c>
      <c r="C6" s="21" t="s">
        <v>24</v>
      </c>
      <c r="D6" s="2">
        <v>0</v>
      </c>
      <c r="E6" s="2">
        <v>0</v>
      </c>
      <c r="F6" s="2">
        <v>0</v>
      </c>
      <c r="G6" s="2">
        <f t="shared" si="0"/>
        <v>0</v>
      </c>
    </row>
    <row r="7" spans="1:7" ht="18.75" x14ac:dyDescent="0.3">
      <c r="A7" s="16">
        <v>6</v>
      </c>
      <c r="B7" s="8" t="s">
        <v>30</v>
      </c>
      <c r="C7" s="7" t="s">
        <v>22</v>
      </c>
      <c r="D7" s="2">
        <v>0</v>
      </c>
      <c r="E7" s="2">
        <v>0</v>
      </c>
      <c r="F7" s="2">
        <v>0</v>
      </c>
      <c r="G7" s="2">
        <f t="shared" si="0"/>
        <v>0</v>
      </c>
    </row>
    <row r="8" spans="1:7" ht="18.75" x14ac:dyDescent="0.3">
      <c r="A8" s="16">
        <v>7</v>
      </c>
      <c r="B8" s="8" t="s">
        <v>31</v>
      </c>
      <c r="C8" s="7" t="s">
        <v>21</v>
      </c>
      <c r="D8" s="2">
        <v>0</v>
      </c>
      <c r="E8" s="2">
        <v>0</v>
      </c>
      <c r="F8" s="2">
        <v>0</v>
      </c>
      <c r="G8" s="2">
        <f t="shared" si="0"/>
        <v>0</v>
      </c>
    </row>
    <row r="9" spans="1:7" ht="18.75" x14ac:dyDescent="0.3">
      <c r="A9" s="16">
        <v>8</v>
      </c>
      <c r="B9" s="8" t="s">
        <v>32</v>
      </c>
      <c r="C9" s="7" t="s">
        <v>24</v>
      </c>
      <c r="D9" s="2">
        <v>0</v>
      </c>
      <c r="E9" s="2">
        <v>0</v>
      </c>
      <c r="F9" s="2">
        <v>0</v>
      </c>
      <c r="G9" s="2">
        <f t="shared" si="0"/>
        <v>0</v>
      </c>
    </row>
    <row r="10" spans="1:7" ht="18.75" x14ac:dyDescent="0.3">
      <c r="A10" s="16">
        <v>9</v>
      </c>
      <c r="B10" s="10" t="s">
        <v>50</v>
      </c>
      <c r="C10" s="21" t="s">
        <v>23</v>
      </c>
      <c r="D10" s="2">
        <v>0</v>
      </c>
      <c r="E10" s="2">
        <v>0</v>
      </c>
      <c r="F10" s="2">
        <v>0</v>
      </c>
      <c r="G10" s="2">
        <f t="shared" si="0"/>
        <v>0</v>
      </c>
    </row>
    <row r="11" spans="1:7" ht="18.75" x14ac:dyDescent="0.3">
      <c r="A11" s="16">
        <v>10</v>
      </c>
      <c r="B11" s="10" t="s">
        <v>33</v>
      </c>
      <c r="C11" s="21" t="s">
        <v>21</v>
      </c>
      <c r="D11" s="2">
        <v>0</v>
      </c>
      <c r="E11" s="2">
        <v>0</v>
      </c>
      <c r="F11" s="2">
        <v>0</v>
      </c>
      <c r="G11" s="2">
        <f t="shared" si="0"/>
        <v>0</v>
      </c>
    </row>
    <row r="12" spans="1:7" ht="18.75" x14ac:dyDescent="0.3">
      <c r="A12" s="16">
        <v>11</v>
      </c>
      <c r="B12" s="10" t="s">
        <v>34</v>
      </c>
      <c r="C12" s="21" t="s">
        <v>24</v>
      </c>
      <c r="D12" s="2">
        <v>0</v>
      </c>
      <c r="E12" s="2">
        <v>0</v>
      </c>
      <c r="F12" s="2">
        <v>0</v>
      </c>
      <c r="G12" s="2">
        <f t="shared" si="0"/>
        <v>0</v>
      </c>
    </row>
    <row r="14" spans="1:7" x14ac:dyDescent="0.25">
      <c r="A14" s="25" t="s">
        <v>21</v>
      </c>
      <c r="B14" s="11" t="s">
        <v>52</v>
      </c>
    </row>
    <row r="15" spans="1:7" x14ac:dyDescent="0.25">
      <c r="A15" s="2" t="s">
        <v>22</v>
      </c>
      <c r="B15" s="11" t="s">
        <v>53</v>
      </c>
    </row>
    <row r="16" spans="1:7" x14ac:dyDescent="0.25">
      <c r="A16" s="2" t="s">
        <v>23</v>
      </c>
      <c r="B16" s="11" t="s">
        <v>54</v>
      </c>
    </row>
    <row r="17" spans="1:2" x14ac:dyDescent="0.25">
      <c r="A17" s="2" t="s">
        <v>24</v>
      </c>
      <c r="B17" s="1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baseColWidth="10" defaultRowHeight="15" x14ac:dyDescent="0.25"/>
  <cols>
    <col min="1" max="1" width="58.28515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50</v>
      </c>
    </row>
    <row r="10" spans="1:1" x14ac:dyDescent="0.25">
      <c r="A10" t="s">
        <v>33</v>
      </c>
    </row>
    <row r="11" spans="1:1" x14ac:dyDescent="0.25">
      <c r="A11" t="s">
        <v>34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2016-10-05T03:34:03Z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