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STUDIANTES" sheetId="7" r:id="rId7"/>
    <sheet name="Exposición" sheetId="10" r:id="rId8"/>
  </sheets>
  <definedNames>
    <definedName name="_xlnm.Print_Area" localSheetId="1">ASISTENCIA!$A$1:$R$17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6" i="1"/>
  <c r="H13" i="2" l="1"/>
  <c r="G3" i="2"/>
  <c r="G4" i="2"/>
  <c r="G5" i="2"/>
  <c r="G6" i="2"/>
  <c r="G8" i="2"/>
  <c r="G11" i="2"/>
  <c r="G12" i="2"/>
  <c r="G2" i="2"/>
  <c r="F13" i="4"/>
  <c r="G13" i="2" s="1"/>
  <c r="F3" i="2"/>
  <c r="F4" i="2"/>
  <c r="F5" i="2"/>
  <c r="F6" i="2"/>
  <c r="F7" i="2"/>
  <c r="F8" i="2"/>
  <c r="F9" i="2"/>
  <c r="F10" i="2"/>
  <c r="F11" i="2"/>
  <c r="F12" i="2"/>
  <c r="F13" i="2"/>
  <c r="F2" i="2"/>
  <c r="I11" i="9"/>
  <c r="I14" i="9"/>
  <c r="I10" i="9"/>
  <c r="I13" i="9"/>
  <c r="J13" i="2" l="1"/>
  <c r="I4" i="9"/>
  <c r="I5" i="9"/>
  <c r="I6" i="9"/>
  <c r="I7" i="9"/>
  <c r="I8" i="9"/>
  <c r="I9" i="9"/>
  <c r="I12" i="9"/>
  <c r="I3" i="9"/>
  <c r="I1" i="9"/>
  <c r="F3" i="4" l="1"/>
  <c r="F4" i="4"/>
  <c r="F5" i="4"/>
  <c r="F6" i="4"/>
  <c r="F7" i="4"/>
  <c r="G7" i="2" s="1"/>
  <c r="F8" i="4"/>
  <c r="F9" i="4"/>
  <c r="G9" i="2" s="1"/>
  <c r="F10" i="4"/>
  <c r="G10" i="2" s="1"/>
  <c r="F11" i="4"/>
  <c r="F12" i="4"/>
  <c r="C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0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2" i="2"/>
  <c r="J2" i="2" s="1"/>
  <c r="F2" i="4" l="1"/>
  <c r="H5" i="5" l="1"/>
  <c r="H4" i="5"/>
  <c r="H3" i="5"/>
  <c r="H2" i="5"/>
  <c r="H7" i="5"/>
  <c r="H8" i="5"/>
  <c r="H9" i="5"/>
  <c r="H10" i="5"/>
  <c r="H11" i="5"/>
  <c r="H12" i="5"/>
  <c r="H6" i="5"/>
  <c r="I14" i="2" l="1"/>
  <c r="D18" i="1"/>
  <c r="D19" i="1"/>
  <c r="G14" i="2" l="1"/>
  <c r="H14" i="2"/>
  <c r="E14" i="2" l="1"/>
  <c r="F14" i="2"/>
  <c r="J14" i="2" l="1"/>
  <c r="D14" i="2"/>
</calcChain>
</file>

<file path=xl/sharedStrings.xml><?xml version="1.0" encoding="utf-8"?>
<sst xmlns="http://schemas.openxmlformats.org/spreadsheetml/2006/main" count="358" uniqueCount="94">
  <si>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</si>
  <si>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</si>
  <si>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</si>
  <si>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</si>
  <si>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</si>
  <si>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</si>
  <si>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</si>
  <si>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</si>
  <si>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</si>
  <si>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</si>
  <si>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</si>
  <si>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</si>
  <si>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</si>
  <si>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</si>
  <si>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</si>
  <si>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</si>
  <si>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</si>
  <si>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</si>
  <si>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</si>
  <si>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</si>
  <si>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</si>
  <si>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</si>
  <si>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</si>
  <si>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</si>
  <si>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</si>
  <si>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</si>
  <si>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</si>
  <si>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</si>
  <si>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</si>
  <si>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</si>
  <si>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</si>
  <si>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</si>
  <si>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</si>
  <si>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</si>
  <si>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</si>
  <si>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</si>
  <si>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</si>
  <si>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</si>
  <si>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</si>
  <si>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</si>
  <si>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</si>
  <si>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</si>
  <si>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</si>
  <si>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</si>
  <si>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</si>
  <si>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</si>
  <si>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</si>
  <si>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</si>
  <si>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</si>
  <si>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</si>
  <si>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</si>
  <si>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</si>
  <si>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</si>
  <si>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</si>
  <si>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</si>
  <si>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</si>
  <si>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</si>
  <si>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</si>
  <si>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</si>
  <si>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</si>
  <si>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</si>
  <si>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</si>
  <si>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</si>
  <si>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</si>
  <si>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</si>
  <si>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</si>
  <si>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</si>
  <si>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</si>
  <si>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</si>
  <si>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</si>
  <si>
    <t>Suarez Infante, Rocio</t>
  </si>
  <si>
    <t>MODEL</t>
  </si>
  <si>
    <t>SERVICE</t>
  </si>
  <si>
    <t>PRUEBA</t>
  </si>
  <si>
    <t>VIEW</t>
  </si>
  <si>
    <t>CTRL</t>
  </si>
  <si>
    <t>FUNC.</t>
  </si>
  <si>
    <t>PC2</t>
  </si>
  <si>
    <t>HORA</t>
  </si>
  <si>
    <t>TEMA</t>
  </si>
  <si>
    <t>Pruebas Unitarias</t>
  </si>
  <si>
    <t>Cuesta y Amado</t>
  </si>
  <si>
    <t>Alomía y Benites</t>
  </si>
  <si>
    <t>Patrón DI</t>
  </si>
  <si>
    <t>Wong y Guerrero</t>
  </si>
  <si>
    <t>Manejo de documentos XML</t>
  </si>
  <si>
    <t>Ramos y Suares</t>
  </si>
  <si>
    <t>Hilos</t>
  </si>
  <si>
    <t>Peñarando y Flores</t>
  </si>
  <si>
    <t>Manejo de Archivos Excel</t>
  </si>
  <si>
    <t>Becerra y Zavala</t>
  </si>
  <si>
    <t>API JSON de Java</t>
  </si>
  <si>
    <t>ESTUDIANTES</t>
  </si>
  <si>
    <t>EX-FINAL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</si>
</sst>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4</v>
      </c>
      <c r="I1" s="9" t="s">
        <v>93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39</v>
      </c>
      <c r="D2" s="2">
        <v>17</v>
      </c>
      <c r="E2" s="2">
        <v>11</v>
      </c>
      <c r="F2" s="11">
        <f>PRACT2!I3</f>
        <v>12</v>
      </c>
      <c r="G2" s="2">
        <f>PARTICIPACION!F2</f>
        <v>17</v>
      </c>
      <c r="H2" s="2">
        <f>ASISTENCIA!S6</f>
        <v>19</v>
      </c>
      <c r="I2" s="2">
        <v>17</v>
      </c>
      <c r="J2" s="11">
        <f>ROUNDDOWN( D2*0.4+E2*0.05+F2*0.05+G2*0.1+H2*0.2+I2*0.2,0)</f>
        <v>16</v>
      </c>
    </row>
    <row r="3" spans="1:10" ht="19.899999999999999" customHeight="1" x14ac:dyDescent="0.3">
      <c r="A3" s="6">
        <v>2</v>
      </c>
      <c r="B3" s="6">
        <v>2</v>
      </c>
      <c r="C3" s="7" t="s">
        <v>40</v>
      </c>
      <c r="D3" s="2">
        <v>18</v>
      </c>
      <c r="E3" s="2">
        <v>8</v>
      </c>
      <c r="F3" s="11">
        <f>PRACT2!I4</f>
        <v>12</v>
      </c>
      <c r="G3" s="2">
        <f>PARTICIPACION!F3</f>
        <v>15</v>
      </c>
      <c r="H3" s="2">
        <f>ASISTENCIA!S7</f>
        <v>17</v>
      </c>
      <c r="I3" s="2">
        <v>14</v>
      </c>
      <c r="J3" s="11">
        <f t="shared" ref="J3:J13" si="0">ROUNDDOWN( D3*0.4+E3*0.05+F3*0.05+G3*0.1+H3*0.2+I3*0.2,0)</f>
        <v>15</v>
      </c>
    </row>
    <row r="4" spans="1:10" ht="19.899999999999999" customHeight="1" x14ac:dyDescent="0.3">
      <c r="A4" s="6">
        <v>3</v>
      </c>
      <c r="B4" s="6">
        <v>3</v>
      </c>
      <c r="C4" s="7" t="s">
        <v>41</v>
      </c>
      <c r="D4" s="2">
        <v>15</v>
      </c>
      <c r="E4" s="2">
        <v>19</v>
      </c>
      <c r="F4" s="11">
        <f>PRACT2!I5</f>
        <v>18</v>
      </c>
      <c r="G4" s="2">
        <f>PARTICIPACION!F4</f>
        <v>18</v>
      </c>
      <c r="H4" s="2">
        <f>ASISTENCIA!S8</f>
        <v>14</v>
      </c>
      <c r="I4" s="2">
        <v>12</v>
      </c>
      <c r="J4" s="11">
        <f t="shared" si="0"/>
        <v>14</v>
      </c>
    </row>
    <row r="5" spans="1:10" ht="19.899999999999999" customHeight="1" x14ac:dyDescent="0.3">
      <c r="A5" s="6">
        <v>4</v>
      </c>
      <c r="B5" s="6">
        <v>4</v>
      </c>
      <c r="C5" s="7" t="s">
        <v>42</v>
      </c>
      <c r="D5" s="2">
        <v>17</v>
      </c>
      <c r="E5" s="2">
        <v>11</v>
      </c>
      <c r="F5" s="11">
        <f>PRACT2!I6</f>
        <v>12</v>
      </c>
      <c r="G5" s="2">
        <f>PARTICIPACION!F5</f>
        <v>18</v>
      </c>
      <c r="H5" s="2">
        <f>ASISTENCIA!S9</f>
        <v>19</v>
      </c>
      <c r="I5" s="2">
        <v>17</v>
      </c>
      <c r="J5" s="11">
        <f t="shared" si="0"/>
        <v>16</v>
      </c>
    </row>
    <row r="6" spans="1:10" ht="19.899999999999999" customHeight="1" x14ac:dyDescent="0.3">
      <c r="A6" s="6">
        <v>5</v>
      </c>
      <c r="B6" s="6">
        <v>5</v>
      </c>
      <c r="C6" s="8" t="s">
        <v>27</v>
      </c>
      <c r="D6" s="2">
        <v>16</v>
      </c>
      <c r="E6" s="2">
        <v>8</v>
      </c>
      <c r="F6" s="11">
        <f>PRACT2!I7</f>
        <v>12</v>
      </c>
      <c r="G6" s="2">
        <f>PARTICIPACION!F6</f>
        <v>18</v>
      </c>
      <c r="H6" s="2">
        <f>ASISTENCIA!S10</f>
        <v>17</v>
      </c>
      <c r="I6" s="2">
        <v>14</v>
      </c>
      <c r="J6" s="11">
        <f t="shared" si="0"/>
        <v>15</v>
      </c>
    </row>
    <row r="7" spans="1:10" ht="19.899999999999999" customHeight="1" x14ac:dyDescent="0.3">
      <c r="A7" s="6"/>
      <c r="B7" s="6">
        <v>6</v>
      </c>
      <c r="C7" s="8" t="s">
        <v>28</v>
      </c>
      <c r="D7" s="2">
        <v>15</v>
      </c>
      <c r="E7" s="2">
        <v>10</v>
      </c>
      <c r="F7" s="11">
        <f>PRACT2!I8</f>
        <v>10</v>
      </c>
      <c r="G7" s="2">
        <f>PARTICIPACION!F7</f>
        <v>14</v>
      </c>
      <c r="H7" s="2">
        <f>ASISTENCIA!S11</f>
        <v>16</v>
      </c>
      <c r="I7" s="2">
        <v>7</v>
      </c>
      <c r="J7" s="11">
        <f t="shared" si="0"/>
        <v>13</v>
      </c>
    </row>
    <row r="8" spans="1:10" ht="19.899999999999999" customHeight="1" x14ac:dyDescent="0.3">
      <c r="A8" s="6">
        <v>6</v>
      </c>
      <c r="B8" s="6">
        <v>7</v>
      </c>
      <c r="C8" s="7" t="s">
        <v>43</v>
      </c>
      <c r="D8" s="2">
        <v>17</v>
      </c>
      <c r="E8" s="2">
        <v>10</v>
      </c>
      <c r="F8" s="11">
        <f>PRACT2!I9</f>
        <v>19</v>
      </c>
      <c r="G8" s="2">
        <f>PARTICIPACION!F8</f>
        <v>17</v>
      </c>
      <c r="H8" s="2">
        <f>ASISTENCIA!S12</f>
        <v>20</v>
      </c>
      <c r="I8" s="2">
        <v>15</v>
      </c>
      <c r="J8" s="11">
        <f t="shared" si="0"/>
        <v>16</v>
      </c>
    </row>
    <row r="9" spans="1:10" ht="19.899999999999999" customHeight="1" x14ac:dyDescent="0.3">
      <c r="A9" s="6">
        <v>7</v>
      </c>
      <c r="B9" s="6">
        <v>8</v>
      </c>
      <c r="C9" s="7" t="s">
        <v>29</v>
      </c>
      <c r="D9" s="2">
        <v>17</v>
      </c>
      <c r="E9" s="2">
        <v>15</v>
      </c>
      <c r="F9" s="11">
        <f>PRACT2!I10</f>
        <v>10</v>
      </c>
      <c r="G9" s="2">
        <f>PARTICIPACION!F9</f>
        <v>8</v>
      </c>
      <c r="H9" s="2">
        <f>ASISTENCIA!S13</f>
        <v>18</v>
      </c>
      <c r="I9" s="2">
        <v>16</v>
      </c>
      <c r="J9" s="11">
        <f t="shared" si="0"/>
        <v>15</v>
      </c>
    </row>
    <row r="10" spans="1:10" ht="19.899999999999999" customHeight="1" x14ac:dyDescent="0.3">
      <c r="A10" s="6">
        <v>8</v>
      </c>
      <c r="B10" s="6">
        <v>9</v>
      </c>
      <c r="C10" s="7" t="s">
        <v>44</v>
      </c>
      <c r="D10" s="2">
        <v>15</v>
      </c>
      <c r="E10" s="2">
        <v>10</v>
      </c>
      <c r="F10" s="11">
        <f>PRACT2!I11</f>
        <v>8</v>
      </c>
      <c r="G10" s="2">
        <f>PARTICIPACION!F10</f>
        <v>15</v>
      </c>
      <c r="H10" s="2">
        <f>ASISTENCIA!S14</f>
        <v>16</v>
      </c>
      <c r="I10" s="2">
        <v>9</v>
      </c>
      <c r="J10" s="11">
        <f t="shared" si="0"/>
        <v>13</v>
      </c>
    </row>
    <row r="11" spans="1:10" ht="19.899999999999999" customHeight="1" x14ac:dyDescent="0.3">
      <c r="A11" s="6">
        <v>9</v>
      </c>
      <c r="B11" s="6">
        <v>10</v>
      </c>
      <c r="C11" s="8" t="s">
        <v>45</v>
      </c>
      <c r="D11" s="2">
        <v>18</v>
      </c>
      <c r="E11" s="2">
        <v>10</v>
      </c>
      <c r="F11" s="11">
        <f>PRACT2!I12</f>
        <v>19</v>
      </c>
      <c r="G11" s="2">
        <f>PARTICIPACION!F11</f>
        <v>14</v>
      </c>
      <c r="H11" s="2">
        <f>ASISTENCIA!S15</f>
        <v>17</v>
      </c>
      <c r="I11" s="2">
        <v>16</v>
      </c>
      <c r="J11" s="11">
        <f t="shared" si="0"/>
        <v>16</v>
      </c>
    </row>
    <row r="12" spans="1:10" ht="19.899999999999999" customHeight="1" x14ac:dyDescent="0.3">
      <c r="A12" s="6">
        <v>10</v>
      </c>
      <c r="B12" s="6">
        <v>11</v>
      </c>
      <c r="C12" s="8" t="s">
        <v>46</v>
      </c>
      <c r="D12" s="2">
        <v>15</v>
      </c>
      <c r="E12" s="2">
        <v>19</v>
      </c>
      <c r="F12" s="11">
        <f>PRACT2!I13</f>
        <v>18</v>
      </c>
      <c r="G12" s="2">
        <f>PARTICIPACION!F12</f>
        <v>18</v>
      </c>
      <c r="H12" s="2">
        <f>ASISTENCIA!S16</f>
        <v>13</v>
      </c>
      <c r="I12" s="2">
        <v>12</v>
      </c>
      <c r="J12" s="11">
        <f t="shared" si="0"/>
        <v>14</v>
      </c>
    </row>
    <row r="13" spans="1:10" ht="19.899999999999999" customHeight="1" x14ac:dyDescent="0.3">
      <c r="A13" s="6"/>
      <c r="B13" s="6">
        <v>12</v>
      </c>
      <c r="C13" s="8" t="s">
        <v>67</v>
      </c>
      <c r="D13" s="2">
        <v>15</v>
      </c>
      <c r="E13" s="2">
        <v>0</v>
      </c>
      <c r="F13" s="11">
        <f>PRACT2!I14</f>
        <v>8</v>
      </c>
      <c r="G13" s="2">
        <f>PARTICIPACION!F13</f>
        <v>15</v>
      </c>
      <c r="H13" s="2">
        <f>ASISTENCIA!S17</f>
        <v>13</v>
      </c>
      <c r="I13" s="2">
        <v>14</v>
      </c>
      <c r="J13" s="11">
        <f t="shared" si="0"/>
        <v>13</v>
      </c>
    </row>
    <row r="14" spans="1:10" x14ac:dyDescent="0.25">
      <c r="D14" s="15">
        <f t="shared" ref="D14:J14" si="1">AVERAGE(D2:D13)</f>
        <v>16.25</v>
      </c>
      <c r="E14" s="15">
        <f t="shared" si="1"/>
        <v>10.916666666666666</v>
      </c>
      <c r="F14" s="15">
        <f t="shared" si="1"/>
        <v>13.166666666666666</v>
      </c>
      <c r="G14" s="15">
        <f t="shared" si="1"/>
        <v>15.583333333333334</v>
      </c>
      <c r="H14" s="15">
        <f t="shared" si="1"/>
        <v>16.583333333333332</v>
      </c>
      <c r="I14" s="15">
        <f t="shared" si="1"/>
        <v>13.583333333333334</v>
      </c>
      <c r="J14" s="15">
        <f t="shared" si="1"/>
        <v>14.666666666666666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R16" sqref="R1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5" width="9.7109375" style="3" hidden="1" customWidth="1"/>
    <col min="16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0"/>
      <c r="E1" s="19" t="s">
        <v>30</v>
      </c>
    </row>
    <row r="2" spans="1:19" ht="18.75" x14ac:dyDescent="0.3">
      <c r="A2" s="16" t="s">
        <v>64</v>
      </c>
    </row>
    <row r="3" spans="1:19" ht="18.75" x14ac:dyDescent="0.3">
      <c r="A3" s="16" t="s">
        <v>65</v>
      </c>
      <c r="G3" s="3" t="s">
        <v>32</v>
      </c>
      <c r="H3" s="3" t="s">
        <v>33</v>
      </c>
      <c r="L3" s="3" t="s">
        <v>34</v>
      </c>
      <c r="M3" s="3" t="s">
        <v>35</v>
      </c>
      <c r="O3" s="3" t="s">
        <v>77</v>
      </c>
      <c r="P3" s="3" t="s">
        <v>63</v>
      </c>
      <c r="Q3" s="3" t="s">
        <v>31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1" t="s">
        <v>56</v>
      </c>
      <c r="D5" s="36" t="s">
        <v>47</v>
      </c>
      <c r="E5" s="36" t="s">
        <v>48</v>
      </c>
      <c r="F5" s="36" t="s">
        <v>49</v>
      </c>
      <c r="G5" s="36" t="s">
        <v>50</v>
      </c>
      <c r="H5" s="36" t="s">
        <v>51</v>
      </c>
      <c r="I5" s="36" t="s">
        <v>52</v>
      </c>
      <c r="J5" s="36" t="s">
        <v>53</v>
      </c>
      <c r="K5" s="36" t="s">
        <v>54</v>
      </c>
      <c r="L5" s="36" t="s">
        <v>55</v>
      </c>
      <c r="M5" s="36" t="s">
        <v>57</v>
      </c>
      <c r="N5" s="36" t="s">
        <v>58</v>
      </c>
      <c r="O5" s="36" t="s">
        <v>59</v>
      </c>
      <c r="P5" s="36" t="s">
        <v>60</v>
      </c>
      <c r="Q5" s="36" t="s">
        <v>61</v>
      </c>
      <c r="R5" s="36" t="s">
        <v>62</v>
      </c>
      <c r="S5" s="22" t="s">
        <v>3</v>
      </c>
    </row>
    <row r="6" spans="1:19" ht="19.899999999999999" customHeight="1" x14ac:dyDescent="0.3">
      <c r="A6" s="6">
        <v>1</v>
      </c>
      <c r="B6" s="7" t="s">
        <v>39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38</v>
      </c>
      <c r="O6" s="6" t="s">
        <v>21</v>
      </c>
      <c r="P6" s="6" t="s">
        <v>21</v>
      </c>
      <c r="Q6" s="6" t="s">
        <v>21</v>
      </c>
      <c r="R6" s="6" t="s">
        <v>21</v>
      </c>
      <c r="S6" s="2">
        <f>ROUNDUP( 20  - COUNTIF(C6:Q6,"") - COUNTIF(D6:Q6,"F") - COUNTIF(D6:Q6,"T")/2,0)</f>
        <v>19</v>
      </c>
    </row>
    <row r="7" spans="1:19" ht="19.899999999999999" customHeight="1" x14ac:dyDescent="0.3">
      <c r="A7" s="6">
        <v>2</v>
      </c>
      <c r="B7" s="7" t="s">
        <v>40</v>
      </c>
      <c r="C7" s="6" t="s">
        <v>21</v>
      </c>
      <c r="D7" s="6" t="s">
        <v>36</v>
      </c>
      <c r="E7" s="6" t="s">
        <v>21</v>
      </c>
      <c r="F7" s="6" t="s">
        <v>21</v>
      </c>
      <c r="G7" s="6" t="s">
        <v>21</v>
      </c>
      <c r="H7" s="6" t="s">
        <v>36</v>
      </c>
      <c r="I7" s="6" t="s">
        <v>36</v>
      </c>
      <c r="J7" s="6" t="s">
        <v>36</v>
      </c>
      <c r="K7" s="6" t="s">
        <v>21</v>
      </c>
      <c r="L7" s="6" t="s">
        <v>36</v>
      </c>
      <c r="M7" s="6" t="s">
        <v>21</v>
      </c>
      <c r="N7" s="6" t="s">
        <v>21</v>
      </c>
      <c r="O7" s="6" t="s">
        <v>36</v>
      </c>
      <c r="P7" s="6" t="s">
        <v>21</v>
      </c>
      <c r="Q7" s="6" t="s">
        <v>21</v>
      </c>
      <c r="R7" s="6" t="s">
        <v>38</v>
      </c>
      <c r="S7" s="2">
        <f t="shared" ref="S7:S17" si="0">ROUNDUP( 20  - COUNTIF(C7:Q7,"") - COUNTIF(D7:Q7,"F") - COUNTIF(D7:Q7,"T")/2,0)</f>
        <v>17</v>
      </c>
    </row>
    <row r="8" spans="1:19" ht="19.899999999999999" customHeight="1" x14ac:dyDescent="0.3">
      <c r="A8" s="6">
        <v>3</v>
      </c>
      <c r="B8" s="7" t="s">
        <v>41</v>
      </c>
      <c r="C8" s="6" t="s">
        <v>21</v>
      </c>
      <c r="D8" s="6" t="s">
        <v>36</v>
      </c>
      <c r="E8" s="6" t="s">
        <v>36</v>
      </c>
      <c r="F8" s="6" t="s">
        <v>36</v>
      </c>
      <c r="G8" s="6" t="s">
        <v>36</v>
      </c>
      <c r="H8" s="6" t="s">
        <v>36</v>
      </c>
      <c r="I8" s="6" t="s">
        <v>21</v>
      </c>
      <c r="J8" s="6" t="s">
        <v>36</v>
      </c>
      <c r="K8" s="6" t="s">
        <v>36</v>
      </c>
      <c r="L8" s="6" t="s">
        <v>36</v>
      </c>
      <c r="M8" s="6" t="s">
        <v>36</v>
      </c>
      <c r="N8" s="6" t="s">
        <v>36</v>
      </c>
      <c r="O8" s="6" t="s">
        <v>36</v>
      </c>
      <c r="P8" s="6" t="s">
        <v>36</v>
      </c>
      <c r="Q8" s="6" t="s">
        <v>36</v>
      </c>
      <c r="R8" s="6" t="s">
        <v>21</v>
      </c>
      <c r="S8" s="2">
        <f t="shared" si="0"/>
        <v>14</v>
      </c>
    </row>
    <row r="9" spans="1:19" ht="19.899999999999999" customHeight="1" x14ac:dyDescent="0.3">
      <c r="A9" s="6">
        <v>4</v>
      </c>
      <c r="B9" s="7" t="s">
        <v>42</v>
      </c>
      <c r="C9" s="6" t="s">
        <v>21</v>
      </c>
      <c r="D9" s="6" t="s">
        <v>36</v>
      </c>
      <c r="E9" s="6" t="s">
        <v>21</v>
      </c>
      <c r="F9" s="6" t="s">
        <v>21</v>
      </c>
      <c r="G9" s="6" t="s">
        <v>21</v>
      </c>
      <c r="H9" s="6" t="s">
        <v>36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21</v>
      </c>
      <c r="O9" s="6" t="s">
        <v>21</v>
      </c>
      <c r="P9" s="6" t="s">
        <v>21</v>
      </c>
      <c r="Q9" s="6" t="s">
        <v>21</v>
      </c>
      <c r="R9" s="6" t="s">
        <v>21</v>
      </c>
      <c r="S9" s="2">
        <f t="shared" si="0"/>
        <v>19</v>
      </c>
    </row>
    <row r="10" spans="1:19" ht="19.899999999999999" customHeight="1" x14ac:dyDescent="0.3">
      <c r="A10" s="6">
        <v>5</v>
      </c>
      <c r="B10" s="8" t="s">
        <v>27</v>
      </c>
      <c r="C10" s="37" t="s">
        <v>21</v>
      </c>
      <c r="D10" s="6" t="s">
        <v>21</v>
      </c>
      <c r="E10" s="6" t="s">
        <v>36</v>
      </c>
      <c r="F10" s="6" t="s">
        <v>21</v>
      </c>
      <c r="G10" s="6" t="s">
        <v>21</v>
      </c>
      <c r="H10" s="6" t="s">
        <v>36</v>
      </c>
      <c r="I10" s="6" t="s">
        <v>36</v>
      </c>
      <c r="J10" s="6" t="s">
        <v>36</v>
      </c>
      <c r="K10" s="6" t="s">
        <v>21</v>
      </c>
      <c r="L10" s="6" t="s">
        <v>36</v>
      </c>
      <c r="M10" s="6" t="s">
        <v>21</v>
      </c>
      <c r="N10" s="6" t="s">
        <v>36</v>
      </c>
      <c r="O10" s="6" t="s">
        <v>21</v>
      </c>
      <c r="P10" s="6" t="s">
        <v>21</v>
      </c>
      <c r="Q10" s="6" t="s">
        <v>36</v>
      </c>
      <c r="R10" s="6" t="s">
        <v>38</v>
      </c>
      <c r="S10" s="2">
        <f t="shared" si="0"/>
        <v>17</v>
      </c>
    </row>
    <row r="11" spans="1:19" ht="19.899999999999999" customHeight="1" x14ac:dyDescent="0.3">
      <c r="A11" s="6">
        <v>6</v>
      </c>
      <c r="B11" s="7" t="s">
        <v>28</v>
      </c>
      <c r="C11" s="6" t="s">
        <v>21</v>
      </c>
      <c r="D11" s="6" t="s">
        <v>38</v>
      </c>
      <c r="E11" s="6" t="s">
        <v>38</v>
      </c>
      <c r="F11" s="6" t="s">
        <v>21</v>
      </c>
      <c r="G11" s="6" t="s">
        <v>36</v>
      </c>
      <c r="H11" s="6" t="s">
        <v>21</v>
      </c>
      <c r="I11" s="6" t="s">
        <v>36</v>
      </c>
      <c r="J11" s="6" t="s">
        <v>21</v>
      </c>
      <c r="K11" s="6" t="s">
        <v>36</v>
      </c>
      <c r="L11" s="6" t="s">
        <v>21</v>
      </c>
      <c r="M11" s="6" t="s">
        <v>21</v>
      </c>
      <c r="N11" s="6" t="s">
        <v>21</v>
      </c>
      <c r="O11" s="6" t="s">
        <v>36</v>
      </c>
      <c r="P11" s="6" t="s">
        <v>21</v>
      </c>
      <c r="Q11" s="6" t="s">
        <v>21</v>
      </c>
      <c r="R11" s="6" t="s">
        <v>21</v>
      </c>
      <c r="S11" s="2">
        <f t="shared" si="0"/>
        <v>16</v>
      </c>
    </row>
    <row r="12" spans="1:19" ht="19.899999999999999" customHeight="1" x14ac:dyDescent="0.3">
      <c r="A12" s="6">
        <v>7</v>
      </c>
      <c r="B12" s="7" t="s">
        <v>43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6" t="s">
        <v>21</v>
      </c>
      <c r="P12" s="6" t="s">
        <v>21</v>
      </c>
      <c r="Q12" s="6" t="s">
        <v>21</v>
      </c>
      <c r="R12" s="6" t="s">
        <v>21</v>
      </c>
      <c r="S12" s="2">
        <f t="shared" si="0"/>
        <v>20</v>
      </c>
    </row>
    <row r="13" spans="1:19" ht="19.899999999999999" customHeight="1" x14ac:dyDescent="0.3">
      <c r="A13" s="6">
        <v>8</v>
      </c>
      <c r="B13" s="7" t="s">
        <v>29</v>
      </c>
      <c r="C13" s="6" t="s">
        <v>21</v>
      </c>
      <c r="D13" s="6" t="s">
        <v>21</v>
      </c>
      <c r="E13" s="6" t="s">
        <v>36</v>
      </c>
      <c r="F13" s="6" t="s">
        <v>21</v>
      </c>
      <c r="G13" s="6" t="s">
        <v>38</v>
      </c>
      <c r="H13" s="6" t="s">
        <v>38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6" t="s">
        <v>21</v>
      </c>
      <c r="R13" s="6" t="s">
        <v>21</v>
      </c>
      <c r="S13" s="2">
        <f t="shared" si="0"/>
        <v>18</v>
      </c>
    </row>
    <row r="14" spans="1:19" ht="19.899999999999999" customHeight="1" x14ac:dyDescent="0.3">
      <c r="A14" s="6">
        <v>9</v>
      </c>
      <c r="B14" s="8" t="s">
        <v>44</v>
      </c>
      <c r="C14" s="37" t="s">
        <v>21</v>
      </c>
      <c r="D14" s="6" t="s">
        <v>38</v>
      </c>
      <c r="E14" s="6" t="s">
        <v>21</v>
      </c>
      <c r="F14" s="6" t="s">
        <v>38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36</v>
      </c>
      <c r="L14" s="6" t="s">
        <v>36</v>
      </c>
      <c r="M14" s="6" t="s">
        <v>21</v>
      </c>
      <c r="N14" s="6" t="s">
        <v>36</v>
      </c>
      <c r="O14" s="6" t="s">
        <v>21</v>
      </c>
      <c r="P14" s="6" t="s">
        <v>36</v>
      </c>
      <c r="Q14" s="6" t="s">
        <v>21</v>
      </c>
      <c r="R14" s="6" t="s">
        <v>21</v>
      </c>
      <c r="S14" s="2">
        <f t="shared" si="0"/>
        <v>16</v>
      </c>
    </row>
    <row r="15" spans="1:19" ht="19.899999999999999" customHeight="1" x14ac:dyDescent="0.3">
      <c r="A15" s="6">
        <v>10</v>
      </c>
      <c r="B15" s="8" t="s">
        <v>45</v>
      </c>
      <c r="C15" s="37" t="s">
        <v>21</v>
      </c>
      <c r="D15" s="6" t="s">
        <v>38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36</v>
      </c>
      <c r="K15" s="6" t="s">
        <v>36</v>
      </c>
      <c r="L15" s="6" t="s">
        <v>21</v>
      </c>
      <c r="M15" s="6" t="s">
        <v>38</v>
      </c>
      <c r="N15" s="6" t="s">
        <v>36</v>
      </c>
      <c r="O15" s="6" t="s">
        <v>21</v>
      </c>
      <c r="P15" s="6" t="s">
        <v>21</v>
      </c>
      <c r="Q15" s="6" t="s">
        <v>21</v>
      </c>
      <c r="R15" s="6" t="s">
        <v>21</v>
      </c>
      <c r="S15" s="2">
        <f t="shared" si="0"/>
        <v>17</v>
      </c>
    </row>
    <row r="16" spans="1:19" ht="19.899999999999999" customHeight="1" x14ac:dyDescent="0.3">
      <c r="A16" s="6">
        <v>11</v>
      </c>
      <c r="B16" s="8" t="s">
        <v>46</v>
      </c>
      <c r="C16" s="37" t="s">
        <v>21</v>
      </c>
      <c r="D16" s="6" t="s">
        <v>36</v>
      </c>
      <c r="E16" s="6" t="s">
        <v>38</v>
      </c>
      <c r="F16" s="6" t="s">
        <v>21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38</v>
      </c>
      <c r="O16" s="6" t="s">
        <v>36</v>
      </c>
      <c r="P16" s="6" t="s">
        <v>36</v>
      </c>
      <c r="Q16" s="6" t="s">
        <v>36</v>
      </c>
      <c r="R16" s="6" t="s">
        <v>38</v>
      </c>
      <c r="S16" s="2">
        <f t="shared" si="0"/>
        <v>13</v>
      </c>
    </row>
    <row r="17" spans="1:19" ht="19.899999999999999" customHeight="1" x14ac:dyDescent="0.3">
      <c r="A17" s="6">
        <v>12</v>
      </c>
      <c r="B17" s="8" t="s">
        <v>70</v>
      </c>
      <c r="C17" s="37" t="s">
        <v>38</v>
      </c>
      <c r="D17" s="6" t="s">
        <v>38</v>
      </c>
      <c r="E17" s="6" t="s">
        <v>36</v>
      </c>
      <c r="F17" s="6" t="s">
        <v>36</v>
      </c>
      <c r="G17" s="6" t="s">
        <v>38</v>
      </c>
      <c r="H17" s="6" t="s">
        <v>38</v>
      </c>
      <c r="I17" s="6" t="s">
        <v>36</v>
      </c>
      <c r="J17" s="6" t="s">
        <v>36</v>
      </c>
      <c r="K17" s="6" t="s">
        <v>21</v>
      </c>
      <c r="L17" s="6" t="s">
        <v>21</v>
      </c>
      <c r="M17" s="6" t="s">
        <v>38</v>
      </c>
      <c r="N17" s="6" t="s">
        <v>21</v>
      </c>
      <c r="O17" s="6" t="s">
        <v>21</v>
      </c>
      <c r="P17" s="6" t="s">
        <v>36</v>
      </c>
      <c r="Q17" s="6" t="s">
        <v>36</v>
      </c>
      <c r="R17" s="6" t="s">
        <v>21</v>
      </c>
      <c r="S17" s="2">
        <f t="shared" si="0"/>
        <v>13</v>
      </c>
    </row>
    <row r="18" spans="1:19" ht="18.75" x14ac:dyDescent="0.3">
      <c r="B18" s="32" t="s">
        <v>16</v>
      </c>
      <c r="C18" s="38">
        <f t="shared" ref="C18:R18" si="1">COUNTIF(C6:C17,"=P")</f>
        <v>11</v>
      </c>
      <c r="D18" s="39">
        <f t="shared" si="1"/>
        <v>4</v>
      </c>
      <c r="E18" s="39">
        <f t="shared" si="1"/>
        <v>6</v>
      </c>
      <c r="F18" s="39">
        <f t="shared" si="1"/>
        <v>9</v>
      </c>
      <c r="G18" s="39">
        <f t="shared" si="1"/>
        <v>7</v>
      </c>
      <c r="H18" s="39">
        <f t="shared" si="1"/>
        <v>5</v>
      </c>
      <c r="I18" s="39">
        <f t="shared" si="1"/>
        <v>7</v>
      </c>
      <c r="J18" s="39">
        <f t="shared" si="1"/>
        <v>6</v>
      </c>
      <c r="K18" s="39">
        <f t="shared" si="1"/>
        <v>7</v>
      </c>
      <c r="L18" s="39">
        <f t="shared" si="1"/>
        <v>7</v>
      </c>
      <c r="M18" s="39">
        <f t="shared" si="1"/>
        <v>8</v>
      </c>
      <c r="N18" s="39">
        <f t="shared" si="1"/>
        <v>6</v>
      </c>
      <c r="O18" s="39">
        <f t="shared" si="1"/>
        <v>8</v>
      </c>
      <c r="P18" s="46">
        <f t="shared" si="1"/>
        <v>8</v>
      </c>
      <c r="Q18" s="39">
        <f t="shared" si="1"/>
        <v>8</v>
      </c>
      <c r="R18" s="39">
        <f t="shared" si="1"/>
        <v>9</v>
      </c>
    </row>
    <row r="19" spans="1:19" ht="18.75" x14ac:dyDescent="0.3">
      <c r="B19" s="32" t="s">
        <v>15</v>
      </c>
      <c r="C19" s="38">
        <f t="shared" ref="C19:R19" si="2">COUNTIF(C6:C17,"=T")</f>
        <v>0</v>
      </c>
      <c r="D19" s="39">
        <f t="shared" si="2"/>
        <v>4</v>
      </c>
      <c r="E19" s="39">
        <f t="shared" si="2"/>
        <v>4</v>
      </c>
      <c r="F19" s="39">
        <f t="shared" si="2"/>
        <v>2</v>
      </c>
      <c r="G19" s="39">
        <f t="shared" si="2"/>
        <v>3</v>
      </c>
      <c r="H19" s="39">
        <f t="shared" si="2"/>
        <v>5</v>
      </c>
      <c r="I19" s="39">
        <f t="shared" si="2"/>
        <v>5</v>
      </c>
      <c r="J19" s="39">
        <f t="shared" si="2"/>
        <v>6</v>
      </c>
      <c r="K19" s="39">
        <f t="shared" si="2"/>
        <v>5</v>
      </c>
      <c r="L19" s="39">
        <f t="shared" si="2"/>
        <v>5</v>
      </c>
      <c r="M19" s="39">
        <f t="shared" si="2"/>
        <v>2</v>
      </c>
      <c r="N19" s="39">
        <f t="shared" si="2"/>
        <v>4</v>
      </c>
      <c r="O19" s="39">
        <f t="shared" si="2"/>
        <v>4</v>
      </c>
      <c r="P19" s="39">
        <f t="shared" si="2"/>
        <v>4</v>
      </c>
      <c r="Q19" s="39">
        <f t="shared" si="2"/>
        <v>4</v>
      </c>
      <c r="R19" s="39">
        <f t="shared" si="2"/>
        <v>0</v>
      </c>
    </row>
    <row r="20" spans="1:19" ht="18.75" x14ac:dyDescent="0.3">
      <c r="B20" s="32" t="s">
        <v>17</v>
      </c>
      <c r="C20" s="38">
        <f t="shared" ref="C20:R20" si="3">COUNTIF(C6:C17,"=F") + COUNTIF(C6:C17,"=")</f>
        <v>1</v>
      </c>
      <c r="D20" s="39">
        <f t="shared" si="3"/>
        <v>4</v>
      </c>
      <c r="E20" s="39">
        <f t="shared" si="3"/>
        <v>2</v>
      </c>
      <c r="F20" s="39">
        <f t="shared" si="3"/>
        <v>1</v>
      </c>
      <c r="G20" s="39">
        <f t="shared" si="3"/>
        <v>2</v>
      </c>
      <c r="H20" s="39">
        <f t="shared" si="3"/>
        <v>2</v>
      </c>
      <c r="I20" s="39">
        <f t="shared" si="3"/>
        <v>0</v>
      </c>
      <c r="J20" s="39">
        <f t="shared" si="3"/>
        <v>0</v>
      </c>
      <c r="K20" s="39">
        <f t="shared" si="3"/>
        <v>0</v>
      </c>
      <c r="L20" s="39">
        <f t="shared" si="3"/>
        <v>0</v>
      </c>
      <c r="M20" s="39">
        <f t="shared" si="3"/>
        <v>2</v>
      </c>
      <c r="N20" s="39">
        <f t="shared" si="3"/>
        <v>2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3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B14" sqref="B14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39</v>
      </c>
      <c r="C2" s="10"/>
      <c r="D2" s="10"/>
    </row>
    <row r="3" spans="1:4" ht="19.899999999999999" customHeight="1" x14ac:dyDescent="0.25">
      <c r="A3" s="10">
        <v>2</v>
      </c>
      <c r="B3" s="25" t="s">
        <v>40</v>
      </c>
      <c r="C3" s="10"/>
      <c r="D3" s="10"/>
    </row>
    <row r="4" spans="1:4" ht="19.899999999999999" customHeight="1" x14ac:dyDescent="0.25">
      <c r="A4" s="10">
        <v>3</v>
      </c>
      <c r="B4" s="25" t="s">
        <v>41</v>
      </c>
      <c r="C4" s="10"/>
      <c r="D4" s="10"/>
    </row>
    <row r="5" spans="1:4" ht="19.899999999999999" customHeight="1" x14ac:dyDescent="0.25">
      <c r="A5" s="10">
        <v>4</v>
      </c>
      <c r="B5" s="25" t="s">
        <v>42</v>
      </c>
      <c r="C5" s="10"/>
      <c r="D5" s="10"/>
    </row>
    <row r="6" spans="1:4" ht="19.899999999999999" customHeight="1" x14ac:dyDescent="0.25">
      <c r="A6" s="10">
        <v>5</v>
      </c>
      <c r="B6" s="25" t="s">
        <v>27</v>
      </c>
      <c r="C6" s="10"/>
      <c r="D6" s="10"/>
    </row>
    <row r="7" spans="1:4" ht="19.899999999999999" customHeight="1" x14ac:dyDescent="0.25">
      <c r="A7" s="10">
        <v>6</v>
      </c>
      <c r="B7" s="25" t="s">
        <v>28</v>
      </c>
      <c r="C7" s="10"/>
      <c r="D7" s="10"/>
    </row>
    <row r="8" spans="1:4" ht="19.899999999999999" customHeight="1" x14ac:dyDescent="0.25">
      <c r="A8" s="10">
        <v>7</v>
      </c>
      <c r="B8" s="25" t="s">
        <v>43</v>
      </c>
      <c r="C8" s="10"/>
      <c r="D8" s="10"/>
    </row>
    <row r="9" spans="1:4" ht="19.899999999999999" customHeight="1" x14ac:dyDescent="0.25">
      <c r="A9" s="10">
        <v>8</v>
      </c>
      <c r="B9" s="25" t="s">
        <v>29</v>
      </c>
      <c r="C9" s="10"/>
      <c r="D9" s="10"/>
    </row>
    <row r="10" spans="1:4" ht="19.899999999999999" customHeight="1" x14ac:dyDescent="0.25">
      <c r="A10" s="10">
        <v>9</v>
      </c>
      <c r="B10" s="25" t="s">
        <v>44</v>
      </c>
      <c r="C10" s="10"/>
      <c r="D10" s="10"/>
    </row>
    <row r="11" spans="1:4" ht="19.899999999999999" customHeight="1" x14ac:dyDescent="0.25">
      <c r="A11" s="10">
        <v>10</v>
      </c>
      <c r="B11" s="25" t="s">
        <v>45</v>
      </c>
      <c r="C11" s="10"/>
      <c r="D11" s="10"/>
    </row>
    <row r="12" spans="1:4" ht="19.899999999999999" customHeight="1" x14ac:dyDescent="0.25">
      <c r="A12" s="10">
        <v>11</v>
      </c>
      <c r="B12" s="25" t="s">
        <v>46</v>
      </c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15" sqref="E15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37</v>
      </c>
    </row>
    <row r="2" spans="1:7" ht="19.899999999999999" customHeight="1" x14ac:dyDescent="0.25">
      <c r="A2" s="12">
        <v>1</v>
      </c>
      <c r="B2" s="13" t="s">
        <v>39</v>
      </c>
      <c r="C2" s="12">
        <v>16</v>
      </c>
      <c r="D2" s="12">
        <v>18</v>
      </c>
      <c r="E2" s="12">
        <v>0</v>
      </c>
      <c r="F2" s="12">
        <f>ROUNDUP((SUM(C2:E2) - MIN(C2:E2))/2,0) + G2</f>
        <v>17</v>
      </c>
      <c r="G2" s="2">
        <v>0</v>
      </c>
    </row>
    <row r="3" spans="1:7" ht="19.899999999999999" customHeight="1" x14ac:dyDescent="0.25">
      <c r="A3" s="12">
        <v>2</v>
      </c>
      <c r="B3" s="13" t="s">
        <v>40</v>
      </c>
      <c r="C3" s="12">
        <v>14</v>
      </c>
      <c r="D3" s="12">
        <v>15</v>
      </c>
      <c r="E3" s="12">
        <v>0</v>
      </c>
      <c r="F3" s="12">
        <f t="shared" ref="F3:F13" si="0">ROUNDUP((SUM(C3:E3) - MIN(C3:E3))/2,0) + G3</f>
        <v>15</v>
      </c>
      <c r="G3" s="2">
        <v>0</v>
      </c>
    </row>
    <row r="4" spans="1:7" ht="19.899999999999999" customHeight="1" x14ac:dyDescent="0.25">
      <c r="A4" s="12">
        <v>3</v>
      </c>
      <c r="B4" s="13" t="s">
        <v>41</v>
      </c>
      <c r="C4" s="12">
        <v>19</v>
      </c>
      <c r="D4" s="12">
        <v>17</v>
      </c>
      <c r="E4" s="12">
        <v>0</v>
      </c>
      <c r="F4" s="12">
        <f t="shared" si="0"/>
        <v>18</v>
      </c>
      <c r="G4" s="2">
        <v>0</v>
      </c>
    </row>
    <row r="5" spans="1:7" ht="19.899999999999999" customHeight="1" x14ac:dyDescent="0.25">
      <c r="A5" s="12">
        <v>4</v>
      </c>
      <c r="B5" s="13" t="s">
        <v>42</v>
      </c>
      <c r="C5" s="12">
        <v>17</v>
      </c>
      <c r="D5" s="12">
        <v>18</v>
      </c>
      <c r="E5" s="12">
        <v>0</v>
      </c>
      <c r="F5" s="12">
        <f t="shared" si="0"/>
        <v>18</v>
      </c>
      <c r="G5" s="2">
        <v>0</v>
      </c>
    </row>
    <row r="6" spans="1:7" ht="19.899999999999999" customHeight="1" x14ac:dyDescent="0.25">
      <c r="A6" s="12">
        <v>5</v>
      </c>
      <c r="B6" s="14" t="s">
        <v>27</v>
      </c>
      <c r="C6" s="12">
        <v>19</v>
      </c>
      <c r="D6" s="12">
        <v>16</v>
      </c>
      <c r="E6" s="12">
        <v>0</v>
      </c>
      <c r="F6" s="12">
        <f t="shared" si="0"/>
        <v>18</v>
      </c>
      <c r="G6" s="2">
        <v>0</v>
      </c>
    </row>
    <row r="7" spans="1:7" ht="19.899999999999999" customHeight="1" x14ac:dyDescent="0.25">
      <c r="A7" s="12">
        <v>6</v>
      </c>
      <c r="B7" s="13" t="s">
        <v>28</v>
      </c>
      <c r="C7" s="12">
        <v>14</v>
      </c>
      <c r="D7" s="12">
        <v>14</v>
      </c>
      <c r="E7" s="12">
        <v>13</v>
      </c>
      <c r="F7" s="12">
        <f t="shared" si="0"/>
        <v>14</v>
      </c>
      <c r="G7" s="34"/>
    </row>
    <row r="8" spans="1:7" ht="19.899999999999999" customHeight="1" x14ac:dyDescent="0.25">
      <c r="A8" s="12">
        <v>7</v>
      </c>
      <c r="B8" s="13" t="s">
        <v>43</v>
      </c>
      <c r="C8" s="12">
        <v>15</v>
      </c>
      <c r="D8" s="12">
        <v>18</v>
      </c>
      <c r="E8" s="12">
        <v>0</v>
      </c>
      <c r="F8" s="12">
        <f t="shared" si="0"/>
        <v>17</v>
      </c>
      <c r="G8" s="34"/>
    </row>
    <row r="9" spans="1:7" ht="19.899999999999999" customHeight="1" x14ac:dyDescent="0.25">
      <c r="A9" s="12">
        <v>8</v>
      </c>
      <c r="B9" s="13" t="s">
        <v>29</v>
      </c>
      <c r="C9" s="12">
        <v>0</v>
      </c>
      <c r="D9" s="12">
        <v>16</v>
      </c>
      <c r="E9" s="12">
        <v>0</v>
      </c>
      <c r="F9" s="12">
        <f t="shared" si="0"/>
        <v>8</v>
      </c>
      <c r="G9" s="34"/>
    </row>
    <row r="10" spans="1:7" ht="19.899999999999999" customHeight="1" x14ac:dyDescent="0.25">
      <c r="A10" s="12">
        <v>9</v>
      </c>
      <c r="B10" s="14" t="s">
        <v>44</v>
      </c>
      <c r="C10" s="12">
        <v>14</v>
      </c>
      <c r="D10" s="12">
        <v>15</v>
      </c>
      <c r="E10" s="12">
        <v>15</v>
      </c>
      <c r="F10" s="12">
        <f t="shared" si="0"/>
        <v>15</v>
      </c>
      <c r="G10" s="2"/>
    </row>
    <row r="11" spans="1:7" ht="19.899999999999999" customHeight="1" x14ac:dyDescent="0.25">
      <c r="A11" s="12">
        <v>10</v>
      </c>
      <c r="B11" s="14" t="s">
        <v>45</v>
      </c>
      <c r="C11" s="12">
        <v>13</v>
      </c>
      <c r="D11" s="12">
        <v>15</v>
      </c>
      <c r="E11" s="12">
        <v>0</v>
      </c>
      <c r="F11" s="12">
        <f t="shared" si="0"/>
        <v>14</v>
      </c>
      <c r="G11" s="34"/>
    </row>
    <row r="12" spans="1:7" ht="19.899999999999999" customHeight="1" x14ac:dyDescent="0.25">
      <c r="A12" s="12">
        <v>11</v>
      </c>
      <c r="B12" s="14" t="s">
        <v>46</v>
      </c>
      <c r="C12" s="12">
        <v>18</v>
      </c>
      <c r="D12" s="12">
        <v>17</v>
      </c>
      <c r="E12" s="12">
        <v>0</v>
      </c>
      <c r="F12" s="12">
        <f t="shared" si="0"/>
        <v>18</v>
      </c>
      <c r="G12" s="2">
        <v>0</v>
      </c>
    </row>
    <row r="13" spans="1:7" ht="19.899999999999999" customHeight="1" x14ac:dyDescent="0.25">
      <c r="A13" s="12">
        <v>12</v>
      </c>
      <c r="B13" s="25" t="s">
        <v>70</v>
      </c>
      <c r="C13" s="10">
        <v>0</v>
      </c>
      <c r="D13" s="10">
        <v>13</v>
      </c>
      <c r="E13" s="10">
        <v>16</v>
      </c>
      <c r="F13" s="12">
        <f t="shared" si="0"/>
        <v>15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3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1" sqref="G21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14</v>
      </c>
      <c r="B2" s="9" t="s">
        <v>1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9" t="s">
        <v>12</v>
      </c>
    </row>
    <row r="3" spans="1:9" ht="18.75" x14ac:dyDescent="0.3">
      <c r="A3" s="6">
        <v>1</v>
      </c>
      <c r="B3" s="42" t="s">
        <v>39</v>
      </c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42" t="s">
        <v>40</v>
      </c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42" t="s">
        <v>41</v>
      </c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42" t="s">
        <v>42</v>
      </c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43" t="s">
        <v>27</v>
      </c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43" t="s">
        <v>28</v>
      </c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42" t="s">
        <v>43</v>
      </c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42" t="s">
        <v>29</v>
      </c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42" t="s">
        <v>44</v>
      </c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43" t="s">
        <v>45</v>
      </c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43" t="s">
        <v>46</v>
      </c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43" t="s">
        <v>67</v>
      </c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baseColWidth="10" defaultRowHeight="15" x14ac:dyDescent="0.25"/>
  <cols>
    <col min="1" max="1" width="58.28515625" customWidth="1"/>
    <col min="2" max="2" width="23.42578125" style="35" customWidth="1"/>
  </cols>
  <sheetData>
    <row r="1" spans="1:3" x14ac:dyDescent="0.25">
      <c r="B1" s="35" t="s">
        <v>37</v>
      </c>
      <c r="C1" t="s">
        <v>68</v>
      </c>
    </row>
    <row r="2" spans="1:3" x14ac:dyDescent="0.25">
      <c r="A2" t="s">
        <v>39</v>
      </c>
      <c r="B2" s="35" t="s">
        <v>66</v>
      </c>
    </row>
    <row r="3" spans="1:3" x14ac:dyDescent="0.25">
      <c r="A3" t="s">
        <v>40</v>
      </c>
    </row>
    <row r="4" spans="1:3" x14ac:dyDescent="0.25">
      <c r="A4" t="s">
        <v>41</v>
      </c>
      <c r="B4" s="35" t="s">
        <v>66</v>
      </c>
    </row>
    <row r="5" spans="1:3" x14ac:dyDescent="0.25">
      <c r="A5" t="s">
        <v>42</v>
      </c>
      <c r="B5" s="35" t="s">
        <v>66</v>
      </c>
      <c r="C5" t="s">
        <v>69</v>
      </c>
    </row>
    <row r="6" spans="1:3" x14ac:dyDescent="0.25">
      <c r="A6" t="s">
        <v>27</v>
      </c>
    </row>
    <row r="7" spans="1:3" x14ac:dyDescent="0.25">
      <c r="A7" t="s">
        <v>28</v>
      </c>
    </row>
    <row r="8" spans="1:3" x14ac:dyDescent="0.25">
      <c r="A8" t="s">
        <v>43</v>
      </c>
      <c r="B8" s="35" t="s">
        <v>66</v>
      </c>
    </row>
    <row r="9" spans="1:3" x14ac:dyDescent="0.25">
      <c r="A9" t="s">
        <v>29</v>
      </c>
    </row>
    <row r="10" spans="1:3" x14ac:dyDescent="0.25">
      <c r="A10" t="s">
        <v>44</v>
      </c>
    </row>
    <row r="11" spans="1:3" x14ac:dyDescent="0.25">
      <c r="A11" t="s">
        <v>45</v>
      </c>
    </row>
    <row r="12" spans="1:3" x14ac:dyDescent="0.25">
      <c r="A12" t="s">
        <v>46</v>
      </c>
      <c r="B12" s="35" t="s">
        <v>66</v>
      </c>
    </row>
    <row r="13" spans="1:3" x14ac:dyDescent="0.25">
      <c r="A13" t="s">
        <v>70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45" t="s">
        <v>18</v>
      </c>
      <c r="B1" s="45" t="s">
        <v>78</v>
      </c>
      <c r="C1" s="45" t="s">
        <v>79</v>
      </c>
      <c r="D1" s="45" t="s">
        <v>92</v>
      </c>
    </row>
    <row r="2" spans="1:4" x14ac:dyDescent="0.25">
      <c r="A2" s="3">
        <v>1</v>
      </c>
      <c r="B2" s="44">
        <v>0.2986111111111111</v>
      </c>
      <c r="C2" s="19" t="s">
        <v>80</v>
      </c>
      <c r="D2" t="s">
        <v>81</v>
      </c>
    </row>
    <row r="3" spans="1:4" x14ac:dyDescent="0.25">
      <c r="A3" s="3">
        <v>2</v>
      </c>
      <c r="B3" s="44">
        <v>0.31944444444444448</v>
      </c>
      <c r="C3" s="19" t="s">
        <v>91</v>
      </c>
      <c r="D3" t="s">
        <v>90</v>
      </c>
    </row>
    <row r="4" spans="1:4" x14ac:dyDescent="0.25">
      <c r="A4" s="3">
        <v>3</v>
      </c>
      <c r="B4" s="44">
        <v>0.34027777777777801</v>
      </c>
      <c r="C4" s="19" t="s">
        <v>89</v>
      </c>
      <c r="D4" t="s">
        <v>88</v>
      </c>
    </row>
    <row r="5" spans="1:4" x14ac:dyDescent="0.25">
      <c r="A5" s="3">
        <v>4</v>
      </c>
      <c r="B5" s="44">
        <v>0.36111111111111099</v>
      </c>
      <c r="C5" s="19" t="s">
        <v>85</v>
      </c>
      <c r="D5" t="s">
        <v>84</v>
      </c>
    </row>
    <row r="6" spans="1:4" x14ac:dyDescent="0.25">
      <c r="A6" s="3">
        <v>5</v>
      </c>
      <c r="B6" s="44">
        <v>0.38194444444444497</v>
      </c>
      <c r="C6" s="19" t="s">
        <v>83</v>
      </c>
      <c r="D6" t="s">
        <v>82</v>
      </c>
    </row>
    <row r="7" spans="1:4" x14ac:dyDescent="0.25">
      <c r="A7" s="3">
        <v>6</v>
      </c>
      <c r="B7" s="44">
        <v>0.40277777777777801</v>
      </c>
      <c r="C7" s="19" t="s">
        <v>87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