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Module 11\"/>
    </mc:Choice>
  </mc:AlternateContent>
  <xr:revisionPtr revIDLastSave="0" documentId="8_{4B864BAD-A506-4DF1-B534-F212BBC5E576}" xr6:coauthVersionLast="47" xr6:coauthVersionMax="47" xr10:uidLastSave="{00000000-0000-0000-0000-000000000000}"/>
  <bookViews>
    <workbookView xWindow="-110" yWindow="-110" windowWidth="19420" windowHeight="11500" xr2:uid="{A7B09053-6CAA-4086-97AE-05BB5442E766}"/>
  </bookViews>
  <sheets>
    <sheet name="Model" sheetId="1" r:id="rId1"/>
    <sheet name="Sawtooth Chart (2025)" sheetId="9" r:id="rId2"/>
    <sheet name="Model 2.0" sheetId="10" r:id="rId3"/>
    <sheet name="Sawtooth Chart 2.0" sheetId="11" r:id="rId4"/>
    <sheet name="Sales" sheetId="2" r:id="rId5"/>
    <sheet name="Unit Purchase Cost" sheetId="3" r:id="rId6"/>
    <sheet name="Fixed Order Cost" sheetId="4" r:id="rId7"/>
    <sheet name="Average Totals" sheetId="6" r:id="rId8"/>
  </sheets>
  <definedNames>
    <definedName name="solver_adj" localSheetId="0" hidden="1">Model!$I$12</definedName>
    <definedName name="solver_adj" localSheetId="2" hidden="1">'Model 2.0'!$I$12,'Model 2.0'!$I$11</definedName>
    <definedName name="solver_cvg" localSheetId="0" hidden="1">0.0001</definedName>
    <definedName name="solver_cvg" localSheetId="2" hidden="1">0.0001</definedName>
    <definedName name="solver_drv" localSheetId="0" hidden="1">2</definedName>
    <definedName name="solver_drv" localSheetId="2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Model!$I$12</definedName>
    <definedName name="solver_lhs1" localSheetId="2" hidden="1">'Model 2.0'!$I$11</definedName>
    <definedName name="solver_lhs2" localSheetId="2" hidden="1">'Model 2.0'!$I$12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1</definedName>
    <definedName name="solver_num" localSheetId="2" hidden="1">2</definedName>
    <definedName name="solver_nwt" localSheetId="0" hidden="1">1</definedName>
    <definedName name="solver_nwt" localSheetId="2" hidden="1">1</definedName>
    <definedName name="solver_opt" localSheetId="0" hidden="1">Model!$I$17</definedName>
    <definedName name="solver_opt" localSheetId="2" hidden="1">'Model 2.0'!$I$17</definedName>
    <definedName name="solver_pre" localSheetId="0" hidden="1">0.000001</definedName>
    <definedName name="solver_pre" localSheetId="2" hidden="1">0.000001</definedName>
    <definedName name="solver_rbv" localSheetId="0" hidden="1">2</definedName>
    <definedName name="solver_rbv" localSheetId="2" hidden="1">1</definedName>
    <definedName name="solver_rel1" localSheetId="0" hidden="1">3</definedName>
    <definedName name="solver_rel1" localSheetId="2" hidden="1">3</definedName>
    <definedName name="solver_rel2" localSheetId="2" hidden="1">3</definedName>
    <definedName name="solver_rhs1" localSheetId="0" hidden="1">1</definedName>
    <definedName name="solver_rhs1" localSheetId="2" hidden="1">1</definedName>
    <definedName name="solver_rhs2" localSheetId="2" hidden="1">1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2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2</definedName>
    <definedName name="solver_typ" localSheetId="2" hidden="1">2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0"/>
  <pivotCaches>
    <pivotCache cacheId="5" r:id="rId9"/>
  </pivotCaches>
</workbook>
</file>

<file path=xl/calcChain.xml><?xml version="1.0" encoding="utf-8"?>
<calcChain xmlns="http://schemas.openxmlformats.org/spreadsheetml/2006/main">
  <c r="I14" i="10" l="1"/>
  <c r="I15" i="10"/>
  <c r="C2" i="11"/>
  <c r="B3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D2" i="11"/>
  <c r="B357" i="9"/>
  <c r="B340" i="9"/>
  <c r="B323" i="9"/>
  <c r="B306" i="9"/>
  <c r="B289" i="9"/>
  <c r="B272" i="9"/>
  <c r="B255" i="9"/>
  <c r="B238" i="9"/>
  <c r="B222" i="9"/>
  <c r="B205" i="9"/>
  <c r="B188" i="9"/>
  <c r="B171" i="9"/>
  <c r="B154" i="9"/>
  <c r="B137" i="9"/>
  <c r="B120" i="9"/>
  <c r="B103" i="9"/>
  <c r="B86" i="9"/>
  <c r="B69" i="9"/>
  <c r="B52" i="9"/>
  <c r="B35" i="9"/>
  <c r="B18" i="9"/>
  <c r="B4" i="9"/>
  <c r="B3" i="9"/>
  <c r="D3" i="9"/>
  <c r="D2" i="9"/>
  <c r="I18" i="10"/>
  <c r="I17" i="10"/>
  <c r="I16" i="10"/>
  <c r="I17" i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2" i="9"/>
  <c r="I16" i="1"/>
  <c r="I15" i="1"/>
  <c r="I14" i="1"/>
  <c r="A8" i="6" a="1"/>
  <c r="A8" i="6" s="1"/>
  <c r="D3" i="11" l="1"/>
  <c r="D4" i="9"/>
  <c r="B5" i="9" s="1"/>
  <c r="B4" i="11" l="1"/>
  <c r="D4" i="11" s="1"/>
  <c r="B5" i="11" s="1"/>
  <c r="D5" i="11" s="1"/>
  <c r="B6" i="11" s="1"/>
  <c r="D5" i="9"/>
  <c r="B6" i="9" s="1"/>
  <c r="D6" i="11" l="1"/>
  <c r="B7" i="11" s="1"/>
  <c r="D6" i="9"/>
  <c r="B7" i="9" s="1"/>
  <c r="D7" i="11" l="1"/>
  <c r="B8" i="11" s="1"/>
  <c r="D7" i="9"/>
  <c r="B8" i="9" s="1"/>
  <c r="D8" i="11" l="1"/>
  <c r="B9" i="11" s="1"/>
  <c r="D8" i="9"/>
  <c r="B9" i="9" s="1"/>
  <c r="D9" i="11" l="1"/>
  <c r="B10" i="11" s="1"/>
  <c r="D9" i="9"/>
  <c r="B10" i="9" s="1"/>
  <c r="D10" i="11" l="1"/>
  <c r="B11" i="11" s="1"/>
  <c r="D10" i="9"/>
  <c r="B11" i="9" s="1"/>
  <c r="D11" i="11" l="1"/>
  <c r="B12" i="11" s="1"/>
  <c r="D11" i="9"/>
  <c r="B12" i="9" s="1"/>
  <c r="D12" i="11" l="1"/>
  <c r="B13" i="11" s="1"/>
  <c r="D12" i="9"/>
  <c r="B13" i="9" s="1"/>
  <c r="D13" i="11" l="1"/>
  <c r="B14" i="11" s="1"/>
  <c r="D13" i="9"/>
  <c r="B14" i="9" s="1"/>
  <c r="D14" i="11" l="1"/>
  <c r="B15" i="11" s="1"/>
  <c r="D14" i="9"/>
  <c r="B15" i="9" s="1"/>
  <c r="D15" i="11" l="1"/>
  <c r="B16" i="11" s="1"/>
  <c r="D15" i="9"/>
  <c r="B16" i="9" s="1"/>
  <c r="D16" i="11" l="1"/>
  <c r="B17" i="11" s="1"/>
  <c r="D16" i="9"/>
  <c r="D17" i="11" l="1"/>
  <c r="B18" i="11" s="1"/>
  <c r="B17" i="9"/>
  <c r="D17" i="9" s="1"/>
  <c r="D18" i="9" s="1"/>
  <c r="D18" i="11" l="1"/>
  <c r="B19" i="11" s="1"/>
  <c r="B19" i="9"/>
  <c r="D19" i="9" s="1"/>
  <c r="B20" i="9" s="1"/>
  <c r="D20" i="9" s="1"/>
  <c r="B21" i="9" s="1"/>
  <c r="D21" i="9" s="1"/>
  <c r="B22" i="9" s="1"/>
  <c r="D19" i="11" l="1"/>
  <c r="B20" i="11" s="1"/>
  <c r="D22" i="9"/>
  <c r="B23" i="9" s="1"/>
  <c r="D20" i="11" l="1"/>
  <c r="B21" i="11" s="1"/>
  <c r="D23" i="9"/>
  <c r="B24" i="9" s="1"/>
  <c r="D21" i="11" l="1"/>
  <c r="B22" i="11" s="1"/>
  <c r="D24" i="9"/>
  <c r="B25" i="9" s="1"/>
  <c r="D22" i="11" l="1"/>
  <c r="B23" i="11" s="1"/>
  <c r="D25" i="9"/>
  <c r="B26" i="9" s="1"/>
  <c r="D23" i="11" l="1"/>
  <c r="B24" i="11" s="1"/>
  <c r="D26" i="9"/>
  <c r="B27" i="9" s="1"/>
  <c r="D24" i="11" l="1"/>
  <c r="B25" i="11" s="1"/>
  <c r="D27" i="9"/>
  <c r="B28" i="9" s="1"/>
  <c r="D25" i="11" l="1"/>
  <c r="B26" i="11" s="1"/>
  <c r="D28" i="9"/>
  <c r="B29" i="9" s="1"/>
  <c r="D26" i="11" l="1"/>
  <c r="B27" i="11" s="1"/>
  <c r="D29" i="9"/>
  <c r="B30" i="9" s="1"/>
  <c r="D27" i="11" l="1"/>
  <c r="B28" i="11" s="1"/>
  <c r="D30" i="9"/>
  <c r="B31" i="9" s="1"/>
  <c r="D28" i="11" l="1"/>
  <c r="B29" i="11" s="1"/>
  <c r="D31" i="9"/>
  <c r="B32" i="9" s="1"/>
  <c r="D29" i="11" l="1"/>
  <c r="B30" i="11" s="1"/>
  <c r="D32" i="9"/>
  <c r="B33" i="9" s="1"/>
  <c r="D30" i="11" l="1"/>
  <c r="B31" i="11" s="1"/>
  <c r="D33" i="9"/>
  <c r="B34" i="9" s="1"/>
  <c r="D31" i="11" l="1"/>
  <c r="B32" i="11" s="1"/>
  <c r="D34" i="9"/>
  <c r="D32" i="11" l="1"/>
  <c r="B33" i="11" s="1"/>
  <c r="D35" i="9"/>
  <c r="D33" i="11" l="1"/>
  <c r="B34" i="11" s="1"/>
  <c r="B36" i="9"/>
  <c r="D36" i="9" s="1"/>
  <c r="B37" i="9" s="1"/>
  <c r="D37" i="9" s="1"/>
  <c r="B38" i="9" s="1"/>
  <c r="D34" i="11" l="1"/>
  <c r="B35" i="11" s="1"/>
  <c r="D38" i="9"/>
  <c r="B39" i="9" s="1"/>
  <c r="D35" i="11" l="1"/>
  <c r="B36" i="11" s="1"/>
  <c r="D39" i="9"/>
  <c r="B40" i="9" s="1"/>
  <c r="D36" i="11" l="1"/>
  <c r="B37" i="11" s="1"/>
  <c r="D40" i="9"/>
  <c r="B41" i="9" s="1"/>
  <c r="D37" i="11" l="1"/>
  <c r="B38" i="11" s="1"/>
  <c r="D41" i="9"/>
  <c r="B42" i="9" s="1"/>
  <c r="D38" i="11" l="1"/>
  <c r="B39" i="11" s="1"/>
  <c r="D42" i="9"/>
  <c r="B43" i="9" s="1"/>
  <c r="D39" i="11" l="1"/>
  <c r="B40" i="11" s="1"/>
  <c r="D43" i="9"/>
  <c r="B44" i="9" s="1"/>
  <c r="D40" i="11" l="1"/>
  <c r="B41" i="11" s="1"/>
  <c r="D44" i="9"/>
  <c r="B45" i="9" s="1"/>
  <c r="D41" i="11" l="1"/>
  <c r="B42" i="11" s="1"/>
  <c r="D45" i="9"/>
  <c r="B46" i="9" s="1"/>
  <c r="D42" i="11" l="1"/>
  <c r="B43" i="11" s="1"/>
  <c r="D46" i="9"/>
  <c r="B47" i="9" s="1"/>
  <c r="D43" i="11" l="1"/>
  <c r="B44" i="11" s="1"/>
  <c r="D47" i="9"/>
  <c r="B48" i="9" s="1"/>
  <c r="D44" i="11" l="1"/>
  <c r="B45" i="11" s="1"/>
  <c r="D48" i="9"/>
  <c r="B49" i="9" s="1"/>
  <c r="D45" i="11" l="1"/>
  <c r="B46" i="11" s="1"/>
  <c r="D49" i="9"/>
  <c r="B50" i="9" s="1"/>
  <c r="D46" i="11" l="1"/>
  <c r="B47" i="11" s="1"/>
  <c r="D50" i="9"/>
  <c r="B51" i="9" s="1"/>
  <c r="D47" i="11" l="1"/>
  <c r="B48" i="11" s="1"/>
  <c r="D51" i="9"/>
  <c r="D48" i="11" l="1"/>
  <c r="B49" i="11" s="1"/>
  <c r="D52" i="9"/>
  <c r="D49" i="11" l="1"/>
  <c r="B50" i="11" s="1"/>
  <c r="B53" i="9"/>
  <c r="D53" i="9" s="1"/>
  <c r="B54" i="9" s="1"/>
  <c r="D54" i="9" s="1"/>
  <c r="B55" i="9" s="1"/>
  <c r="D50" i="11" l="1"/>
  <c r="B51" i="11" s="1"/>
  <c r="D55" i="9"/>
  <c r="B56" i="9" s="1"/>
  <c r="D51" i="11" l="1"/>
  <c r="B52" i="11" s="1"/>
  <c r="D56" i="9"/>
  <c r="B57" i="9" s="1"/>
  <c r="D52" i="11" l="1"/>
  <c r="B53" i="11" s="1"/>
  <c r="D57" i="9"/>
  <c r="B58" i="9" s="1"/>
  <c r="D53" i="11" l="1"/>
  <c r="B54" i="11" s="1"/>
  <c r="D58" i="9"/>
  <c r="B59" i="9" s="1"/>
  <c r="D54" i="11" l="1"/>
  <c r="B55" i="11" s="1"/>
  <c r="D59" i="9"/>
  <c r="B60" i="9" s="1"/>
  <c r="D55" i="11" l="1"/>
  <c r="B56" i="11" s="1"/>
  <c r="D60" i="9"/>
  <c r="B61" i="9" s="1"/>
  <c r="D56" i="11" l="1"/>
  <c r="B57" i="11" s="1"/>
  <c r="D61" i="9"/>
  <c r="B62" i="9" s="1"/>
  <c r="D57" i="11" l="1"/>
  <c r="B58" i="11" s="1"/>
  <c r="D62" i="9"/>
  <c r="B63" i="9" s="1"/>
  <c r="D58" i="11" l="1"/>
  <c r="B59" i="11" s="1"/>
  <c r="D63" i="9"/>
  <c r="B64" i="9" s="1"/>
  <c r="D59" i="11" l="1"/>
  <c r="B60" i="11" s="1"/>
  <c r="D64" i="9"/>
  <c r="B65" i="9" s="1"/>
  <c r="D60" i="11" l="1"/>
  <c r="B61" i="11" s="1"/>
  <c r="D65" i="9"/>
  <c r="B66" i="9" s="1"/>
  <c r="D61" i="11" l="1"/>
  <c r="B62" i="11" s="1"/>
  <c r="D66" i="9"/>
  <c r="B67" i="9" s="1"/>
  <c r="D62" i="11" l="1"/>
  <c r="B63" i="11" s="1"/>
  <c r="D67" i="9"/>
  <c r="B68" i="9" s="1"/>
  <c r="D63" i="11" l="1"/>
  <c r="B64" i="11" s="1"/>
  <c r="D68" i="9"/>
  <c r="D64" i="11" l="1"/>
  <c r="B65" i="11" s="1"/>
  <c r="D69" i="9"/>
  <c r="D65" i="11" l="1"/>
  <c r="B66" i="11" s="1"/>
  <c r="B70" i="9"/>
  <c r="D70" i="9" s="1"/>
  <c r="B71" i="9" s="1"/>
  <c r="D71" i="9" s="1"/>
  <c r="B72" i="9" s="1"/>
  <c r="D66" i="11" l="1"/>
  <c r="B67" i="11" s="1"/>
  <c r="D72" i="9"/>
  <c r="B73" i="9" s="1"/>
  <c r="D67" i="11" l="1"/>
  <c r="B68" i="11" s="1"/>
  <c r="D73" i="9"/>
  <c r="B74" i="9" s="1"/>
  <c r="D68" i="11" l="1"/>
  <c r="B69" i="11" s="1"/>
  <c r="D74" i="9"/>
  <c r="B75" i="9" s="1"/>
  <c r="D69" i="11" l="1"/>
  <c r="B70" i="11" s="1"/>
  <c r="D75" i="9"/>
  <c r="B76" i="9" s="1"/>
  <c r="D70" i="11" l="1"/>
  <c r="B71" i="11" s="1"/>
  <c r="D76" i="9"/>
  <c r="B77" i="9" s="1"/>
  <c r="D71" i="11" l="1"/>
  <c r="B72" i="11" s="1"/>
  <c r="D77" i="9"/>
  <c r="B78" i="9" s="1"/>
  <c r="D72" i="11" l="1"/>
  <c r="B73" i="11" s="1"/>
  <c r="D78" i="9"/>
  <c r="B79" i="9" s="1"/>
  <c r="D73" i="11" l="1"/>
  <c r="B74" i="11" s="1"/>
  <c r="D79" i="9"/>
  <c r="B80" i="9" s="1"/>
  <c r="D74" i="11" l="1"/>
  <c r="B75" i="11" s="1"/>
  <c r="D80" i="9"/>
  <c r="B81" i="9" s="1"/>
  <c r="D75" i="11" l="1"/>
  <c r="B76" i="11" s="1"/>
  <c r="D81" i="9"/>
  <c r="B82" i="9" s="1"/>
  <c r="D76" i="11" l="1"/>
  <c r="B77" i="11" s="1"/>
  <c r="D82" i="9"/>
  <c r="B83" i="9" s="1"/>
  <c r="D77" i="11" l="1"/>
  <c r="B78" i="11" s="1"/>
  <c r="D83" i="9"/>
  <c r="B84" i="9" s="1"/>
  <c r="D78" i="11" l="1"/>
  <c r="B79" i="11" s="1"/>
  <c r="D84" i="9"/>
  <c r="B85" i="9" s="1"/>
  <c r="D79" i="11" l="1"/>
  <c r="B80" i="11" s="1"/>
  <c r="D85" i="9"/>
  <c r="D80" i="11" l="1"/>
  <c r="B81" i="11" s="1"/>
  <c r="D86" i="9"/>
  <c r="D81" i="11" l="1"/>
  <c r="B82" i="11" s="1"/>
  <c r="B87" i="9"/>
  <c r="D87" i="9" s="1"/>
  <c r="B88" i="9" s="1"/>
  <c r="D88" i="9" s="1"/>
  <c r="B89" i="9" s="1"/>
  <c r="D82" i="11" l="1"/>
  <c r="B83" i="11" s="1"/>
  <c r="D89" i="9"/>
  <c r="B90" i="9" s="1"/>
  <c r="D83" i="11" l="1"/>
  <c r="B84" i="11" s="1"/>
  <c r="D90" i="9"/>
  <c r="B91" i="9" s="1"/>
  <c r="D84" i="11" l="1"/>
  <c r="B85" i="11" s="1"/>
  <c r="D91" i="9"/>
  <c r="B92" i="9" s="1"/>
  <c r="D85" i="11" l="1"/>
  <c r="B86" i="11" s="1"/>
  <c r="D92" i="9"/>
  <c r="B93" i="9" s="1"/>
  <c r="D86" i="11" l="1"/>
  <c r="B87" i="11" s="1"/>
  <c r="D93" i="9"/>
  <c r="B94" i="9" s="1"/>
  <c r="D87" i="11" l="1"/>
  <c r="B88" i="11" s="1"/>
  <c r="D94" i="9"/>
  <c r="B95" i="9" s="1"/>
  <c r="D88" i="11" l="1"/>
  <c r="B89" i="11" s="1"/>
  <c r="D95" i="9"/>
  <c r="B96" i="9" s="1"/>
  <c r="D89" i="11" l="1"/>
  <c r="B90" i="11" s="1"/>
  <c r="D96" i="9"/>
  <c r="B97" i="9" s="1"/>
  <c r="D90" i="11" l="1"/>
  <c r="B91" i="11" s="1"/>
  <c r="D97" i="9"/>
  <c r="B98" i="9" s="1"/>
  <c r="D91" i="11" l="1"/>
  <c r="B92" i="11" s="1"/>
  <c r="D98" i="9"/>
  <c r="B99" i="9" s="1"/>
  <c r="D92" i="11" l="1"/>
  <c r="B93" i="11" s="1"/>
  <c r="D99" i="9"/>
  <c r="B100" i="9" s="1"/>
  <c r="D93" i="11" l="1"/>
  <c r="B94" i="11" s="1"/>
  <c r="D100" i="9"/>
  <c r="B101" i="9" s="1"/>
  <c r="D94" i="11" l="1"/>
  <c r="B95" i="11" s="1"/>
  <c r="D101" i="9"/>
  <c r="B102" i="9" s="1"/>
  <c r="D95" i="11" l="1"/>
  <c r="B96" i="11" s="1"/>
  <c r="D102" i="9"/>
  <c r="D96" i="11" l="1"/>
  <c r="B97" i="11" s="1"/>
  <c r="D103" i="9"/>
  <c r="D97" i="11" l="1"/>
  <c r="B98" i="11" s="1"/>
  <c r="B104" i="9"/>
  <c r="D104" i="9" s="1"/>
  <c r="B105" i="9" s="1"/>
  <c r="D105" i="9" s="1"/>
  <c r="B106" i="9" s="1"/>
  <c r="D98" i="11" l="1"/>
  <c r="B99" i="11" s="1"/>
  <c r="D106" i="9"/>
  <c r="B107" i="9" s="1"/>
  <c r="D99" i="11" l="1"/>
  <c r="B100" i="11" s="1"/>
  <c r="D107" i="9"/>
  <c r="B108" i="9" s="1"/>
  <c r="D100" i="11" l="1"/>
  <c r="B101" i="11" s="1"/>
  <c r="D108" i="9"/>
  <c r="B109" i="9" s="1"/>
  <c r="D101" i="11" l="1"/>
  <c r="B102" i="11" s="1"/>
  <c r="D109" i="9"/>
  <c r="B110" i="9" s="1"/>
  <c r="D102" i="11" l="1"/>
  <c r="B103" i="11" s="1"/>
  <c r="D110" i="9"/>
  <c r="B111" i="9" s="1"/>
  <c r="D103" i="11" l="1"/>
  <c r="B104" i="11" s="1"/>
  <c r="D111" i="9"/>
  <c r="B112" i="9" s="1"/>
  <c r="D104" i="11" l="1"/>
  <c r="B105" i="11" s="1"/>
  <c r="D112" i="9"/>
  <c r="B113" i="9" s="1"/>
  <c r="D105" i="11" l="1"/>
  <c r="B106" i="11" s="1"/>
  <c r="D113" i="9"/>
  <c r="B114" i="9" s="1"/>
  <c r="D106" i="11" l="1"/>
  <c r="B107" i="11" s="1"/>
  <c r="D114" i="9"/>
  <c r="B115" i="9" s="1"/>
  <c r="D107" i="11" l="1"/>
  <c r="B108" i="11" s="1"/>
  <c r="D115" i="9"/>
  <c r="B116" i="9" s="1"/>
  <c r="D108" i="11" l="1"/>
  <c r="B109" i="11" s="1"/>
  <c r="D116" i="9"/>
  <c r="B117" i="9" s="1"/>
  <c r="D109" i="11" l="1"/>
  <c r="B110" i="11" s="1"/>
  <c r="D117" i="9"/>
  <c r="B118" i="9" s="1"/>
  <c r="D110" i="11" l="1"/>
  <c r="B111" i="11" s="1"/>
  <c r="D118" i="9"/>
  <c r="B119" i="9" s="1"/>
  <c r="D111" i="11" l="1"/>
  <c r="B112" i="11" s="1"/>
  <c r="D119" i="9"/>
  <c r="D112" i="11" l="1"/>
  <c r="B113" i="11" s="1"/>
  <c r="D120" i="9"/>
  <c r="D113" i="11" l="1"/>
  <c r="B114" i="11" s="1"/>
  <c r="B121" i="9"/>
  <c r="D121" i="9" s="1"/>
  <c r="B122" i="9" s="1"/>
  <c r="D122" i="9" s="1"/>
  <c r="B123" i="9" s="1"/>
  <c r="D114" i="11" l="1"/>
  <c r="B115" i="11" s="1"/>
  <c r="D123" i="9"/>
  <c r="B124" i="9" s="1"/>
  <c r="D115" i="11" l="1"/>
  <c r="B116" i="11" s="1"/>
  <c r="D124" i="9"/>
  <c r="B125" i="9" s="1"/>
  <c r="D116" i="11" l="1"/>
  <c r="B117" i="11" s="1"/>
  <c r="D125" i="9"/>
  <c r="B126" i="9" s="1"/>
  <c r="D117" i="11" l="1"/>
  <c r="B118" i="11" s="1"/>
  <c r="D126" i="9"/>
  <c r="B127" i="9" s="1"/>
  <c r="D118" i="11" l="1"/>
  <c r="B119" i="11" s="1"/>
  <c r="D127" i="9"/>
  <c r="B128" i="9" s="1"/>
  <c r="D119" i="11" l="1"/>
  <c r="B120" i="11" s="1"/>
  <c r="D128" i="9"/>
  <c r="B129" i="9" s="1"/>
  <c r="D120" i="11" l="1"/>
  <c r="B121" i="11" s="1"/>
  <c r="D129" i="9"/>
  <c r="B130" i="9" s="1"/>
  <c r="D121" i="11" l="1"/>
  <c r="B122" i="11" s="1"/>
  <c r="D130" i="9"/>
  <c r="B131" i="9" s="1"/>
  <c r="D122" i="11" l="1"/>
  <c r="B123" i="11" s="1"/>
  <c r="D131" i="9"/>
  <c r="B132" i="9" s="1"/>
  <c r="D123" i="11" l="1"/>
  <c r="B124" i="11" s="1"/>
  <c r="D132" i="9"/>
  <c r="B133" i="9" s="1"/>
  <c r="D124" i="11" l="1"/>
  <c r="B125" i="11" s="1"/>
  <c r="D133" i="9"/>
  <c r="B134" i="9" s="1"/>
  <c r="D125" i="11" l="1"/>
  <c r="B126" i="11" s="1"/>
  <c r="D134" i="9"/>
  <c r="B135" i="9" s="1"/>
  <c r="D126" i="11" l="1"/>
  <c r="B127" i="11" s="1"/>
  <c r="D135" i="9"/>
  <c r="B136" i="9" s="1"/>
  <c r="D127" i="11" l="1"/>
  <c r="B128" i="11" s="1"/>
  <c r="D136" i="9"/>
  <c r="D128" i="11" l="1"/>
  <c r="B129" i="11" s="1"/>
  <c r="D137" i="9"/>
  <c r="D129" i="11" l="1"/>
  <c r="B130" i="11" s="1"/>
  <c r="B138" i="9"/>
  <c r="D138" i="9" s="1"/>
  <c r="B139" i="9" s="1"/>
  <c r="D139" i="9" s="1"/>
  <c r="B140" i="9" s="1"/>
  <c r="D130" i="11" l="1"/>
  <c r="B131" i="11" s="1"/>
  <c r="D140" i="9"/>
  <c r="B141" i="9" s="1"/>
  <c r="D131" i="11" l="1"/>
  <c r="B132" i="11" s="1"/>
  <c r="D141" i="9"/>
  <c r="B142" i="9" s="1"/>
  <c r="D132" i="11" l="1"/>
  <c r="B133" i="11" s="1"/>
  <c r="D142" i="9"/>
  <c r="B143" i="9" s="1"/>
  <c r="D133" i="11" l="1"/>
  <c r="B134" i="11" s="1"/>
  <c r="D143" i="9"/>
  <c r="B144" i="9" s="1"/>
  <c r="D134" i="11" l="1"/>
  <c r="B135" i="11" s="1"/>
  <c r="D144" i="9"/>
  <c r="B145" i="9" s="1"/>
  <c r="D135" i="11" l="1"/>
  <c r="B136" i="11" s="1"/>
  <c r="D145" i="9"/>
  <c r="B146" i="9" s="1"/>
  <c r="D136" i="11" l="1"/>
  <c r="B137" i="11" s="1"/>
  <c r="D146" i="9"/>
  <c r="B147" i="9" s="1"/>
  <c r="D137" i="11" l="1"/>
  <c r="B138" i="11" s="1"/>
  <c r="D147" i="9"/>
  <c r="B148" i="9" s="1"/>
  <c r="D138" i="11" l="1"/>
  <c r="B139" i="11" s="1"/>
  <c r="D148" i="9"/>
  <c r="B149" i="9" s="1"/>
  <c r="D139" i="11" l="1"/>
  <c r="B140" i="11" s="1"/>
  <c r="D149" i="9"/>
  <c r="B150" i="9" s="1"/>
  <c r="D140" i="11" l="1"/>
  <c r="B141" i="11" s="1"/>
  <c r="D150" i="9"/>
  <c r="B151" i="9" s="1"/>
  <c r="D141" i="11" l="1"/>
  <c r="B142" i="11" s="1"/>
  <c r="D151" i="9"/>
  <c r="B152" i="9" s="1"/>
  <c r="D142" i="11" l="1"/>
  <c r="B143" i="11" s="1"/>
  <c r="D152" i="9"/>
  <c r="B153" i="9" s="1"/>
  <c r="D143" i="11" l="1"/>
  <c r="B144" i="11" s="1"/>
  <c r="D153" i="9"/>
  <c r="D144" i="11" l="1"/>
  <c r="B145" i="11" s="1"/>
  <c r="D154" i="9"/>
  <c r="D145" i="11" l="1"/>
  <c r="B146" i="11" s="1"/>
  <c r="B155" i="9"/>
  <c r="D155" i="9" s="1"/>
  <c r="B156" i="9" s="1"/>
  <c r="D156" i="9" s="1"/>
  <c r="B157" i="9" s="1"/>
  <c r="D146" i="11" l="1"/>
  <c r="B147" i="11" s="1"/>
  <c r="D157" i="9"/>
  <c r="B158" i="9" s="1"/>
  <c r="D147" i="11" l="1"/>
  <c r="B148" i="11" s="1"/>
  <c r="D158" i="9"/>
  <c r="B159" i="9" s="1"/>
  <c r="D148" i="11" l="1"/>
  <c r="B149" i="11" s="1"/>
  <c r="D159" i="9"/>
  <c r="B160" i="9" s="1"/>
  <c r="D149" i="11" l="1"/>
  <c r="B150" i="11" s="1"/>
  <c r="D160" i="9"/>
  <c r="B161" i="9" s="1"/>
  <c r="D150" i="11" l="1"/>
  <c r="B151" i="11" s="1"/>
  <c r="D161" i="9"/>
  <c r="B162" i="9" s="1"/>
  <c r="D151" i="11" l="1"/>
  <c r="B152" i="11" s="1"/>
  <c r="D162" i="9"/>
  <c r="B163" i="9" s="1"/>
  <c r="D152" i="11" l="1"/>
  <c r="B153" i="11" s="1"/>
  <c r="D163" i="9"/>
  <c r="B164" i="9" s="1"/>
  <c r="D153" i="11" l="1"/>
  <c r="B154" i="11" s="1"/>
  <c r="D164" i="9"/>
  <c r="B165" i="9" s="1"/>
  <c r="D154" i="11" l="1"/>
  <c r="B155" i="11" s="1"/>
  <c r="D165" i="9"/>
  <c r="B166" i="9" s="1"/>
  <c r="D155" i="11" l="1"/>
  <c r="B156" i="11" s="1"/>
  <c r="D166" i="9"/>
  <c r="B167" i="9" s="1"/>
  <c r="D156" i="11" l="1"/>
  <c r="B157" i="11" s="1"/>
  <c r="D167" i="9"/>
  <c r="B168" i="9" s="1"/>
  <c r="D157" i="11" l="1"/>
  <c r="B158" i="11" s="1"/>
  <c r="D168" i="9"/>
  <c r="B169" i="9" s="1"/>
  <c r="D158" i="11" l="1"/>
  <c r="B159" i="11" s="1"/>
  <c r="D169" i="9"/>
  <c r="B170" i="9" s="1"/>
  <c r="D159" i="11" l="1"/>
  <c r="B160" i="11" s="1"/>
  <c r="D170" i="9"/>
  <c r="D160" i="11" l="1"/>
  <c r="B161" i="11" s="1"/>
  <c r="D171" i="9"/>
  <c r="D161" i="11" l="1"/>
  <c r="B162" i="11" s="1"/>
  <c r="B172" i="9"/>
  <c r="D172" i="9" s="1"/>
  <c r="B173" i="9" s="1"/>
  <c r="D173" i="9" s="1"/>
  <c r="B174" i="9" s="1"/>
  <c r="D162" i="11" l="1"/>
  <c r="B163" i="11" s="1"/>
  <c r="D174" i="9"/>
  <c r="B175" i="9" s="1"/>
  <c r="D163" i="11" l="1"/>
  <c r="B164" i="11" s="1"/>
  <c r="D175" i="9"/>
  <c r="B176" i="9" s="1"/>
  <c r="D164" i="11" l="1"/>
  <c r="B165" i="11" s="1"/>
  <c r="D176" i="9"/>
  <c r="B177" i="9" s="1"/>
  <c r="D165" i="11" l="1"/>
  <c r="B166" i="11" s="1"/>
  <c r="D177" i="9"/>
  <c r="B178" i="9" s="1"/>
  <c r="D166" i="11" l="1"/>
  <c r="B167" i="11" s="1"/>
  <c r="D178" i="9"/>
  <c r="B179" i="9" s="1"/>
  <c r="D167" i="11" l="1"/>
  <c r="B168" i="11" s="1"/>
  <c r="D179" i="9"/>
  <c r="B180" i="9" s="1"/>
  <c r="D168" i="11" l="1"/>
  <c r="B169" i="11" s="1"/>
  <c r="D180" i="9"/>
  <c r="B181" i="9" s="1"/>
  <c r="D169" i="11" l="1"/>
  <c r="B170" i="11" s="1"/>
  <c r="D181" i="9"/>
  <c r="B182" i="9" s="1"/>
  <c r="D170" i="11" l="1"/>
  <c r="B171" i="11" s="1"/>
  <c r="D182" i="9"/>
  <c r="B183" i="9" s="1"/>
  <c r="D171" i="11" l="1"/>
  <c r="B172" i="11" s="1"/>
  <c r="D183" i="9"/>
  <c r="B184" i="9" s="1"/>
  <c r="D172" i="11" l="1"/>
  <c r="B173" i="11" s="1"/>
  <c r="D184" i="9"/>
  <c r="B185" i="9" s="1"/>
  <c r="D173" i="11" l="1"/>
  <c r="B174" i="11" s="1"/>
  <c r="D185" i="9"/>
  <c r="B186" i="9" s="1"/>
  <c r="D174" i="11" l="1"/>
  <c r="B175" i="11" s="1"/>
  <c r="D186" i="9"/>
  <c r="B187" i="9" s="1"/>
  <c r="D175" i="11" l="1"/>
  <c r="B176" i="11" s="1"/>
  <c r="D187" i="9"/>
  <c r="D176" i="11" l="1"/>
  <c r="B177" i="11" s="1"/>
  <c r="D188" i="9"/>
  <c r="D177" i="11" l="1"/>
  <c r="B178" i="11" s="1"/>
  <c r="B189" i="9"/>
  <c r="D189" i="9" s="1"/>
  <c r="B190" i="9" s="1"/>
  <c r="D190" i="9" s="1"/>
  <c r="B191" i="9" s="1"/>
  <c r="D178" i="11" l="1"/>
  <c r="B179" i="11" s="1"/>
  <c r="D191" i="9"/>
  <c r="B192" i="9" s="1"/>
  <c r="D179" i="11" l="1"/>
  <c r="B180" i="11" s="1"/>
  <c r="D192" i="9"/>
  <c r="B193" i="9" s="1"/>
  <c r="D180" i="11" l="1"/>
  <c r="B181" i="11" s="1"/>
  <c r="D193" i="9"/>
  <c r="B194" i="9" s="1"/>
  <c r="D181" i="11" l="1"/>
  <c r="B182" i="11" s="1"/>
  <c r="D194" i="9"/>
  <c r="B195" i="9" s="1"/>
  <c r="D182" i="11" l="1"/>
  <c r="B183" i="11" s="1"/>
  <c r="D195" i="9"/>
  <c r="B196" i="9" s="1"/>
  <c r="D183" i="11" l="1"/>
  <c r="B184" i="11" s="1"/>
  <c r="D196" i="9"/>
  <c r="B197" i="9" s="1"/>
  <c r="D184" i="11" l="1"/>
  <c r="B185" i="11" s="1"/>
  <c r="D197" i="9"/>
  <c r="B198" i="9" s="1"/>
  <c r="D185" i="11" l="1"/>
  <c r="B186" i="11" s="1"/>
  <c r="D198" i="9"/>
  <c r="B199" i="9" s="1"/>
  <c r="D186" i="11" l="1"/>
  <c r="B187" i="11" s="1"/>
  <c r="D199" i="9"/>
  <c r="B200" i="9" s="1"/>
  <c r="D187" i="11" l="1"/>
  <c r="B188" i="11" s="1"/>
  <c r="D200" i="9"/>
  <c r="B201" i="9" s="1"/>
  <c r="D188" i="11" l="1"/>
  <c r="B189" i="11" s="1"/>
  <c r="D201" i="9"/>
  <c r="B202" i="9" s="1"/>
  <c r="D189" i="11" l="1"/>
  <c r="B190" i="11" s="1"/>
  <c r="D202" i="9"/>
  <c r="B203" i="9" s="1"/>
  <c r="D190" i="11" l="1"/>
  <c r="B191" i="11" s="1"/>
  <c r="D203" i="9"/>
  <c r="B204" i="9" s="1"/>
  <c r="D191" i="11" l="1"/>
  <c r="B192" i="11" s="1"/>
  <c r="D204" i="9"/>
  <c r="D192" i="11" l="1"/>
  <c r="B193" i="11" s="1"/>
  <c r="D205" i="9"/>
  <c r="D193" i="11" l="1"/>
  <c r="B194" i="11" s="1"/>
  <c r="B206" i="9"/>
  <c r="D206" i="9" s="1"/>
  <c r="B207" i="9" s="1"/>
  <c r="D207" i="9" s="1"/>
  <c r="B208" i="9" s="1"/>
  <c r="D194" i="11" l="1"/>
  <c r="B195" i="11" s="1"/>
  <c r="D208" i="9"/>
  <c r="B209" i="9" s="1"/>
  <c r="D195" i="11" l="1"/>
  <c r="B196" i="11" s="1"/>
  <c r="D209" i="9"/>
  <c r="B210" i="9" s="1"/>
  <c r="D196" i="11" l="1"/>
  <c r="B197" i="11" s="1"/>
  <c r="D210" i="9"/>
  <c r="B211" i="9" s="1"/>
  <c r="D197" i="11" l="1"/>
  <c r="B198" i="11" s="1"/>
  <c r="D211" i="9"/>
  <c r="B212" i="9" s="1"/>
  <c r="D198" i="11" l="1"/>
  <c r="B199" i="11" s="1"/>
  <c r="D212" i="9"/>
  <c r="B213" i="9" s="1"/>
  <c r="D199" i="11" l="1"/>
  <c r="B200" i="11" s="1"/>
  <c r="D213" i="9"/>
  <c r="B214" i="9" s="1"/>
  <c r="D200" i="11" l="1"/>
  <c r="B201" i="11" s="1"/>
  <c r="D214" i="9"/>
  <c r="B215" i="9" s="1"/>
  <c r="D201" i="11" l="1"/>
  <c r="B202" i="11" s="1"/>
  <c r="D215" i="9"/>
  <c r="B216" i="9" s="1"/>
  <c r="D202" i="11" l="1"/>
  <c r="B203" i="11" s="1"/>
  <c r="D216" i="9"/>
  <c r="B217" i="9" s="1"/>
  <c r="D203" i="11" l="1"/>
  <c r="B204" i="11" s="1"/>
  <c r="D217" i="9"/>
  <c r="B218" i="9" s="1"/>
  <c r="D204" i="11" l="1"/>
  <c r="B205" i="11" s="1"/>
  <c r="D218" i="9"/>
  <c r="B219" i="9" s="1"/>
  <c r="D205" i="11" l="1"/>
  <c r="B206" i="11" s="1"/>
  <c r="D219" i="9"/>
  <c r="B220" i="9" s="1"/>
  <c r="D206" i="11" l="1"/>
  <c r="B207" i="11" s="1"/>
  <c r="D220" i="9"/>
  <c r="B221" i="9" s="1"/>
  <c r="D207" i="11" l="1"/>
  <c r="B208" i="11" s="1"/>
  <c r="D221" i="9"/>
  <c r="D208" i="11" l="1"/>
  <c r="B209" i="11" s="1"/>
  <c r="D222" i="9"/>
  <c r="D209" i="11" l="1"/>
  <c r="B210" i="11" s="1"/>
  <c r="B223" i="9"/>
  <c r="D223" i="9" s="1"/>
  <c r="B224" i="9" s="1"/>
  <c r="D224" i="9" s="1"/>
  <c r="B225" i="9" s="1"/>
  <c r="D210" i="11" l="1"/>
  <c r="B211" i="11" s="1"/>
  <c r="D225" i="9"/>
  <c r="B226" i="9" s="1"/>
  <c r="D211" i="11" l="1"/>
  <c r="B212" i="11" s="1"/>
  <c r="D226" i="9"/>
  <c r="B227" i="9" s="1"/>
  <c r="D212" i="11" l="1"/>
  <c r="B213" i="11" s="1"/>
  <c r="D227" i="9"/>
  <c r="B228" i="9" s="1"/>
  <c r="D213" i="11" l="1"/>
  <c r="B214" i="11" s="1"/>
  <c r="D228" i="9"/>
  <c r="B229" i="9" s="1"/>
  <c r="D214" i="11" l="1"/>
  <c r="B215" i="11" s="1"/>
  <c r="D229" i="9"/>
  <c r="B230" i="9" s="1"/>
  <c r="D215" i="11" l="1"/>
  <c r="B216" i="11" s="1"/>
  <c r="D230" i="9"/>
  <c r="B231" i="9" s="1"/>
  <c r="D216" i="11" l="1"/>
  <c r="B217" i="11" s="1"/>
  <c r="D231" i="9"/>
  <c r="B232" i="9" s="1"/>
  <c r="D217" i="11" l="1"/>
  <c r="B218" i="11" s="1"/>
  <c r="D232" i="9"/>
  <c r="B233" i="9" s="1"/>
  <c r="D218" i="11" l="1"/>
  <c r="B219" i="11" s="1"/>
  <c r="D233" i="9"/>
  <c r="B234" i="9" s="1"/>
  <c r="D219" i="11" l="1"/>
  <c r="B220" i="11" s="1"/>
  <c r="D234" i="9"/>
  <c r="B235" i="9" s="1"/>
  <c r="D220" i="11" l="1"/>
  <c r="B221" i="11" s="1"/>
  <c r="D235" i="9"/>
  <c r="B236" i="9" s="1"/>
  <c r="D221" i="11" l="1"/>
  <c r="B222" i="11" s="1"/>
  <c r="D236" i="9"/>
  <c r="B237" i="9" s="1"/>
  <c r="D222" i="11" l="1"/>
  <c r="B223" i="11" s="1"/>
  <c r="D237" i="9"/>
  <c r="D223" i="11" l="1"/>
  <c r="B224" i="11" s="1"/>
  <c r="D238" i="9"/>
  <c r="D224" i="11" l="1"/>
  <c r="B225" i="11" s="1"/>
  <c r="B239" i="9"/>
  <c r="D239" i="9" s="1"/>
  <c r="B240" i="9" s="1"/>
  <c r="D240" i="9" s="1"/>
  <c r="B241" i="9" s="1"/>
  <c r="D225" i="11" l="1"/>
  <c r="B226" i="11" s="1"/>
  <c r="D241" i="9"/>
  <c r="B242" i="9" s="1"/>
  <c r="D226" i="11" l="1"/>
  <c r="B227" i="11" s="1"/>
  <c r="D242" i="9"/>
  <c r="B243" i="9" s="1"/>
  <c r="D227" i="11" l="1"/>
  <c r="B228" i="11" s="1"/>
  <c r="D243" i="9"/>
  <c r="B244" i="9" s="1"/>
  <c r="D228" i="11" l="1"/>
  <c r="B229" i="11" s="1"/>
  <c r="D244" i="9"/>
  <c r="B245" i="9" s="1"/>
  <c r="D229" i="11" l="1"/>
  <c r="B230" i="11" s="1"/>
  <c r="D245" i="9"/>
  <c r="B246" i="9" s="1"/>
  <c r="D230" i="11" l="1"/>
  <c r="B231" i="11" s="1"/>
  <c r="D246" i="9"/>
  <c r="B247" i="9" s="1"/>
  <c r="D231" i="11" l="1"/>
  <c r="B232" i="11" s="1"/>
  <c r="D247" i="9"/>
  <c r="B248" i="9" s="1"/>
  <c r="D232" i="11" l="1"/>
  <c r="B233" i="11" s="1"/>
  <c r="D248" i="9"/>
  <c r="B249" i="9" s="1"/>
  <c r="D233" i="11" l="1"/>
  <c r="B234" i="11" s="1"/>
  <c r="D249" i="9"/>
  <c r="B250" i="9" s="1"/>
  <c r="D234" i="11" l="1"/>
  <c r="B235" i="11" s="1"/>
  <c r="D250" i="9"/>
  <c r="B251" i="9" s="1"/>
  <c r="D235" i="11" l="1"/>
  <c r="B236" i="11" s="1"/>
  <c r="D251" i="9"/>
  <c r="B252" i="9" s="1"/>
  <c r="D236" i="11" l="1"/>
  <c r="B237" i="11" s="1"/>
  <c r="D252" i="9"/>
  <c r="B253" i="9" s="1"/>
  <c r="D237" i="11" l="1"/>
  <c r="B238" i="11" s="1"/>
  <c r="D253" i="9"/>
  <c r="B254" i="9" s="1"/>
  <c r="D238" i="11" l="1"/>
  <c r="B239" i="11" s="1"/>
  <c r="D254" i="9"/>
  <c r="D239" i="11" l="1"/>
  <c r="B240" i="11" s="1"/>
  <c r="D255" i="9"/>
  <c r="D240" i="11" l="1"/>
  <c r="B241" i="11" s="1"/>
  <c r="B256" i="9"/>
  <c r="D256" i="9" s="1"/>
  <c r="B257" i="9" s="1"/>
  <c r="D257" i="9" s="1"/>
  <c r="B258" i="9" s="1"/>
  <c r="D241" i="11" l="1"/>
  <c r="B242" i="11" s="1"/>
  <c r="D258" i="9"/>
  <c r="B259" i="9" s="1"/>
  <c r="D242" i="11" l="1"/>
  <c r="B243" i="11" s="1"/>
  <c r="D259" i="9"/>
  <c r="B260" i="9" s="1"/>
  <c r="D243" i="11" l="1"/>
  <c r="B244" i="11" s="1"/>
  <c r="D260" i="9"/>
  <c r="B261" i="9" s="1"/>
  <c r="D244" i="11" l="1"/>
  <c r="B245" i="11" s="1"/>
  <c r="D261" i="9"/>
  <c r="B262" i="9" s="1"/>
  <c r="D245" i="11" l="1"/>
  <c r="B246" i="11" s="1"/>
  <c r="D262" i="9"/>
  <c r="B263" i="9" s="1"/>
  <c r="D246" i="11" l="1"/>
  <c r="B247" i="11" s="1"/>
  <c r="D263" i="9"/>
  <c r="B264" i="9" s="1"/>
  <c r="D247" i="11" l="1"/>
  <c r="B248" i="11" s="1"/>
  <c r="D264" i="9"/>
  <c r="B265" i="9" s="1"/>
  <c r="D248" i="11" l="1"/>
  <c r="B249" i="11" s="1"/>
  <c r="D265" i="9"/>
  <c r="B266" i="9" s="1"/>
  <c r="D249" i="11" l="1"/>
  <c r="B250" i="11" s="1"/>
  <c r="D266" i="9"/>
  <c r="B267" i="9" s="1"/>
  <c r="D250" i="11" l="1"/>
  <c r="B251" i="11" s="1"/>
  <c r="D267" i="9"/>
  <c r="B268" i="9" s="1"/>
  <c r="D251" i="11" l="1"/>
  <c r="B252" i="11" s="1"/>
  <c r="D268" i="9"/>
  <c r="B269" i="9" s="1"/>
  <c r="D252" i="11" l="1"/>
  <c r="B253" i="11" s="1"/>
  <c r="D269" i="9"/>
  <c r="B270" i="9" s="1"/>
  <c r="D253" i="11" l="1"/>
  <c r="B254" i="11" s="1"/>
  <c r="D270" i="9"/>
  <c r="B271" i="9" s="1"/>
  <c r="D254" i="11" l="1"/>
  <c r="B255" i="11" s="1"/>
  <c r="D271" i="9"/>
  <c r="D255" i="11" l="1"/>
  <c r="B256" i="11" s="1"/>
  <c r="D272" i="9"/>
  <c r="D256" i="11" l="1"/>
  <c r="B257" i="11" s="1"/>
  <c r="B273" i="9"/>
  <c r="D273" i="9" s="1"/>
  <c r="B274" i="9" s="1"/>
  <c r="D274" i="9" s="1"/>
  <c r="B275" i="9" s="1"/>
  <c r="D257" i="11" l="1"/>
  <c r="B258" i="11" s="1"/>
  <c r="D275" i="9"/>
  <c r="B276" i="9" s="1"/>
  <c r="D258" i="11" l="1"/>
  <c r="B259" i="11" s="1"/>
  <c r="D276" i="9"/>
  <c r="B277" i="9" s="1"/>
  <c r="D259" i="11" l="1"/>
  <c r="B260" i="11" s="1"/>
  <c r="D277" i="9"/>
  <c r="B278" i="9" s="1"/>
  <c r="D260" i="11" l="1"/>
  <c r="B261" i="11" s="1"/>
  <c r="D278" i="9"/>
  <c r="B279" i="9" s="1"/>
  <c r="D261" i="11" l="1"/>
  <c r="B262" i="11" s="1"/>
  <c r="D279" i="9"/>
  <c r="B280" i="9" s="1"/>
  <c r="D262" i="11" l="1"/>
  <c r="B263" i="11" s="1"/>
  <c r="D280" i="9"/>
  <c r="B281" i="9" s="1"/>
  <c r="D263" i="11" l="1"/>
  <c r="B264" i="11" s="1"/>
  <c r="D281" i="9"/>
  <c r="B282" i="9" s="1"/>
  <c r="D264" i="11" l="1"/>
  <c r="B265" i="11" s="1"/>
  <c r="D282" i="9"/>
  <c r="B283" i="9" s="1"/>
  <c r="D265" i="11" l="1"/>
  <c r="B266" i="11" s="1"/>
  <c r="D283" i="9"/>
  <c r="B284" i="9" s="1"/>
  <c r="D266" i="11" l="1"/>
  <c r="B267" i="11" s="1"/>
  <c r="D284" i="9"/>
  <c r="B285" i="9" s="1"/>
  <c r="D267" i="11" l="1"/>
  <c r="B268" i="11" s="1"/>
  <c r="D285" i="9"/>
  <c r="B286" i="9" s="1"/>
  <c r="D268" i="11" l="1"/>
  <c r="B269" i="11" s="1"/>
  <c r="D286" i="9"/>
  <c r="B287" i="9" s="1"/>
  <c r="D269" i="11" l="1"/>
  <c r="B270" i="11" s="1"/>
  <c r="D287" i="9"/>
  <c r="B288" i="9" s="1"/>
  <c r="D270" i="11" l="1"/>
  <c r="B271" i="11" s="1"/>
  <c r="D288" i="9"/>
  <c r="D271" i="11" l="1"/>
  <c r="B272" i="11" s="1"/>
  <c r="D289" i="9"/>
  <c r="D272" i="11" l="1"/>
  <c r="B273" i="11" s="1"/>
  <c r="B290" i="9"/>
  <c r="D290" i="9" s="1"/>
  <c r="B291" i="9" s="1"/>
  <c r="D291" i="9" s="1"/>
  <c r="B292" i="9" s="1"/>
  <c r="D273" i="11" l="1"/>
  <c r="B274" i="11" s="1"/>
  <c r="D292" i="9"/>
  <c r="B293" i="9" s="1"/>
  <c r="D274" i="11" l="1"/>
  <c r="B275" i="11" s="1"/>
  <c r="D293" i="9"/>
  <c r="B294" i="9" s="1"/>
  <c r="D275" i="11" l="1"/>
  <c r="B276" i="11" s="1"/>
  <c r="D294" i="9"/>
  <c r="B295" i="9" s="1"/>
  <c r="D276" i="11" l="1"/>
  <c r="B277" i="11" s="1"/>
  <c r="D295" i="9"/>
  <c r="B296" i="9" s="1"/>
  <c r="D277" i="11" l="1"/>
  <c r="B278" i="11" s="1"/>
  <c r="D296" i="9"/>
  <c r="B297" i="9" s="1"/>
  <c r="D278" i="11" l="1"/>
  <c r="B279" i="11" s="1"/>
  <c r="D297" i="9"/>
  <c r="B298" i="9" s="1"/>
  <c r="D279" i="11" l="1"/>
  <c r="B280" i="11" s="1"/>
  <c r="D298" i="9"/>
  <c r="B299" i="9" s="1"/>
  <c r="D280" i="11" l="1"/>
  <c r="B281" i="11" s="1"/>
  <c r="D299" i="9"/>
  <c r="B300" i="9" s="1"/>
  <c r="D281" i="11" l="1"/>
  <c r="B282" i="11" s="1"/>
  <c r="D300" i="9"/>
  <c r="B301" i="9" s="1"/>
  <c r="D282" i="11" l="1"/>
  <c r="B283" i="11" s="1"/>
  <c r="D301" i="9"/>
  <c r="B302" i="9" s="1"/>
  <c r="D283" i="11" l="1"/>
  <c r="B284" i="11" s="1"/>
  <c r="D302" i="9"/>
  <c r="B303" i="9" s="1"/>
  <c r="D284" i="11" l="1"/>
  <c r="B285" i="11" s="1"/>
  <c r="D303" i="9"/>
  <c r="B304" i="9" s="1"/>
  <c r="D285" i="11" l="1"/>
  <c r="B286" i="11" s="1"/>
  <c r="D304" i="9"/>
  <c r="B305" i="9" s="1"/>
  <c r="D286" i="11" l="1"/>
  <c r="B287" i="11" s="1"/>
  <c r="D305" i="9"/>
  <c r="D287" i="11" l="1"/>
  <c r="B288" i="11" s="1"/>
  <c r="D306" i="9"/>
  <c r="D288" i="11" l="1"/>
  <c r="B289" i="11" s="1"/>
  <c r="B307" i="9"/>
  <c r="D307" i="9" s="1"/>
  <c r="B308" i="9" s="1"/>
  <c r="D308" i="9" s="1"/>
  <c r="B309" i="9" s="1"/>
  <c r="D289" i="11" l="1"/>
  <c r="B290" i="11" s="1"/>
  <c r="D309" i="9"/>
  <c r="B310" i="9" s="1"/>
  <c r="D290" i="11" l="1"/>
  <c r="B291" i="11" s="1"/>
  <c r="D310" i="9"/>
  <c r="B311" i="9" s="1"/>
  <c r="D291" i="11" l="1"/>
  <c r="B292" i="11" s="1"/>
  <c r="D311" i="9"/>
  <c r="B312" i="9" s="1"/>
  <c r="D292" i="11" l="1"/>
  <c r="B293" i="11" s="1"/>
  <c r="D312" i="9"/>
  <c r="B313" i="9" s="1"/>
  <c r="D293" i="11" l="1"/>
  <c r="B294" i="11" s="1"/>
  <c r="D313" i="9"/>
  <c r="B314" i="9" s="1"/>
  <c r="D294" i="11" l="1"/>
  <c r="B295" i="11" s="1"/>
  <c r="D314" i="9"/>
  <c r="B315" i="9" s="1"/>
  <c r="D295" i="11" l="1"/>
  <c r="B296" i="11" s="1"/>
  <c r="D315" i="9"/>
  <c r="B316" i="9" s="1"/>
  <c r="D296" i="11" l="1"/>
  <c r="B297" i="11" s="1"/>
  <c r="D316" i="9"/>
  <c r="B317" i="9" s="1"/>
  <c r="D297" i="11" l="1"/>
  <c r="B298" i="11" s="1"/>
  <c r="D317" i="9"/>
  <c r="B318" i="9" s="1"/>
  <c r="D298" i="11" l="1"/>
  <c r="B299" i="11" s="1"/>
  <c r="D318" i="9"/>
  <c r="B319" i="9" s="1"/>
  <c r="D299" i="11" l="1"/>
  <c r="B300" i="11" s="1"/>
  <c r="D319" i="9"/>
  <c r="B320" i="9" s="1"/>
  <c r="D300" i="11" l="1"/>
  <c r="B301" i="11" s="1"/>
  <c r="D320" i="9"/>
  <c r="B321" i="9" s="1"/>
  <c r="D301" i="11" l="1"/>
  <c r="B302" i="11" s="1"/>
  <c r="D321" i="9"/>
  <c r="B322" i="9" s="1"/>
  <c r="D302" i="11" l="1"/>
  <c r="B303" i="11" s="1"/>
  <c r="D322" i="9"/>
  <c r="D303" i="11" l="1"/>
  <c r="B304" i="11" s="1"/>
  <c r="D323" i="9"/>
  <c r="D304" i="11" l="1"/>
  <c r="B305" i="11" s="1"/>
  <c r="B324" i="9"/>
  <c r="D324" i="9" s="1"/>
  <c r="B325" i="9" s="1"/>
  <c r="D325" i="9" s="1"/>
  <c r="B326" i="9" s="1"/>
  <c r="D305" i="11" l="1"/>
  <c r="B306" i="11" s="1"/>
  <c r="D326" i="9"/>
  <c r="B327" i="9" s="1"/>
  <c r="D306" i="11" l="1"/>
  <c r="B307" i="11" s="1"/>
  <c r="D327" i="9"/>
  <c r="B328" i="9" s="1"/>
  <c r="D307" i="11" l="1"/>
  <c r="B308" i="11" s="1"/>
  <c r="D328" i="9"/>
  <c r="B329" i="9" s="1"/>
  <c r="D308" i="11" l="1"/>
  <c r="B309" i="11" s="1"/>
  <c r="D329" i="9"/>
  <c r="B330" i="9" s="1"/>
  <c r="D309" i="11" l="1"/>
  <c r="B310" i="11" s="1"/>
  <c r="D330" i="9"/>
  <c r="B331" i="9" s="1"/>
  <c r="D310" i="11" l="1"/>
  <c r="B311" i="11" s="1"/>
  <c r="D331" i="9"/>
  <c r="B332" i="9" s="1"/>
  <c r="D311" i="11" l="1"/>
  <c r="B312" i="11" s="1"/>
  <c r="D332" i="9"/>
  <c r="B333" i="9" s="1"/>
  <c r="D312" i="11" l="1"/>
  <c r="B313" i="11" s="1"/>
  <c r="D333" i="9"/>
  <c r="B334" i="9" s="1"/>
  <c r="D313" i="11" l="1"/>
  <c r="B314" i="11" s="1"/>
  <c r="D334" i="9"/>
  <c r="B335" i="9" s="1"/>
  <c r="D314" i="11" l="1"/>
  <c r="B315" i="11" s="1"/>
  <c r="D335" i="9"/>
  <c r="B336" i="9" s="1"/>
  <c r="D315" i="11" l="1"/>
  <c r="B316" i="11" s="1"/>
  <c r="D336" i="9"/>
  <c r="B337" i="9" s="1"/>
  <c r="D316" i="11" l="1"/>
  <c r="B317" i="11" s="1"/>
  <c r="D337" i="9"/>
  <c r="B338" i="9" s="1"/>
  <c r="D317" i="11" l="1"/>
  <c r="B318" i="11" s="1"/>
  <c r="D338" i="9"/>
  <c r="B339" i="9" s="1"/>
  <c r="D318" i="11" l="1"/>
  <c r="B319" i="11" s="1"/>
  <c r="D339" i="9"/>
  <c r="D319" i="11" l="1"/>
  <c r="B320" i="11" s="1"/>
  <c r="D340" i="9"/>
  <c r="D320" i="11" l="1"/>
  <c r="B321" i="11" s="1"/>
  <c r="B341" i="9"/>
  <c r="D341" i="9" s="1"/>
  <c r="B342" i="9" s="1"/>
  <c r="D342" i="9" s="1"/>
  <c r="B343" i="9" s="1"/>
  <c r="D321" i="11" l="1"/>
  <c r="B322" i="11" s="1"/>
  <c r="D343" i="9"/>
  <c r="B344" i="9" s="1"/>
  <c r="D322" i="11" l="1"/>
  <c r="B323" i="11" s="1"/>
  <c r="D344" i="9"/>
  <c r="B345" i="9" s="1"/>
  <c r="D323" i="11" l="1"/>
  <c r="B324" i="11" s="1"/>
  <c r="D345" i="9"/>
  <c r="B346" i="9" s="1"/>
  <c r="D324" i="11" l="1"/>
  <c r="B325" i="11" s="1"/>
  <c r="D346" i="9"/>
  <c r="B347" i="9" s="1"/>
  <c r="D325" i="11" l="1"/>
  <c r="B326" i="11" s="1"/>
  <c r="D347" i="9"/>
  <c r="B348" i="9" s="1"/>
  <c r="D326" i="11" l="1"/>
  <c r="B327" i="11" s="1"/>
  <c r="D348" i="9"/>
  <c r="B349" i="9" s="1"/>
  <c r="D327" i="11" l="1"/>
  <c r="B328" i="11" s="1"/>
  <c r="D349" i="9"/>
  <c r="B350" i="9" s="1"/>
  <c r="D328" i="11" l="1"/>
  <c r="B329" i="11" s="1"/>
  <c r="D350" i="9"/>
  <c r="B351" i="9" s="1"/>
  <c r="D329" i="11" l="1"/>
  <c r="B330" i="11" s="1"/>
  <c r="D351" i="9"/>
  <c r="B352" i="9" s="1"/>
  <c r="D330" i="11" l="1"/>
  <c r="B331" i="11" s="1"/>
  <c r="D352" i="9"/>
  <c r="B353" i="9" s="1"/>
  <c r="D331" i="11" l="1"/>
  <c r="B332" i="11" s="1"/>
  <c r="D353" i="9"/>
  <c r="B354" i="9" s="1"/>
  <c r="D332" i="11" l="1"/>
  <c r="B333" i="11" s="1"/>
  <c r="D354" i="9"/>
  <c r="B355" i="9" s="1"/>
  <c r="D333" i="11" l="1"/>
  <c r="B334" i="11" s="1"/>
  <c r="D355" i="9"/>
  <c r="B356" i="9" s="1"/>
  <c r="D334" i="11" l="1"/>
  <c r="B335" i="11" s="1"/>
  <c r="D356" i="9"/>
  <c r="D335" i="11" l="1"/>
  <c r="B336" i="11" s="1"/>
  <c r="D357" i="9"/>
  <c r="D336" i="11" l="1"/>
  <c r="B337" i="11" s="1"/>
  <c r="B358" i="9"/>
  <c r="D358" i="9" s="1"/>
  <c r="B359" i="9" s="1"/>
  <c r="D359" i="9" s="1"/>
  <c r="B360" i="9" s="1"/>
  <c r="D337" i="11" l="1"/>
  <c r="B338" i="11" s="1"/>
  <c r="D360" i="9"/>
  <c r="B361" i="9" s="1"/>
  <c r="D338" i="11" l="1"/>
  <c r="B339" i="11" s="1"/>
  <c r="D361" i="9"/>
  <c r="B362" i="9" s="1"/>
  <c r="D339" i="11" l="1"/>
  <c r="B340" i="11" s="1"/>
  <c r="D362" i="9"/>
  <c r="B363" i="9" s="1"/>
  <c r="D340" i="11" l="1"/>
  <c r="B341" i="11" s="1"/>
  <c r="D363" i="9"/>
  <c r="B364" i="9" s="1"/>
  <c r="D341" i="11" l="1"/>
  <c r="B342" i="11" s="1"/>
  <c r="D364" i="9"/>
  <c r="B365" i="9" s="1"/>
  <c r="D342" i="11" l="1"/>
  <c r="B343" i="11" s="1"/>
  <c r="D365" i="9"/>
  <c r="D343" i="11" l="1"/>
  <c r="B344" i="11" s="1"/>
  <c r="B366" i="9"/>
  <c r="D366" i="9" s="1"/>
  <c r="D344" i="11" l="1"/>
  <c r="B345" i="11" s="1"/>
  <c r="D345" i="11" l="1"/>
  <c r="B346" i="11" s="1"/>
  <c r="D346" i="11" l="1"/>
  <c r="B347" i="11" s="1"/>
  <c r="D347" i="11" l="1"/>
  <c r="B348" i="11" s="1"/>
  <c r="D348" i="11" l="1"/>
  <c r="B349" i="11" s="1"/>
  <c r="D349" i="11" l="1"/>
  <c r="B350" i="11" s="1"/>
  <c r="D350" i="11" l="1"/>
  <c r="B351" i="11" s="1"/>
  <c r="D351" i="11" l="1"/>
  <c r="B352" i="11" s="1"/>
  <c r="D352" i="11" l="1"/>
  <c r="B353" i="11" s="1"/>
  <c r="D353" i="11" l="1"/>
  <c r="B354" i="11" s="1"/>
  <c r="D354" i="11" l="1"/>
  <c r="B355" i="11" s="1"/>
  <c r="D355" i="11" l="1"/>
  <c r="B356" i="11" s="1"/>
  <c r="D356" i="11" l="1"/>
  <c r="B357" i="11" s="1"/>
  <c r="D357" i="11" l="1"/>
  <c r="B358" i="11" s="1"/>
  <c r="D358" i="11" l="1"/>
  <c r="B359" i="11" s="1"/>
  <c r="D359" i="11" l="1"/>
  <c r="B360" i="11" s="1"/>
  <c r="D360" i="11" l="1"/>
  <c r="B361" i="11" s="1"/>
  <c r="D361" i="11" l="1"/>
  <c r="B362" i="11" s="1"/>
  <c r="D362" i="11" l="1"/>
  <c r="B363" i="11" s="1"/>
  <c r="D363" i="11" l="1"/>
  <c r="B364" i="11" s="1"/>
  <c r="D364" i="11" l="1"/>
  <c r="B365" i="11" s="1"/>
  <c r="D365" i="11" l="1"/>
  <c r="B366" i="11" s="1"/>
  <c r="D366" i="1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<sst xmlns="http://schemas.openxmlformats.org/spreadsheetml/2006/main" count="108" uniqueCount="50">
  <si>
    <t>Date</t>
  </si>
  <si>
    <t>Sales</t>
  </si>
  <si>
    <t>Unit Purchase Cost</t>
  </si>
  <si>
    <t>Fixed Order Cost</t>
  </si>
  <si>
    <t>Holding Cost Rate</t>
  </si>
  <si>
    <t>Shortage Cost</t>
  </si>
  <si>
    <t>Grand Total</t>
  </si>
  <si>
    <t>2022</t>
  </si>
  <si>
    <t>2023</t>
  </si>
  <si>
    <t>2024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</si>
  <si>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</si>
  <si>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</si>
  <si>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</si>
  <si>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</si>
  <si>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</si>
  <si>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</si>
  <si>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</si>
  <si>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</si>
  <si>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</si>
  <si>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</si>
  <si>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</si>
  <si>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</si>
  <si>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</si>
  <si>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Unit Purchase Cost</t>
  </si>
  <si>
    <t>Sum of Fixed Order Cost</t>
  </si>
  <si>
    <t>Sum of Sales</t>
  </si>
  <si>
    <t>Average of Fixed Order Cost</t>
  </si>
  <si>
    <t>Average of Unit Purchase Cost</t>
  </si>
  <si>
    <t>D</t>
  </si>
  <si>
    <t>Annual Demand</t>
  </si>
  <si>
    <t>C</t>
  </si>
  <si>
    <t>Cost per Unit</t>
  </si>
  <si>
    <t>S</t>
  </si>
  <si>
    <t>Cost per Order</t>
  </si>
  <si>
    <t>i</t>
  </si>
  <si>
    <t>Holding Cost</t>
  </si>
  <si>
    <t>Q</t>
  </si>
  <si>
    <t>Order Quantity</t>
  </si>
  <si>
    <t>Purchasing Cost</t>
  </si>
  <si>
    <t>Cost of Ordering</t>
  </si>
  <si>
    <t>Inventory Cost</t>
  </si>
  <si>
    <t>Total Cost</t>
  </si>
  <si>
    <t>Inventory</t>
  </si>
  <si>
    <t>Demand</t>
  </si>
  <si>
    <t>End Inventory</t>
  </si>
  <si>
    <t>Backorders</t>
  </si>
  <si>
    <t>b</t>
  </si>
  <si>
    <t>A</t>
  </si>
  <si>
    <t>Planned Back orders</t>
  </si>
  <si>
    <t>Total Relevant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</si>
</sst>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&quot;$&quot;#,##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6" tint="-0.249977111117893"/>
      <name val="Aptos Narrow"/>
      <family val="2"/>
      <scheme val="minor"/>
    </font>
    <font>
      <b/>
      <sz val="11"/>
      <color rgb="FF00206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6" fillId="0" borderId="0" xfId="0" applyFont="1"/>
    <xf numFmtId="9" fontId="0" fillId="0" borderId="0" xfId="3" applyFont="1"/>
    <xf numFmtId="44" fontId="0" fillId="0" borderId="0" xfId="2" applyFont="1"/>
    <xf numFmtId="165" fontId="0" fillId="0" borderId="0" xfId="2" applyNumberFormat="1" applyFont="1"/>
    <xf numFmtId="44" fontId="16" fillId="0" borderId="0" xfId="2" applyFont="1"/>
    <xf numFmtId="165" fontId="16" fillId="0" borderId="0" xfId="2" applyNumberFormat="1" applyFont="1"/>
    <xf numFmtId="44" fontId="16" fillId="0" borderId="0" xfId="2" applyNumberFormat="1" applyFont="1"/>
    <xf numFmtId="44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center"/>
    </xf>
    <xf numFmtId="37" fontId="16" fillId="0" borderId="0" xfId="1" applyNumberFormat="1" applyFont="1" applyAlignment="1">
      <alignment horizontal="center"/>
    </xf>
    <xf numFmtId="167" fontId="16" fillId="0" borderId="0" xfId="2" applyNumberFormat="1" applyFont="1" applyAlignment="1">
      <alignment horizontal="center"/>
    </xf>
    <xf numFmtId="9" fontId="16" fillId="0" borderId="0" xfId="0" applyNumberFormat="1" applyFont="1" applyAlignment="1">
      <alignment horizontal="center"/>
    </xf>
    <xf numFmtId="167" fontId="0" fillId="0" borderId="0" xfId="0" applyNumberFormat="1"/>
    <xf numFmtId="6" fontId="20" fillId="33" borderId="0" xfId="0" applyNumberFormat="1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 Overtime - Standard</a:t>
            </a:r>
            <a:r>
              <a:rPr lang="en-US" baseline="0"/>
              <a:t> EOQ (No Backorders)</a:t>
            </a:r>
            <a:endParaRPr lang="en-US"/>
          </a:p>
        </c:rich>
      </c:tx>
      <c:layout>
        <c:manualLayout>
          <c:xMode val="edge"/>
          <c:yMode val="edge"/>
          <c:x val="0.18939413559531842"/>
          <c:y val="2.7481642839625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'Sawtooth Chart (2025)'!$A$1</c:f>
              <c:strCache>
                <c:ptCount val="1"/>
                <c:pt idx="0">
                  <c:v>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'Sawtooth Chart (2025)'!$A$2:$A$366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1-4AD1-8265-238E78D46D98}"/>
            </c:ext>
          </c:extLst>
        </c:ser>
        <c:ser>
          <c:idx val="1"/>
          <c:order val="1"/>
          <c:tx>
            <c:strRef>
              <c:f>'Sawtooth Chart (2025)'!$B$1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'Sawtooth Chart (2025)'!$B$2:$B$366</c:f>
              <c:numCache>
                <c:formatCode>0</c:formatCode>
                <c:ptCount val="365"/>
                <c:pt idx="0">
                  <c:v>889.61422403842425</c:v>
                </c:pt>
                <c:pt idx="1">
                  <c:v>837.03888157267079</c:v>
                </c:pt>
                <c:pt idx="2">
                  <c:v>784.46353910691732</c:v>
                </c:pt>
                <c:pt idx="3">
                  <c:v>731.88819664116386</c:v>
                </c:pt>
                <c:pt idx="4">
                  <c:v>679.31285417541039</c:v>
                </c:pt>
                <c:pt idx="5">
                  <c:v>626.73751170965693</c:v>
                </c:pt>
                <c:pt idx="6">
                  <c:v>574.16216924390346</c:v>
                </c:pt>
                <c:pt idx="7">
                  <c:v>521.58682677815</c:v>
                </c:pt>
                <c:pt idx="8">
                  <c:v>469.01148431239659</c:v>
                </c:pt>
                <c:pt idx="9">
                  <c:v>416.43614184664318</c:v>
                </c:pt>
                <c:pt idx="10">
                  <c:v>363.86079938088977</c:v>
                </c:pt>
                <c:pt idx="11">
                  <c:v>311.28545691513636</c:v>
                </c:pt>
                <c:pt idx="12">
                  <c:v>258.71011444938296</c:v>
                </c:pt>
                <c:pt idx="13">
                  <c:v>206.13477198362955</c:v>
                </c:pt>
                <c:pt idx="14">
                  <c:v>153.55942951787614</c:v>
                </c:pt>
                <c:pt idx="15">
                  <c:v>100.98408705212272</c:v>
                </c:pt>
                <c:pt idx="16">
                  <c:v>938.40874458636927</c:v>
                </c:pt>
                <c:pt idx="17">
                  <c:v>885.8334021206158</c:v>
                </c:pt>
                <c:pt idx="18">
                  <c:v>833.25805965486234</c:v>
                </c:pt>
                <c:pt idx="19">
                  <c:v>780.68271718910887</c:v>
                </c:pt>
                <c:pt idx="20">
                  <c:v>728.10737472335541</c:v>
                </c:pt>
                <c:pt idx="21">
                  <c:v>675.53203225760194</c:v>
                </c:pt>
                <c:pt idx="22">
                  <c:v>622.95668979184848</c:v>
                </c:pt>
                <c:pt idx="23">
                  <c:v>570.38134732609501</c:v>
                </c:pt>
                <c:pt idx="24">
                  <c:v>517.80600486034155</c:v>
                </c:pt>
                <c:pt idx="25">
                  <c:v>465.23066239458814</c:v>
                </c:pt>
                <c:pt idx="26">
                  <c:v>412.65531992883473</c:v>
                </c:pt>
                <c:pt idx="27">
                  <c:v>360.07997746308132</c:v>
                </c:pt>
                <c:pt idx="28">
                  <c:v>307.50463499732791</c:v>
                </c:pt>
                <c:pt idx="29">
                  <c:v>254.9292925315745</c:v>
                </c:pt>
                <c:pt idx="30">
                  <c:v>202.3539500658211</c:v>
                </c:pt>
                <c:pt idx="31">
                  <c:v>149.77860760006769</c:v>
                </c:pt>
                <c:pt idx="32">
                  <c:v>97.203265134314265</c:v>
                </c:pt>
                <c:pt idx="33">
                  <c:v>934.62792266856081</c:v>
                </c:pt>
                <c:pt idx="34">
                  <c:v>882.05258020280735</c:v>
                </c:pt>
                <c:pt idx="35">
                  <c:v>829.47723773705388</c:v>
                </c:pt>
                <c:pt idx="36">
                  <c:v>776.90189527130042</c:v>
                </c:pt>
                <c:pt idx="37">
                  <c:v>724.32655280554695</c:v>
                </c:pt>
                <c:pt idx="38">
                  <c:v>671.75121033979349</c:v>
                </c:pt>
                <c:pt idx="39">
                  <c:v>619.17586787404002</c:v>
                </c:pt>
                <c:pt idx="40">
                  <c:v>566.60052540828656</c:v>
                </c:pt>
                <c:pt idx="41">
                  <c:v>514.02518294253309</c:v>
                </c:pt>
                <c:pt idx="42">
                  <c:v>461.44984047677968</c:v>
                </c:pt>
                <c:pt idx="43">
                  <c:v>408.87449801102628</c:v>
                </c:pt>
                <c:pt idx="44">
                  <c:v>356.29915554527287</c:v>
                </c:pt>
                <c:pt idx="45">
                  <c:v>303.72381307951946</c:v>
                </c:pt>
                <c:pt idx="46">
                  <c:v>251.14847061376605</c:v>
                </c:pt>
                <c:pt idx="47">
                  <c:v>198.57312814801264</c:v>
                </c:pt>
                <c:pt idx="48">
                  <c:v>145.99778568225923</c:v>
                </c:pt>
                <c:pt idx="49">
                  <c:v>93.422443216505812</c:v>
                </c:pt>
                <c:pt idx="50">
                  <c:v>930.84710075075236</c:v>
                </c:pt>
                <c:pt idx="51">
                  <c:v>878.2717582849989</c:v>
                </c:pt>
                <c:pt idx="52">
                  <c:v>825.69641581924543</c:v>
                </c:pt>
                <c:pt idx="53">
                  <c:v>773.12107335349197</c:v>
                </c:pt>
                <c:pt idx="54">
                  <c:v>720.5457308877385</c:v>
                </c:pt>
                <c:pt idx="55">
                  <c:v>667.97038842198504</c:v>
                </c:pt>
                <c:pt idx="56">
                  <c:v>615.39504595623157</c:v>
                </c:pt>
                <c:pt idx="57">
                  <c:v>562.8197034904781</c:v>
                </c:pt>
                <c:pt idx="58">
                  <c:v>510.2443610247247</c:v>
                </c:pt>
                <c:pt idx="59">
                  <c:v>457.66901855897129</c:v>
                </c:pt>
                <c:pt idx="60">
                  <c:v>405.09367609321788</c:v>
                </c:pt>
                <c:pt idx="61">
                  <c:v>352.51833362746447</c:v>
                </c:pt>
                <c:pt idx="62">
                  <c:v>299.94299116171106</c:v>
                </c:pt>
                <c:pt idx="63">
                  <c:v>247.36764869595766</c:v>
                </c:pt>
                <c:pt idx="64">
                  <c:v>194.79230623020425</c:v>
                </c:pt>
                <c:pt idx="65">
                  <c:v>142.21696376445084</c:v>
                </c:pt>
                <c:pt idx="66">
                  <c:v>89.641621298697416</c:v>
                </c:pt>
                <c:pt idx="67">
                  <c:v>927.06627883294402</c:v>
                </c:pt>
                <c:pt idx="68">
                  <c:v>874.49093636719056</c:v>
                </c:pt>
                <c:pt idx="69">
                  <c:v>821.91559390143709</c:v>
                </c:pt>
                <c:pt idx="70">
                  <c:v>769.34025143568363</c:v>
                </c:pt>
                <c:pt idx="71">
                  <c:v>716.76490896993016</c:v>
                </c:pt>
                <c:pt idx="72">
                  <c:v>664.1895665041767</c:v>
                </c:pt>
                <c:pt idx="73">
                  <c:v>611.61422403842323</c:v>
                </c:pt>
                <c:pt idx="74">
                  <c:v>559.03888157266977</c:v>
                </c:pt>
                <c:pt idx="75">
                  <c:v>506.46353910691636</c:v>
                </c:pt>
                <c:pt idx="76">
                  <c:v>453.88819664116295</c:v>
                </c:pt>
                <c:pt idx="77">
                  <c:v>401.31285417540954</c:v>
                </c:pt>
                <c:pt idx="78">
                  <c:v>348.73751170965613</c:v>
                </c:pt>
                <c:pt idx="79">
                  <c:v>296.16216924390272</c:v>
                </c:pt>
                <c:pt idx="80">
                  <c:v>243.58682677814932</c:v>
                </c:pt>
                <c:pt idx="81">
                  <c:v>191.01148431239591</c:v>
                </c:pt>
                <c:pt idx="82">
                  <c:v>138.4361418466425</c:v>
                </c:pt>
                <c:pt idx="83">
                  <c:v>85.860799380889077</c:v>
                </c:pt>
                <c:pt idx="84">
                  <c:v>923.28545691513568</c:v>
                </c:pt>
                <c:pt idx="85">
                  <c:v>870.71011444938222</c:v>
                </c:pt>
                <c:pt idx="86">
                  <c:v>818.13477198362875</c:v>
                </c:pt>
                <c:pt idx="87">
                  <c:v>765.55942951787529</c:v>
                </c:pt>
                <c:pt idx="88">
                  <c:v>712.98408705212182</c:v>
                </c:pt>
                <c:pt idx="89">
                  <c:v>660.40874458636836</c:v>
                </c:pt>
                <c:pt idx="90">
                  <c:v>607.83340212061489</c:v>
                </c:pt>
                <c:pt idx="91">
                  <c:v>555.25805965486143</c:v>
                </c:pt>
                <c:pt idx="92">
                  <c:v>502.68271718910802</c:v>
                </c:pt>
                <c:pt idx="93">
                  <c:v>450.10737472335461</c:v>
                </c:pt>
                <c:pt idx="94">
                  <c:v>397.5320322576012</c:v>
                </c:pt>
                <c:pt idx="95">
                  <c:v>344.95668979184779</c:v>
                </c:pt>
                <c:pt idx="96">
                  <c:v>292.38134732609439</c:v>
                </c:pt>
                <c:pt idx="97">
                  <c:v>239.80600486034098</c:v>
                </c:pt>
                <c:pt idx="98">
                  <c:v>187.23066239458757</c:v>
                </c:pt>
                <c:pt idx="99">
                  <c:v>134.65531992883416</c:v>
                </c:pt>
                <c:pt idx="100">
                  <c:v>82.079977463080738</c:v>
                </c:pt>
                <c:pt idx="101">
                  <c:v>919.50463499732734</c:v>
                </c:pt>
                <c:pt idx="102">
                  <c:v>866.92929253157388</c:v>
                </c:pt>
                <c:pt idx="103">
                  <c:v>814.35395006582041</c:v>
                </c:pt>
                <c:pt idx="104">
                  <c:v>761.77860760006695</c:v>
                </c:pt>
                <c:pt idx="105">
                  <c:v>709.20326513431348</c:v>
                </c:pt>
                <c:pt idx="106">
                  <c:v>656.62792266856002</c:v>
                </c:pt>
                <c:pt idx="107">
                  <c:v>604.05258020280655</c:v>
                </c:pt>
                <c:pt idx="108">
                  <c:v>551.47723773705309</c:v>
                </c:pt>
                <c:pt idx="109">
                  <c:v>498.90189527129968</c:v>
                </c:pt>
                <c:pt idx="110">
                  <c:v>446.32655280554627</c:v>
                </c:pt>
                <c:pt idx="111">
                  <c:v>393.75121033979286</c:v>
                </c:pt>
                <c:pt idx="112">
                  <c:v>341.17586787403945</c:v>
                </c:pt>
                <c:pt idx="113">
                  <c:v>288.60052540828605</c:v>
                </c:pt>
                <c:pt idx="114">
                  <c:v>236.02518294253264</c:v>
                </c:pt>
                <c:pt idx="115">
                  <c:v>183.44984047677923</c:v>
                </c:pt>
                <c:pt idx="116">
                  <c:v>130.87449801102582</c:v>
                </c:pt>
                <c:pt idx="117">
                  <c:v>78.299155545272399</c:v>
                </c:pt>
                <c:pt idx="118">
                  <c:v>915.723813079519</c:v>
                </c:pt>
                <c:pt idx="119">
                  <c:v>863.14847061376554</c:v>
                </c:pt>
                <c:pt idx="120">
                  <c:v>810.57312814801207</c:v>
                </c:pt>
                <c:pt idx="121">
                  <c:v>757.99778568225861</c:v>
                </c:pt>
                <c:pt idx="122">
                  <c:v>705.42244321650514</c:v>
                </c:pt>
                <c:pt idx="123">
                  <c:v>652.84710075075168</c:v>
                </c:pt>
                <c:pt idx="124">
                  <c:v>600.27175828499821</c:v>
                </c:pt>
                <c:pt idx="125">
                  <c:v>547.69641581924475</c:v>
                </c:pt>
                <c:pt idx="126">
                  <c:v>495.12107335349134</c:v>
                </c:pt>
                <c:pt idx="127">
                  <c:v>442.54573088773793</c:v>
                </c:pt>
                <c:pt idx="128">
                  <c:v>389.97038842198452</c:v>
                </c:pt>
                <c:pt idx="129">
                  <c:v>337.39504595623112</c:v>
                </c:pt>
                <c:pt idx="130">
                  <c:v>284.81970349047771</c:v>
                </c:pt>
                <c:pt idx="131">
                  <c:v>232.2443610247243</c:v>
                </c:pt>
                <c:pt idx="132">
                  <c:v>179.66901855897089</c:v>
                </c:pt>
                <c:pt idx="133">
                  <c:v>127.09367609321747</c:v>
                </c:pt>
                <c:pt idx="134">
                  <c:v>74.518333627464045</c:v>
                </c:pt>
                <c:pt idx="135">
                  <c:v>911.94299116171067</c:v>
                </c:pt>
                <c:pt idx="136">
                  <c:v>859.3676486959572</c:v>
                </c:pt>
                <c:pt idx="137">
                  <c:v>806.79230623020374</c:v>
                </c:pt>
                <c:pt idx="138">
                  <c:v>754.21696376445027</c:v>
                </c:pt>
                <c:pt idx="139">
                  <c:v>701.6416212986968</c:v>
                </c:pt>
                <c:pt idx="140">
                  <c:v>649.06627883294334</c:v>
                </c:pt>
                <c:pt idx="141">
                  <c:v>596.49093636718987</c:v>
                </c:pt>
                <c:pt idx="142">
                  <c:v>543.91559390143641</c:v>
                </c:pt>
                <c:pt idx="143">
                  <c:v>491.340251435683</c:v>
                </c:pt>
                <c:pt idx="144">
                  <c:v>438.76490896992959</c:v>
                </c:pt>
                <c:pt idx="145">
                  <c:v>386.18956650417618</c:v>
                </c:pt>
                <c:pt idx="146">
                  <c:v>333.61422403842278</c:v>
                </c:pt>
                <c:pt idx="147">
                  <c:v>281.03888157266937</c:v>
                </c:pt>
                <c:pt idx="148">
                  <c:v>228.46353910691596</c:v>
                </c:pt>
                <c:pt idx="149">
                  <c:v>175.88819664116255</c:v>
                </c:pt>
                <c:pt idx="150">
                  <c:v>123.31285417540913</c:v>
                </c:pt>
                <c:pt idx="151">
                  <c:v>70.737511709655706</c:v>
                </c:pt>
                <c:pt idx="152">
                  <c:v>908.16216924390233</c:v>
                </c:pt>
                <c:pt idx="153">
                  <c:v>855.58682677814886</c:v>
                </c:pt>
                <c:pt idx="154">
                  <c:v>803.0114843123954</c:v>
                </c:pt>
                <c:pt idx="155">
                  <c:v>750.43614184664193</c:v>
                </c:pt>
                <c:pt idx="156">
                  <c:v>697.86079938088847</c:v>
                </c:pt>
                <c:pt idx="157">
                  <c:v>645.285456915135</c:v>
                </c:pt>
                <c:pt idx="158">
                  <c:v>592.71011444938154</c:v>
                </c:pt>
                <c:pt idx="159">
                  <c:v>540.13477198362807</c:v>
                </c:pt>
                <c:pt idx="160">
                  <c:v>487.55942951787466</c:v>
                </c:pt>
                <c:pt idx="161">
                  <c:v>434.98408705212125</c:v>
                </c:pt>
                <c:pt idx="162">
                  <c:v>382.40874458636785</c:v>
                </c:pt>
                <c:pt idx="163">
                  <c:v>329.83340212061444</c:v>
                </c:pt>
                <c:pt idx="164">
                  <c:v>277.25805965486103</c:v>
                </c:pt>
                <c:pt idx="165">
                  <c:v>224.68271718910762</c:v>
                </c:pt>
                <c:pt idx="166">
                  <c:v>172.10737472335421</c:v>
                </c:pt>
                <c:pt idx="167">
                  <c:v>119.53203225760079</c:v>
                </c:pt>
                <c:pt idx="168">
                  <c:v>66.956689791847367</c:v>
                </c:pt>
                <c:pt idx="169">
                  <c:v>904.38134732609399</c:v>
                </c:pt>
                <c:pt idx="170">
                  <c:v>851.80600486034052</c:v>
                </c:pt>
                <c:pt idx="171">
                  <c:v>799.23066239458706</c:v>
                </c:pt>
                <c:pt idx="172">
                  <c:v>746.65531992883359</c:v>
                </c:pt>
                <c:pt idx="173">
                  <c:v>694.07997746308013</c:v>
                </c:pt>
                <c:pt idx="174">
                  <c:v>641.50463499732666</c:v>
                </c:pt>
                <c:pt idx="175">
                  <c:v>588.9292925315732</c:v>
                </c:pt>
                <c:pt idx="176">
                  <c:v>536.35395006581973</c:v>
                </c:pt>
                <c:pt idx="177">
                  <c:v>483.77860760006632</c:v>
                </c:pt>
                <c:pt idx="178">
                  <c:v>431.20326513431291</c:v>
                </c:pt>
                <c:pt idx="179">
                  <c:v>378.62792266855951</c:v>
                </c:pt>
                <c:pt idx="180">
                  <c:v>326.0525802028061</c:v>
                </c:pt>
                <c:pt idx="181">
                  <c:v>273.47723773705269</c:v>
                </c:pt>
                <c:pt idx="182">
                  <c:v>220.90189527129928</c:v>
                </c:pt>
                <c:pt idx="183">
                  <c:v>168.32655280554587</c:v>
                </c:pt>
                <c:pt idx="184">
                  <c:v>115.75121033979245</c:v>
                </c:pt>
                <c:pt idx="185">
                  <c:v>63.175867874039028</c:v>
                </c:pt>
                <c:pt idx="186">
                  <c:v>900.60052540828565</c:v>
                </c:pt>
                <c:pt idx="187">
                  <c:v>848.02518294253218</c:v>
                </c:pt>
                <c:pt idx="188">
                  <c:v>795.44984047677872</c:v>
                </c:pt>
                <c:pt idx="189">
                  <c:v>742.87449801102525</c:v>
                </c:pt>
                <c:pt idx="190">
                  <c:v>690.29915554527179</c:v>
                </c:pt>
                <c:pt idx="191">
                  <c:v>637.72381307951832</c:v>
                </c:pt>
                <c:pt idx="192">
                  <c:v>585.14847061376486</c:v>
                </c:pt>
                <c:pt idx="193">
                  <c:v>532.57312814801139</c:v>
                </c:pt>
                <c:pt idx="194">
                  <c:v>479.99778568225798</c:v>
                </c:pt>
                <c:pt idx="195">
                  <c:v>427.42244321650458</c:v>
                </c:pt>
                <c:pt idx="196">
                  <c:v>374.84710075075117</c:v>
                </c:pt>
                <c:pt idx="197">
                  <c:v>322.27175828499776</c:v>
                </c:pt>
                <c:pt idx="198">
                  <c:v>269.69641581924435</c:v>
                </c:pt>
                <c:pt idx="199">
                  <c:v>217.12107335349094</c:v>
                </c:pt>
                <c:pt idx="200">
                  <c:v>164.54573088773753</c:v>
                </c:pt>
                <c:pt idx="201">
                  <c:v>111.97038842198411</c:v>
                </c:pt>
                <c:pt idx="202">
                  <c:v>59.395045956230689</c:v>
                </c:pt>
                <c:pt idx="203">
                  <c:v>896.81970349047731</c:v>
                </c:pt>
                <c:pt idx="204">
                  <c:v>844.24436102472384</c:v>
                </c:pt>
                <c:pt idx="205">
                  <c:v>791.66901855897038</c:v>
                </c:pt>
                <c:pt idx="206">
                  <c:v>739.09367609321691</c:v>
                </c:pt>
                <c:pt idx="207">
                  <c:v>686.51833362746345</c:v>
                </c:pt>
                <c:pt idx="208">
                  <c:v>633.94299116170998</c:v>
                </c:pt>
                <c:pt idx="209">
                  <c:v>581.36764869595652</c:v>
                </c:pt>
                <c:pt idx="210">
                  <c:v>528.79230623020305</c:v>
                </c:pt>
                <c:pt idx="211">
                  <c:v>476.21696376444964</c:v>
                </c:pt>
                <c:pt idx="212">
                  <c:v>423.64162129869624</c:v>
                </c:pt>
                <c:pt idx="213">
                  <c:v>371.06627883294283</c:v>
                </c:pt>
                <c:pt idx="214">
                  <c:v>318.49093636718942</c:v>
                </c:pt>
                <c:pt idx="215">
                  <c:v>265.91559390143601</c:v>
                </c:pt>
                <c:pt idx="216">
                  <c:v>213.3402514356826</c:v>
                </c:pt>
                <c:pt idx="217">
                  <c:v>160.76490896992919</c:v>
                </c:pt>
                <c:pt idx="218">
                  <c:v>108.18956650417577</c:v>
                </c:pt>
                <c:pt idx="219">
                  <c:v>55.61422403842235</c:v>
                </c:pt>
                <c:pt idx="220">
                  <c:v>893.03888157266897</c:v>
                </c:pt>
                <c:pt idx="221">
                  <c:v>840.4635391069155</c:v>
                </c:pt>
                <c:pt idx="222">
                  <c:v>787.88819664116204</c:v>
                </c:pt>
                <c:pt idx="223">
                  <c:v>735.31285417540857</c:v>
                </c:pt>
                <c:pt idx="224">
                  <c:v>682.73751170965511</c:v>
                </c:pt>
                <c:pt idx="225">
                  <c:v>630.16216924390164</c:v>
                </c:pt>
                <c:pt idx="226">
                  <c:v>577.58682677814818</c:v>
                </c:pt>
                <c:pt idx="227">
                  <c:v>525.01148431239471</c:v>
                </c:pt>
                <c:pt idx="228">
                  <c:v>472.43614184664131</c:v>
                </c:pt>
                <c:pt idx="229">
                  <c:v>419.8607993808879</c:v>
                </c:pt>
                <c:pt idx="230">
                  <c:v>367.28545691513449</c:v>
                </c:pt>
                <c:pt idx="231">
                  <c:v>314.71011444938108</c:v>
                </c:pt>
                <c:pt idx="232">
                  <c:v>262.13477198362767</c:v>
                </c:pt>
                <c:pt idx="233">
                  <c:v>209.55942951787426</c:v>
                </c:pt>
                <c:pt idx="234">
                  <c:v>156.98408705212086</c:v>
                </c:pt>
                <c:pt idx="235">
                  <c:v>104.40874458636743</c:v>
                </c:pt>
                <c:pt idx="236">
                  <c:v>941.83340212061398</c:v>
                </c:pt>
                <c:pt idx="237">
                  <c:v>889.25805965486052</c:v>
                </c:pt>
                <c:pt idx="238">
                  <c:v>836.68271718910705</c:v>
                </c:pt>
                <c:pt idx="239">
                  <c:v>784.10737472335359</c:v>
                </c:pt>
                <c:pt idx="240">
                  <c:v>731.53203225760012</c:v>
                </c:pt>
                <c:pt idx="241">
                  <c:v>678.95668979184666</c:v>
                </c:pt>
                <c:pt idx="242">
                  <c:v>626.38134732609319</c:v>
                </c:pt>
                <c:pt idx="243">
                  <c:v>573.80600486033973</c:v>
                </c:pt>
                <c:pt idx="244">
                  <c:v>521.23066239458626</c:v>
                </c:pt>
                <c:pt idx="245">
                  <c:v>468.65531992883285</c:v>
                </c:pt>
                <c:pt idx="246">
                  <c:v>416.07997746307944</c:v>
                </c:pt>
                <c:pt idx="247">
                  <c:v>363.50463499732604</c:v>
                </c:pt>
                <c:pt idx="248">
                  <c:v>310.92929253157263</c:v>
                </c:pt>
                <c:pt idx="249">
                  <c:v>258.35395006581922</c:v>
                </c:pt>
                <c:pt idx="250">
                  <c:v>205.77860760006581</c:v>
                </c:pt>
                <c:pt idx="251">
                  <c:v>153.2032651343124</c:v>
                </c:pt>
                <c:pt idx="252">
                  <c:v>100.62792266855898</c:v>
                </c:pt>
                <c:pt idx="253">
                  <c:v>938.05258020280553</c:v>
                </c:pt>
                <c:pt idx="254">
                  <c:v>885.47723773705206</c:v>
                </c:pt>
                <c:pt idx="255">
                  <c:v>832.9018952712986</c:v>
                </c:pt>
                <c:pt idx="256">
                  <c:v>780.32655280554513</c:v>
                </c:pt>
                <c:pt idx="257">
                  <c:v>727.75121033979167</c:v>
                </c:pt>
                <c:pt idx="258">
                  <c:v>675.1758678740382</c:v>
                </c:pt>
                <c:pt idx="259">
                  <c:v>622.60052540828474</c:v>
                </c:pt>
                <c:pt idx="260">
                  <c:v>570.02518294253127</c:v>
                </c:pt>
                <c:pt idx="261">
                  <c:v>517.44984047677781</c:v>
                </c:pt>
                <c:pt idx="262">
                  <c:v>464.8744980110244</c:v>
                </c:pt>
                <c:pt idx="263">
                  <c:v>412.29915554527099</c:v>
                </c:pt>
                <c:pt idx="264">
                  <c:v>359.72381307951758</c:v>
                </c:pt>
                <c:pt idx="265">
                  <c:v>307.14847061376418</c:v>
                </c:pt>
                <c:pt idx="266">
                  <c:v>254.57312814801077</c:v>
                </c:pt>
                <c:pt idx="267">
                  <c:v>201.99778568225736</c:v>
                </c:pt>
                <c:pt idx="268">
                  <c:v>149.42244321650395</c:v>
                </c:pt>
                <c:pt idx="269">
                  <c:v>96.847100750750528</c:v>
                </c:pt>
                <c:pt idx="270">
                  <c:v>934.27175828499708</c:v>
                </c:pt>
                <c:pt idx="271">
                  <c:v>881.69641581924361</c:v>
                </c:pt>
                <c:pt idx="272">
                  <c:v>829.12107335349015</c:v>
                </c:pt>
                <c:pt idx="273">
                  <c:v>776.54573088773668</c:v>
                </c:pt>
                <c:pt idx="274">
                  <c:v>723.97038842198322</c:v>
                </c:pt>
                <c:pt idx="275">
                  <c:v>671.39504595622975</c:v>
                </c:pt>
                <c:pt idx="276">
                  <c:v>618.81970349047629</c:v>
                </c:pt>
                <c:pt idx="277">
                  <c:v>566.24436102472282</c:v>
                </c:pt>
                <c:pt idx="278">
                  <c:v>513.66901855896936</c:v>
                </c:pt>
                <c:pt idx="279">
                  <c:v>461.09367609321595</c:v>
                </c:pt>
                <c:pt idx="280">
                  <c:v>408.51833362746254</c:v>
                </c:pt>
                <c:pt idx="281">
                  <c:v>355.94299116170913</c:v>
                </c:pt>
                <c:pt idx="282">
                  <c:v>303.36764869595572</c:v>
                </c:pt>
                <c:pt idx="283">
                  <c:v>250.79230623020231</c:v>
                </c:pt>
                <c:pt idx="284">
                  <c:v>198.21696376444891</c:v>
                </c:pt>
                <c:pt idx="285">
                  <c:v>145.6416212986955</c:v>
                </c:pt>
                <c:pt idx="286">
                  <c:v>93.066278832942075</c:v>
                </c:pt>
                <c:pt idx="287">
                  <c:v>930.49093636718862</c:v>
                </c:pt>
                <c:pt idx="288">
                  <c:v>877.91559390143516</c:v>
                </c:pt>
                <c:pt idx="289">
                  <c:v>825.34025143568169</c:v>
                </c:pt>
                <c:pt idx="290">
                  <c:v>772.76490896992823</c:v>
                </c:pt>
                <c:pt idx="291">
                  <c:v>720.18956650417476</c:v>
                </c:pt>
                <c:pt idx="292">
                  <c:v>667.6142240384213</c:v>
                </c:pt>
                <c:pt idx="293">
                  <c:v>615.03888157266783</c:v>
                </c:pt>
                <c:pt idx="294">
                  <c:v>562.46353910691437</c:v>
                </c:pt>
                <c:pt idx="295">
                  <c:v>509.88819664116096</c:v>
                </c:pt>
                <c:pt idx="296">
                  <c:v>457.31285417540755</c:v>
                </c:pt>
                <c:pt idx="297">
                  <c:v>404.73751170965414</c:v>
                </c:pt>
                <c:pt idx="298">
                  <c:v>352.16216924390073</c:v>
                </c:pt>
                <c:pt idx="299">
                  <c:v>299.58682677814733</c:v>
                </c:pt>
                <c:pt idx="300">
                  <c:v>247.01148431239392</c:v>
                </c:pt>
                <c:pt idx="301">
                  <c:v>194.43614184664051</c:v>
                </c:pt>
                <c:pt idx="302">
                  <c:v>141.8607993808871</c:v>
                </c:pt>
                <c:pt idx="303">
                  <c:v>89.285456915133679</c:v>
                </c:pt>
                <c:pt idx="304">
                  <c:v>926.71011444938028</c:v>
                </c:pt>
                <c:pt idx="305">
                  <c:v>874.13477198362682</c:v>
                </c:pt>
                <c:pt idx="306">
                  <c:v>821.55942951787335</c:v>
                </c:pt>
                <c:pt idx="307">
                  <c:v>768.98408705211989</c:v>
                </c:pt>
                <c:pt idx="308">
                  <c:v>716.40874458636642</c:v>
                </c:pt>
                <c:pt idx="309">
                  <c:v>663.83340212061296</c:v>
                </c:pt>
                <c:pt idx="310">
                  <c:v>611.25805965485949</c:v>
                </c:pt>
                <c:pt idx="311">
                  <c:v>558.68271718910603</c:v>
                </c:pt>
                <c:pt idx="312">
                  <c:v>506.10737472335262</c:v>
                </c:pt>
                <c:pt idx="313">
                  <c:v>453.53203225759921</c:v>
                </c:pt>
                <c:pt idx="314">
                  <c:v>400.9566897918458</c:v>
                </c:pt>
                <c:pt idx="315">
                  <c:v>348.3813473260924</c:v>
                </c:pt>
                <c:pt idx="316">
                  <c:v>295.80600486033899</c:v>
                </c:pt>
                <c:pt idx="317">
                  <c:v>243.23066239458558</c:v>
                </c:pt>
                <c:pt idx="318">
                  <c:v>190.65531992883217</c:v>
                </c:pt>
                <c:pt idx="319">
                  <c:v>138.07997746307876</c:v>
                </c:pt>
                <c:pt idx="320">
                  <c:v>85.50463499732534</c:v>
                </c:pt>
                <c:pt idx="321">
                  <c:v>922.92929253157195</c:v>
                </c:pt>
                <c:pt idx="322">
                  <c:v>870.35395006581848</c:v>
                </c:pt>
                <c:pt idx="323">
                  <c:v>817.77860760006502</c:v>
                </c:pt>
                <c:pt idx="324">
                  <c:v>765.20326513431155</c:v>
                </c:pt>
                <c:pt idx="325">
                  <c:v>712.62792266855809</c:v>
                </c:pt>
                <c:pt idx="326">
                  <c:v>660.05258020280462</c:v>
                </c:pt>
                <c:pt idx="327">
                  <c:v>607.47723773705115</c:v>
                </c:pt>
                <c:pt idx="328">
                  <c:v>554.90189527129769</c:v>
                </c:pt>
                <c:pt idx="329">
                  <c:v>502.32655280554428</c:v>
                </c:pt>
                <c:pt idx="330">
                  <c:v>449.75121033979087</c:v>
                </c:pt>
                <c:pt idx="331">
                  <c:v>397.17586787403746</c:v>
                </c:pt>
                <c:pt idx="332">
                  <c:v>344.60052540828406</c:v>
                </c:pt>
                <c:pt idx="333">
                  <c:v>292.02518294253065</c:v>
                </c:pt>
                <c:pt idx="334">
                  <c:v>239.44984047677724</c:v>
                </c:pt>
                <c:pt idx="335">
                  <c:v>186.87449801102383</c:v>
                </c:pt>
                <c:pt idx="336">
                  <c:v>134.29915554527042</c:v>
                </c:pt>
                <c:pt idx="337">
                  <c:v>81.723813079517001</c:v>
                </c:pt>
                <c:pt idx="338">
                  <c:v>919.14847061376361</c:v>
                </c:pt>
                <c:pt idx="339">
                  <c:v>866.57312814801014</c:v>
                </c:pt>
                <c:pt idx="340">
                  <c:v>813.99778568225668</c:v>
                </c:pt>
                <c:pt idx="341">
                  <c:v>761.42244321650321</c:v>
                </c:pt>
                <c:pt idx="342">
                  <c:v>708.84710075074975</c:v>
                </c:pt>
                <c:pt idx="343">
                  <c:v>656.27175828499628</c:v>
                </c:pt>
                <c:pt idx="344">
                  <c:v>603.69641581924282</c:v>
                </c:pt>
                <c:pt idx="345">
                  <c:v>551.12107335348935</c:v>
                </c:pt>
                <c:pt idx="346">
                  <c:v>498.54573088773594</c:v>
                </c:pt>
                <c:pt idx="347">
                  <c:v>445.97038842198253</c:v>
                </c:pt>
                <c:pt idx="348">
                  <c:v>393.39504595622913</c:v>
                </c:pt>
                <c:pt idx="349">
                  <c:v>340.81970349047572</c:v>
                </c:pt>
                <c:pt idx="350">
                  <c:v>288.24436102472231</c:v>
                </c:pt>
                <c:pt idx="351">
                  <c:v>235.6690185589689</c:v>
                </c:pt>
                <c:pt idx="352">
                  <c:v>183.09367609321549</c:v>
                </c:pt>
                <c:pt idx="353">
                  <c:v>130.51833362746208</c:v>
                </c:pt>
                <c:pt idx="354">
                  <c:v>77.942991161708662</c:v>
                </c:pt>
                <c:pt idx="355">
                  <c:v>915.36764869595527</c:v>
                </c:pt>
                <c:pt idx="356">
                  <c:v>862.7923062302018</c:v>
                </c:pt>
                <c:pt idx="357">
                  <c:v>810.21696376444834</c:v>
                </c:pt>
                <c:pt idx="358">
                  <c:v>757.64162129869487</c:v>
                </c:pt>
                <c:pt idx="359">
                  <c:v>705.06627883294141</c:v>
                </c:pt>
                <c:pt idx="360">
                  <c:v>652.49093636718794</c:v>
                </c:pt>
                <c:pt idx="361">
                  <c:v>599.91559390143448</c:v>
                </c:pt>
                <c:pt idx="362">
                  <c:v>547.34025143568101</c:v>
                </c:pt>
                <c:pt idx="363">
                  <c:v>494.7649089699276</c:v>
                </c:pt>
                <c:pt idx="364">
                  <c:v>442.18956650417419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1-4AD1-8265-238E78D46D98}"/>
            </c:ext>
          </c:extLst>
        </c:ser>
        <c:ser>
          <c:idx val="2"/>
          <c:order val="2"/>
          <c:tx>
            <c:strRef>
              <c:f>'Sawtooth Chart (2025)'!$C$1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'Sawtooth Chart (2025)'!$C$2:$C$366</c:f>
              <c:numCache>
                <c:formatCode>0</c:formatCode>
                <c:ptCount val="365"/>
                <c:pt idx="0">
                  <c:v>52.575342465753423</c:v>
                </c:pt>
                <c:pt idx="1">
                  <c:v>52.575342465753423</c:v>
                </c:pt>
                <c:pt idx="2">
                  <c:v>52.575342465753423</c:v>
                </c:pt>
                <c:pt idx="3">
                  <c:v>52.575342465753423</c:v>
                </c:pt>
                <c:pt idx="4">
                  <c:v>52.575342465753423</c:v>
                </c:pt>
                <c:pt idx="5">
                  <c:v>52.575342465753423</c:v>
                </c:pt>
                <c:pt idx="6">
                  <c:v>52.575342465753423</c:v>
                </c:pt>
                <c:pt idx="7">
                  <c:v>52.575342465753423</c:v>
                </c:pt>
                <c:pt idx="8">
                  <c:v>52.575342465753423</c:v>
                </c:pt>
                <c:pt idx="9">
                  <c:v>52.575342465753423</c:v>
                </c:pt>
                <c:pt idx="10">
                  <c:v>52.575342465753423</c:v>
                </c:pt>
                <c:pt idx="11">
                  <c:v>52.575342465753423</c:v>
                </c:pt>
                <c:pt idx="12">
                  <c:v>52.575342465753423</c:v>
                </c:pt>
                <c:pt idx="13">
                  <c:v>52.575342465753423</c:v>
                </c:pt>
                <c:pt idx="14">
                  <c:v>52.575342465753423</c:v>
                </c:pt>
                <c:pt idx="15">
                  <c:v>52.575342465753423</c:v>
                </c:pt>
                <c:pt idx="16">
                  <c:v>52.575342465753423</c:v>
                </c:pt>
                <c:pt idx="17">
                  <c:v>52.575342465753423</c:v>
                </c:pt>
                <c:pt idx="18">
                  <c:v>52.575342465753423</c:v>
                </c:pt>
                <c:pt idx="19">
                  <c:v>52.575342465753423</c:v>
                </c:pt>
                <c:pt idx="20">
                  <c:v>52.575342465753423</c:v>
                </c:pt>
                <c:pt idx="21">
                  <c:v>52.575342465753423</c:v>
                </c:pt>
                <c:pt idx="22">
                  <c:v>52.575342465753423</c:v>
                </c:pt>
                <c:pt idx="23">
                  <c:v>52.575342465753423</c:v>
                </c:pt>
                <c:pt idx="24">
                  <c:v>52.575342465753423</c:v>
                </c:pt>
                <c:pt idx="25">
                  <c:v>52.575342465753423</c:v>
                </c:pt>
                <c:pt idx="26">
                  <c:v>52.575342465753423</c:v>
                </c:pt>
                <c:pt idx="27">
                  <c:v>52.575342465753423</c:v>
                </c:pt>
                <c:pt idx="28">
                  <c:v>52.575342465753423</c:v>
                </c:pt>
                <c:pt idx="29">
                  <c:v>52.575342465753423</c:v>
                </c:pt>
                <c:pt idx="30">
                  <c:v>52.575342465753423</c:v>
                </c:pt>
                <c:pt idx="31">
                  <c:v>52.575342465753423</c:v>
                </c:pt>
                <c:pt idx="32">
                  <c:v>52.575342465753423</c:v>
                </c:pt>
                <c:pt idx="33">
                  <c:v>52.575342465753423</c:v>
                </c:pt>
                <c:pt idx="34">
                  <c:v>52.575342465753423</c:v>
                </c:pt>
                <c:pt idx="35">
                  <c:v>52.575342465753423</c:v>
                </c:pt>
                <c:pt idx="36">
                  <c:v>52.575342465753423</c:v>
                </c:pt>
                <c:pt idx="37">
                  <c:v>52.575342465753423</c:v>
                </c:pt>
                <c:pt idx="38">
                  <c:v>52.575342465753423</c:v>
                </c:pt>
                <c:pt idx="39">
                  <c:v>52.575342465753423</c:v>
                </c:pt>
                <c:pt idx="40">
                  <c:v>52.575342465753423</c:v>
                </c:pt>
                <c:pt idx="41">
                  <c:v>52.575342465753423</c:v>
                </c:pt>
                <c:pt idx="42">
                  <c:v>52.575342465753423</c:v>
                </c:pt>
                <c:pt idx="43">
                  <c:v>52.575342465753423</c:v>
                </c:pt>
                <c:pt idx="44">
                  <c:v>52.575342465753423</c:v>
                </c:pt>
                <c:pt idx="45">
                  <c:v>52.575342465753423</c:v>
                </c:pt>
                <c:pt idx="46">
                  <c:v>52.575342465753423</c:v>
                </c:pt>
                <c:pt idx="47">
                  <c:v>52.575342465753423</c:v>
                </c:pt>
                <c:pt idx="48">
                  <c:v>52.575342465753423</c:v>
                </c:pt>
                <c:pt idx="49">
                  <c:v>52.575342465753423</c:v>
                </c:pt>
                <c:pt idx="50">
                  <c:v>52.575342465753423</c:v>
                </c:pt>
                <c:pt idx="51">
                  <c:v>52.575342465753423</c:v>
                </c:pt>
                <c:pt idx="52">
                  <c:v>52.575342465753423</c:v>
                </c:pt>
                <c:pt idx="53">
                  <c:v>52.575342465753423</c:v>
                </c:pt>
                <c:pt idx="54">
                  <c:v>52.575342465753423</c:v>
                </c:pt>
                <c:pt idx="55">
                  <c:v>52.575342465753423</c:v>
                </c:pt>
                <c:pt idx="56">
                  <c:v>52.575342465753423</c:v>
                </c:pt>
                <c:pt idx="57">
                  <c:v>52.575342465753423</c:v>
                </c:pt>
                <c:pt idx="58">
                  <c:v>52.575342465753423</c:v>
                </c:pt>
                <c:pt idx="59">
                  <c:v>52.575342465753423</c:v>
                </c:pt>
                <c:pt idx="60">
                  <c:v>52.575342465753423</c:v>
                </c:pt>
                <c:pt idx="61">
                  <c:v>52.575342465753423</c:v>
                </c:pt>
                <c:pt idx="62">
                  <c:v>52.575342465753423</c:v>
                </c:pt>
                <c:pt idx="63">
                  <c:v>52.575342465753423</c:v>
                </c:pt>
                <c:pt idx="64">
                  <c:v>52.575342465753423</c:v>
                </c:pt>
                <c:pt idx="65">
                  <c:v>52.575342465753423</c:v>
                </c:pt>
                <c:pt idx="66">
                  <c:v>52.575342465753423</c:v>
                </c:pt>
                <c:pt idx="67">
                  <c:v>52.575342465753423</c:v>
                </c:pt>
                <c:pt idx="68">
                  <c:v>52.575342465753423</c:v>
                </c:pt>
                <c:pt idx="69">
                  <c:v>52.575342465753423</c:v>
                </c:pt>
                <c:pt idx="70">
                  <c:v>52.575342465753423</c:v>
                </c:pt>
                <c:pt idx="71">
                  <c:v>52.575342465753423</c:v>
                </c:pt>
                <c:pt idx="72">
                  <c:v>52.575342465753423</c:v>
                </c:pt>
                <c:pt idx="73">
                  <c:v>52.575342465753423</c:v>
                </c:pt>
                <c:pt idx="74">
                  <c:v>52.575342465753423</c:v>
                </c:pt>
                <c:pt idx="75">
                  <c:v>52.575342465753423</c:v>
                </c:pt>
                <c:pt idx="76">
                  <c:v>52.575342465753423</c:v>
                </c:pt>
                <c:pt idx="77">
                  <c:v>52.575342465753423</c:v>
                </c:pt>
                <c:pt idx="78">
                  <c:v>52.575342465753423</c:v>
                </c:pt>
                <c:pt idx="79">
                  <c:v>52.575342465753423</c:v>
                </c:pt>
                <c:pt idx="80">
                  <c:v>52.575342465753423</c:v>
                </c:pt>
                <c:pt idx="81">
                  <c:v>52.575342465753423</c:v>
                </c:pt>
                <c:pt idx="82">
                  <c:v>52.575342465753423</c:v>
                </c:pt>
                <c:pt idx="83">
                  <c:v>52.575342465753423</c:v>
                </c:pt>
                <c:pt idx="84">
                  <c:v>52.575342465753423</c:v>
                </c:pt>
                <c:pt idx="85">
                  <c:v>52.575342465753423</c:v>
                </c:pt>
                <c:pt idx="86">
                  <c:v>52.575342465753423</c:v>
                </c:pt>
                <c:pt idx="87">
                  <c:v>52.575342465753423</c:v>
                </c:pt>
                <c:pt idx="88">
                  <c:v>52.575342465753423</c:v>
                </c:pt>
                <c:pt idx="89">
                  <c:v>52.575342465753423</c:v>
                </c:pt>
                <c:pt idx="90">
                  <c:v>52.575342465753423</c:v>
                </c:pt>
                <c:pt idx="91">
                  <c:v>52.575342465753423</c:v>
                </c:pt>
                <c:pt idx="92">
                  <c:v>52.575342465753423</c:v>
                </c:pt>
                <c:pt idx="93">
                  <c:v>52.575342465753423</c:v>
                </c:pt>
                <c:pt idx="94">
                  <c:v>52.575342465753423</c:v>
                </c:pt>
                <c:pt idx="95">
                  <c:v>52.575342465753423</c:v>
                </c:pt>
                <c:pt idx="96">
                  <c:v>52.575342465753423</c:v>
                </c:pt>
                <c:pt idx="97">
                  <c:v>52.575342465753423</c:v>
                </c:pt>
                <c:pt idx="98">
                  <c:v>52.575342465753423</c:v>
                </c:pt>
                <c:pt idx="99">
                  <c:v>52.575342465753423</c:v>
                </c:pt>
                <c:pt idx="100">
                  <c:v>52.575342465753423</c:v>
                </c:pt>
                <c:pt idx="101">
                  <c:v>52.575342465753423</c:v>
                </c:pt>
                <c:pt idx="102">
                  <c:v>52.575342465753423</c:v>
                </c:pt>
                <c:pt idx="103">
                  <c:v>52.575342465753423</c:v>
                </c:pt>
                <c:pt idx="104">
                  <c:v>52.575342465753423</c:v>
                </c:pt>
                <c:pt idx="105">
                  <c:v>52.575342465753423</c:v>
                </c:pt>
                <c:pt idx="106">
                  <c:v>52.575342465753423</c:v>
                </c:pt>
                <c:pt idx="107">
                  <c:v>52.575342465753423</c:v>
                </c:pt>
                <c:pt idx="108">
                  <c:v>52.575342465753423</c:v>
                </c:pt>
                <c:pt idx="109">
                  <c:v>52.575342465753423</c:v>
                </c:pt>
                <c:pt idx="110">
                  <c:v>52.575342465753423</c:v>
                </c:pt>
                <c:pt idx="111">
                  <c:v>52.575342465753423</c:v>
                </c:pt>
                <c:pt idx="112">
                  <c:v>52.575342465753423</c:v>
                </c:pt>
                <c:pt idx="113">
                  <c:v>52.575342465753423</c:v>
                </c:pt>
                <c:pt idx="114">
                  <c:v>52.575342465753423</c:v>
                </c:pt>
                <c:pt idx="115">
                  <c:v>52.575342465753423</c:v>
                </c:pt>
                <c:pt idx="116">
                  <c:v>52.575342465753423</c:v>
                </c:pt>
                <c:pt idx="117">
                  <c:v>52.575342465753423</c:v>
                </c:pt>
                <c:pt idx="118">
                  <c:v>52.575342465753423</c:v>
                </c:pt>
                <c:pt idx="119">
                  <c:v>52.575342465753423</c:v>
                </c:pt>
                <c:pt idx="120">
                  <c:v>52.575342465753423</c:v>
                </c:pt>
                <c:pt idx="121">
                  <c:v>52.575342465753423</c:v>
                </c:pt>
                <c:pt idx="122">
                  <c:v>52.575342465753423</c:v>
                </c:pt>
                <c:pt idx="123">
                  <c:v>52.575342465753423</c:v>
                </c:pt>
                <c:pt idx="124">
                  <c:v>52.575342465753423</c:v>
                </c:pt>
                <c:pt idx="125">
                  <c:v>52.575342465753423</c:v>
                </c:pt>
                <c:pt idx="126">
                  <c:v>52.575342465753423</c:v>
                </c:pt>
                <c:pt idx="127">
                  <c:v>52.575342465753423</c:v>
                </c:pt>
                <c:pt idx="128">
                  <c:v>52.575342465753423</c:v>
                </c:pt>
                <c:pt idx="129">
                  <c:v>52.575342465753423</c:v>
                </c:pt>
                <c:pt idx="130">
                  <c:v>52.575342465753423</c:v>
                </c:pt>
                <c:pt idx="131">
                  <c:v>52.575342465753423</c:v>
                </c:pt>
                <c:pt idx="132">
                  <c:v>52.575342465753423</c:v>
                </c:pt>
                <c:pt idx="133">
                  <c:v>52.575342465753423</c:v>
                </c:pt>
                <c:pt idx="134">
                  <c:v>52.575342465753423</c:v>
                </c:pt>
                <c:pt idx="135">
                  <c:v>52.575342465753423</c:v>
                </c:pt>
                <c:pt idx="136">
                  <c:v>52.575342465753423</c:v>
                </c:pt>
                <c:pt idx="137">
                  <c:v>52.575342465753423</c:v>
                </c:pt>
                <c:pt idx="138">
                  <c:v>52.575342465753423</c:v>
                </c:pt>
                <c:pt idx="139">
                  <c:v>52.575342465753423</c:v>
                </c:pt>
                <c:pt idx="140">
                  <c:v>52.575342465753423</c:v>
                </c:pt>
                <c:pt idx="141">
                  <c:v>52.575342465753423</c:v>
                </c:pt>
                <c:pt idx="142">
                  <c:v>52.575342465753423</c:v>
                </c:pt>
                <c:pt idx="143">
                  <c:v>52.575342465753423</c:v>
                </c:pt>
                <c:pt idx="144">
                  <c:v>52.575342465753423</c:v>
                </c:pt>
                <c:pt idx="145">
                  <c:v>52.575342465753423</c:v>
                </c:pt>
                <c:pt idx="146">
                  <c:v>52.575342465753423</c:v>
                </c:pt>
                <c:pt idx="147">
                  <c:v>52.575342465753423</c:v>
                </c:pt>
                <c:pt idx="148">
                  <c:v>52.575342465753423</c:v>
                </c:pt>
                <c:pt idx="149">
                  <c:v>52.575342465753423</c:v>
                </c:pt>
                <c:pt idx="150">
                  <c:v>52.575342465753423</c:v>
                </c:pt>
                <c:pt idx="151">
                  <c:v>52.575342465753423</c:v>
                </c:pt>
                <c:pt idx="152">
                  <c:v>52.575342465753423</c:v>
                </c:pt>
                <c:pt idx="153">
                  <c:v>52.575342465753423</c:v>
                </c:pt>
                <c:pt idx="154">
                  <c:v>52.575342465753423</c:v>
                </c:pt>
                <c:pt idx="155">
                  <c:v>52.575342465753423</c:v>
                </c:pt>
                <c:pt idx="156">
                  <c:v>52.575342465753423</c:v>
                </c:pt>
                <c:pt idx="157">
                  <c:v>52.575342465753423</c:v>
                </c:pt>
                <c:pt idx="158">
                  <c:v>52.575342465753423</c:v>
                </c:pt>
                <c:pt idx="159">
                  <c:v>52.575342465753423</c:v>
                </c:pt>
                <c:pt idx="160">
                  <c:v>52.575342465753423</c:v>
                </c:pt>
                <c:pt idx="161">
                  <c:v>52.575342465753423</c:v>
                </c:pt>
                <c:pt idx="162">
                  <c:v>52.575342465753423</c:v>
                </c:pt>
                <c:pt idx="163">
                  <c:v>52.575342465753423</c:v>
                </c:pt>
                <c:pt idx="164">
                  <c:v>52.575342465753423</c:v>
                </c:pt>
                <c:pt idx="165">
                  <c:v>52.575342465753423</c:v>
                </c:pt>
                <c:pt idx="166">
                  <c:v>52.575342465753423</c:v>
                </c:pt>
                <c:pt idx="167">
                  <c:v>52.575342465753423</c:v>
                </c:pt>
                <c:pt idx="168">
                  <c:v>52.575342465753423</c:v>
                </c:pt>
                <c:pt idx="169">
                  <c:v>52.575342465753423</c:v>
                </c:pt>
                <c:pt idx="170">
                  <c:v>52.575342465753423</c:v>
                </c:pt>
                <c:pt idx="171">
                  <c:v>52.575342465753423</c:v>
                </c:pt>
                <c:pt idx="172">
                  <c:v>52.575342465753423</c:v>
                </c:pt>
                <c:pt idx="173">
                  <c:v>52.575342465753423</c:v>
                </c:pt>
                <c:pt idx="174">
                  <c:v>52.575342465753423</c:v>
                </c:pt>
                <c:pt idx="175">
                  <c:v>52.575342465753423</c:v>
                </c:pt>
                <c:pt idx="176">
                  <c:v>52.575342465753423</c:v>
                </c:pt>
                <c:pt idx="177">
                  <c:v>52.575342465753423</c:v>
                </c:pt>
                <c:pt idx="178">
                  <c:v>52.575342465753423</c:v>
                </c:pt>
                <c:pt idx="179">
                  <c:v>52.575342465753423</c:v>
                </c:pt>
                <c:pt idx="180">
                  <c:v>52.575342465753423</c:v>
                </c:pt>
                <c:pt idx="181">
                  <c:v>52.575342465753423</c:v>
                </c:pt>
                <c:pt idx="182">
                  <c:v>52.575342465753423</c:v>
                </c:pt>
                <c:pt idx="183">
                  <c:v>52.575342465753423</c:v>
                </c:pt>
                <c:pt idx="184">
                  <c:v>52.575342465753423</c:v>
                </c:pt>
                <c:pt idx="185">
                  <c:v>52.575342465753423</c:v>
                </c:pt>
                <c:pt idx="186">
                  <c:v>52.575342465753423</c:v>
                </c:pt>
                <c:pt idx="187">
                  <c:v>52.575342465753423</c:v>
                </c:pt>
                <c:pt idx="188">
                  <c:v>52.575342465753423</c:v>
                </c:pt>
                <c:pt idx="189">
                  <c:v>52.575342465753423</c:v>
                </c:pt>
                <c:pt idx="190">
                  <c:v>52.575342465753423</c:v>
                </c:pt>
                <c:pt idx="191">
                  <c:v>52.575342465753423</c:v>
                </c:pt>
                <c:pt idx="192">
                  <c:v>52.575342465753423</c:v>
                </c:pt>
                <c:pt idx="193">
                  <c:v>52.575342465753423</c:v>
                </c:pt>
                <c:pt idx="194">
                  <c:v>52.575342465753423</c:v>
                </c:pt>
                <c:pt idx="195">
                  <c:v>52.575342465753423</c:v>
                </c:pt>
                <c:pt idx="196">
                  <c:v>52.575342465753423</c:v>
                </c:pt>
                <c:pt idx="197">
                  <c:v>52.575342465753423</c:v>
                </c:pt>
                <c:pt idx="198">
                  <c:v>52.575342465753423</c:v>
                </c:pt>
                <c:pt idx="199">
                  <c:v>52.575342465753423</c:v>
                </c:pt>
                <c:pt idx="200">
                  <c:v>52.575342465753423</c:v>
                </c:pt>
                <c:pt idx="201">
                  <c:v>52.575342465753423</c:v>
                </c:pt>
                <c:pt idx="202">
                  <c:v>52.575342465753423</c:v>
                </c:pt>
                <c:pt idx="203">
                  <c:v>52.575342465753423</c:v>
                </c:pt>
                <c:pt idx="204">
                  <c:v>52.575342465753423</c:v>
                </c:pt>
                <c:pt idx="205">
                  <c:v>52.575342465753423</c:v>
                </c:pt>
                <c:pt idx="206">
                  <c:v>52.575342465753423</c:v>
                </c:pt>
                <c:pt idx="207">
                  <c:v>52.575342465753423</c:v>
                </c:pt>
                <c:pt idx="208">
                  <c:v>52.575342465753423</c:v>
                </c:pt>
                <c:pt idx="209">
                  <c:v>52.575342465753423</c:v>
                </c:pt>
                <c:pt idx="210">
                  <c:v>52.575342465753423</c:v>
                </c:pt>
                <c:pt idx="211">
                  <c:v>52.575342465753423</c:v>
                </c:pt>
                <c:pt idx="212">
                  <c:v>52.575342465753423</c:v>
                </c:pt>
                <c:pt idx="213">
                  <c:v>52.575342465753423</c:v>
                </c:pt>
                <c:pt idx="214">
                  <c:v>52.575342465753423</c:v>
                </c:pt>
                <c:pt idx="215">
                  <c:v>52.575342465753423</c:v>
                </c:pt>
                <c:pt idx="216">
                  <c:v>52.575342465753423</c:v>
                </c:pt>
                <c:pt idx="217">
                  <c:v>52.575342465753423</c:v>
                </c:pt>
                <c:pt idx="218">
                  <c:v>52.575342465753423</c:v>
                </c:pt>
                <c:pt idx="219">
                  <c:v>52.575342465753423</c:v>
                </c:pt>
                <c:pt idx="220">
                  <c:v>52.575342465753423</c:v>
                </c:pt>
                <c:pt idx="221">
                  <c:v>52.575342465753423</c:v>
                </c:pt>
                <c:pt idx="222">
                  <c:v>52.575342465753423</c:v>
                </c:pt>
                <c:pt idx="223">
                  <c:v>52.575342465753423</c:v>
                </c:pt>
                <c:pt idx="224">
                  <c:v>52.575342465753423</c:v>
                </c:pt>
                <c:pt idx="225">
                  <c:v>52.575342465753423</c:v>
                </c:pt>
                <c:pt idx="226">
                  <c:v>52.575342465753423</c:v>
                </c:pt>
                <c:pt idx="227">
                  <c:v>52.575342465753423</c:v>
                </c:pt>
                <c:pt idx="228">
                  <c:v>52.575342465753423</c:v>
                </c:pt>
                <c:pt idx="229">
                  <c:v>52.575342465753423</c:v>
                </c:pt>
                <c:pt idx="230">
                  <c:v>52.575342465753423</c:v>
                </c:pt>
                <c:pt idx="231">
                  <c:v>52.575342465753423</c:v>
                </c:pt>
                <c:pt idx="232">
                  <c:v>52.575342465753423</c:v>
                </c:pt>
                <c:pt idx="233">
                  <c:v>52.575342465753423</c:v>
                </c:pt>
                <c:pt idx="234">
                  <c:v>52.575342465753423</c:v>
                </c:pt>
                <c:pt idx="235">
                  <c:v>52.575342465753423</c:v>
                </c:pt>
                <c:pt idx="236">
                  <c:v>52.575342465753423</c:v>
                </c:pt>
                <c:pt idx="237">
                  <c:v>52.575342465753423</c:v>
                </c:pt>
                <c:pt idx="238">
                  <c:v>52.575342465753423</c:v>
                </c:pt>
                <c:pt idx="239">
                  <c:v>52.575342465753423</c:v>
                </c:pt>
                <c:pt idx="240">
                  <c:v>52.575342465753423</c:v>
                </c:pt>
                <c:pt idx="241">
                  <c:v>52.575342465753423</c:v>
                </c:pt>
                <c:pt idx="242">
                  <c:v>52.575342465753423</c:v>
                </c:pt>
                <c:pt idx="243">
                  <c:v>52.575342465753423</c:v>
                </c:pt>
                <c:pt idx="244">
                  <c:v>52.575342465753423</c:v>
                </c:pt>
                <c:pt idx="245">
                  <c:v>52.575342465753423</c:v>
                </c:pt>
                <c:pt idx="246">
                  <c:v>52.575342465753423</c:v>
                </c:pt>
                <c:pt idx="247">
                  <c:v>52.575342465753423</c:v>
                </c:pt>
                <c:pt idx="248">
                  <c:v>52.575342465753423</c:v>
                </c:pt>
                <c:pt idx="249">
                  <c:v>52.575342465753423</c:v>
                </c:pt>
                <c:pt idx="250">
                  <c:v>52.575342465753423</c:v>
                </c:pt>
                <c:pt idx="251">
                  <c:v>52.575342465753423</c:v>
                </c:pt>
                <c:pt idx="252">
                  <c:v>52.575342465753423</c:v>
                </c:pt>
                <c:pt idx="253">
                  <c:v>52.575342465753423</c:v>
                </c:pt>
                <c:pt idx="254">
                  <c:v>52.575342465753423</c:v>
                </c:pt>
                <c:pt idx="255">
                  <c:v>52.575342465753423</c:v>
                </c:pt>
                <c:pt idx="256">
                  <c:v>52.575342465753423</c:v>
                </c:pt>
                <c:pt idx="257">
                  <c:v>52.575342465753423</c:v>
                </c:pt>
                <c:pt idx="258">
                  <c:v>52.575342465753423</c:v>
                </c:pt>
                <c:pt idx="259">
                  <c:v>52.575342465753423</c:v>
                </c:pt>
                <c:pt idx="260">
                  <c:v>52.575342465753423</c:v>
                </c:pt>
                <c:pt idx="261">
                  <c:v>52.575342465753423</c:v>
                </c:pt>
                <c:pt idx="262">
                  <c:v>52.575342465753423</c:v>
                </c:pt>
                <c:pt idx="263">
                  <c:v>52.575342465753423</c:v>
                </c:pt>
                <c:pt idx="264">
                  <c:v>52.575342465753423</c:v>
                </c:pt>
                <c:pt idx="265">
                  <c:v>52.575342465753423</c:v>
                </c:pt>
                <c:pt idx="266">
                  <c:v>52.575342465753423</c:v>
                </c:pt>
                <c:pt idx="267">
                  <c:v>52.575342465753423</c:v>
                </c:pt>
                <c:pt idx="268">
                  <c:v>52.575342465753423</c:v>
                </c:pt>
                <c:pt idx="269">
                  <c:v>52.575342465753423</c:v>
                </c:pt>
                <c:pt idx="270">
                  <c:v>52.575342465753423</c:v>
                </c:pt>
                <c:pt idx="271">
                  <c:v>52.575342465753423</c:v>
                </c:pt>
                <c:pt idx="272">
                  <c:v>52.575342465753423</c:v>
                </c:pt>
                <c:pt idx="273">
                  <c:v>52.575342465753423</c:v>
                </c:pt>
                <c:pt idx="274">
                  <c:v>52.575342465753423</c:v>
                </c:pt>
                <c:pt idx="275">
                  <c:v>52.575342465753423</c:v>
                </c:pt>
                <c:pt idx="276">
                  <c:v>52.575342465753423</c:v>
                </c:pt>
                <c:pt idx="277">
                  <c:v>52.575342465753423</c:v>
                </c:pt>
                <c:pt idx="278">
                  <c:v>52.575342465753423</c:v>
                </c:pt>
                <c:pt idx="279">
                  <c:v>52.575342465753423</c:v>
                </c:pt>
                <c:pt idx="280">
                  <c:v>52.575342465753423</c:v>
                </c:pt>
                <c:pt idx="281">
                  <c:v>52.575342465753423</c:v>
                </c:pt>
                <c:pt idx="282">
                  <c:v>52.575342465753423</c:v>
                </c:pt>
                <c:pt idx="283">
                  <c:v>52.575342465753423</c:v>
                </c:pt>
                <c:pt idx="284">
                  <c:v>52.575342465753423</c:v>
                </c:pt>
                <c:pt idx="285">
                  <c:v>52.575342465753423</c:v>
                </c:pt>
                <c:pt idx="286">
                  <c:v>52.575342465753423</c:v>
                </c:pt>
                <c:pt idx="287">
                  <c:v>52.575342465753423</c:v>
                </c:pt>
                <c:pt idx="288">
                  <c:v>52.575342465753423</c:v>
                </c:pt>
                <c:pt idx="289">
                  <c:v>52.575342465753423</c:v>
                </c:pt>
                <c:pt idx="290">
                  <c:v>52.575342465753423</c:v>
                </c:pt>
                <c:pt idx="291">
                  <c:v>52.575342465753423</c:v>
                </c:pt>
                <c:pt idx="292">
                  <c:v>52.575342465753423</c:v>
                </c:pt>
                <c:pt idx="293">
                  <c:v>52.575342465753423</c:v>
                </c:pt>
                <c:pt idx="294">
                  <c:v>52.575342465753423</c:v>
                </c:pt>
                <c:pt idx="295">
                  <c:v>52.575342465753423</c:v>
                </c:pt>
                <c:pt idx="296">
                  <c:v>52.575342465753423</c:v>
                </c:pt>
                <c:pt idx="297">
                  <c:v>52.575342465753423</c:v>
                </c:pt>
                <c:pt idx="298">
                  <c:v>52.575342465753423</c:v>
                </c:pt>
                <c:pt idx="299">
                  <c:v>52.575342465753423</c:v>
                </c:pt>
                <c:pt idx="300">
                  <c:v>52.575342465753423</c:v>
                </c:pt>
                <c:pt idx="301">
                  <c:v>52.575342465753423</c:v>
                </c:pt>
                <c:pt idx="302">
                  <c:v>52.575342465753423</c:v>
                </c:pt>
                <c:pt idx="303">
                  <c:v>52.575342465753423</c:v>
                </c:pt>
                <c:pt idx="304">
                  <c:v>52.575342465753423</c:v>
                </c:pt>
                <c:pt idx="305">
                  <c:v>52.575342465753423</c:v>
                </c:pt>
                <c:pt idx="306">
                  <c:v>52.575342465753423</c:v>
                </c:pt>
                <c:pt idx="307">
                  <c:v>52.575342465753423</c:v>
                </c:pt>
                <c:pt idx="308">
                  <c:v>52.575342465753423</c:v>
                </c:pt>
                <c:pt idx="309">
                  <c:v>52.575342465753423</c:v>
                </c:pt>
                <c:pt idx="310">
                  <c:v>52.575342465753423</c:v>
                </c:pt>
                <c:pt idx="311">
                  <c:v>52.575342465753423</c:v>
                </c:pt>
                <c:pt idx="312">
                  <c:v>52.575342465753423</c:v>
                </c:pt>
                <c:pt idx="313">
                  <c:v>52.575342465753423</c:v>
                </c:pt>
                <c:pt idx="314">
                  <c:v>52.575342465753423</c:v>
                </c:pt>
                <c:pt idx="315">
                  <c:v>52.575342465753423</c:v>
                </c:pt>
                <c:pt idx="316">
                  <c:v>52.575342465753423</c:v>
                </c:pt>
                <c:pt idx="317">
                  <c:v>52.575342465753423</c:v>
                </c:pt>
                <c:pt idx="318">
                  <c:v>52.575342465753423</c:v>
                </c:pt>
                <c:pt idx="319">
                  <c:v>52.575342465753423</c:v>
                </c:pt>
                <c:pt idx="320">
                  <c:v>52.575342465753423</c:v>
                </c:pt>
                <c:pt idx="321">
                  <c:v>52.575342465753423</c:v>
                </c:pt>
                <c:pt idx="322">
                  <c:v>52.575342465753423</c:v>
                </c:pt>
                <c:pt idx="323">
                  <c:v>52.575342465753423</c:v>
                </c:pt>
                <c:pt idx="324">
                  <c:v>52.575342465753423</c:v>
                </c:pt>
                <c:pt idx="325">
                  <c:v>52.575342465753423</c:v>
                </c:pt>
                <c:pt idx="326">
                  <c:v>52.575342465753423</c:v>
                </c:pt>
                <c:pt idx="327">
                  <c:v>52.575342465753423</c:v>
                </c:pt>
                <c:pt idx="328">
                  <c:v>52.575342465753423</c:v>
                </c:pt>
                <c:pt idx="329">
                  <c:v>52.575342465753423</c:v>
                </c:pt>
                <c:pt idx="330">
                  <c:v>52.575342465753423</c:v>
                </c:pt>
                <c:pt idx="331">
                  <c:v>52.575342465753423</c:v>
                </c:pt>
                <c:pt idx="332">
                  <c:v>52.575342465753423</c:v>
                </c:pt>
                <c:pt idx="333">
                  <c:v>52.575342465753423</c:v>
                </c:pt>
                <c:pt idx="334">
                  <c:v>52.575342465753423</c:v>
                </c:pt>
                <c:pt idx="335">
                  <c:v>52.575342465753423</c:v>
                </c:pt>
                <c:pt idx="336">
                  <c:v>52.575342465753423</c:v>
                </c:pt>
                <c:pt idx="337">
                  <c:v>52.575342465753423</c:v>
                </c:pt>
                <c:pt idx="338">
                  <c:v>52.575342465753423</c:v>
                </c:pt>
                <c:pt idx="339">
                  <c:v>52.575342465753423</c:v>
                </c:pt>
                <c:pt idx="340">
                  <c:v>52.575342465753423</c:v>
                </c:pt>
                <c:pt idx="341">
                  <c:v>52.575342465753423</c:v>
                </c:pt>
                <c:pt idx="342">
                  <c:v>52.575342465753423</c:v>
                </c:pt>
                <c:pt idx="343">
                  <c:v>52.575342465753423</c:v>
                </c:pt>
                <c:pt idx="344">
                  <c:v>52.575342465753423</c:v>
                </c:pt>
                <c:pt idx="345">
                  <c:v>52.575342465753423</c:v>
                </c:pt>
                <c:pt idx="346">
                  <c:v>52.575342465753423</c:v>
                </c:pt>
                <c:pt idx="347">
                  <c:v>52.575342465753423</c:v>
                </c:pt>
                <c:pt idx="348">
                  <c:v>52.575342465753423</c:v>
                </c:pt>
                <c:pt idx="349">
                  <c:v>52.575342465753423</c:v>
                </c:pt>
                <c:pt idx="350">
                  <c:v>52.575342465753423</c:v>
                </c:pt>
                <c:pt idx="351">
                  <c:v>52.575342465753423</c:v>
                </c:pt>
                <c:pt idx="352">
                  <c:v>52.575342465753423</c:v>
                </c:pt>
                <c:pt idx="353">
                  <c:v>52.575342465753423</c:v>
                </c:pt>
                <c:pt idx="354">
                  <c:v>52.575342465753423</c:v>
                </c:pt>
                <c:pt idx="355">
                  <c:v>52.575342465753423</c:v>
                </c:pt>
                <c:pt idx="356">
                  <c:v>52.575342465753423</c:v>
                </c:pt>
                <c:pt idx="357">
                  <c:v>52.575342465753423</c:v>
                </c:pt>
                <c:pt idx="358">
                  <c:v>52.575342465753423</c:v>
                </c:pt>
                <c:pt idx="359">
                  <c:v>52.575342465753423</c:v>
                </c:pt>
                <c:pt idx="360">
                  <c:v>52.575342465753423</c:v>
                </c:pt>
                <c:pt idx="361">
                  <c:v>52.575342465753423</c:v>
                </c:pt>
                <c:pt idx="362">
                  <c:v>52.575342465753423</c:v>
                </c:pt>
                <c:pt idx="363">
                  <c:v>52.575342465753423</c:v>
                </c:pt>
                <c:pt idx="364">
                  <c:v>52.575342465753423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B1-4AD1-8265-238E78D46D98}"/>
            </c:ext>
          </c:extLst>
        </c:ser>
        <c:ser>
          <c:idx val="3"/>
          <c:order val="3"/>
          <c:tx>
            <c:strRef>
              <c:f>'Sawtooth Chart (2025)'!$D$1</c:f>
              <c:strCache>
                <c:ptCount val="1"/>
                <c:pt idx="0">
                  <c:v>End Inventory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'Sawtooth Chart (2025)'!$D$2:$D$366</c:f>
              <c:numCache>
                <c:formatCode>0</c:formatCode>
                <c:ptCount val="365"/>
                <c:pt idx="0">
                  <c:v>837.03888157267079</c:v>
                </c:pt>
                <c:pt idx="1">
                  <c:v>784.46353910691732</c:v>
                </c:pt>
                <c:pt idx="2">
                  <c:v>731.88819664116386</c:v>
                </c:pt>
                <c:pt idx="3">
                  <c:v>679.31285417541039</c:v>
                </c:pt>
                <c:pt idx="4">
                  <c:v>626.73751170965693</c:v>
                </c:pt>
                <c:pt idx="5">
                  <c:v>574.16216924390346</c:v>
                </c:pt>
                <c:pt idx="6">
                  <c:v>521.58682677815</c:v>
                </c:pt>
                <c:pt idx="7">
                  <c:v>469.01148431239659</c:v>
                </c:pt>
                <c:pt idx="8">
                  <c:v>416.43614184664318</c:v>
                </c:pt>
                <c:pt idx="9">
                  <c:v>363.86079938088977</c:v>
                </c:pt>
                <c:pt idx="10">
                  <c:v>311.28545691513636</c:v>
                </c:pt>
                <c:pt idx="11">
                  <c:v>258.71011444938296</c:v>
                </c:pt>
                <c:pt idx="12">
                  <c:v>206.13477198362955</c:v>
                </c:pt>
                <c:pt idx="13">
                  <c:v>153.55942951787614</c:v>
                </c:pt>
                <c:pt idx="14">
                  <c:v>100.98408705212272</c:v>
                </c:pt>
                <c:pt idx="15">
                  <c:v>48.408744586369295</c:v>
                </c:pt>
                <c:pt idx="16">
                  <c:v>885.8334021206158</c:v>
                </c:pt>
                <c:pt idx="17">
                  <c:v>833.25805965486234</c:v>
                </c:pt>
                <c:pt idx="18">
                  <c:v>780.68271718910887</c:v>
                </c:pt>
                <c:pt idx="19">
                  <c:v>728.10737472335541</c:v>
                </c:pt>
                <c:pt idx="20">
                  <c:v>675.53203225760194</c:v>
                </c:pt>
                <c:pt idx="21">
                  <c:v>622.95668979184848</c:v>
                </c:pt>
                <c:pt idx="22">
                  <c:v>570.38134732609501</c:v>
                </c:pt>
                <c:pt idx="23">
                  <c:v>517.80600486034155</c:v>
                </c:pt>
                <c:pt idx="24">
                  <c:v>465.23066239458814</c:v>
                </c:pt>
                <c:pt idx="25">
                  <c:v>412.65531992883473</c:v>
                </c:pt>
                <c:pt idx="26">
                  <c:v>360.07997746308132</c:v>
                </c:pt>
                <c:pt idx="27">
                  <c:v>307.50463499732791</c:v>
                </c:pt>
                <c:pt idx="28">
                  <c:v>254.9292925315745</c:v>
                </c:pt>
                <c:pt idx="29">
                  <c:v>202.3539500658211</c:v>
                </c:pt>
                <c:pt idx="30">
                  <c:v>149.77860760006769</c:v>
                </c:pt>
                <c:pt idx="31">
                  <c:v>97.203265134314265</c:v>
                </c:pt>
                <c:pt idx="32">
                  <c:v>44.627922668560842</c:v>
                </c:pt>
                <c:pt idx="33">
                  <c:v>882.05258020280735</c:v>
                </c:pt>
                <c:pt idx="34">
                  <c:v>829.47723773705388</c:v>
                </c:pt>
                <c:pt idx="35">
                  <c:v>776.90189527130042</c:v>
                </c:pt>
                <c:pt idx="36">
                  <c:v>724.32655280554695</c:v>
                </c:pt>
                <c:pt idx="37">
                  <c:v>671.75121033979349</c:v>
                </c:pt>
                <c:pt idx="38">
                  <c:v>619.17586787404002</c:v>
                </c:pt>
                <c:pt idx="39">
                  <c:v>566.60052540828656</c:v>
                </c:pt>
                <c:pt idx="40">
                  <c:v>514.02518294253309</c:v>
                </c:pt>
                <c:pt idx="41">
                  <c:v>461.44984047677968</c:v>
                </c:pt>
                <c:pt idx="42">
                  <c:v>408.87449801102628</c:v>
                </c:pt>
                <c:pt idx="43">
                  <c:v>356.29915554527287</c:v>
                </c:pt>
                <c:pt idx="44">
                  <c:v>303.72381307951946</c:v>
                </c:pt>
                <c:pt idx="45">
                  <c:v>251.14847061376605</c:v>
                </c:pt>
                <c:pt idx="46">
                  <c:v>198.57312814801264</c:v>
                </c:pt>
                <c:pt idx="47">
                  <c:v>145.99778568225923</c:v>
                </c:pt>
                <c:pt idx="48">
                  <c:v>93.422443216505812</c:v>
                </c:pt>
                <c:pt idx="49">
                  <c:v>40.847100750752389</c:v>
                </c:pt>
                <c:pt idx="50">
                  <c:v>878.2717582849989</c:v>
                </c:pt>
                <c:pt idx="51">
                  <c:v>825.69641581924543</c:v>
                </c:pt>
                <c:pt idx="52">
                  <c:v>773.12107335349197</c:v>
                </c:pt>
                <c:pt idx="53">
                  <c:v>720.5457308877385</c:v>
                </c:pt>
                <c:pt idx="54">
                  <c:v>667.97038842198504</c:v>
                </c:pt>
                <c:pt idx="55">
                  <c:v>615.39504595623157</c:v>
                </c:pt>
                <c:pt idx="56">
                  <c:v>562.8197034904781</c:v>
                </c:pt>
                <c:pt idx="57">
                  <c:v>510.2443610247247</c:v>
                </c:pt>
                <c:pt idx="58">
                  <c:v>457.66901855897129</c:v>
                </c:pt>
                <c:pt idx="59">
                  <c:v>405.09367609321788</c:v>
                </c:pt>
                <c:pt idx="60">
                  <c:v>352.51833362746447</c:v>
                </c:pt>
                <c:pt idx="61">
                  <c:v>299.94299116171106</c:v>
                </c:pt>
                <c:pt idx="62">
                  <c:v>247.36764869595766</c:v>
                </c:pt>
                <c:pt idx="63">
                  <c:v>194.79230623020425</c:v>
                </c:pt>
                <c:pt idx="64">
                  <c:v>142.21696376445084</c:v>
                </c:pt>
                <c:pt idx="65">
                  <c:v>89.641621298697416</c:v>
                </c:pt>
                <c:pt idx="66">
                  <c:v>37.066278832943993</c:v>
                </c:pt>
                <c:pt idx="67">
                  <c:v>874.49093636719056</c:v>
                </c:pt>
                <c:pt idx="68">
                  <c:v>821.91559390143709</c:v>
                </c:pt>
                <c:pt idx="69">
                  <c:v>769.34025143568363</c:v>
                </c:pt>
                <c:pt idx="70">
                  <c:v>716.76490896993016</c:v>
                </c:pt>
                <c:pt idx="71">
                  <c:v>664.1895665041767</c:v>
                </c:pt>
                <c:pt idx="72">
                  <c:v>611.61422403842323</c:v>
                </c:pt>
                <c:pt idx="73">
                  <c:v>559.03888157266977</c:v>
                </c:pt>
                <c:pt idx="74">
                  <c:v>506.46353910691636</c:v>
                </c:pt>
                <c:pt idx="75">
                  <c:v>453.88819664116295</c:v>
                </c:pt>
                <c:pt idx="76">
                  <c:v>401.31285417540954</c:v>
                </c:pt>
                <c:pt idx="77">
                  <c:v>348.73751170965613</c:v>
                </c:pt>
                <c:pt idx="78">
                  <c:v>296.16216924390272</c:v>
                </c:pt>
                <c:pt idx="79">
                  <c:v>243.58682677814932</c:v>
                </c:pt>
                <c:pt idx="80">
                  <c:v>191.01148431239591</c:v>
                </c:pt>
                <c:pt idx="81">
                  <c:v>138.4361418466425</c:v>
                </c:pt>
                <c:pt idx="82">
                  <c:v>85.860799380889077</c:v>
                </c:pt>
                <c:pt idx="83">
                  <c:v>33.285456915135654</c:v>
                </c:pt>
                <c:pt idx="84">
                  <c:v>870.71011444938222</c:v>
                </c:pt>
                <c:pt idx="85">
                  <c:v>818.13477198362875</c:v>
                </c:pt>
                <c:pt idx="86">
                  <c:v>765.55942951787529</c:v>
                </c:pt>
                <c:pt idx="87">
                  <c:v>712.98408705212182</c:v>
                </c:pt>
                <c:pt idx="88">
                  <c:v>660.40874458636836</c:v>
                </c:pt>
                <c:pt idx="89">
                  <c:v>607.83340212061489</c:v>
                </c:pt>
                <c:pt idx="90">
                  <c:v>555.25805965486143</c:v>
                </c:pt>
                <c:pt idx="91">
                  <c:v>502.68271718910802</c:v>
                </c:pt>
                <c:pt idx="92">
                  <c:v>450.10737472335461</c:v>
                </c:pt>
                <c:pt idx="93">
                  <c:v>397.5320322576012</c:v>
                </c:pt>
                <c:pt idx="94">
                  <c:v>344.95668979184779</c:v>
                </c:pt>
                <c:pt idx="95">
                  <c:v>292.38134732609439</c:v>
                </c:pt>
                <c:pt idx="96">
                  <c:v>239.80600486034098</c:v>
                </c:pt>
                <c:pt idx="97">
                  <c:v>187.23066239458757</c:v>
                </c:pt>
                <c:pt idx="98">
                  <c:v>134.65531992883416</c:v>
                </c:pt>
                <c:pt idx="99">
                  <c:v>82.079977463080738</c:v>
                </c:pt>
                <c:pt idx="100">
                  <c:v>29.504634997327315</c:v>
                </c:pt>
                <c:pt idx="101">
                  <c:v>866.92929253157388</c:v>
                </c:pt>
                <c:pt idx="102">
                  <c:v>814.35395006582041</c:v>
                </c:pt>
                <c:pt idx="103">
                  <c:v>761.77860760006695</c:v>
                </c:pt>
                <c:pt idx="104">
                  <c:v>709.20326513431348</c:v>
                </c:pt>
                <c:pt idx="105">
                  <c:v>656.62792266856002</c:v>
                </c:pt>
                <c:pt idx="106">
                  <c:v>604.05258020280655</c:v>
                </c:pt>
                <c:pt idx="107">
                  <c:v>551.47723773705309</c:v>
                </c:pt>
                <c:pt idx="108">
                  <c:v>498.90189527129968</c:v>
                </c:pt>
                <c:pt idx="109">
                  <c:v>446.32655280554627</c:v>
                </c:pt>
                <c:pt idx="110">
                  <c:v>393.75121033979286</c:v>
                </c:pt>
                <c:pt idx="111">
                  <c:v>341.17586787403945</c:v>
                </c:pt>
                <c:pt idx="112">
                  <c:v>288.60052540828605</c:v>
                </c:pt>
                <c:pt idx="113">
                  <c:v>236.02518294253264</c:v>
                </c:pt>
                <c:pt idx="114">
                  <c:v>183.44984047677923</c:v>
                </c:pt>
                <c:pt idx="115">
                  <c:v>130.87449801102582</c:v>
                </c:pt>
                <c:pt idx="116">
                  <c:v>78.299155545272399</c:v>
                </c:pt>
                <c:pt idx="117">
                  <c:v>25.723813079518976</c:v>
                </c:pt>
                <c:pt idx="118">
                  <c:v>863.14847061376554</c:v>
                </c:pt>
                <c:pt idx="119">
                  <c:v>810.57312814801207</c:v>
                </c:pt>
                <c:pt idx="120">
                  <c:v>757.99778568225861</c:v>
                </c:pt>
                <c:pt idx="121">
                  <c:v>705.42244321650514</c:v>
                </c:pt>
                <c:pt idx="122">
                  <c:v>652.84710075075168</c:v>
                </c:pt>
                <c:pt idx="123">
                  <c:v>600.27175828499821</c:v>
                </c:pt>
                <c:pt idx="124">
                  <c:v>547.69641581924475</c:v>
                </c:pt>
                <c:pt idx="125">
                  <c:v>495.12107335349134</c:v>
                </c:pt>
                <c:pt idx="126">
                  <c:v>442.54573088773793</c:v>
                </c:pt>
                <c:pt idx="127">
                  <c:v>389.97038842198452</c:v>
                </c:pt>
                <c:pt idx="128">
                  <c:v>337.39504595623112</c:v>
                </c:pt>
                <c:pt idx="129">
                  <c:v>284.81970349047771</c:v>
                </c:pt>
                <c:pt idx="130">
                  <c:v>232.2443610247243</c:v>
                </c:pt>
                <c:pt idx="131">
                  <c:v>179.66901855897089</c:v>
                </c:pt>
                <c:pt idx="132">
                  <c:v>127.09367609321747</c:v>
                </c:pt>
                <c:pt idx="133">
                  <c:v>74.518333627464045</c:v>
                </c:pt>
                <c:pt idx="134">
                  <c:v>21.942991161710623</c:v>
                </c:pt>
                <c:pt idx="135">
                  <c:v>859.3676486959572</c:v>
                </c:pt>
                <c:pt idx="136">
                  <c:v>806.79230623020374</c:v>
                </c:pt>
                <c:pt idx="137">
                  <c:v>754.21696376445027</c:v>
                </c:pt>
                <c:pt idx="138">
                  <c:v>701.6416212986968</c:v>
                </c:pt>
                <c:pt idx="139">
                  <c:v>649.06627883294334</c:v>
                </c:pt>
                <c:pt idx="140">
                  <c:v>596.49093636718987</c:v>
                </c:pt>
                <c:pt idx="141">
                  <c:v>543.91559390143641</c:v>
                </c:pt>
                <c:pt idx="142">
                  <c:v>491.340251435683</c:v>
                </c:pt>
                <c:pt idx="143">
                  <c:v>438.76490896992959</c:v>
                </c:pt>
                <c:pt idx="144">
                  <c:v>386.18956650417618</c:v>
                </c:pt>
                <c:pt idx="145">
                  <c:v>333.61422403842278</c:v>
                </c:pt>
                <c:pt idx="146">
                  <c:v>281.03888157266937</c:v>
                </c:pt>
                <c:pt idx="147">
                  <c:v>228.46353910691596</c:v>
                </c:pt>
                <c:pt idx="148">
                  <c:v>175.88819664116255</c:v>
                </c:pt>
                <c:pt idx="149">
                  <c:v>123.31285417540913</c:v>
                </c:pt>
                <c:pt idx="150">
                  <c:v>70.737511709655706</c:v>
                </c:pt>
                <c:pt idx="151">
                  <c:v>18.162169243902284</c:v>
                </c:pt>
                <c:pt idx="152">
                  <c:v>855.58682677814886</c:v>
                </c:pt>
                <c:pt idx="153">
                  <c:v>803.0114843123954</c:v>
                </c:pt>
                <c:pt idx="154">
                  <c:v>750.43614184664193</c:v>
                </c:pt>
                <c:pt idx="155">
                  <c:v>697.86079938088847</c:v>
                </c:pt>
                <c:pt idx="156">
                  <c:v>645.285456915135</c:v>
                </c:pt>
                <c:pt idx="157">
                  <c:v>592.71011444938154</c:v>
                </c:pt>
                <c:pt idx="158">
                  <c:v>540.13477198362807</c:v>
                </c:pt>
                <c:pt idx="159">
                  <c:v>487.55942951787466</c:v>
                </c:pt>
                <c:pt idx="160">
                  <c:v>434.98408705212125</c:v>
                </c:pt>
                <c:pt idx="161">
                  <c:v>382.40874458636785</c:v>
                </c:pt>
                <c:pt idx="162">
                  <c:v>329.83340212061444</c:v>
                </c:pt>
                <c:pt idx="163">
                  <c:v>277.25805965486103</c:v>
                </c:pt>
                <c:pt idx="164">
                  <c:v>224.68271718910762</c:v>
                </c:pt>
                <c:pt idx="165">
                  <c:v>172.10737472335421</c:v>
                </c:pt>
                <c:pt idx="166">
                  <c:v>119.53203225760079</c:v>
                </c:pt>
                <c:pt idx="167">
                  <c:v>66.956689791847367</c:v>
                </c:pt>
                <c:pt idx="168">
                  <c:v>14.381347326093945</c:v>
                </c:pt>
                <c:pt idx="169">
                  <c:v>851.80600486034052</c:v>
                </c:pt>
                <c:pt idx="170">
                  <c:v>799.23066239458706</c:v>
                </c:pt>
                <c:pt idx="171">
                  <c:v>746.65531992883359</c:v>
                </c:pt>
                <c:pt idx="172">
                  <c:v>694.07997746308013</c:v>
                </c:pt>
                <c:pt idx="173">
                  <c:v>641.50463499732666</c:v>
                </c:pt>
                <c:pt idx="174">
                  <c:v>588.9292925315732</c:v>
                </c:pt>
                <c:pt idx="175">
                  <c:v>536.35395006581973</c:v>
                </c:pt>
                <c:pt idx="176">
                  <c:v>483.77860760006632</c:v>
                </c:pt>
                <c:pt idx="177">
                  <c:v>431.20326513431291</c:v>
                </c:pt>
                <c:pt idx="178">
                  <c:v>378.62792266855951</c:v>
                </c:pt>
                <c:pt idx="179">
                  <c:v>326.0525802028061</c:v>
                </c:pt>
                <c:pt idx="180">
                  <c:v>273.47723773705269</c:v>
                </c:pt>
                <c:pt idx="181">
                  <c:v>220.90189527129928</c:v>
                </c:pt>
                <c:pt idx="182">
                  <c:v>168.32655280554587</c:v>
                </c:pt>
                <c:pt idx="183">
                  <c:v>115.75121033979245</c:v>
                </c:pt>
                <c:pt idx="184">
                  <c:v>63.175867874039028</c:v>
                </c:pt>
                <c:pt idx="185">
                  <c:v>10.600525408285606</c:v>
                </c:pt>
                <c:pt idx="186">
                  <c:v>848.02518294253218</c:v>
                </c:pt>
                <c:pt idx="187">
                  <c:v>795.44984047677872</c:v>
                </c:pt>
                <c:pt idx="188">
                  <c:v>742.87449801102525</c:v>
                </c:pt>
                <c:pt idx="189">
                  <c:v>690.29915554527179</c:v>
                </c:pt>
                <c:pt idx="190">
                  <c:v>637.72381307951832</c:v>
                </c:pt>
                <c:pt idx="191">
                  <c:v>585.14847061376486</c:v>
                </c:pt>
                <c:pt idx="192">
                  <c:v>532.57312814801139</c:v>
                </c:pt>
                <c:pt idx="193">
                  <c:v>479.99778568225798</c:v>
                </c:pt>
                <c:pt idx="194">
                  <c:v>427.42244321650458</c:v>
                </c:pt>
                <c:pt idx="195">
                  <c:v>374.84710075075117</c:v>
                </c:pt>
                <c:pt idx="196">
                  <c:v>322.27175828499776</c:v>
                </c:pt>
                <c:pt idx="197">
                  <c:v>269.69641581924435</c:v>
                </c:pt>
                <c:pt idx="198">
                  <c:v>217.12107335349094</c:v>
                </c:pt>
                <c:pt idx="199">
                  <c:v>164.54573088773753</c:v>
                </c:pt>
                <c:pt idx="200">
                  <c:v>111.97038842198411</c:v>
                </c:pt>
                <c:pt idx="201">
                  <c:v>59.395045956230689</c:v>
                </c:pt>
                <c:pt idx="202">
                  <c:v>6.8197034904772664</c:v>
                </c:pt>
                <c:pt idx="203">
                  <c:v>844.24436102472384</c:v>
                </c:pt>
                <c:pt idx="204">
                  <c:v>791.66901855897038</c:v>
                </c:pt>
                <c:pt idx="205">
                  <c:v>739.09367609321691</c:v>
                </c:pt>
                <c:pt idx="206">
                  <c:v>686.51833362746345</c:v>
                </c:pt>
                <c:pt idx="207">
                  <c:v>633.94299116170998</c:v>
                </c:pt>
                <c:pt idx="208">
                  <c:v>581.36764869595652</c:v>
                </c:pt>
                <c:pt idx="209">
                  <c:v>528.79230623020305</c:v>
                </c:pt>
                <c:pt idx="210">
                  <c:v>476.21696376444964</c:v>
                </c:pt>
                <c:pt idx="211">
                  <c:v>423.64162129869624</c:v>
                </c:pt>
                <c:pt idx="212">
                  <c:v>371.06627883294283</c:v>
                </c:pt>
                <c:pt idx="213">
                  <c:v>318.49093636718942</c:v>
                </c:pt>
                <c:pt idx="214">
                  <c:v>265.91559390143601</c:v>
                </c:pt>
                <c:pt idx="215">
                  <c:v>213.3402514356826</c:v>
                </c:pt>
                <c:pt idx="216">
                  <c:v>160.76490896992919</c:v>
                </c:pt>
                <c:pt idx="217">
                  <c:v>108.18956650417577</c:v>
                </c:pt>
                <c:pt idx="218">
                  <c:v>55.61422403842235</c:v>
                </c:pt>
                <c:pt idx="219">
                  <c:v>3.0388815726689273</c:v>
                </c:pt>
                <c:pt idx="220">
                  <c:v>840.4635391069155</c:v>
                </c:pt>
                <c:pt idx="221">
                  <c:v>787.88819664116204</c:v>
                </c:pt>
                <c:pt idx="222">
                  <c:v>735.31285417540857</c:v>
                </c:pt>
                <c:pt idx="223">
                  <c:v>682.73751170965511</c:v>
                </c:pt>
                <c:pt idx="224">
                  <c:v>630.16216924390164</c:v>
                </c:pt>
                <c:pt idx="225">
                  <c:v>577.58682677814818</c:v>
                </c:pt>
                <c:pt idx="226">
                  <c:v>525.01148431239471</c:v>
                </c:pt>
                <c:pt idx="227">
                  <c:v>472.43614184664131</c:v>
                </c:pt>
                <c:pt idx="228">
                  <c:v>419.8607993808879</c:v>
                </c:pt>
                <c:pt idx="229">
                  <c:v>367.28545691513449</c:v>
                </c:pt>
                <c:pt idx="230">
                  <c:v>314.71011444938108</c:v>
                </c:pt>
                <c:pt idx="231">
                  <c:v>262.13477198362767</c:v>
                </c:pt>
                <c:pt idx="232">
                  <c:v>209.55942951787426</c:v>
                </c:pt>
                <c:pt idx="233">
                  <c:v>156.98408705212086</c:v>
                </c:pt>
                <c:pt idx="234">
                  <c:v>104.40874458636743</c:v>
                </c:pt>
                <c:pt idx="235">
                  <c:v>51.833402120614011</c:v>
                </c:pt>
                <c:pt idx="236">
                  <c:v>889.25805965486052</c:v>
                </c:pt>
                <c:pt idx="237">
                  <c:v>836.68271718910705</c:v>
                </c:pt>
                <c:pt idx="238">
                  <c:v>784.10737472335359</c:v>
                </c:pt>
                <c:pt idx="239">
                  <c:v>731.53203225760012</c:v>
                </c:pt>
                <c:pt idx="240">
                  <c:v>678.95668979184666</c:v>
                </c:pt>
                <c:pt idx="241">
                  <c:v>626.38134732609319</c:v>
                </c:pt>
                <c:pt idx="242">
                  <c:v>573.80600486033973</c:v>
                </c:pt>
                <c:pt idx="243">
                  <c:v>521.23066239458626</c:v>
                </c:pt>
                <c:pt idx="244">
                  <c:v>468.65531992883285</c:v>
                </c:pt>
                <c:pt idx="245">
                  <c:v>416.07997746307944</c:v>
                </c:pt>
                <c:pt idx="246">
                  <c:v>363.50463499732604</c:v>
                </c:pt>
                <c:pt idx="247">
                  <c:v>310.92929253157263</c:v>
                </c:pt>
                <c:pt idx="248">
                  <c:v>258.35395006581922</c:v>
                </c:pt>
                <c:pt idx="249">
                  <c:v>205.77860760006581</c:v>
                </c:pt>
                <c:pt idx="250">
                  <c:v>153.2032651343124</c:v>
                </c:pt>
                <c:pt idx="251">
                  <c:v>100.62792266855898</c:v>
                </c:pt>
                <c:pt idx="252">
                  <c:v>48.052580202805558</c:v>
                </c:pt>
                <c:pt idx="253">
                  <c:v>885.47723773705206</c:v>
                </c:pt>
                <c:pt idx="254">
                  <c:v>832.9018952712986</c:v>
                </c:pt>
                <c:pt idx="255">
                  <c:v>780.32655280554513</c:v>
                </c:pt>
                <c:pt idx="256">
                  <c:v>727.75121033979167</c:v>
                </c:pt>
                <c:pt idx="257">
                  <c:v>675.1758678740382</c:v>
                </c:pt>
                <c:pt idx="258">
                  <c:v>622.60052540828474</c:v>
                </c:pt>
                <c:pt idx="259">
                  <c:v>570.02518294253127</c:v>
                </c:pt>
                <c:pt idx="260">
                  <c:v>517.44984047677781</c:v>
                </c:pt>
                <c:pt idx="261">
                  <c:v>464.8744980110244</c:v>
                </c:pt>
                <c:pt idx="262">
                  <c:v>412.29915554527099</c:v>
                </c:pt>
                <c:pt idx="263">
                  <c:v>359.72381307951758</c:v>
                </c:pt>
                <c:pt idx="264">
                  <c:v>307.14847061376418</c:v>
                </c:pt>
                <c:pt idx="265">
                  <c:v>254.57312814801077</c:v>
                </c:pt>
                <c:pt idx="266">
                  <c:v>201.99778568225736</c:v>
                </c:pt>
                <c:pt idx="267">
                  <c:v>149.42244321650395</c:v>
                </c:pt>
                <c:pt idx="268">
                  <c:v>96.847100750750528</c:v>
                </c:pt>
                <c:pt idx="269">
                  <c:v>44.271758284997105</c:v>
                </c:pt>
                <c:pt idx="270">
                  <c:v>881.69641581924361</c:v>
                </c:pt>
                <c:pt idx="271">
                  <c:v>829.12107335349015</c:v>
                </c:pt>
                <c:pt idx="272">
                  <c:v>776.54573088773668</c:v>
                </c:pt>
                <c:pt idx="273">
                  <c:v>723.97038842198322</c:v>
                </c:pt>
                <c:pt idx="274">
                  <c:v>671.39504595622975</c:v>
                </c:pt>
                <c:pt idx="275">
                  <c:v>618.81970349047629</c:v>
                </c:pt>
                <c:pt idx="276">
                  <c:v>566.24436102472282</c:v>
                </c:pt>
                <c:pt idx="277">
                  <c:v>513.66901855896936</c:v>
                </c:pt>
                <c:pt idx="278">
                  <c:v>461.09367609321595</c:v>
                </c:pt>
                <c:pt idx="279">
                  <c:v>408.51833362746254</c:v>
                </c:pt>
                <c:pt idx="280">
                  <c:v>355.94299116170913</c:v>
                </c:pt>
                <c:pt idx="281">
                  <c:v>303.36764869595572</c:v>
                </c:pt>
                <c:pt idx="282">
                  <c:v>250.79230623020231</c:v>
                </c:pt>
                <c:pt idx="283">
                  <c:v>198.21696376444891</c:v>
                </c:pt>
                <c:pt idx="284">
                  <c:v>145.6416212986955</c:v>
                </c:pt>
                <c:pt idx="285">
                  <c:v>93.066278832942075</c:v>
                </c:pt>
                <c:pt idx="286">
                  <c:v>40.490936367188652</c:v>
                </c:pt>
                <c:pt idx="287">
                  <c:v>877.91559390143516</c:v>
                </c:pt>
                <c:pt idx="288">
                  <c:v>825.34025143568169</c:v>
                </c:pt>
                <c:pt idx="289">
                  <c:v>772.76490896992823</c:v>
                </c:pt>
                <c:pt idx="290">
                  <c:v>720.18956650417476</c:v>
                </c:pt>
                <c:pt idx="291">
                  <c:v>667.6142240384213</c:v>
                </c:pt>
                <c:pt idx="292">
                  <c:v>615.03888157266783</c:v>
                </c:pt>
                <c:pt idx="293">
                  <c:v>562.46353910691437</c:v>
                </c:pt>
                <c:pt idx="294">
                  <c:v>509.88819664116096</c:v>
                </c:pt>
                <c:pt idx="295">
                  <c:v>457.31285417540755</c:v>
                </c:pt>
                <c:pt idx="296">
                  <c:v>404.73751170965414</c:v>
                </c:pt>
                <c:pt idx="297">
                  <c:v>352.16216924390073</c:v>
                </c:pt>
                <c:pt idx="298">
                  <c:v>299.58682677814733</c:v>
                </c:pt>
                <c:pt idx="299">
                  <c:v>247.01148431239392</c:v>
                </c:pt>
                <c:pt idx="300">
                  <c:v>194.43614184664051</c:v>
                </c:pt>
                <c:pt idx="301">
                  <c:v>141.8607993808871</c:v>
                </c:pt>
                <c:pt idx="302">
                  <c:v>89.285456915133679</c:v>
                </c:pt>
                <c:pt idx="303">
                  <c:v>36.710114449380256</c:v>
                </c:pt>
                <c:pt idx="304">
                  <c:v>874.13477198362682</c:v>
                </c:pt>
                <c:pt idx="305">
                  <c:v>821.55942951787335</c:v>
                </c:pt>
                <c:pt idx="306">
                  <c:v>768.98408705211989</c:v>
                </c:pt>
                <c:pt idx="307">
                  <c:v>716.40874458636642</c:v>
                </c:pt>
                <c:pt idx="308">
                  <c:v>663.83340212061296</c:v>
                </c:pt>
                <c:pt idx="309">
                  <c:v>611.25805965485949</c:v>
                </c:pt>
                <c:pt idx="310">
                  <c:v>558.68271718910603</c:v>
                </c:pt>
                <c:pt idx="311">
                  <c:v>506.10737472335262</c:v>
                </c:pt>
                <c:pt idx="312">
                  <c:v>453.53203225759921</c:v>
                </c:pt>
                <c:pt idx="313">
                  <c:v>400.9566897918458</c:v>
                </c:pt>
                <c:pt idx="314">
                  <c:v>348.3813473260924</c:v>
                </c:pt>
                <c:pt idx="315">
                  <c:v>295.80600486033899</c:v>
                </c:pt>
                <c:pt idx="316">
                  <c:v>243.23066239458558</c:v>
                </c:pt>
                <c:pt idx="317">
                  <c:v>190.65531992883217</c:v>
                </c:pt>
                <c:pt idx="318">
                  <c:v>138.07997746307876</c:v>
                </c:pt>
                <c:pt idx="319">
                  <c:v>85.50463499732534</c:v>
                </c:pt>
                <c:pt idx="320">
                  <c:v>32.929292531571917</c:v>
                </c:pt>
                <c:pt idx="321">
                  <c:v>870.35395006581848</c:v>
                </c:pt>
                <c:pt idx="322">
                  <c:v>817.77860760006502</c:v>
                </c:pt>
                <c:pt idx="323">
                  <c:v>765.20326513431155</c:v>
                </c:pt>
                <c:pt idx="324">
                  <c:v>712.62792266855809</c:v>
                </c:pt>
                <c:pt idx="325">
                  <c:v>660.05258020280462</c:v>
                </c:pt>
                <c:pt idx="326">
                  <c:v>607.47723773705115</c:v>
                </c:pt>
                <c:pt idx="327">
                  <c:v>554.90189527129769</c:v>
                </c:pt>
                <c:pt idx="328">
                  <c:v>502.32655280554428</c:v>
                </c:pt>
                <c:pt idx="329">
                  <c:v>449.75121033979087</c:v>
                </c:pt>
                <c:pt idx="330">
                  <c:v>397.17586787403746</c:v>
                </c:pt>
                <c:pt idx="331">
                  <c:v>344.60052540828406</c:v>
                </c:pt>
                <c:pt idx="332">
                  <c:v>292.02518294253065</c:v>
                </c:pt>
                <c:pt idx="333">
                  <c:v>239.44984047677724</c:v>
                </c:pt>
                <c:pt idx="334">
                  <c:v>186.87449801102383</c:v>
                </c:pt>
                <c:pt idx="335">
                  <c:v>134.29915554527042</c:v>
                </c:pt>
                <c:pt idx="336">
                  <c:v>81.723813079517001</c:v>
                </c:pt>
                <c:pt idx="337">
                  <c:v>29.148470613763578</c:v>
                </c:pt>
                <c:pt idx="338">
                  <c:v>866.57312814801014</c:v>
                </c:pt>
                <c:pt idx="339">
                  <c:v>813.99778568225668</c:v>
                </c:pt>
                <c:pt idx="340">
                  <c:v>761.42244321650321</c:v>
                </c:pt>
                <c:pt idx="341">
                  <c:v>708.84710075074975</c:v>
                </c:pt>
                <c:pt idx="342">
                  <c:v>656.27175828499628</c:v>
                </c:pt>
                <c:pt idx="343">
                  <c:v>603.69641581924282</c:v>
                </c:pt>
                <c:pt idx="344">
                  <c:v>551.12107335348935</c:v>
                </c:pt>
                <c:pt idx="345">
                  <c:v>498.54573088773594</c:v>
                </c:pt>
                <c:pt idx="346">
                  <c:v>445.97038842198253</c:v>
                </c:pt>
                <c:pt idx="347">
                  <c:v>393.39504595622913</c:v>
                </c:pt>
                <c:pt idx="348">
                  <c:v>340.81970349047572</c:v>
                </c:pt>
                <c:pt idx="349">
                  <c:v>288.24436102472231</c:v>
                </c:pt>
                <c:pt idx="350">
                  <c:v>235.6690185589689</c:v>
                </c:pt>
                <c:pt idx="351">
                  <c:v>183.09367609321549</c:v>
                </c:pt>
                <c:pt idx="352">
                  <c:v>130.51833362746208</c:v>
                </c:pt>
                <c:pt idx="353">
                  <c:v>77.942991161708662</c:v>
                </c:pt>
                <c:pt idx="354">
                  <c:v>25.367648695955239</c:v>
                </c:pt>
                <c:pt idx="355">
                  <c:v>862.7923062302018</c:v>
                </c:pt>
                <c:pt idx="356">
                  <c:v>810.21696376444834</c:v>
                </c:pt>
                <c:pt idx="357">
                  <c:v>757.64162129869487</c:v>
                </c:pt>
                <c:pt idx="358">
                  <c:v>705.06627883294141</c:v>
                </c:pt>
                <c:pt idx="359">
                  <c:v>652.49093636718794</c:v>
                </c:pt>
                <c:pt idx="360">
                  <c:v>599.91559390143448</c:v>
                </c:pt>
                <c:pt idx="361">
                  <c:v>547.34025143568101</c:v>
                </c:pt>
                <c:pt idx="362">
                  <c:v>494.7649089699276</c:v>
                </c:pt>
                <c:pt idx="363">
                  <c:v>442.18956650417419</c:v>
                </c:pt>
                <c:pt idx="364">
                  <c:v>389.61422403842079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B1-4AD1-8265-238E78D46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55855"/>
        <c:axId val="61152975"/>
      </c:lineChart>
      <c:catAx>
        <c:axId val="6115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2975"/>
        <c:crosses val="autoZero"/>
        <c:auto val="1"/>
        <c:lblAlgn val="ctr"/>
        <c:lblOffset val="100"/>
        <c:noMultiLvlLbl val="0"/>
      </c:catAx>
      <c:valAx>
        <c:axId val="6115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 On Hand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 Overtime - Standard</a:t>
            </a:r>
            <a:r>
              <a:rPr lang="en-US" baseline="0"/>
              <a:t> EOQ (Allowing Backorders)</a:t>
            </a:r>
            <a:endParaRPr lang="en-US"/>
          </a:p>
        </c:rich>
      </c:tx>
      <c:layout>
        <c:manualLayout>
          <c:xMode val="edge"/>
          <c:yMode val="edge"/>
          <c:x val="0.18939413559531842"/>
          <c:y val="2.7481642839625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'Sawtooth Chart 2.0'!$A$1</c:f>
              <c:strCache>
                <c:ptCount val="1"/>
                <c:pt idx="0">
                  <c:v>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'Sawtooth Chart 2.0'!$A$2:$A$366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70-4DBB-8AF8-FCDE1EC41351}"/>
            </c:ext>
          </c:extLst>
        </c:ser>
        <c:ser>
          <c:idx val="1"/>
          <c:order val="1"/>
          <c:tx>
            <c:strRef>
              <c:f>'Sawtooth Chart 2.0'!$B$1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'Sawtooth Chart 2.0'!$B$2:$B$366</c:f>
              <c:numCache>
                <c:formatCode>0</c:formatCode>
                <c:ptCount val="365"/>
                <c:pt idx="0">
                  <c:v>1059</c:v>
                </c:pt>
                <c:pt idx="1">
                  <c:v>1006.4246575342465</c:v>
                </c:pt>
                <c:pt idx="2">
                  <c:v>953.84931506849307</c:v>
                </c:pt>
                <c:pt idx="3">
                  <c:v>901.2739726027396</c:v>
                </c:pt>
                <c:pt idx="4">
                  <c:v>848.69863013698614</c:v>
                </c:pt>
                <c:pt idx="5">
                  <c:v>796.12328767123267</c:v>
                </c:pt>
                <c:pt idx="6">
                  <c:v>743.54794520547921</c:v>
                </c:pt>
                <c:pt idx="7">
                  <c:v>690.97260273972574</c:v>
                </c:pt>
                <c:pt idx="8">
                  <c:v>638.39726027397228</c:v>
                </c:pt>
                <c:pt idx="9">
                  <c:v>585.82191780821881</c:v>
                </c:pt>
                <c:pt idx="10">
                  <c:v>533.24657534246535</c:v>
                </c:pt>
                <c:pt idx="11">
                  <c:v>480.67123287671194</c:v>
                </c:pt>
                <c:pt idx="12">
                  <c:v>428.09589041095853</c:v>
                </c:pt>
                <c:pt idx="13">
                  <c:v>375.52054794520512</c:v>
                </c:pt>
                <c:pt idx="14">
                  <c:v>322.94520547945172</c:v>
                </c:pt>
                <c:pt idx="15">
                  <c:v>270.36986301369831</c:v>
                </c:pt>
                <c:pt idx="16">
                  <c:v>217.7945205479449</c:v>
                </c:pt>
                <c:pt idx="17">
                  <c:v>165.21917808219149</c:v>
                </c:pt>
                <c:pt idx="18">
                  <c:v>112.64383561643807</c:v>
                </c:pt>
                <c:pt idx="19">
                  <c:v>60.068493150684645</c:v>
                </c:pt>
                <c:pt idx="20">
                  <c:v>7.4931506849312228</c:v>
                </c:pt>
                <c:pt idx="21">
                  <c:v>-45.0821917808222</c:v>
                </c:pt>
                <c:pt idx="22">
                  <c:v>-97.657534246575622</c:v>
                </c:pt>
                <c:pt idx="23">
                  <c:v>-150.23287671232904</c:v>
                </c:pt>
                <c:pt idx="24">
                  <c:v>-202.80821917808248</c:v>
                </c:pt>
                <c:pt idx="25">
                  <c:v>-255.38356164383589</c:v>
                </c:pt>
                <c:pt idx="26">
                  <c:v>-307.9589041095893</c:v>
                </c:pt>
                <c:pt idx="27">
                  <c:v>698.46575342465735</c:v>
                </c:pt>
                <c:pt idx="28">
                  <c:v>645.89041095890389</c:v>
                </c:pt>
                <c:pt idx="29">
                  <c:v>593.31506849315042</c:v>
                </c:pt>
                <c:pt idx="30">
                  <c:v>540.73972602739696</c:v>
                </c:pt>
                <c:pt idx="31">
                  <c:v>488.16438356164355</c:v>
                </c:pt>
                <c:pt idx="32">
                  <c:v>435.58904109589014</c:v>
                </c:pt>
                <c:pt idx="33">
                  <c:v>383.01369863013673</c:v>
                </c:pt>
                <c:pt idx="34">
                  <c:v>330.43835616438332</c:v>
                </c:pt>
                <c:pt idx="35">
                  <c:v>277.86301369862991</c:v>
                </c:pt>
                <c:pt idx="36">
                  <c:v>225.28767123287651</c:v>
                </c:pt>
                <c:pt idx="37">
                  <c:v>172.7123287671231</c:v>
                </c:pt>
                <c:pt idx="38">
                  <c:v>120.13698630136967</c:v>
                </c:pt>
                <c:pt idx="39">
                  <c:v>67.561643835616252</c:v>
                </c:pt>
                <c:pt idx="40">
                  <c:v>14.986301369862829</c:v>
                </c:pt>
                <c:pt idx="41">
                  <c:v>-37.589041095890593</c:v>
                </c:pt>
                <c:pt idx="42">
                  <c:v>-90.164383561644016</c:v>
                </c:pt>
                <c:pt idx="43">
                  <c:v>-142.73972602739744</c:v>
                </c:pt>
                <c:pt idx="44">
                  <c:v>-195.31506849315087</c:v>
                </c:pt>
                <c:pt idx="45">
                  <c:v>-247.89041095890428</c:v>
                </c:pt>
                <c:pt idx="46">
                  <c:v>-300.46575342465769</c:v>
                </c:pt>
                <c:pt idx="47">
                  <c:v>705.95890410958896</c:v>
                </c:pt>
                <c:pt idx="48">
                  <c:v>653.38356164383549</c:v>
                </c:pt>
                <c:pt idx="49">
                  <c:v>600.80821917808203</c:v>
                </c:pt>
                <c:pt idx="50">
                  <c:v>548.23287671232856</c:v>
                </c:pt>
                <c:pt idx="51">
                  <c:v>495.65753424657515</c:v>
                </c:pt>
                <c:pt idx="52">
                  <c:v>443.08219178082174</c:v>
                </c:pt>
                <c:pt idx="53">
                  <c:v>390.50684931506834</c:v>
                </c:pt>
                <c:pt idx="54">
                  <c:v>337.93150684931493</c:v>
                </c:pt>
                <c:pt idx="55">
                  <c:v>285.35616438356152</c:v>
                </c:pt>
                <c:pt idx="56">
                  <c:v>232.78082191780811</c:v>
                </c:pt>
                <c:pt idx="57">
                  <c:v>180.2054794520547</c:v>
                </c:pt>
                <c:pt idx="58">
                  <c:v>127.63013698630128</c:v>
                </c:pt>
                <c:pt idx="59">
                  <c:v>75.054794520547858</c:v>
                </c:pt>
                <c:pt idx="60">
                  <c:v>22.479452054794436</c:v>
                </c:pt>
                <c:pt idx="61">
                  <c:v>-30.095890410958987</c:v>
                </c:pt>
                <c:pt idx="62">
                  <c:v>-82.671232876712409</c:v>
                </c:pt>
                <c:pt idx="63">
                  <c:v>-135.24657534246583</c:v>
                </c:pt>
                <c:pt idx="64">
                  <c:v>-187.82191780821927</c:v>
                </c:pt>
                <c:pt idx="65">
                  <c:v>-240.39726027397268</c:v>
                </c:pt>
                <c:pt idx="66">
                  <c:v>-292.97260273972609</c:v>
                </c:pt>
                <c:pt idx="67">
                  <c:v>713.45205479452056</c:v>
                </c:pt>
                <c:pt idx="68">
                  <c:v>660.8767123287671</c:v>
                </c:pt>
                <c:pt idx="69">
                  <c:v>608.30136986301363</c:v>
                </c:pt>
                <c:pt idx="70">
                  <c:v>555.72602739726017</c:v>
                </c:pt>
                <c:pt idx="71">
                  <c:v>503.15068493150676</c:v>
                </c:pt>
                <c:pt idx="72">
                  <c:v>450.57534246575335</c:v>
                </c:pt>
                <c:pt idx="73">
                  <c:v>397.99999999999994</c:v>
                </c:pt>
                <c:pt idx="74">
                  <c:v>345.42465753424653</c:v>
                </c:pt>
                <c:pt idx="75">
                  <c:v>292.84931506849313</c:v>
                </c:pt>
                <c:pt idx="76">
                  <c:v>240.27397260273972</c:v>
                </c:pt>
                <c:pt idx="77">
                  <c:v>187.69863013698631</c:v>
                </c:pt>
                <c:pt idx="78">
                  <c:v>135.1232876712329</c:v>
                </c:pt>
                <c:pt idx="79">
                  <c:v>82.547945205479479</c:v>
                </c:pt>
                <c:pt idx="80">
                  <c:v>29.972602739726057</c:v>
                </c:pt>
                <c:pt idx="81">
                  <c:v>-22.602739726027366</c:v>
                </c:pt>
                <c:pt idx="82">
                  <c:v>-75.178082191780788</c:v>
                </c:pt>
                <c:pt idx="83">
                  <c:v>-127.75342465753421</c:v>
                </c:pt>
                <c:pt idx="84">
                  <c:v>-180.32876712328763</c:v>
                </c:pt>
                <c:pt idx="85">
                  <c:v>-232.90410958904107</c:v>
                </c:pt>
                <c:pt idx="86">
                  <c:v>-285.47945205479448</c:v>
                </c:pt>
                <c:pt idx="87">
                  <c:v>720.94520547945217</c:v>
                </c:pt>
                <c:pt idx="88">
                  <c:v>668.3698630136987</c:v>
                </c:pt>
                <c:pt idx="89">
                  <c:v>615.79452054794524</c:v>
                </c:pt>
                <c:pt idx="90">
                  <c:v>563.21917808219177</c:v>
                </c:pt>
                <c:pt idx="91">
                  <c:v>510.64383561643837</c:v>
                </c:pt>
                <c:pt idx="92">
                  <c:v>458.06849315068496</c:v>
                </c:pt>
                <c:pt idx="93">
                  <c:v>405.49315068493155</c:v>
                </c:pt>
                <c:pt idx="94">
                  <c:v>352.91780821917814</c:v>
                </c:pt>
                <c:pt idx="95">
                  <c:v>300.34246575342473</c:v>
                </c:pt>
                <c:pt idx="96">
                  <c:v>247.76712328767132</c:v>
                </c:pt>
                <c:pt idx="97">
                  <c:v>195.19178082191792</c:v>
                </c:pt>
                <c:pt idx="98">
                  <c:v>142.61643835616451</c:v>
                </c:pt>
                <c:pt idx="99">
                  <c:v>90.041095890411086</c:v>
                </c:pt>
                <c:pt idx="100">
                  <c:v>37.465753424657663</c:v>
                </c:pt>
                <c:pt idx="101">
                  <c:v>-15.109589041095759</c:v>
                </c:pt>
                <c:pt idx="102">
                  <c:v>-67.684931506849182</c:v>
                </c:pt>
                <c:pt idx="103">
                  <c:v>-120.2602739726026</c:v>
                </c:pt>
                <c:pt idx="104">
                  <c:v>-172.83561643835603</c:v>
                </c:pt>
                <c:pt idx="105">
                  <c:v>-225.41095890410946</c:v>
                </c:pt>
                <c:pt idx="106">
                  <c:v>-277.98630136986287</c:v>
                </c:pt>
                <c:pt idx="107">
                  <c:v>728.43835616438378</c:v>
                </c:pt>
                <c:pt idx="108">
                  <c:v>675.86301369863031</c:v>
                </c:pt>
                <c:pt idx="109">
                  <c:v>623.28767123287685</c:v>
                </c:pt>
                <c:pt idx="110">
                  <c:v>570.71232876712338</c:v>
                </c:pt>
                <c:pt idx="111">
                  <c:v>518.13698630136992</c:v>
                </c:pt>
                <c:pt idx="112">
                  <c:v>465.56164383561651</c:v>
                </c:pt>
                <c:pt idx="113">
                  <c:v>412.9863013698631</c:v>
                </c:pt>
                <c:pt idx="114">
                  <c:v>360.41095890410969</c:v>
                </c:pt>
                <c:pt idx="115">
                  <c:v>307.83561643835628</c:v>
                </c:pt>
                <c:pt idx="116">
                  <c:v>255.26027397260287</c:v>
                </c:pt>
                <c:pt idx="117">
                  <c:v>202.68493150684947</c:v>
                </c:pt>
                <c:pt idx="118">
                  <c:v>150.10958904109606</c:v>
                </c:pt>
                <c:pt idx="119">
                  <c:v>97.534246575342635</c:v>
                </c:pt>
                <c:pt idx="120">
                  <c:v>44.958904109589213</c:v>
                </c:pt>
                <c:pt idx="121">
                  <c:v>-7.6164383561642097</c:v>
                </c:pt>
                <c:pt idx="122">
                  <c:v>-60.191780821917632</c:v>
                </c:pt>
                <c:pt idx="123">
                  <c:v>-112.76712328767105</c:v>
                </c:pt>
                <c:pt idx="124">
                  <c:v>-165.34246575342448</c:v>
                </c:pt>
                <c:pt idx="125">
                  <c:v>-217.91780821917791</c:v>
                </c:pt>
                <c:pt idx="126">
                  <c:v>-270.49315068493132</c:v>
                </c:pt>
                <c:pt idx="127">
                  <c:v>735.93150684931527</c:v>
                </c:pt>
                <c:pt idx="128">
                  <c:v>683.3561643835618</c:v>
                </c:pt>
                <c:pt idx="129">
                  <c:v>630.78082191780834</c:v>
                </c:pt>
                <c:pt idx="130">
                  <c:v>578.20547945205487</c:v>
                </c:pt>
                <c:pt idx="131">
                  <c:v>525.63013698630141</c:v>
                </c:pt>
                <c:pt idx="132">
                  <c:v>473.054794520548</c:v>
                </c:pt>
                <c:pt idx="133">
                  <c:v>420.47945205479459</c:v>
                </c:pt>
                <c:pt idx="134">
                  <c:v>367.90410958904118</c:v>
                </c:pt>
                <c:pt idx="135">
                  <c:v>315.32876712328778</c:v>
                </c:pt>
                <c:pt idx="136">
                  <c:v>262.75342465753437</c:v>
                </c:pt>
                <c:pt idx="137">
                  <c:v>210.17808219178096</c:v>
                </c:pt>
                <c:pt idx="138">
                  <c:v>157.60273972602755</c:v>
                </c:pt>
                <c:pt idx="139">
                  <c:v>105.02739726027413</c:v>
                </c:pt>
                <c:pt idx="140">
                  <c:v>52.452054794520706</c:v>
                </c:pt>
                <c:pt idx="141">
                  <c:v>-0.12328767123271689</c:v>
                </c:pt>
                <c:pt idx="142">
                  <c:v>-52.698630136986139</c:v>
                </c:pt>
                <c:pt idx="143">
                  <c:v>-105.27397260273956</c:v>
                </c:pt>
                <c:pt idx="144">
                  <c:v>-157.84931506849298</c:v>
                </c:pt>
                <c:pt idx="145">
                  <c:v>-210.42465753424642</c:v>
                </c:pt>
                <c:pt idx="146">
                  <c:v>-262.99999999999983</c:v>
                </c:pt>
                <c:pt idx="147">
                  <c:v>-315.57534246575324</c:v>
                </c:pt>
                <c:pt idx="148">
                  <c:v>690.8493150684933</c:v>
                </c:pt>
                <c:pt idx="149">
                  <c:v>638.27397260273983</c:v>
                </c:pt>
                <c:pt idx="150">
                  <c:v>585.69863013698637</c:v>
                </c:pt>
                <c:pt idx="151">
                  <c:v>533.1232876712329</c:v>
                </c:pt>
                <c:pt idx="152">
                  <c:v>480.54794520547949</c:v>
                </c:pt>
                <c:pt idx="153">
                  <c:v>427.97260273972609</c:v>
                </c:pt>
                <c:pt idx="154">
                  <c:v>375.39726027397268</c:v>
                </c:pt>
                <c:pt idx="155">
                  <c:v>322.82191780821927</c:v>
                </c:pt>
                <c:pt idx="156">
                  <c:v>270.24657534246586</c:v>
                </c:pt>
                <c:pt idx="157">
                  <c:v>217.67123287671245</c:v>
                </c:pt>
                <c:pt idx="158">
                  <c:v>165.09589041095904</c:v>
                </c:pt>
                <c:pt idx="159">
                  <c:v>112.52054794520562</c:v>
                </c:pt>
                <c:pt idx="160">
                  <c:v>59.945205479452198</c:v>
                </c:pt>
                <c:pt idx="161">
                  <c:v>7.3698630136987759</c:v>
                </c:pt>
                <c:pt idx="162">
                  <c:v>-45.205479452054647</c:v>
                </c:pt>
                <c:pt idx="163">
                  <c:v>-97.780821917808069</c:v>
                </c:pt>
                <c:pt idx="164">
                  <c:v>-150.35616438356149</c:v>
                </c:pt>
                <c:pt idx="165">
                  <c:v>-202.93150684931493</c:v>
                </c:pt>
                <c:pt idx="166">
                  <c:v>-255.50684931506834</c:v>
                </c:pt>
                <c:pt idx="167">
                  <c:v>-308.08219178082174</c:v>
                </c:pt>
                <c:pt idx="168">
                  <c:v>698.3424657534249</c:v>
                </c:pt>
                <c:pt idx="169">
                  <c:v>645.76712328767144</c:v>
                </c:pt>
                <c:pt idx="170">
                  <c:v>593.19178082191797</c:v>
                </c:pt>
                <c:pt idx="171">
                  <c:v>540.61643835616451</c:v>
                </c:pt>
                <c:pt idx="172">
                  <c:v>488.0410958904111</c:v>
                </c:pt>
                <c:pt idx="173">
                  <c:v>435.46575342465769</c:v>
                </c:pt>
                <c:pt idx="174">
                  <c:v>382.89041095890428</c:v>
                </c:pt>
                <c:pt idx="175">
                  <c:v>330.31506849315087</c:v>
                </c:pt>
                <c:pt idx="176">
                  <c:v>277.73972602739747</c:v>
                </c:pt>
                <c:pt idx="177">
                  <c:v>225.16438356164406</c:v>
                </c:pt>
                <c:pt idx="178">
                  <c:v>172.58904109589065</c:v>
                </c:pt>
                <c:pt idx="179">
                  <c:v>120.01369863013723</c:v>
                </c:pt>
                <c:pt idx="180">
                  <c:v>67.438356164383805</c:v>
                </c:pt>
                <c:pt idx="181">
                  <c:v>14.863013698630382</c:v>
                </c:pt>
                <c:pt idx="182">
                  <c:v>-37.71232876712304</c:v>
                </c:pt>
                <c:pt idx="183">
                  <c:v>-90.287671232876463</c:v>
                </c:pt>
                <c:pt idx="184">
                  <c:v>-142.86301369862989</c:v>
                </c:pt>
                <c:pt idx="185">
                  <c:v>-195.43835616438332</c:v>
                </c:pt>
                <c:pt idx="186">
                  <c:v>-248.01369863013673</c:v>
                </c:pt>
                <c:pt idx="187">
                  <c:v>-300.58904109589014</c:v>
                </c:pt>
                <c:pt idx="188">
                  <c:v>705.83561643835651</c:v>
                </c:pt>
                <c:pt idx="189">
                  <c:v>653.26027397260304</c:v>
                </c:pt>
                <c:pt idx="190">
                  <c:v>600.68493150684958</c:v>
                </c:pt>
                <c:pt idx="191">
                  <c:v>548.10958904109611</c:v>
                </c:pt>
                <c:pt idx="192">
                  <c:v>495.53424657534271</c:v>
                </c:pt>
                <c:pt idx="193">
                  <c:v>442.9589041095893</c:v>
                </c:pt>
                <c:pt idx="194">
                  <c:v>390.38356164383589</c:v>
                </c:pt>
                <c:pt idx="195">
                  <c:v>337.80821917808248</c:v>
                </c:pt>
                <c:pt idx="196">
                  <c:v>285.23287671232907</c:v>
                </c:pt>
                <c:pt idx="197">
                  <c:v>232.65753424657566</c:v>
                </c:pt>
                <c:pt idx="198">
                  <c:v>180.08219178082226</c:v>
                </c:pt>
                <c:pt idx="199">
                  <c:v>127.50684931506883</c:v>
                </c:pt>
                <c:pt idx="200">
                  <c:v>74.931506849315412</c:v>
                </c:pt>
                <c:pt idx="201">
                  <c:v>22.356164383561989</c:v>
                </c:pt>
                <c:pt idx="202">
                  <c:v>-30.219178082191434</c:v>
                </c:pt>
                <c:pt idx="203">
                  <c:v>-82.794520547944856</c:v>
                </c:pt>
                <c:pt idx="204">
                  <c:v>-135.36986301369828</c:v>
                </c:pt>
                <c:pt idx="205">
                  <c:v>-187.94520547945172</c:v>
                </c:pt>
                <c:pt idx="206">
                  <c:v>-240.52054794520512</c:v>
                </c:pt>
                <c:pt idx="207">
                  <c:v>-293.09589041095853</c:v>
                </c:pt>
                <c:pt idx="208">
                  <c:v>713.32876712328812</c:v>
                </c:pt>
                <c:pt idx="209">
                  <c:v>660.75342465753465</c:v>
                </c:pt>
                <c:pt idx="210">
                  <c:v>608.17808219178119</c:v>
                </c:pt>
                <c:pt idx="211">
                  <c:v>555.60273972602772</c:v>
                </c:pt>
                <c:pt idx="212">
                  <c:v>503.02739726027431</c:v>
                </c:pt>
                <c:pt idx="213">
                  <c:v>450.4520547945209</c:v>
                </c:pt>
                <c:pt idx="214">
                  <c:v>397.8767123287675</c:v>
                </c:pt>
                <c:pt idx="215">
                  <c:v>345.30136986301409</c:v>
                </c:pt>
                <c:pt idx="216">
                  <c:v>292.72602739726068</c:v>
                </c:pt>
                <c:pt idx="217">
                  <c:v>240.15068493150727</c:v>
                </c:pt>
                <c:pt idx="218">
                  <c:v>187.57534246575386</c:v>
                </c:pt>
                <c:pt idx="219">
                  <c:v>135.00000000000045</c:v>
                </c:pt>
                <c:pt idx="220">
                  <c:v>82.424657534247032</c:v>
                </c:pt>
                <c:pt idx="221">
                  <c:v>29.84931506849361</c:v>
                </c:pt>
                <c:pt idx="222">
                  <c:v>-22.726027397259813</c:v>
                </c:pt>
                <c:pt idx="223">
                  <c:v>-75.301369863013235</c:v>
                </c:pt>
                <c:pt idx="224">
                  <c:v>-127.87671232876666</c:v>
                </c:pt>
                <c:pt idx="225">
                  <c:v>-180.45205479452008</c:v>
                </c:pt>
                <c:pt idx="226">
                  <c:v>-233.02739726027352</c:v>
                </c:pt>
                <c:pt idx="227">
                  <c:v>-285.60273972602693</c:v>
                </c:pt>
                <c:pt idx="228">
                  <c:v>720.82191780821972</c:v>
                </c:pt>
                <c:pt idx="229">
                  <c:v>668.24657534246626</c:v>
                </c:pt>
                <c:pt idx="230">
                  <c:v>615.67123287671279</c:v>
                </c:pt>
                <c:pt idx="231">
                  <c:v>563.09589041095933</c:v>
                </c:pt>
                <c:pt idx="232">
                  <c:v>510.52054794520592</c:v>
                </c:pt>
                <c:pt idx="233">
                  <c:v>457.94520547945251</c:v>
                </c:pt>
                <c:pt idx="234">
                  <c:v>405.3698630136991</c:v>
                </c:pt>
                <c:pt idx="235">
                  <c:v>352.79452054794569</c:v>
                </c:pt>
                <c:pt idx="236">
                  <c:v>300.21917808219229</c:v>
                </c:pt>
                <c:pt idx="237">
                  <c:v>247.64383561643888</c:v>
                </c:pt>
                <c:pt idx="238">
                  <c:v>195.06849315068547</c:v>
                </c:pt>
                <c:pt idx="239">
                  <c:v>142.49315068493206</c:v>
                </c:pt>
                <c:pt idx="240">
                  <c:v>89.917808219178639</c:v>
                </c:pt>
                <c:pt idx="241">
                  <c:v>37.342465753425216</c:v>
                </c:pt>
                <c:pt idx="242">
                  <c:v>-15.232876712328206</c:v>
                </c:pt>
                <c:pt idx="243">
                  <c:v>-67.808219178081629</c:v>
                </c:pt>
                <c:pt idx="244">
                  <c:v>-120.38356164383505</c:v>
                </c:pt>
                <c:pt idx="245">
                  <c:v>-172.95890410958847</c:v>
                </c:pt>
                <c:pt idx="246">
                  <c:v>-225.53424657534191</c:v>
                </c:pt>
                <c:pt idx="247">
                  <c:v>-278.10958904109532</c:v>
                </c:pt>
                <c:pt idx="248">
                  <c:v>728.31506849315133</c:v>
                </c:pt>
                <c:pt idx="249">
                  <c:v>675.73972602739786</c:v>
                </c:pt>
                <c:pt idx="250">
                  <c:v>623.1643835616444</c:v>
                </c:pt>
                <c:pt idx="251">
                  <c:v>570.58904109589093</c:v>
                </c:pt>
                <c:pt idx="252">
                  <c:v>518.01369863013747</c:v>
                </c:pt>
                <c:pt idx="253">
                  <c:v>465.43835616438406</c:v>
                </c:pt>
                <c:pt idx="254">
                  <c:v>412.86301369863065</c:v>
                </c:pt>
                <c:pt idx="255">
                  <c:v>360.28767123287724</c:v>
                </c:pt>
                <c:pt idx="256">
                  <c:v>307.71232876712384</c:v>
                </c:pt>
                <c:pt idx="257">
                  <c:v>255.13698630137043</c:v>
                </c:pt>
                <c:pt idx="258">
                  <c:v>202.56164383561702</c:v>
                </c:pt>
                <c:pt idx="259">
                  <c:v>149.98630136986361</c:v>
                </c:pt>
                <c:pt idx="260">
                  <c:v>97.410958904110188</c:v>
                </c:pt>
                <c:pt idx="261">
                  <c:v>44.835616438356766</c:v>
                </c:pt>
                <c:pt idx="262">
                  <c:v>-7.7397260273966566</c:v>
                </c:pt>
                <c:pt idx="263">
                  <c:v>-60.315068493150079</c:v>
                </c:pt>
                <c:pt idx="264">
                  <c:v>-112.8904109589035</c:v>
                </c:pt>
                <c:pt idx="265">
                  <c:v>-165.46575342465692</c:v>
                </c:pt>
                <c:pt idx="266">
                  <c:v>-218.04109589041036</c:v>
                </c:pt>
                <c:pt idx="267">
                  <c:v>-270.61643835616377</c:v>
                </c:pt>
                <c:pt idx="268">
                  <c:v>735.80821917808282</c:v>
                </c:pt>
                <c:pt idx="269">
                  <c:v>683.23287671232936</c:v>
                </c:pt>
                <c:pt idx="270">
                  <c:v>630.65753424657589</c:v>
                </c:pt>
                <c:pt idx="271">
                  <c:v>578.08219178082243</c:v>
                </c:pt>
                <c:pt idx="272">
                  <c:v>525.50684931506896</c:v>
                </c:pt>
                <c:pt idx="273">
                  <c:v>472.93150684931555</c:v>
                </c:pt>
                <c:pt idx="274">
                  <c:v>420.35616438356215</c:v>
                </c:pt>
                <c:pt idx="275">
                  <c:v>367.78082191780874</c:v>
                </c:pt>
                <c:pt idx="276">
                  <c:v>315.20547945205533</c:v>
                </c:pt>
                <c:pt idx="277">
                  <c:v>262.63013698630192</c:v>
                </c:pt>
                <c:pt idx="278">
                  <c:v>210.05479452054851</c:v>
                </c:pt>
                <c:pt idx="279">
                  <c:v>157.4794520547951</c:v>
                </c:pt>
                <c:pt idx="280">
                  <c:v>104.90410958904168</c:v>
                </c:pt>
                <c:pt idx="281">
                  <c:v>52.328767123288259</c:v>
                </c:pt>
                <c:pt idx="282">
                  <c:v>-0.24657534246516377</c:v>
                </c:pt>
                <c:pt idx="283">
                  <c:v>-52.821917808218586</c:v>
                </c:pt>
                <c:pt idx="284">
                  <c:v>-105.39726027397201</c:v>
                </c:pt>
                <c:pt idx="285">
                  <c:v>-157.97260273972543</c:v>
                </c:pt>
                <c:pt idx="286">
                  <c:v>-210.54794520547887</c:v>
                </c:pt>
                <c:pt idx="287">
                  <c:v>-263.12328767123228</c:v>
                </c:pt>
                <c:pt idx="288">
                  <c:v>743.30136986301432</c:v>
                </c:pt>
                <c:pt idx="289">
                  <c:v>690.72602739726085</c:v>
                </c:pt>
                <c:pt idx="290">
                  <c:v>638.15068493150739</c:v>
                </c:pt>
                <c:pt idx="291">
                  <c:v>585.57534246575392</c:v>
                </c:pt>
                <c:pt idx="292">
                  <c:v>533.00000000000045</c:v>
                </c:pt>
                <c:pt idx="293">
                  <c:v>480.42465753424705</c:v>
                </c:pt>
                <c:pt idx="294">
                  <c:v>427.84931506849364</c:v>
                </c:pt>
                <c:pt idx="295">
                  <c:v>375.27397260274023</c:v>
                </c:pt>
                <c:pt idx="296">
                  <c:v>322.69863013698682</c:v>
                </c:pt>
                <c:pt idx="297">
                  <c:v>270.12328767123341</c:v>
                </c:pt>
                <c:pt idx="298">
                  <c:v>217.54794520548</c:v>
                </c:pt>
                <c:pt idx="299">
                  <c:v>164.9726027397266</c:v>
                </c:pt>
                <c:pt idx="300">
                  <c:v>112.39726027397317</c:v>
                </c:pt>
                <c:pt idx="301">
                  <c:v>59.821917808219752</c:v>
                </c:pt>
                <c:pt idx="302">
                  <c:v>7.2465753424663291</c:v>
                </c:pt>
                <c:pt idx="303">
                  <c:v>-45.328767123287093</c:v>
                </c:pt>
                <c:pt idx="304">
                  <c:v>-97.904109589040516</c:v>
                </c:pt>
                <c:pt idx="305">
                  <c:v>-150.47945205479394</c:v>
                </c:pt>
                <c:pt idx="306">
                  <c:v>-203.05479452054738</c:v>
                </c:pt>
                <c:pt idx="307">
                  <c:v>-255.63013698630078</c:v>
                </c:pt>
                <c:pt idx="308">
                  <c:v>-308.20547945205419</c:v>
                </c:pt>
                <c:pt idx="309">
                  <c:v>698.21917808219246</c:v>
                </c:pt>
                <c:pt idx="310">
                  <c:v>645.64383561643899</c:v>
                </c:pt>
                <c:pt idx="311">
                  <c:v>593.06849315068553</c:v>
                </c:pt>
                <c:pt idx="312">
                  <c:v>540.49315068493206</c:v>
                </c:pt>
                <c:pt idx="313">
                  <c:v>487.91780821917865</c:v>
                </c:pt>
                <c:pt idx="314">
                  <c:v>435.34246575342524</c:v>
                </c:pt>
                <c:pt idx="315">
                  <c:v>382.76712328767184</c:v>
                </c:pt>
                <c:pt idx="316">
                  <c:v>330.19178082191843</c:v>
                </c:pt>
                <c:pt idx="317">
                  <c:v>277.61643835616502</c:v>
                </c:pt>
                <c:pt idx="318">
                  <c:v>225.04109589041161</c:v>
                </c:pt>
                <c:pt idx="319">
                  <c:v>172.4657534246582</c:v>
                </c:pt>
                <c:pt idx="320">
                  <c:v>119.89041095890478</c:v>
                </c:pt>
                <c:pt idx="321">
                  <c:v>67.315068493151358</c:v>
                </c:pt>
                <c:pt idx="322">
                  <c:v>14.739726027397936</c:v>
                </c:pt>
                <c:pt idx="323">
                  <c:v>-37.835616438355487</c:v>
                </c:pt>
                <c:pt idx="324">
                  <c:v>-90.410958904108909</c:v>
                </c:pt>
                <c:pt idx="325">
                  <c:v>-142.98630136986233</c:v>
                </c:pt>
                <c:pt idx="326">
                  <c:v>-195.56164383561577</c:v>
                </c:pt>
                <c:pt idx="327">
                  <c:v>-248.13698630136918</c:v>
                </c:pt>
                <c:pt idx="328">
                  <c:v>-300.71232876712259</c:v>
                </c:pt>
                <c:pt idx="329">
                  <c:v>705.71232876712406</c:v>
                </c:pt>
                <c:pt idx="330">
                  <c:v>653.1369863013706</c:v>
                </c:pt>
                <c:pt idx="331">
                  <c:v>600.56164383561713</c:v>
                </c:pt>
                <c:pt idx="332">
                  <c:v>547.98630136986367</c:v>
                </c:pt>
                <c:pt idx="333">
                  <c:v>495.41095890411026</c:v>
                </c:pt>
                <c:pt idx="334">
                  <c:v>442.83561643835685</c:v>
                </c:pt>
                <c:pt idx="335">
                  <c:v>390.26027397260344</c:v>
                </c:pt>
                <c:pt idx="336">
                  <c:v>337.68493150685003</c:v>
                </c:pt>
                <c:pt idx="337">
                  <c:v>285.10958904109663</c:v>
                </c:pt>
                <c:pt idx="338">
                  <c:v>232.53424657534322</c:v>
                </c:pt>
                <c:pt idx="339">
                  <c:v>179.95890410958981</c:v>
                </c:pt>
                <c:pt idx="340">
                  <c:v>127.38356164383639</c:v>
                </c:pt>
                <c:pt idx="341">
                  <c:v>74.808219178082965</c:v>
                </c:pt>
                <c:pt idx="342">
                  <c:v>22.232876712329542</c:v>
                </c:pt>
                <c:pt idx="343">
                  <c:v>-30.34246575342388</c:v>
                </c:pt>
                <c:pt idx="344">
                  <c:v>-82.917808219177303</c:v>
                </c:pt>
                <c:pt idx="345">
                  <c:v>-135.49315068493073</c:v>
                </c:pt>
                <c:pt idx="346">
                  <c:v>-188.06849315068416</c:v>
                </c:pt>
                <c:pt idx="347">
                  <c:v>-240.64383561643757</c:v>
                </c:pt>
                <c:pt idx="348">
                  <c:v>-293.21917808219098</c:v>
                </c:pt>
                <c:pt idx="349">
                  <c:v>713.20547945205567</c:v>
                </c:pt>
                <c:pt idx="350">
                  <c:v>660.6301369863022</c:v>
                </c:pt>
                <c:pt idx="351">
                  <c:v>608.05479452054874</c:v>
                </c:pt>
                <c:pt idx="352">
                  <c:v>555.47945205479527</c:v>
                </c:pt>
                <c:pt idx="353">
                  <c:v>502.90410958904187</c:v>
                </c:pt>
                <c:pt idx="354">
                  <c:v>450.32876712328846</c:v>
                </c:pt>
                <c:pt idx="355">
                  <c:v>397.75342465753505</c:v>
                </c:pt>
                <c:pt idx="356">
                  <c:v>345.17808219178164</c:v>
                </c:pt>
                <c:pt idx="357">
                  <c:v>292.60273972602823</c:v>
                </c:pt>
                <c:pt idx="358">
                  <c:v>240.02739726027482</c:v>
                </c:pt>
                <c:pt idx="359">
                  <c:v>187.45205479452142</c:v>
                </c:pt>
                <c:pt idx="360">
                  <c:v>134.87671232876801</c:v>
                </c:pt>
                <c:pt idx="361">
                  <c:v>82.301369863014585</c:v>
                </c:pt>
                <c:pt idx="362">
                  <c:v>29.726027397261163</c:v>
                </c:pt>
                <c:pt idx="363">
                  <c:v>-22.84931506849226</c:v>
                </c:pt>
                <c:pt idx="364">
                  <c:v>-75.424657534245682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70-4DBB-8AF8-FCDE1EC41351}"/>
            </c:ext>
          </c:extLst>
        </c:ser>
        <c:ser>
          <c:idx val="2"/>
          <c:order val="2"/>
          <c:tx>
            <c:strRef>
              <c:f>'Sawtooth Chart 2.0'!$C$1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'Sawtooth Chart 2.0'!$C$2:$C$366</c:f>
              <c:numCache>
                <c:formatCode>0</c:formatCode>
                <c:ptCount val="365"/>
                <c:pt idx="0">
                  <c:v>52.575342465753423</c:v>
                </c:pt>
                <c:pt idx="1">
                  <c:v>52.575342465753423</c:v>
                </c:pt>
                <c:pt idx="2">
                  <c:v>52.575342465753423</c:v>
                </c:pt>
                <c:pt idx="3">
                  <c:v>52.575342465753423</c:v>
                </c:pt>
                <c:pt idx="4">
                  <c:v>52.575342465753423</c:v>
                </c:pt>
                <c:pt idx="5">
                  <c:v>52.575342465753423</c:v>
                </c:pt>
                <c:pt idx="6">
                  <c:v>52.575342465753423</c:v>
                </c:pt>
                <c:pt idx="7">
                  <c:v>52.575342465753423</c:v>
                </c:pt>
                <c:pt idx="8">
                  <c:v>52.575342465753423</c:v>
                </c:pt>
                <c:pt idx="9">
                  <c:v>52.575342465753423</c:v>
                </c:pt>
                <c:pt idx="10">
                  <c:v>52.575342465753423</c:v>
                </c:pt>
                <c:pt idx="11">
                  <c:v>52.575342465753423</c:v>
                </c:pt>
                <c:pt idx="12">
                  <c:v>52.575342465753423</c:v>
                </c:pt>
                <c:pt idx="13">
                  <c:v>52.575342465753423</c:v>
                </c:pt>
                <c:pt idx="14">
                  <c:v>52.575342465753423</c:v>
                </c:pt>
                <c:pt idx="15">
                  <c:v>52.575342465753423</c:v>
                </c:pt>
                <c:pt idx="16">
                  <c:v>52.575342465753423</c:v>
                </c:pt>
                <c:pt idx="17">
                  <c:v>52.575342465753423</c:v>
                </c:pt>
                <c:pt idx="18">
                  <c:v>52.575342465753423</c:v>
                </c:pt>
                <c:pt idx="19">
                  <c:v>52.575342465753423</c:v>
                </c:pt>
                <c:pt idx="20">
                  <c:v>52.575342465753423</c:v>
                </c:pt>
                <c:pt idx="21">
                  <c:v>52.575342465753423</c:v>
                </c:pt>
                <c:pt idx="22">
                  <c:v>52.575342465753423</c:v>
                </c:pt>
                <c:pt idx="23">
                  <c:v>52.575342465753423</c:v>
                </c:pt>
                <c:pt idx="24">
                  <c:v>52.575342465753423</c:v>
                </c:pt>
                <c:pt idx="25">
                  <c:v>52.575342465753423</c:v>
                </c:pt>
                <c:pt idx="26">
                  <c:v>52.575342465753423</c:v>
                </c:pt>
                <c:pt idx="27">
                  <c:v>52.575342465753423</c:v>
                </c:pt>
                <c:pt idx="28">
                  <c:v>52.575342465753423</c:v>
                </c:pt>
                <c:pt idx="29">
                  <c:v>52.575342465753423</c:v>
                </c:pt>
                <c:pt idx="30">
                  <c:v>52.575342465753423</c:v>
                </c:pt>
                <c:pt idx="31">
                  <c:v>52.575342465753423</c:v>
                </c:pt>
                <c:pt idx="32">
                  <c:v>52.575342465753423</c:v>
                </c:pt>
                <c:pt idx="33">
                  <c:v>52.575342465753423</c:v>
                </c:pt>
                <c:pt idx="34">
                  <c:v>52.575342465753423</c:v>
                </c:pt>
                <c:pt idx="35">
                  <c:v>52.575342465753423</c:v>
                </c:pt>
                <c:pt idx="36">
                  <c:v>52.575342465753423</c:v>
                </c:pt>
                <c:pt idx="37">
                  <c:v>52.575342465753423</c:v>
                </c:pt>
                <c:pt idx="38">
                  <c:v>52.575342465753423</c:v>
                </c:pt>
                <c:pt idx="39">
                  <c:v>52.575342465753423</c:v>
                </c:pt>
                <c:pt idx="40">
                  <c:v>52.575342465753423</c:v>
                </c:pt>
                <c:pt idx="41">
                  <c:v>52.575342465753423</c:v>
                </c:pt>
                <c:pt idx="42">
                  <c:v>52.575342465753423</c:v>
                </c:pt>
                <c:pt idx="43">
                  <c:v>52.575342465753423</c:v>
                </c:pt>
                <c:pt idx="44">
                  <c:v>52.575342465753423</c:v>
                </c:pt>
                <c:pt idx="45">
                  <c:v>52.575342465753423</c:v>
                </c:pt>
                <c:pt idx="46">
                  <c:v>52.575342465753423</c:v>
                </c:pt>
                <c:pt idx="47">
                  <c:v>52.575342465753423</c:v>
                </c:pt>
                <c:pt idx="48">
                  <c:v>52.575342465753423</c:v>
                </c:pt>
                <c:pt idx="49">
                  <c:v>52.575342465753423</c:v>
                </c:pt>
                <c:pt idx="50">
                  <c:v>52.575342465753423</c:v>
                </c:pt>
                <c:pt idx="51">
                  <c:v>52.575342465753423</c:v>
                </c:pt>
                <c:pt idx="52">
                  <c:v>52.575342465753423</c:v>
                </c:pt>
                <c:pt idx="53">
                  <c:v>52.575342465753423</c:v>
                </c:pt>
                <c:pt idx="54">
                  <c:v>52.575342465753423</c:v>
                </c:pt>
                <c:pt idx="55">
                  <c:v>52.575342465753423</c:v>
                </c:pt>
                <c:pt idx="56">
                  <c:v>52.575342465753423</c:v>
                </c:pt>
                <c:pt idx="57">
                  <c:v>52.575342465753423</c:v>
                </c:pt>
                <c:pt idx="58">
                  <c:v>52.575342465753423</c:v>
                </c:pt>
                <c:pt idx="59">
                  <c:v>52.575342465753423</c:v>
                </c:pt>
                <c:pt idx="60">
                  <c:v>52.575342465753423</c:v>
                </c:pt>
                <c:pt idx="61">
                  <c:v>52.575342465753423</c:v>
                </c:pt>
                <c:pt idx="62">
                  <c:v>52.575342465753423</c:v>
                </c:pt>
                <c:pt idx="63">
                  <c:v>52.575342465753423</c:v>
                </c:pt>
                <c:pt idx="64">
                  <c:v>52.575342465753423</c:v>
                </c:pt>
                <c:pt idx="65">
                  <c:v>52.575342465753423</c:v>
                </c:pt>
                <c:pt idx="66">
                  <c:v>52.575342465753423</c:v>
                </c:pt>
                <c:pt idx="67">
                  <c:v>52.575342465753423</c:v>
                </c:pt>
                <c:pt idx="68">
                  <c:v>52.575342465753423</c:v>
                </c:pt>
                <c:pt idx="69">
                  <c:v>52.575342465753423</c:v>
                </c:pt>
                <c:pt idx="70">
                  <c:v>52.575342465753423</c:v>
                </c:pt>
                <c:pt idx="71">
                  <c:v>52.575342465753423</c:v>
                </c:pt>
                <c:pt idx="72">
                  <c:v>52.575342465753423</c:v>
                </c:pt>
                <c:pt idx="73">
                  <c:v>52.575342465753423</c:v>
                </c:pt>
                <c:pt idx="74">
                  <c:v>52.575342465753423</c:v>
                </c:pt>
                <c:pt idx="75">
                  <c:v>52.575342465753423</c:v>
                </c:pt>
                <c:pt idx="76">
                  <c:v>52.575342465753423</c:v>
                </c:pt>
                <c:pt idx="77">
                  <c:v>52.575342465753423</c:v>
                </c:pt>
                <c:pt idx="78">
                  <c:v>52.575342465753423</c:v>
                </c:pt>
                <c:pt idx="79">
                  <c:v>52.575342465753423</c:v>
                </c:pt>
                <c:pt idx="80">
                  <c:v>52.575342465753423</c:v>
                </c:pt>
                <c:pt idx="81">
                  <c:v>52.575342465753423</c:v>
                </c:pt>
                <c:pt idx="82">
                  <c:v>52.575342465753423</c:v>
                </c:pt>
                <c:pt idx="83">
                  <c:v>52.575342465753423</c:v>
                </c:pt>
                <c:pt idx="84">
                  <c:v>52.575342465753423</c:v>
                </c:pt>
                <c:pt idx="85">
                  <c:v>52.575342465753423</c:v>
                </c:pt>
                <c:pt idx="86">
                  <c:v>52.575342465753423</c:v>
                </c:pt>
                <c:pt idx="87">
                  <c:v>52.575342465753423</c:v>
                </c:pt>
                <c:pt idx="88">
                  <c:v>52.575342465753423</c:v>
                </c:pt>
                <c:pt idx="89">
                  <c:v>52.575342465753423</c:v>
                </c:pt>
                <c:pt idx="90">
                  <c:v>52.575342465753423</c:v>
                </c:pt>
                <c:pt idx="91">
                  <c:v>52.575342465753423</c:v>
                </c:pt>
                <c:pt idx="92">
                  <c:v>52.575342465753423</c:v>
                </c:pt>
                <c:pt idx="93">
                  <c:v>52.575342465753423</c:v>
                </c:pt>
                <c:pt idx="94">
                  <c:v>52.575342465753423</c:v>
                </c:pt>
                <c:pt idx="95">
                  <c:v>52.575342465753423</c:v>
                </c:pt>
                <c:pt idx="96">
                  <c:v>52.575342465753423</c:v>
                </c:pt>
                <c:pt idx="97">
                  <c:v>52.575342465753423</c:v>
                </c:pt>
                <c:pt idx="98">
                  <c:v>52.575342465753423</c:v>
                </c:pt>
                <c:pt idx="99">
                  <c:v>52.575342465753423</c:v>
                </c:pt>
                <c:pt idx="100">
                  <c:v>52.575342465753423</c:v>
                </c:pt>
                <c:pt idx="101">
                  <c:v>52.575342465753423</c:v>
                </c:pt>
                <c:pt idx="102">
                  <c:v>52.575342465753423</c:v>
                </c:pt>
                <c:pt idx="103">
                  <c:v>52.575342465753423</c:v>
                </c:pt>
                <c:pt idx="104">
                  <c:v>52.575342465753423</c:v>
                </c:pt>
                <c:pt idx="105">
                  <c:v>52.575342465753423</c:v>
                </c:pt>
                <c:pt idx="106">
                  <c:v>52.575342465753423</c:v>
                </c:pt>
                <c:pt idx="107">
                  <c:v>52.575342465753423</c:v>
                </c:pt>
                <c:pt idx="108">
                  <c:v>52.575342465753423</c:v>
                </c:pt>
                <c:pt idx="109">
                  <c:v>52.575342465753423</c:v>
                </c:pt>
                <c:pt idx="110">
                  <c:v>52.575342465753423</c:v>
                </c:pt>
                <c:pt idx="111">
                  <c:v>52.575342465753423</c:v>
                </c:pt>
                <c:pt idx="112">
                  <c:v>52.575342465753423</c:v>
                </c:pt>
                <c:pt idx="113">
                  <c:v>52.575342465753423</c:v>
                </c:pt>
                <c:pt idx="114">
                  <c:v>52.575342465753423</c:v>
                </c:pt>
                <c:pt idx="115">
                  <c:v>52.575342465753423</c:v>
                </c:pt>
                <c:pt idx="116">
                  <c:v>52.575342465753423</c:v>
                </c:pt>
                <c:pt idx="117">
                  <c:v>52.575342465753423</c:v>
                </c:pt>
                <c:pt idx="118">
                  <c:v>52.575342465753423</c:v>
                </c:pt>
                <c:pt idx="119">
                  <c:v>52.575342465753423</c:v>
                </c:pt>
                <c:pt idx="120">
                  <c:v>52.575342465753423</c:v>
                </c:pt>
                <c:pt idx="121">
                  <c:v>52.575342465753423</c:v>
                </c:pt>
                <c:pt idx="122">
                  <c:v>52.575342465753423</c:v>
                </c:pt>
                <c:pt idx="123">
                  <c:v>52.575342465753423</c:v>
                </c:pt>
                <c:pt idx="124">
                  <c:v>52.575342465753423</c:v>
                </c:pt>
                <c:pt idx="125">
                  <c:v>52.575342465753423</c:v>
                </c:pt>
                <c:pt idx="126">
                  <c:v>52.575342465753423</c:v>
                </c:pt>
                <c:pt idx="127">
                  <c:v>52.575342465753423</c:v>
                </c:pt>
                <c:pt idx="128">
                  <c:v>52.575342465753423</c:v>
                </c:pt>
                <c:pt idx="129">
                  <c:v>52.575342465753423</c:v>
                </c:pt>
                <c:pt idx="130">
                  <c:v>52.575342465753423</c:v>
                </c:pt>
                <c:pt idx="131">
                  <c:v>52.575342465753423</c:v>
                </c:pt>
                <c:pt idx="132">
                  <c:v>52.575342465753423</c:v>
                </c:pt>
                <c:pt idx="133">
                  <c:v>52.575342465753423</c:v>
                </c:pt>
                <c:pt idx="134">
                  <c:v>52.575342465753423</c:v>
                </c:pt>
                <c:pt idx="135">
                  <c:v>52.575342465753423</c:v>
                </c:pt>
                <c:pt idx="136">
                  <c:v>52.575342465753423</c:v>
                </c:pt>
                <c:pt idx="137">
                  <c:v>52.575342465753423</c:v>
                </c:pt>
                <c:pt idx="138">
                  <c:v>52.575342465753423</c:v>
                </c:pt>
                <c:pt idx="139">
                  <c:v>52.575342465753423</c:v>
                </c:pt>
                <c:pt idx="140">
                  <c:v>52.575342465753423</c:v>
                </c:pt>
                <c:pt idx="141">
                  <c:v>52.575342465753423</c:v>
                </c:pt>
                <c:pt idx="142">
                  <c:v>52.575342465753423</c:v>
                </c:pt>
                <c:pt idx="143">
                  <c:v>52.575342465753423</c:v>
                </c:pt>
                <c:pt idx="144">
                  <c:v>52.575342465753423</c:v>
                </c:pt>
                <c:pt idx="145">
                  <c:v>52.575342465753423</c:v>
                </c:pt>
                <c:pt idx="146">
                  <c:v>52.575342465753423</c:v>
                </c:pt>
                <c:pt idx="147">
                  <c:v>52.575342465753423</c:v>
                </c:pt>
                <c:pt idx="148">
                  <c:v>52.575342465753423</c:v>
                </c:pt>
                <c:pt idx="149">
                  <c:v>52.575342465753423</c:v>
                </c:pt>
                <c:pt idx="150">
                  <c:v>52.575342465753423</c:v>
                </c:pt>
                <c:pt idx="151">
                  <c:v>52.575342465753423</c:v>
                </c:pt>
                <c:pt idx="152">
                  <c:v>52.575342465753423</c:v>
                </c:pt>
                <c:pt idx="153">
                  <c:v>52.575342465753423</c:v>
                </c:pt>
                <c:pt idx="154">
                  <c:v>52.575342465753423</c:v>
                </c:pt>
                <c:pt idx="155">
                  <c:v>52.575342465753423</c:v>
                </c:pt>
                <c:pt idx="156">
                  <c:v>52.575342465753423</c:v>
                </c:pt>
                <c:pt idx="157">
                  <c:v>52.575342465753423</c:v>
                </c:pt>
                <c:pt idx="158">
                  <c:v>52.575342465753423</c:v>
                </c:pt>
                <c:pt idx="159">
                  <c:v>52.575342465753423</c:v>
                </c:pt>
                <c:pt idx="160">
                  <c:v>52.575342465753423</c:v>
                </c:pt>
                <c:pt idx="161">
                  <c:v>52.575342465753423</c:v>
                </c:pt>
                <c:pt idx="162">
                  <c:v>52.575342465753423</c:v>
                </c:pt>
                <c:pt idx="163">
                  <c:v>52.575342465753423</c:v>
                </c:pt>
                <c:pt idx="164">
                  <c:v>52.575342465753423</c:v>
                </c:pt>
                <c:pt idx="165">
                  <c:v>52.575342465753423</c:v>
                </c:pt>
                <c:pt idx="166">
                  <c:v>52.575342465753423</c:v>
                </c:pt>
                <c:pt idx="167">
                  <c:v>52.575342465753423</c:v>
                </c:pt>
                <c:pt idx="168">
                  <c:v>52.575342465753423</c:v>
                </c:pt>
                <c:pt idx="169">
                  <c:v>52.575342465753423</c:v>
                </c:pt>
                <c:pt idx="170">
                  <c:v>52.575342465753423</c:v>
                </c:pt>
                <c:pt idx="171">
                  <c:v>52.575342465753423</c:v>
                </c:pt>
                <c:pt idx="172">
                  <c:v>52.575342465753423</c:v>
                </c:pt>
                <c:pt idx="173">
                  <c:v>52.575342465753423</c:v>
                </c:pt>
                <c:pt idx="174">
                  <c:v>52.575342465753423</c:v>
                </c:pt>
                <c:pt idx="175">
                  <c:v>52.575342465753423</c:v>
                </c:pt>
                <c:pt idx="176">
                  <c:v>52.575342465753423</c:v>
                </c:pt>
                <c:pt idx="177">
                  <c:v>52.575342465753423</c:v>
                </c:pt>
                <c:pt idx="178">
                  <c:v>52.575342465753423</c:v>
                </c:pt>
                <c:pt idx="179">
                  <c:v>52.575342465753423</c:v>
                </c:pt>
                <c:pt idx="180">
                  <c:v>52.575342465753423</c:v>
                </c:pt>
                <c:pt idx="181">
                  <c:v>52.575342465753423</c:v>
                </c:pt>
                <c:pt idx="182">
                  <c:v>52.575342465753423</c:v>
                </c:pt>
                <c:pt idx="183">
                  <c:v>52.575342465753423</c:v>
                </c:pt>
                <c:pt idx="184">
                  <c:v>52.575342465753423</c:v>
                </c:pt>
                <c:pt idx="185">
                  <c:v>52.575342465753423</c:v>
                </c:pt>
                <c:pt idx="186">
                  <c:v>52.575342465753423</c:v>
                </c:pt>
                <c:pt idx="187">
                  <c:v>52.575342465753423</c:v>
                </c:pt>
                <c:pt idx="188">
                  <c:v>52.575342465753423</c:v>
                </c:pt>
                <c:pt idx="189">
                  <c:v>52.575342465753423</c:v>
                </c:pt>
                <c:pt idx="190">
                  <c:v>52.575342465753423</c:v>
                </c:pt>
                <c:pt idx="191">
                  <c:v>52.575342465753423</c:v>
                </c:pt>
                <c:pt idx="192">
                  <c:v>52.575342465753423</c:v>
                </c:pt>
                <c:pt idx="193">
                  <c:v>52.575342465753423</c:v>
                </c:pt>
                <c:pt idx="194">
                  <c:v>52.575342465753423</c:v>
                </c:pt>
                <c:pt idx="195">
                  <c:v>52.575342465753423</c:v>
                </c:pt>
                <c:pt idx="196">
                  <c:v>52.575342465753423</c:v>
                </c:pt>
                <c:pt idx="197">
                  <c:v>52.575342465753423</c:v>
                </c:pt>
                <c:pt idx="198">
                  <c:v>52.575342465753423</c:v>
                </c:pt>
                <c:pt idx="199">
                  <c:v>52.575342465753423</c:v>
                </c:pt>
                <c:pt idx="200">
                  <c:v>52.575342465753423</c:v>
                </c:pt>
                <c:pt idx="201">
                  <c:v>52.575342465753423</c:v>
                </c:pt>
                <c:pt idx="202">
                  <c:v>52.575342465753423</c:v>
                </c:pt>
                <c:pt idx="203">
                  <c:v>52.575342465753423</c:v>
                </c:pt>
                <c:pt idx="204">
                  <c:v>52.575342465753423</c:v>
                </c:pt>
                <c:pt idx="205">
                  <c:v>52.575342465753423</c:v>
                </c:pt>
                <c:pt idx="206">
                  <c:v>52.575342465753423</c:v>
                </c:pt>
                <c:pt idx="207">
                  <c:v>52.575342465753423</c:v>
                </c:pt>
                <c:pt idx="208">
                  <c:v>52.575342465753423</c:v>
                </c:pt>
                <c:pt idx="209">
                  <c:v>52.575342465753423</c:v>
                </c:pt>
                <c:pt idx="210">
                  <c:v>52.575342465753423</c:v>
                </c:pt>
                <c:pt idx="211">
                  <c:v>52.575342465753423</c:v>
                </c:pt>
                <c:pt idx="212">
                  <c:v>52.575342465753423</c:v>
                </c:pt>
                <c:pt idx="213">
                  <c:v>52.575342465753423</c:v>
                </c:pt>
                <c:pt idx="214">
                  <c:v>52.575342465753423</c:v>
                </c:pt>
                <c:pt idx="215">
                  <c:v>52.575342465753423</c:v>
                </c:pt>
                <c:pt idx="216">
                  <c:v>52.575342465753423</c:v>
                </c:pt>
                <c:pt idx="217">
                  <c:v>52.575342465753423</c:v>
                </c:pt>
                <c:pt idx="218">
                  <c:v>52.575342465753423</c:v>
                </c:pt>
                <c:pt idx="219">
                  <c:v>52.575342465753423</c:v>
                </c:pt>
                <c:pt idx="220">
                  <c:v>52.575342465753423</c:v>
                </c:pt>
                <c:pt idx="221">
                  <c:v>52.575342465753423</c:v>
                </c:pt>
                <c:pt idx="222">
                  <c:v>52.575342465753423</c:v>
                </c:pt>
                <c:pt idx="223">
                  <c:v>52.575342465753423</c:v>
                </c:pt>
                <c:pt idx="224">
                  <c:v>52.575342465753423</c:v>
                </c:pt>
                <c:pt idx="225">
                  <c:v>52.575342465753423</c:v>
                </c:pt>
                <c:pt idx="226">
                  <c:v>52.575342465753423</c:v>
                </c:pt>
                <c:pt idx="227">
                  <c:v>52.575342465753423</c:v>
                </c:pt>
                <c:pt idx="228">
                  <c:v>52.575342465753423</c:v>
                </c:pt>
                <c:pt idx="229">
                  <c:v>52.575342465753423</c:v>
                </c:pt>
                <c:pt idx="230">
                  <c:v>52.575342465753423</c:v>
                </c:pt>
                <c:pt idx="231">
                  <c:v>52.575342465753423</c:v>
                </c:pt>
                <c:pt idx="232">
                  <c:v>52.575342465753423</c:v>
                </c:pt>
                <c:pt idx="233">
                  <c:v>52.575342465753423</c:v>
                </c:pt>
                <c:pt idx="234">
                  <c:v>52.575342465753423</c:v>
                </c:pt>
                <c:pt idx="235">
                  <c:v>52.575342465753423</c:v>
                </c:pt>
                <c:pt idx="236">
                  <c:v>52.575342465753423</c:v>
                </c:pt>
                <c:pt idx="237">
                  <c:v>52.575342465753423</c:v>
                </c:pt>
                <c:pt idx="238">
                  <c:v>52.575342465753423</c:v>
                </c:pt>
                <c:pt idx="239">
                  <c:v>52.575342465753423</c:v>
                </c:pt>
                <c:pt idx="240">
                  <c:v>52.575342465753423</c:v>
                </c:pt>
                <c:pt idx="241">
                  <c:v>52.575342465753423</c:v>
                </c:pt>
                <c:pt idx="242">
                  <c:v>52.575342465753423</c:v>
                </c:pt>
                <c:pt idx="243">
                  <c:v>52.575342465753423</c:v>
                </c:pt>
                <c:pt idx="244">
                  <c:v>52.575342465753423</c:v>
                </c:pt>
                <c:pt idx="245">
                  <c:v>52.575342465753423</c:v>
                </c:pt>
                <c:pt idx="246">
                  <c:v>52.575342465753423</c:v>
                </c:pt>
                <c:pt idx="247">
                  <c:v>52.575342465753423</c:v>
                </c:pt>
                <c:pt idx="248">
                  <c:v>52.575342465753423</c:v>
                </c:pt>
                <c:pt idx="249">
                  <c:v>52.575342465753423</c:v>
                </c:pt>
                <c:pt idx="250">
                  <c:v>52.575342465753423</c:v>
                </c:pt>
                <c:pt idx="251">
                  <c:v>52.575342465753423</c:v>
                </c:pt>
                <c:pt idx="252">
                  <c:v>52.575342465753423</c:v>
                </c:pt>
                <c:pt idx="253">
                  <c:v>52.575342465753423</c:v>
                </c:pt>
                <c:pt idx="254">
                  <c:v>52.575342465753423</c:v>
                </c:pt>
                <c:pt idx="255">
                  <c:v>52.575342465753423</c:v>
                </c:pt>
                <c:pt idx="256">
                  <c:v>52.575342465753423</c:v>
                </c:pt>
                <c:pt idx="257">
                  <c:v>52.575342465753423</c:v>
                </c:pt>
                <c:pt idx="258">
                  <c:v>52.575342465753423</c:v>
                </c:pt>
                <c:pt idx="259">
                  <c:v>52.575342465753423</c:v>
                </c:pt>
                <c:pt idx="260">
                  <c:v>52.575342465753423</c:v>
                </c:pt>
                <c:pt idx="261">
                  <c:v>52.575342465753423</c:v>
                </c:pt>
                <c:pt idx="262">
                  <c:v>52.575342465753423</c:v>
                </c:pt>
                <c:pt idx="263">
                  <c:v>52.575342465753423</c:v>
                </c:pt>
                <c:pt idx="264">
                  <c:v>52.575342465753423</c:v>
                </c:pt>
                <c:pt idx="265">
                  <c:v>52.575342465753423</c:v>
                </c:pt>
                <c:pt idx="266">
                  <c:v>52.575342465753423</c:v>
                </c:pt>
                <c:pt idx="267">
                  <c:v>52.575342465753423</c:v>
                </c:pt>
                <c:pt idx="268">
                  <c:v>52.575342465753423</c:v>
                </c:pt>
                <c:pt idx="269">
                  <c:v>52.575342465753423</c:v>
                </c:pt>
                <c:pt idx="270">
                  <c:v>52.575342465753423</c:v>
                </c:pt>
                <c:pt idx="271">
                  <c:v>52.575342465753423</c:v>
                </c:pt>
                <c:pt idx="272">
                  <c:v>52.575342465753423</c:v>
                </c:pt>
                <c:pt idx="273">
                  <c:v>52.575342465753423</c:v>
                </c:pt>
                <c:pt idx="274">
                  <c:v>52.575342465753423</c:v>
                </c:pt>
                <c:pt idx="275">
                  <c:v>52.575342465753423</c:v>
                </c:pt>
                <c:pt idx="276">
                  <c:v>52.575342465753423</c:v>
                </c:pt>
                <c:pt idx="277">
                  <c:v>52.575342465753423</c:v>
                </c:pt>
                <c:pt idx="278">
                  <c:v>52.575342465753423</c:v>
                </c:pt>
                <c:pt idx="279">
                  <c:v>52.575342465753423</c:v>
                </c:pt>
                <c:pt idx="280">
                  <c:v>52.575342465753423</c:v>
                </c:pt>
                <c:pt idx="281">
                  <c:v>52.575342465753423</c:v>
                </c:pt>
                <c:pt idx="282">
                  <c:v>52.575342465753423</c:v>
                </c:pt>
                <c:pt idx="283">
                  <c:v>52.575342465753423</c:v>
                </c:pt>
                <c:pt idx="284">
                  <c:v>52.575342465753423</c:v>
                </c:pt>
                <c:pt idx="285">
                  <c:v>52.575342465753423</c:v>
                </c:pt>
                <c:pt idx="286">
                  <c:v>52.575342465753423</c:v>
                </c:pt>
                <c:pt idx="287">
                  <c:v>52.575342465753423</c:v>
                </c:pt>
                <c:pt idx="288">
                  <c:v>52.575342465753423</c:v>
                </c:pt>
                <c:pt idx="289">
                  <c:v>52.575342465753423</c:v>
                </c:pt>
                <c:pt idx="290">
                  <c:v>52.575342465753423</c:v>
                </c:pt>
                <c:pt idx="291">
                  <c:v>52.575342465753423</c:v>
                </c:pt>
                <c:pt idx="292">
                  <c:v>52.575342465753423</c:v>
                </c:pt>
                <c:pt idx="293">
                  <c:v>52.575342465753423</c:v>
                </c:pt>
                <c:pt idx="294">
                  <c:v>52.575342465753423</c:v>
                </c:pt>
                <c:pt idx="295">
                  <c:v>52.575342465753423</c:v>
                </c:pt>
                <c:pt idx="296">
                  <c:v>52.575342465753423</c:v>
                </c:pt>
                <c:pt idx="297">
                  <c:v>52.575342465753423</c:v>
                </c:pt>
                <c:pt idx="298">
                  <c:v>52.575342465753423</c:v>
                </c:pt>
                <c:pt idx="299">
                  <c:v>52.575342465753423</c:v>
                </c:pt>
                <c:pt idx="300">
                  <c:v>52.575342465753423</c:v>
                </c:pt>
                <c:pt idx="301">
                  <c:v>52.575342465753423</c:v>
                </c:pt>
                <c:pt idx="302">
                  <c:v>52.575342465753423</c:v>
                </c:pt>
                <c:pt idx="303">
                  <c:v>52.575342465753423</c:v>
                </c:pt>
                <c:pt idx="304">
                  <c:v>52.575342465753423</c:v>
                </c:pt>
                <c:pt idx="305">
                  <c:v>52.575342465753423</c:v>
                </c:pt>
                <c:pt idx="306">
                  <c:v>52.575342465753423</c:v>
                </c:pt>
                <c:pt idx="307">
                  <c:v>52.575342465753423</c:v>
                </c:pt>
                <c:pt idx="308">
                  <c:v>52.575342465753423</c:v>
                </c:pt>
                <c:pt idx="309">
                  <c:v>52.575342465753423</c:v>
                </c:pt>
                <c:pt idx="310">
                  <c:v>52.575342465753423</c:v>
                </c:pt>
                <c:pt idx="311">
                  <c:v>52.575342465753423</c:v>
                </c:pt>
                <c:pt idx="312">
                  <c:v>52.575342465753423</c:v>
                </c:pt>
                <c:pt idx="313">
                  <c:v>52.575342465753423</c:v>
                </c:pt>
                <c:pt idx="314">
                  <c:v>52.575342465753423</c:v>
                </c:pt>
                <c:pt idx="315">
                  <c:v>52.575342465753423</c:v>
                </c:pt>
                <c:pt idx="316">
                  <c:v>52.575342465753423</c:v>
                </c:pt>
                <c:pt idx="317">
                  <c:v>52.575342465753423</c:v>
                </c:pt>
                <c:pt idx="318">
                  <c:v>52.575342465753423</c:v>
                </c:pt>
                <c:pt idx="319">
                  <c:v>52.575342465753423</c:v>
                </c:pt>
                <c:pt idx="320">
                  <c:v>52.575342465753423</c:v>
                </c:pt>
                <c:pt idx="321">
                  <c:v>52.575342465753423</c:v>
                </c:pt>
                <c:pt idx="322">
                  <c:v>52.575342465753423</c:v>
                </c:pt>
                <c:pt idx="323">
                  <c:v>52.575342465753423</c:v>
                </c:pt>
                <c:pt idx="324">
                  <c:v>52.575342465753423</c:v>
                </c:pt>
                <c:pt idx="325">
                  <c:v>52.575342465753423</c:v>
                </c:pt>
                <c:pt idx="326">
                  <c:v>52.575342465753423</c:v>
                </c:pt>
                <c:pt idx="327">
                  <c:v>52.575342465753423</c:v>
                </c:pt>
                <c:pt idx="328">
                  <c:v>52.575342465753423</c:v>
                </c:pt>
                <c:pt idx="329">
                  <c:v>52.575342465753423</c:v>
                </c:pt>
                <c:pt idx="330">
                  <c:v>52.575342465753423</c:v>
                </c:pt>
                <c:pt idx="331">
                  <c:v>52.575342465753423</c:v>
                </c:pt>
                <c:pt idx="332">
                  <c:v>52.575342465753423</c:v>
                </c:pt>
                <c:pt idx="333">
                  <c:v>52.575342465753423</c:v>
                </c:pt>
                <c:pt idx="334">
                  <c:v>52.575342465753423</c:v>
                </c:pt>
                <c:pt idx="335">
                  <c:v>52.575342465753423</c:v>
                </c:pt>
                <c:pt idx="336">
                  <c:v>52.575342465753423</c:v>
                </c:pt>
                <c:pt idx="337">
                  <c:v>52.575342465753423</c:v>
                </c:pt>
                <c:pt idx="338">
                  <c:v>52.575342465753423</c:v>
                </c:pt>
                <c:pt idx="339">
                  <c:v>52.575342465753423</c:v>
                </c:pt>
                <c:pt idx="340">
                  <c:v>52.575342465753423</c:v>
                </c:pt>
                <c:pt idx="341">
                  <c:v>52.575342465753423</c:v>
                </c:pt>
                <c:pt idx="342">
                  <c:v>52.575342465753423</c:v>
                </c:pt>
                <c:pt idx="343">
                  <c:v>52.575342465753423</c:v>
                </c:pt>
                <c:pt idx="344">
                  <c:v>52.575342465753423</c:v>
                </c:pt>
                <c:pt idx="345">
                  <c:v>52.575342465753423</c:v>
                </c:pt>
                <c:pt idx="346">
                  <c:v>52.575342465753423</c:v>
                </c:pt>
                <c:pt idx="347">
                  <c:v>52.575342465753423</c:v>
                </c:pt>
                <c:pt idx="348">
                  <c:v>52.575342465753423</c:v>
                </c:pt>
                <c:pt idx="349">
                  <c:v>52.575342465753423</c:v>
                </c:pt>
                <c:pt idx="350">
                  <c:v>52.575342465753423</c:v>
                </c:pt>
                <c:pt idx="351">
                  <c:v>52.575342465753423</c:v>
                </c:pt>
                <c:pt idx="352">
                  <c:v>52.575342465753423</c:v>
                </c:pt>
                <c:pt idx="353">
                  <c:v>52.575342465753423</c:v>
                </c:pt>
                <c:pt idx="354">
                  <c:v>52.575342465753423</c:v>
                </c:pt>
                <c:pt idx="355">
                  <c:v>52.575342465753423</c:v>
                </c:pt>
                <c:pt idx="356">
                  <c:v>52.575342465753423</c:v>
                </c:pt>
                <c:pt idx="357">
                  <c:v>52.575342465753423</c:v>
                </c:pt>
                <c:pt idx="358">
                  <c:v>52.575342465753423</c:v>
                </c:pt>
                <c:pt idx="359">
                  <c:v>52.575342465753423</c:v>
                </c:pt>
                <c:pt idx="360">
                  <c:v>52.575342465753423</c:v>
                </c:pt>
                <c:pt idx="361">
                  <c:v>52.575342465753423</c:v>
                </c:pt>
                <c:pt idx="362">
                  <c:v>52.575342465753423</c:v>
                </c:pt>
                <c:pt idx="363">
                  <c:v>52.575342465753423</c:v>
                </c:pt>
                <c:pt idx="364">
                  <c:v>52.575342465753423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70-4DBB-8AF8-FCDE1EC41351}"/>
            </c:ext>
          </c:extLst>
        </c:ser>
        <c:ser>
          <c:idx val="3"/>
          <c:order val="3"/>
          <c:tx>
            <c:strRef>
              <c:f>'Sawtooth Chart 2.0'!$D$1</c:f>
              <c:strCache>
                <c:ptCount val="1"/>
                <c:pt idx="0">
                  <c:v>End Inventory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'Sawtooth Chart 2.0'!$D$2:$D$366</c:f>
              <c:numCache>
                <c:formatCode>0</c:formatCode>
                <c:ptCount val="365"/>
                <c:pt idx="0">
                  <c:v>1006.4246575342465</c:v>
                </c:pt>
                <c:pt idx="1">
                  <c:v>953.84931506849307</c:v>
                </c:pt>
                <c:pt idx="2">
                  <c:v>901.2739726027396</c:v>
                </c:pt>
                <c:pt idx="3">
                  <c:v>848.69863013698614</c:v>
                </c:pt>
                <c:pt idx="4">
                  <c:v>796.12328767123267</c:v>
                </c:pt>
                <c:pt idx="5">
                  <c:v>743.54794520547921</c:v>
                </c:pt>
                <c:pt idx="6">
                  <c:v>690.97260273972574</c:v>
                </c:pt>
                <c:pt idx="7">
                  <c:v>638.39726027397228</c:v>
                </c:pt>
                <c:pt idx="8">
                  <c:v>585.82191780821881</c:v>
                </c:pt>
                <c:pt idx="9">
                  <c:v>533.24657534246535</c:v>
                </c:pt>
                <c:pt idx="10">
                  <c:v>480.67123287671194</c:v>
                </c:pt>
                <c:pt idx="11">
                  <c:v>428.09589041095853</c:v>
                </c:pt>
                <c:pt idx="12">
                  <c:v>375.52054794520512</c:v>
                </c:pt>
                <c:pt idx="13">
                  <c:v>322.94520547945172</c:v>
                </c:pt>
                <c:pt idx="14">
                  <c:v>270.36986301369831</c:v>
                </c:pt>
                <c:pt idx="15">
                  <c:v>217.7945205479449</c:v>
                </c:pt>
                <c:pt idx="16">
                  <c:v>165.21917808219149</c:v>
                </c:pt>
                <c:pt idx="17">
                  <c:v>112.64383561643807</c:v>
                </c:pt>
                <c:pt idx="18">
                  <c:v>60.068493150684645</c:v>
                </c:pt>
                <c:pt idx="19">
                  <c:v>7.4931506849312228</c:v>
                </c:pt>
                <c:pt idx="20">
                  <c:v>-45.0821917808222</c:v>
                </c:pt>
                <c:pt idx="21">
                  <c:v>-97.657534246575622</c:v>
                </c:pt>
                <c:pt idx="22">
                  <c:v>-150.23287671232904</c:v>
                </c:pt>
                <c:pt idx="23">
                  <c:v>-202.80821917808248</c:v>
                </c:pt>
                <c:pt idx="24">
                  <c:v>-255.38356164383589</c:v>
                </c:pt>
                <c:pt idx="25">
                  <c:v>-307.9589041095893</c:v>
                </c:pt>
                <c:pt idx="26">
                  <c:v>-360.53424657534271</c:v>
                </c:pt>
                <c:pt idx="27">
                  <c:v>645.89041095890389</c:v>
                </c:pt>
                <c:pt idx="28">
                  <c:v>593.31506849315042</c:v>
                </c:pt>
                <c:pt idx="29">
                  <c:v>540.73972602739696</c:v>
                </c:pt>
                <c:pt idx="30">
                  <c:v>488.16438356164355</c:v>
                </c:pt>
                <c:pt idx="31">
                  <c:v>435.58904109589014</c:v>
                </c:pt>
                <c:pt idx="32">
                  <c:v>383.01369863013673</c:v>
                </c:pt>
                <c:pt idx="33">
                  <c:v>330.43835616438332</c:v>
                </c:pt>
                <c:pt idx="34">
                  <c:v>277.86301369862991</c:v>
                </c:pt>
                <c:pt idx="35">
                  <c:v>225.28767123287651</c:v>
                </c:pt>
                <c:pt idx="36">
                  <c:v>172.7123287671231</c:v>
                </c:pt>
                <c:pt idx="37">
                  <c:v>120.13698630136967</c:v>
                </c:pt>
                <c:pt idx="38">
                  <c:v>67.561643835616252</c:v>
                </c:pt>
                <c:pt idx="39">
                  <c:v>14.986301369862829</c:v>
                </c:pt>
                <c:pt idx="40">
                  <c:v>-37.589041095890593</c:v>
                </c:pt>
                <c:pt idx="41">
                  <c:v>-90.164383561644016</c:v>
                </c:pt>
                <c:pt idx="42">
                  <c:v>-142.73972602739744</c:v>
                </c:pt>
                <c:pt idx="43">
                  <c:v>-195.31506849315087</c:v>
                </c:pt>
                <c:pt idx="44">
                  <c:v>-247.89041095890428</c:v>
                </c:pt>
                <c:pt idx="45">
                  <c:v>-300.46575342465769</c:v>
                </c:pt>
                <c:pt idx="46">
                  <c:v>-353.0410958904111</c:v>
                </c:pt>
                <c:pt idx="47">
                  <c:v>653.38356164383549</c:v>
                </c:pt>
                <c:pt idx="48">
                  <c:v>600.80821917808203</c:v>
                </c:pt>
                <c:pt idx="49">
                  <c:v>548.23287671232856</c:v>
                </c:pt>
                <c:pt idx="50">
                  <c:v>495.65753424657515</c:v>
                </c:pt>
                <c:pt idx="51">
                  <c:v>443.08219178082174</c:v>
                </c:pt>
                <c:pt idx="52">
                  <c:v>390.50684931506834</c:v>
                </c:pt>
                <c:pt idx="53">
                  <c:v>337.93150684931493</c:v>
                </c:pt>
                <c:pt idx="54">
                  <c:v>285.35616438356152</c:v>
                </c:pt>
                <c:pt idx="55">
                  <c:v>232.78082191780811</c:v>
                </c:pt>
                <c:pt idx="56">
                  <c:v>180.2054794520547</c:v>
                </c:pt>
                <c:pt idx="57">
                  <c:v>127.63013698630128</c:v>
                </c:pt>
                <c:pt idx="58">
                  <c:v>75.054794520547858</c:v>
                </c:pt>
                <c:pt idx="59">
                  <c:v>22.479452054794436</c:v>
                </c:pt>
                <c:pt idx="60">
                  <c:v>-30.095890410958987</c:v>
                </c:pt>
                <c:pt idx="61">
                  <c:v>-82.671232876712409</c:v>
                </c:pt>
                <c:pt idx="62">
                  <c:v>-135.24657534246583</c:v>
                </c:pt>
                <c:pt idx="63">
                  <c:v>-187.82191780821927</c:v>
                </c:pt>
                <c:pt idx="64">
                  <c:v>-240.39726027397268</c:v>
                </c:pt>
                <c:pt idx="65">
                  <c:v>-292.97260273972609</c:v>
                </c:pt>
                <c:pt idx="66">
                  <c:v>-345.54794520547949</c:v>
                </c:pt>
                <c:pt idx="67">
                  <c:v>660.8767123287671</c:v>
                </c:pt>
                <c:pt idx="68">
                  <c:v>608.30136986301363</c:v>
                </c:pt>
                <c:pt idx="69">
                  <c:v>555.72602739726017</c:v>
                </c:pt>
                <c:pt idx="70">
                  <c:v>503.15068493150676</c:v>
                </c:pt>
                <c:pt idx="71">
                  <c:v>450.57534246575335</c:v>
                </c:pt>
                <c:pt idx="72">
                  <c:v>397.99999999999994</c:v>
                </c:pt>
                <c:pt idx="73">
                  <c:v>345.42465753424653</c:v>
                </c:pt>
                <c:pt idx="74">
                  <c:v>292.84931506849313</c:v>
                </c:pt>
                <c:pt idx="75">
                  <c:v>240.27397260273972</c:v>
                </c:pt>
                <c:pt idx="76">
                  <c:v>187.69863013698631</c:v>
                </c:pt>
                <c:pt idx="77">
                  <c:v>135.1232876712329</c:v>
                </c:pt>
                <c:pt idx="78">
                  <c:v>82.547945205479479</c:v>
                </c:pt>
                <c:pt idx="79">
                  <c:v>29.972602739726057</c:v>
                </c:pt>
                <c:pt idx="80">
                  <c:v>-22.602739726027366</c:v>
                </c:pt>
                <c:pt idx="81">
                  <c:v>-75.178082191780788</c:v>
                </c:pt>
                <c:pt idx="82">
                  <c:v>-127.75342465753421</c:v>
                </c:pt>
                <c:pt idx="83">
                  <c:v>-180.32876712328763</c:v>
                </c:pt>
                <c:pt idx="84">
                  <c:v>-232.90410958904107</c:v>
                </c:pt>
                <c:pt idx="85">
                  <c:v>-285.47945205479448</c:v>
                </c:pt>
                <c:pt idx="86">
                  <c:v>-338.05479452054789</c:v>
                </c:pt>
                <c:pt idx="87">
                  <c:v>668.3698630136987</c:v>
                </c:pt>
                <c:pt idx="88">
                  <c:v>615.79452054794524</c:v>
                </c:pt>
                <c:pt idx="89">
                  <c:v>563.21917808219177</c:v>
                </c:pt>
                <c:pt idx="90">
                  <c:v>510.64383561643837</c:v>
                </c:pt>
                <c:pt idx="91">
                  <c:v>458.06849315068496</c:v>
                </c:pt>
                <c:pt idx="92">
                  <c:v>405.49315068493155</c:v>
                </c:pt>
                <c:pt idx="93">
                  <c:v>352.91780821917814</c:v>
                </c:pt>
                <c:pt idx="94">
                  <c:v>300.34246575342473</c:v>
                </c:pt>
                <c:pt idx="95">
                  <c:v>247.76712328767132</c:v>
                </c:pt>
                <c:pt idx="96">
                  <c:v>195.19178082191792</c:v>
                </c:pt>
                <c:pt idx="97">
                  <c:v>142.61643835616451</c:v>
                </c:pt>
                <c:pt idx="98">
                  <c:v>90.041095890411086</c:v>
                </c:pt>
                <c:pt idx="99">
                  <c:v>37.465753424657663</c:v>
                </c:pt>
                <c:pt idx="100">
                  <c:v>-15.109589041095759</c:v>
                </c:pt>
                <c:pt idx="101">
                  <c:v>-67.684931506849182</c:v>
                </c:pt>
                <c:pt idx="102">
                  <c:v>-120.2602739726026</c:v>
                </c:pt>
                <c:pt idx="103">
                  <c:v>-172.83561643835603</c:v>
                </c:pt>
                <c:pt idx="104">
                  <c:v>-225.41095890410946</c:v>
                </c:pt>
                <c:pt idx="105">
                  <c:v>-277.98630136986287</c:v>
                </c:pt>
                <c:pt idx="106">
                  <c:v>-330.56164383561628</c:v>
                </c:pt>
                <c:pt idx="107">
                  <c:v>675.86301369863031</c:v>
                </c:pt>
                <c:pt idx="108">
                  <c:v>623.28767123287685</c:v>
                </c:pt>
                <c:pt idx="109">
                  <c:v>570.71232876712338</c:v>
                </c:pt>
                <c:pt idx="110">
                  <c:v>518.13698630136992</c:v>
                </c:pt>
                <c:pt idx="111">
                  <c:v>465.56164383561651</c:v>
                </c:pt>
                <c:pt idx="112">
                  <c:v>412.9863013698631</c:v>
                </c:pt>
                <c:pt idx="113">
                  <c:v>360.41095890410969</c:v>
                </c:pt>
                <c:pt idx="114">
                  <c:v>307.83561643835628</c:v>
                </c:pt>
                <c:pt idx="115">
                  <c:v>255.26027397260287</c:v>
                </c:pt>
                <c:pt idx="116">
                  <c:v>202.68493150684947</c:v>
                </c:pt>
                <c:pt idx="117">
                  <c:v>150.10958904109606</c:v>
                </c:pt>
                <c:pt idx="118">
                  <c:v>97.534246575342635</c:v>
                </c:pt>
                <c:pt idx="119">
                  <c:v>44.958904109589213</c:v>
                </c:pt>
                <c:pt idx="120">
                  <c:v>-7.6164383561642097</c:v>
                </c:pt>
                <c:pt idx="121">
                  <c:v>-60.191780821917632</c:v>
                </c:pt>
                <c:pt idx="122">
                  <c:v>-112.76712328767105</c:v>
                </c:pt>
                <c:pt idx="123">
                  <c:v>-165.34246575342448</c:v>
                </c:pt>
                <c:pt idx="124">
                  <c:v>-217.91780821917791</c:v>
                </c:pt>
                <c:pt idx="125">
                  <c:v>-270.49315068493132</c:v>
                </c:pt>
                <c:pt idx="126">
                  <c:v>-323.06849315068473</c:v>
                </c:pt>
                <c:pt idx="127">
                  <c:v>683.3561643835618</c:v>
                </c:pt>
                <c:pt idx="128">
                  <c:v>630.78082191780834</c:v>
                </c:pt>
                <c:pt idx="129">
                  <c:v>578.20547945205487</c:v>
                </c:pt>
                <c:pt idx="130">
                  <c:v>525.63013698630141</c:v>
                </c:pt>
                <c:pt idx="131">
                  <c:v>473.054794520548</c:v>
                </c:pt>
                <c:pt idx="132">
                  <c:v>420.47945205479459</c:v>
                </c:pt>
                <c:pt idx="133">
                  <c:v>367.90410958904118</c:v>
                </c:pt>
                <c:pt idx="134">
                  <c:v>315.32876712328778</c:v>
                </c:pt>
                <c:pt idx="135">
                  <c:v>262.75342465753437</c:v>
                </c:pt>
                <c:pt idx="136">
                  <c:v>210.17808219178096</c:v>
                </c:pt>
                <c:pt idx="137">
                  <c:v>157.60273972602755</c:v>
                </c:pt>
                <c:pt idx="138">
                  <c:v>105.02739726027413</c:v>
                </c:pt>
                <c:pt idx="139">
                  <c:v>52.452054794520706</c:v>
                </c:pt>
                <c:pt idx="140">
                  <c:v>-0.12328767123271689</c:v>
                </c:pt>
                <c:pt idx="141">
                  <c:v>-52.698630136986139</c:v>
                </c:pt>
                <c:pt idx="142">
                  <c:v>-105.27397260273956</c:v>
                </c:pt>
                <c:pt idx="143">
                  <c:v>-157.84931506849298</c:v>
                </c:pt>
                <c:pt idx="144">
                  <c:v>-210.42465753424642</c:v>
                </c:pt>
                <c:pt idx="145">
                  <c:v>-262.99999999999983</c:v>
                </c:pt>
                <c:pt idx="146">
                  <c:v>-315.57534246575324</c:v>
                </c:pt>
                <c:pt idx="147">
                  <c:v>-368.15068493150665</c:v>
                </c:pt>
                <c:pt idx="148">
                  <c:v>638.27397260273983</c:v>
                </c:pt>
                <c:pt idx="149">
                  <c:v>585.69863013698637</c:v>
                </c:pt>
                <c:pt idx="150">
                  <c:v>533.1232876712329</c:v>
                </c:pt>
                <c:pt idx="151">
                  <c:v>480.54794520547949</c:v>
                </c:pt>
                <c:pt idx="152">
                  <c:v>427.97260273972609</c:v>
                </c:pt>
                <c:pt idx="153">
                  <c:v>375.39726027397268</c:v>
                </c:pt>
                <c:pt idx="154">
                  <c:v>322.82191780821927</c:v>
                </c:pt>
                <c:pt idx="155">
                  <c:v>270.24657534246586</c:v>
                </c:pt>
                <c:pt idx="156">
                  <c:v>217.67123287671245</c:v>
                </c:pt>
                <c:pt idx="157">
                  <c:v>165.09589041095904</c:v>
                </c:pt>
                <c:pt idx="158">
                  <c:v>112.52054794520562</c:v>
                </c:pt>
                <c:pt idx="159">
                  <c:v>59.945205479452198</c:v>
                </c:pt>
                <c:pt idx="160">
                  <c:v>7.3698630136987759</c:v>
                </c:pt>
                <c:pt idx="161">
                  <c:v>-45.205479452054647</c:v>
                </c:pt>
                <c:pt idx="162">
                  <c:v>-97.780821917808069</c:v>
                </c:pt>
                <c:pt idx="163">
                  <c:v>-150.35616438356149</c:v>
                </c:pt>
                <c:pt idx="164">
                  <c:v>-202.93150684931493</c:v>
                </c:pt>
                <c:pt idx="165">
                  <c:v>-255.50684931506834</c:v>
                </c:pt>
                <c:pt idx="166">
                  <c:v>-308.08219178082174</c:v>
                </c:pt>
                <c:pt idx="167">
                  <c:v>-360.65753424657515</c:v>
                </c:pt>
                <c:pt idx="168">
                  <c:v>645.76712328767144</c:v>
                </c:pt>
                <c:pt idx="169">
                  <c:v>593.19178082191797</c:v>
                </c:pt>
                <c:pt idx="170">
                  <c:v>540.61643835616451</c:v>
                </c:pt>
                <c:pt idx="171">
                  <c:v>488.0410958904111</c:v>
                </c:pt>
                <c:pt idx="172">
                  <c:v>435.46575342465769</c:v>
                </c:pt>
                <c:pt idx="173">
                  <c:v>382.89041095890428</c:v>
                </c:pt>
                <c:pt idx="174">
                  <c:v>330.31506849315087</c:v>
                </c:pt>
                <c:pt idx="175">
                  <c:v>277.73972602739747</c:v>
                </c:pt>
                <c:pt idx="176">
                  <c:v>225.16438356164406</c:v>
                </c:pt>
                <c:pt idx="177">
                  <c:v>172.58904109589065</c:v>
                </c:pt>
                <c:pt idx="178">
                  <c:v>120.01369863013723</c:v>
                </c:pt>
                <c:pt idx="179">
                  <c:v>67.438356164383805</c:v>
                </c:pt>
                <c:pt idx="180">
                  <c:v>14.863013698630382</c:v>
                </c:pt>
                <c:pt idx="181">
                  <c:v>-37.71232876712304</c:v>
                </c:pt>
                <c:pt idx="182">
                  <c:v>-90.287671232876463</c:v>
                </c:pt>
                <c:pt idx="183">
                  <c:v>-142.86301369862989</c:v>
                </c:pt>
                <c:pt idx="184">
                  <c:v>-195.43835616438332</c:v>
                </c:pt>
                <c:pt idx="185">
                  <c:v>-248.01369863013673</c:v>
                </c:pt>
                <c:pt idx="186">
                  <c:v>-300.58904109589014</c:v>
                </c:pt>
                <c:pt idx="187">
                  <c:v>-353.16438356164355</c:v>
                </c:pt>
                <c:pt idx="188">
                  <c:v>653.26027397260304</c:v>
                </c:pt>
                <c:pt idx="189">
                  <c:v>600.68493150684958</c:v>
                </c:pt>
                <c:pt idx="190">
                  <c:v>548.10958904109611</c:v>
                </c:pt>
                <c:pt idx="191">
                  <c:v>495.53424657534271</c:v>
                </c:pt>
                <c:pt idx="192">
                  <c:v>442.9589041095893</c:v>
                </c:pt>
                <c:pt idx="193">
                  <c:v>390.38356164383589</c:v>
                </c:pt>
                <c:pt idx="194">
                  <c:v>337.80821917808248</c:v>
                </c:pt>
                <c:pt idx="195">
                  <c:v>285.23287671232907</c:v>
                </c:pt>
                <c:pt idx="196">
                  <c:v>232.65753424657566</c:v>
                </c:pt>
                <c:pt idx="197">
                  <c:v>180.08219178082226</c:v>
                </c:pt>
                <c:pt idx="198">
                  <c:v>127.50684931506883</c:v>
                </c:pt>
                <c:pt idx="199">
                  <c:v>74.931506849315412</c:v>
                </c:pt>
                <c:pt idx="200">
                  <c:v>22.356164383561989</c:v>
                </c:pt>
                <c:pt idx="201">
                  <c:v>-30.219178082191434</c:v>
                </c:pt>
                <c:pt idx="202">
                  <c:v>-82.794520547944856</c:v>
                </c:pt>
                <c:pt idx="203">
                  <c:v>-135.36986301369828</c:v>
                </c:pt>
                <c:pt idx="204">
                  <c:v>-187.94520547945172</c:v>
                </c:pt>
                <c:pt idx="205">
                  <c:v>-240.52054794520512</c:v>
                </c:pt>
                <c:pt idx="206">
                  <c:v>-293.09589041095853</c:v>
                </c:pt>
                <c:pt idx="207">
                  <c:v>-345.67123287671194</c:v>
                </c:pt>
                <c:pt idx="208">
                  <c:v>660.75342465753465</c:v>
                </c:pt>
                <c:pt idx="209">
                  <c:v>608.17808219178119</c:v>
                </c:pt>
                <c:pt idx="210">
                  <c:v>555.60273972602772</c:v>
                </c:pt>
                <c:pt idx="211">
                  <c:v>503.02739726027431</c:v>
                </c:pt>
                <c:pt idx="212">
                  <c:v>450.4520547945209</c:v>
                </c:pt>
                <c:pt idx="213">
                  <c:v>397.8767123287675</c:v>
                </c:pt>
                <c:pt idx="214">
                  <c:v>345.30136986301409</c:v>
                </c:pt>
                <c:pt idx="215">
                  <c:v>292.72602739726068</c:v>
                </c:pt>
                <c:pt idx="216">
                  <c:v>240.15068493150727</c:v>
                </c:pt>
                <c:pt idx="217">
                  <c:v>187.57534246575386</c:v>
                </c:pt>
                <c:pt idx="218">
                  <c:v>135.00000000000045</c:v>
                </c:pt>
                <c:pt idx="219">
                  <c:v>82.424657534247032</c:v>
                </c:pt>
                <c:pt idx="220">
                  <c:v>29.84931506849361</c:v>
                </c:pt>
                <c:pt idx="221">
                  <c:v>-22.726027397259813</c:v>
                </c:pt>
                <c:pt idx="222">
                  <c:v>-75.301369863013235</c:v>
                </c:pt>
                <c:pt idx="223">
                  <c:v>-127.87671232876666</c:v>
                </c:pt>
                <c:pt idx="224">
                  <c:v>-180.45205479452008</c:v>
                </c:pt>
                <c:pt idx="225">
                  <c:v>-233.02739726027352</c:v>
                </c:pt>
                <c:pt idx="226">
                  <c:v>-285.60273972602693</c:v>
                </c:pt>
                <c:pt idx="227">
                  <c:v>-338.17808219178033</c:v>
                </c:pt>
                <c:pt idx="228">
                  <c:v>668.24657534246626</c:v>
                </c:pt>
                <c:pt idx="229">
                  <c:v>615.67123287671279</c:v>
                </c:pt>
                <c:pt idx="230">
                  <c:v>563.09589041095933</c:v>
                </c:pt>
                <c:pt idx="231">
                  <c:v>510.52054794520592</c:v>
                </c:pt>
                <c:pt idx="232">
                  <c:v>457.94520547945251</c:v>
                </c:pt>
                <c:pt idx="233">
                  <c:v>405.3698630136991</c:v>
                </c:pt>
                <c:pt idx="234">
                  <c:v>352.79452054794569</c:v>
                </c:pt>
                <c:pt idx="235">
                  <c:v>300.21917808219229</c:v>
                </c:pt>
                <c:pt idx="236">
                  <c:v>247.64383561643888</c:v>
                </c:pt>
                <c:pt idx="237">
                  <c:v>195.06849315068547</c:v>
                </c:pt>
                <c:pt idx="238">
                  <c:v>142.49315068493206</c:v>
                </c:pt>
                <c:pt idx="239">
                  <c:v>89.917808219178639</c:v>
                </c:pt>
                <c:pt idx="240">
                  <c:v>37.342465753425216</c:v>
                </c:pt>
                <c:pt idx="241">
                  <c:v>-15.232876712328206</c:v>
                </c:pt>
                <c:pt idx="242">
                  <c:v>-67.808219178081629</c:v>
                </c:pt>
                <c:pt idx="243">
                  <c:v>-120.38356164383505</c:v>
                </c:pt>
                <c:pt idx="244">
                  <c:v>-172.95890410958847</c:v>
                </c:pt>
                <c:pt idx="245">
                  <c:v>-225.53424657534191</c:v>
                </c:pt>
                <c:pt idx="246">
                  <c:v>-278.10958904109532</c:v>
                </c:pt>
                <c:pt idx="247">
                  <c:v>-330.68493150684873</c:v>
                </c:pt>
                <c:pt idx="248">
                  <c:v>675.73972602739786</c:v>
                </c:pt>
                <c:pt idx="249">
                  <c:v>623.1643835616444</c:v>
                </c:pt>
                <c:pt idx="250">
                  <c:v>570.58904109589093</c:v>
                </c:pt>
                <c:pt idx="251">
                  <c:v>518.01369863013747</c:v>
                </c:pt>
                <c:pt idx="252">
                  <c:v>465.43835616438406</c:v>
                </c:pt>
                <c:pt idx="253">
                  <c:v>412.86301369863065</c:v>
                </c:pt>
                <c:pt idx="254">
                  <c:v>360.28767123287724</c:v>
                </c:pt>
                <c:pt idx="255">
                  <c:v>307.71232876712384</c:v>
                </c:pt>
                <c:pt idx="256">
                  <c:v>255.13698630137043</c:v>
                </c:pt>
                <c:pt idx="257">
                  <c:v>202.56164383561702</c:v>
                </c:pt>
                <c:pt idx="258">
                  <c:v>149.98630136986361</c:v>
                </c:pt>
                <c:pt idx="259">
                  <c:v>97.410958904110188</c:v>
                </c:pt>
                <c:pt idx="260">
                  <c:v>44.835616438356766</c:v>
                </c:pt>
                <c:pt idx="261">
                  <c:v>-7.7397260273966566</c:v>
                </c:pt>
                <c:pt idx="262">
                  <c:v>-60.315068493150079</c:v>
                </c:pt>
                <c:pt idx="263">
                  <c:v>-112.8904109589035</c:v>
                </c:pt>
                <c:pt idx="264">
                  <c:v>-165.46575342465692</c:v>
                </c:pt>
                <c:pt idx="265">
                  <c:v>-218.04109589041036</c:v>
                </c:pt>
                <c:pt idx="266">
                  <c:v>-270.61643835616377</c:v>
                </c:pt>
                <c:pt idx="267">
                  <c:v>-323.19178082191718</c:v>
                </c:pt>
                <c:pt idx="268">
                  <c:v>683.23287671232936</c:v>
                </c:pt>
                <c:pt idx="269">
                  <c:v>630.65753424657589</c:v>
                </c:pt>
                <c:pt idx="270">
                  <c:v>578.08219178082243</c:v>
                </c:pt>
                <c:pt idx="271">
                  <c:v>525.50684931506896</c:v>
                </c:pt>
                <c:pt idx="272">
                  <c:v>472.93150684931555</c:v>
                </c:pt>
                <c:pt idx="273">
                  <c:v>420.35616438356215</c:v>
                </c:pt>
                <c:pt idx="274">
                  <c:v>367.78082191780874</c:v>
                </c:pt>
                <c:pt idx="275">
                  <c:v>315.20547945205533</c:v>
                </c:pt>
                <c:pt idx="276">
                  <c:v>262.63013698630192</c:v>
                </c:pt>
                <c:pt idx="277">
                  <c:v>210.05479452054851</c:v>
                </c:pt>
                <c:pt idx="278">
                  <c:v>157.4794520547951</c:v>
                </c:pt>
                <c:pt idx="279">
                  <c:v>104.90410958904168</c:v>
                </c:pt>
                <c:pt idx="280">
                  <c:v>52.328767123288259</c:v>
                </c:pt>
                <c:pt idx="281">
                  <c:v>-0.24657534246516377</c:v>
                </c:pt>
                <c:pt idx="282">
                  <c:v>-52.821917808218586</c:v>
                </c:pt>
                <c:pt idx="283">
                  <c:v>-105.39726027397201</c:v>
                </c:pt>
                <c:pt idx="284">
                  <c:v>-157.97260273972543</c:v>
                </c:pt>
                <c:pt idx="285">
                  <c:v>-210.54794520547887</c:v>
                </c:pt>
                <c:pt idx="286">
                  <c:v>-263.12328767123228</c:v>
                </c:pt>
                <c:pt idx="287">
                  <c:v>-315.69863013698568</c:v>
                </c:pt>
                <c:pt idx="288">
                  <c:v>690.72602739726085</c:v>
                </c:pt>
                <c:pt idx="289">
                  <c:v>638.15068493150739</c:v>
                </c:pt>
                <c:pt idx="290">
                  <c:v>585.57534246575392</c:v>
                </c:pt>
                <c:pt idx="291">
                  <c:v>533.00000000000045</c:v>
                </c:pt>
                <c:pt idx="292">
                  <c:v>480.42465753424705</c:v>
                </c:pt>
                <c:pt idx="293">
                  <c:v>427.84931506849364</c:v>
                </c:pt>
                <c:pt idx="294">
                  <c:v>375.27397260274023</c:v>
                </c:pt>
                <c:pt idx="295">
                  <c:v>322.69863013698682</c:v>
                </c:pt>
                <c:pt idx="296">
                  <c:v>270.12328767123341</c:v>
                </c:pt>
                <c:pt idx="297">
                  <c:v>217.54794520548</c:v>
                </c:pt>
                <c:pt idx="298">
                  <c:v>164.9726027397266</c:v>
                </c:pt>
                <c:pt idx="299">
                  <c:v>112.39726027397317</c:v>
                </c:pt>
                <c:pt idx="300">
                  <c:v>59.821917808219752</c:v>
                </c:pt>
                <c:pt idx="301">
                  <c:v>7.2465753424663291</c:v>
                </c:pt>
                <c:pt idx="302">
                  <c:v>-45.328767123287093</c:v>
                </c:pt>
                <c:pt idx="303">
                  <c:v>-97.904109589040516</c:v>
                </c:pt>
                <c:pt idx="304">
                  <c:v>-150.47945205479394</c:v>
                </c:pt>
                <c:pt idx="305">
                  <c:v>-203.05479452054738</c:v>
                </c:pt>
                <c:pt idx="306">
                  <c:v>-255.63013698630078</c:v>
                </c:pt>
                <c:pt idx="307">
                  <c:v>-308.20547945205419</c:v>
                </c:pt>
                <c:pt idx="308">
                  <c:v>-360.7808219178076</c:v>
                </c:pt>
                <c:pt idx="309">
                  <c:v>645.64383561643899</c:v>
                </c:pt>
                <c:pt idx="310">
                  <c:v>593.06849315068553</c:v>
                </c:pt>
                <c:pt idx="311">
                  <c:v>540.49315068493206</c:v>
                </c:pt>
                <c:pt idx="312">
                  <c:v>487.91780821917865</c:v>
                </c:pt>
                <c:pt idx="313">
                  <c:v>435.34246575342524</c:v>
                </c:pt>
                <c:pt idx="314">
                  <c:v>382.76712328767184</c:v>
                </c:pt>
                <c:pt idx="315">
                  <c:v>330.19178082191843</c:v>
                </c:pt>
                <c:pt idx="316">
                  <c:v>277.61643835616502</c:v>
                </c:pt>
                <c:pt idx="317">
                  <c:v>225.04109589041161</c:v>
                </c:pt>
                <c:pt idx="318">
                  <c:v>172.4657534246582</c:v>
                </c:pt>
                <c:pt idx="319">
                  <c:v>119.89041095890478</c:v>
                </c:pt>
                <c:pt idx="320">
                  <c:v>67.315068493151358</c:v>
                </c:pt>
                <c:pt idx="321">
                  <c:v>14.739726027397936</c:v>
                </c:pt>
                <c:pt idx="322">
                  <c:v>-37.835616438355487</c:v>
                </c:pt>
                <c:pt idx="323">
                  <c:v>-90.410958904108909</c:v>
                </c:pt>
                <c:pt idx="324">
                  <c:v>-142.98630136986233</c:v>
                </c:pt>
                <c:pt idx="325">
                  <c:v>-195.56164383561577</c:v>
                </c:pt>
                <c:pt idx="326">
                  <c:v>-248.13698630136918</c:v>
                </c:pt>
                <c:pt idx="327">
                  <c:v>-300.71232876712259</c:v>
                </c:pt>
                <c:pt idx="328">
                  <c:v>-353.28767123287599</c:v>
                </c:pt>
                <c:pt idx="329">
                  <c:v>653.1369863013706</c:v>
                </c:pt>
                <c:pt idx="330">
                  <c:v>600.56164383561713</c:v>
                </c:pt>
                <c:pt idx="331">
                  <c:v>547.98630136986367</c:v>
                </c:pt>
                <c:pt idx="332">
                  <c:v>495.41095890411026</c:v>
                </c:pt>
                <c:pt idx="333">
                  <c:v>442.83561643835685</c:v>
                </c:pt>
                <c:pt idx="334">
                  <c:v>390.26027397260344</c:v>
                </c:pt>
                <c:pt idx="335">
                  <c:v>337.68493150685003</c:v>
                </c:pt>
                <c:pt idx="336">
                  <c:v>285.10958904109663</c:v>
                </c:pt>
                <c:pt idx="337">
                  <c:v>232.53424657534322</c:v>
                </c:pt>
                <c:pt idx="338">
                  <c:v>179.95890410958981</c:v>
                </c:pt>
                <c:pt idx="339">
                  <c:v>127.38356164383639</c:v>
                </c:pt>
                <c:pt idx="340">
                  <c:v>74.808219178082965</c:v>
                </c:pt>
                <c:pt idx="341">
                  <c:v>22.232876712329542</c:v>
                </c:pt>
                <c:pt idx="342">
                  <c:v>-30.34246575342388</c:v>
                </c:pt>
                <c:pt idx="343">
                  <c:v>-82.917808219177303</c:v>
                </c:pt>
                <c:pt idx="344">
                  <c:v>-135.49315068493073</c:v>
                </c:pt>
                <c:pt idx="345">
                  <c:v>-188.06849315068416</c:v>
                </c:pt>
                <c:pt idx="346">
                  <c:v>-240.64383561643757</c:v>
                </c:pt>
                <c:pt idx="347">
                  <c:v>-293.21917808219098</c:v>
                </c:pt>
                <c:pt idx="348">
                  <c:v>-345.79452054794439</c:v>
                </c:pt>
                <c:pt idx="349">
                  <c:v>660.6301369863022</c:v>
                </c:pt>
                <c:pt idx="350">
                  <c:v>608.05479452054874</c:v>
                </c:pt>
                <c:pt idx="351">
                  <c:v>555.47945205479527</c:v>
                </c:pt>
                <c:pt idx="352">
                  <c:v>502.90410958904187</c:v>
                </c:pt>
                <c:pt idx="353">
                  <c:v>450.32876712328846</c:v>
                </c:pt>
                <c:pt idx="354">
                  <c:v>397.75342465753505</c:v>
                </c:pt>
                <c:pt idx="355">
                  <c:v>345.17808219178164</c:v>
                </c:pt>
                <c:pt idx="356">
                  <c:v>292.60273972602823</c:v>
                </c:pt>
                <c:pt idx="357">
                  <c:v>240.02739726027482</c:v>
                </c:pt>
                <c:pt idx="358">
                  <c:v>187.45205479452142</c:v>
                </c:pt>
                <c:pt idx="359">
                  <c:v>134.87671232876801</c:v>
                </c:pt>
                <c:pt idx="360">
                  <c:v>82.301369863014585</c:v>
                </c:pt>
                <c:pt idx="361">
                  <c:v>29.726027397261163</c:v>
                </c:pt>
                <c:pt idx="362">
                  <c:v>-22.84931506849226</c:v>
                </c:pt>
                <c:pt idx="363">
                  <c:v>-75.424657534245682</c:v>
                </c:pt>
                <c:pt idx="364">
                  <c:v>-127.9999999999991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70-4DBB-8AF8-FCDE1EC41351}"/>
            </c:ext>
          </c:extLst>
        </c:ser>
        <c:ser>
          <c:idx val="4"/>
          <c:order val="4"/>
          <c:tx>
            <c:strRef>
              <c:f>'Sawtooth Chart 2.0'!$E$1</c:f>
              <c:strCache>
                <c:ptCount val="1"/>
                <c:pt idx="0">
                  <c:v>Backorders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'Sawtooth Chart 2.0'!$E$2:$E$366</c:f>
              <c:numCache>
                <c:formatCode>General</c:formatCode>
                <c:ptCount val="365"/>
                <c:pt idx="0">
                  <c:v>-312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70-4DBB-8AF8-FCDE1EC41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55855"/>
        <c:axId val="61152975"/>
      </c:lineChart>
      <c:catAx>
        <c:axId val="6115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2975"/>
        <c:crosses val="autoZero"/>
        <c:auto val="1"/>
        <c:lblAlgn val="ctr"/>
        <c:lblOffset val="100"/>
        <c:noMultiLvlLbl val="0"/>
      </c:catAx>
      <c:valAx>
        <c:axId val="6115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 On Hand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[Zebs_Book#11.xlsx]Sales!PivotTable1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Trend</a:t>
            </a:r>
            <a:r>
              <a:rPr lang="en-US" baseline="0"/>
              <a:t> (Monthly)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Sales!$B$2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Sales!$B$3:$B$15</c:f>
              <c:numCache>
                <c:formatCode>General</c:formatCode>
                <c:ptCount val="12"/>
                <c:pt idx="0">
                  <c:v>3045</c:v>
                </c:pt>
                <c:pt idx="1">
                  <c:v>2837</c:v>
                </c:pt>
                <c:pt idx="2">
                  <c:v>3239</c:v>
                </c:pt>
                <c:pt idx="3">
                  <c:v>3213</c:v>
                </c:pt>
                <c:pt idx="4">
                  <c:v>3411</c:v>
                </c:pt>
                <c:pt idx="5">
                  <c:v>3443</c:v>
                </c:pt>
                <c:pt idx="6">
                  <c:v>3681</c:v>
                </c:pt>
                <c:pt idx="7">
                  <c:v>3800</c:v>
                </c:pt>
                <c:pt idx="8">
                  <c:v>3758</c:v>
                </c:pt>
                <c:pt idx="9">
                  <c:v>3872</c:v>
                </c:pt>
                <c:pt idx="10">
                  <c:v>3933</c:v>
                </c:pt>
                <c:pt idx="11">
                  <c:v>4208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1-4ECC-B695-EF15789D1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957247"/>
        <c:axId val="2015959647"/>
      </c:lineChart>
      <c:catAx>
        <c:axId val="201595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959647"/>
        <c:crosses val="autoZero"/>
        <c:auto val="1"/>
        <c:lblAlgn val="ctr"/>
        <c:lblOffset val="100"/>
        <c:noMultiLvlLbl val="0"/>
      </c:catAx>
      <c:valAx>
        <c:axId val="20159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95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[Zebs_Book#11.xlsx]Unit Purchase Cost!PivotTable2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per Unit (Monthly)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'Unit Purchase Cost'!$B$2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'Unit Purchase Cost'!$A$3:$A$15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'Unit Purchase Cost'!$B$3:$B$15</c:f>
              <c:numCache>
                <c:formatCode>General</c:formatCode>
                <c:ptCount val="12"/>
                <c:pt idx="0">
                  <c:v>5143.869999999999</c:v>
                </c:pt>
                <c:pt idx="1">
                  <c:v>4540.7599999999984</c:v>
                </c:pt>
                <c:pt idx="2">
                  <c:v>4997.4100000000017</c:v>
                </c:pt>
                <c:pt idx="3">
                  <c:v>4878.72</c:v>
                </c:pt>
                <c:pt idx="4">
                  <c:v>5068.6800000000012</c:v>
                </c:pt>
                <c:pt idx="5">
                  <c:v>4800.93</c:v>
                </c:pt>
                <c:pt idx="6">
                  <c:v>5041.4099999999971</c:v>
                </c:pt>
                <c:pt idx="7">
                  <c:v>4889.7200000000021</c:v>
                </c:pt>
                <c:pt idx="8">
                  <c:v>4793.7700000000013</c:v>
                </c:pt>
                <c:pt idx="9">
                  <c:v>4802.4900000000007</c:v>
                </c:pt>
                <c:pt idx="10">
                  <c:v>4620.4400000000014</c:v>
                </c:pt>
                <c:pt idx="11">
                  <c:v>4849.6099999999997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20-4AC5-8129-5C288D6DA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979807"/>
        <c:axId val="2015983167"/>
      </c:lineChart>
      <c:catAx>
        <c:axId val="201597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983167"/>
        <c:crosses val="autoZero"/>
        <c:auto val="1"/>
        <c:lblAlgn val="ctr"/>
        <c:lblOffset val="100"/>
        <c:noMultiLvlLbl val="0"/>
      </c:catAx>
      <c:valAx>
        <c:axId val="201598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97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[Zebs_Book#11.xlsx]Fixed Order Cost!PivotTable3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Per Order</a:t>
            </a:r>
            <a:r>
              <a:rPr lang="en-US" baseline="0"/>
              <a:t> (Monthly)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'Fixed Order Cost'!$B$3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'Fixed Order Cost'!$A$4:$A$16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'Fixed Order Cost'!$B$4:$B$16</c:f>
              <c:numCache>
                <c:formatCode>General</c:formatCode>
                <c:ptCount val="12"/>
                <c:pt idx="0">
                  <c:v>18558.059999999994</c:v>
                </c:pt>
                <c:pt idx="1">
                  <c:v>16974.53</c:v>
                </c:pt>
                <c:pt idx="2">
                  <c:v>18650.110000000004</c:v>
                </c:pt>
                <c:pt idx="3">
                  <c:v>17445.469999999994</c:v>
                </c:pt>
                <c:pt idx="4">
                  <c:v>18634.34</c:v>
                </c:pt>
                <c:pt idx="5">
                  <c:v>17808.240000000002</c:v>
                </c:pt>
                <c:pt idx="6">
                  <c:v>17975.319999999996</c:v>
                </c:pt>
                <c:pt idx="7">
                  <c:v>18505.500000000004</c:v>
                </c:pt>
                <c:pt idx="8">
                  <c:v>17519.650000000001</c:v>
                </c:pt>
                <c:pt idx="9">
                  <c:v>18393.84</c:v>
                </c:pt>
                <c:pt idx="10">
                  <c:v>17985.04</c:v>
                </c:pt>
                <c:pt idx="11">
                  <c:v>18415.430000000004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F2-4007-909D-EF7954686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957727"/>
        <c:axId val="2015963007"/>
      </c:lineChart>
      <c:catAx>
        <c:axId val="201595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963007"/>
        <c:crosses val="autoZero"/>
        <c:auto val="1"/>
        <c:lblAlgn val="ctr"/>
        <c:lblOffset val="100"/>
        <c:noMultiLvlLbl val="0"/>
      </c:catAx>
      <c:valAx>
        <c:axId val="201596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95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434975</xdr:colOff>
      <xdr:row>3</xdr:row>
      <xdr:rowOff>171450</xdr:rowOff>
    </xdr:from>
    <xdr:to>
      <xdr:col>13</xdr:col>
      <xdr:colOff>130175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1A4D9-8DA2-B73E-12EE-953494EAD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19</xdr:row>
      <xdr:rowOff>0</xdr:rowOff>
    </xdr:from>
    <xdr:to>
      <xdr:col>17</xdr:col>
      <xdr:colOff>12700</xdr:colOff>
      <xdr:row>22</xdr:row>
      <xdr:rowOff>166914</xdr:rowOff>
    </xdr:to>
    <xdr:pic>
      <xdr:nvPicPr>
        <xdr:cNvPr id="2" name="Picture 1" descr="A math equation with white letters&#10;&#10;AI-generated content may be incorrect.">
          <a:extLst>
            <a:ext uri="{FF2B5EF4-FFF2-40B4-BE49-F238E27FC236}">
              <a16:creationId xmlns:a16="http://schemas.microsoft.com/office/drawing/2014/main" id="{78610471-61FA-A8B6-DE24-BE426365C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0643" y="3447143"/>
          <a:ext cx="4267200" cy="7112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15</xdr:col>
      <xdr:colOff>159362</xdr:colOff>
      <xdr:row>41</xdr:row>
      <xdr:rowOff>178232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03CC0E-821C-40F0-94E3-97D7641DF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8786" y="4717143"/>
          <a:ext cx="5951736" cy="2899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434974</xdr:colOff>
      <xdr:row>3</xdr:row>
      <xdr:rowOff>171450</xdr:rowOff>
    </xdr:from>
    <xdr:to>
      <xdr:col>14</xdr:col>
      <xdr:colOff>262758</xdr:colOff>
      <xdr:row>21</xdr:row>
      <xdr:rowOff>167873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1A5917-C52A-4CD0-93CE-0E6D16DBB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89775</xdr:colOff>
      <xdr:row>3</xdr:row>
      <xdr:rowOff>7882</xdr:rowOff>
    </xdr:from>
    <xdr:to>
      <xdr:col>27</xdr:col>
      <xdr:colOff>63499</xdr:colOff>
      <xdr:row>18</xdr:row>
      <xdr:rowOff>14013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04851F-C6E2-5737-B53E-5ECF6D572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2</xdr:row>
      <xdr:rowOff>139700</xdr:rowOff>
    </xdr:from>
    <xdr:to>
      <xdr:col>10</xdr:col>
      <xdr:colOff>469900</xdr:colOff>
      <xdr:row>17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591AA5-AC20-C37E-4C6B-69B9A3E42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101600</xdr:rowOff>
    </xdr:from>
    <xdr:to>
      <xdr:col>10</xdr:col>
      <xdr:colOff>381000</xdr:colOff>
      <xdr:row>18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B9F5E-597D-296C-18DC-BBB606D8B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770.786092361108" createdVersion="8" refreshedVersion="8" minRefreshableVersion="3" recordCount="1097" xr:uid="{3A82E40D-AEF8-4A0A-BBF4-9AAB0306B30C}">
  <cacheSource type="worksheet">
    <worksheetSource ref="A1:D1048576" sheet="Model"/>
  </cacheSource>
  <cacheFields count="7">
    <cacheField name="Date" numFmtId="0">
      <sharedItems containsNonDate="0" containsDate="1" containsString="0" containsBlank="1" minDate="2022-01-01T00:00:00" maxDate="2025-01-01T00:00:00" count="1097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m/>
      </sharedItems>
      <fieldGroup par="6"/>
    </cacheField>
    <cacheField name="Sales" numFmtId="165">
      <sharedItems containsString="0" containsBlank="1" containsNumber="1" containsInteger="1" minValue="14" maxValue="66" count="54">
        <n v="19"/>
        <n v="23"/>
        <n v="20"/>
        <n v="18"/>
        <n v="15"/>
        <n v="22"/>
        <n v="17"/>
        <n v="16"/>
        <n v="14"/>
        <n v="21"/>
        <n v="27"/>
        <n v="25"/>
        <n v="24"/>
        <n v="26"/>
        <n v="28"/>
        <n v="29"/>
        <n v="30"/>
        <n v="31"/>
        <n v="32"/>
        <n v="33"/>
        <n v="34"/>
        <n v="35"/>
        <n v="37"/>
        <n v="36"/>
        <n v="38"/>
        <n v="40"/>
        <n v="39"/>
        <n v="41"/>
        <n v="42"/>
        <n v="43"/>
        <n v="44"/>
        <n v="45"/>
        <n v="46"/>
        <n v="47"/>
        <n v="48"/>
        <n v="50"/>
        <n v="49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m/>
      </sharedItems>
    </cacheField>
    <cacheField name="Unit Purchase Cost" numFmtId="44">
      <sharedItems containsString="0" containsBlank="1" containsNumber="1" minValue="38.61" maxValue="67.48" count="895">
        <n v="64.59"/>
        <n v="60.66"/>
        <n v="61.32"/>
        <n v="52.17"/>
        <n v="66.81"/>
        <n v="57.93"/>
        <n v="52.37"/>
        <n v="63.46"/>
        <n v="62.56"/>
        <n v="60.26"/>
        <n v="62.89"/>
        <n v="54.38"/>
        <n v="53.32"/>
        <n v="63.52"/>
        <n v="64.95"/>
        <n v="61.93"/>
        <n v="55.43"/>
        <n v="48.77"/>
        <n v="48.18"/>
        <n v="58.89"/>
        <n v="59.1"/>
        <n v="55"/>
        <n v="65.86"/>
        <n v="56.96"/>
        <n v="59.74"/>
        <n v="57.01"/>
        <n v="64.58"/>
        <n v="62.51"/>
        <n v="66.55"/>
        <n v="60.6"/>
        <n v="62.14"/>
        <n v="47.99"/>
        <n v="51.78"/>
        <n v="54.9"/>
        <n v="67.39"/>
        <n v="54.98"/>
        <n v="64.33"/>
        <n v="56.98"/>
        <n v="49.36"/>
        <n v="55.26"/>
        <n v="52.04"/>
        <n v="66.739999999999995"/>
        <n v="50.1"/>
        <n v="48.28"/>
        <n v="49.74"/>
        <n v="48.98"/>
        <n v="52.85"/>
        <n v="64.47"/>
        <n v="50.69"/>
        <n v="61.23"/>
        <n v="50.56"/>
        <n v="67.48"/>
        <n v="48.67"/>
        <n v="51.76"/>
        <n v="49.08"/>
        <n v="63.95"/>
        <n v="65.92"/>
        <n v="64.94"/>
        <n v="52.77"/>
        <n v="67.33"/>
        <n v="64.099999999999994"/>
        <n v="52.25"/>
        <n v="65.349999999999994"/>
        <n v="61.71"/>
        <n v="57.53"/>
        <n v="66.95"/>
        <n v="57.73"/>
        <n v="59.59"/>
        <n v="52.65"/>
        <n v="54.54"/>
        <n v="58.13"/>
        <n v="59.97"/>
        <n v="55.22"/>
        <n v="61.99"/>
        <n v="52.29"/>
        <n v="59.63"/>
        <n v="64.62"/>
        <n v="66.760000000000005"/>
        <n v="59.93"/>
        <n v="61.61"/>
        <n v="47.63"/>
        <n v="49.31"/>
        <n v="61.06"/>
        <n v="63.47"/>
        <n v="64.38"/>
        <n v="47.65"/>
        <n v="48.6"/>
        <n v="66.16"/>
        <n v="66.06"/>
        <n v="57.02"/>
        <n v="65.47"/>
        <n v="59.52"/>
        <n v="63.02"/>
        <n v="58.21"/>
        <n v="57.78"/>
        <n v="61.81"/>
        <n v="49.32"/>
        <n v="55.24"/>
        <n v="47.55"/>
        <n v="64.98"/>
        <n v="51.35"/>
        <n v="58.51"/>
        <n v="61.12"/>
        <n v="53.08"/>
        <n v="55.71"/>
        <n v="49"/>
        <n v="63.1"/>
        <n v="47.93"/>
        <n v="61.92"/>
        <n v="62.49"/>
        <n v="55.38"/>
        <n v="61.64"/>
        <n v="53.72"/>
        <n v="49.59"/>
        <n v="61.33"/>
        <n v="66.88"/>
        <n v="65.19"/>
        <n v="63.19"/>
        <n v="66.56"/>
        <n v="56.64"/>
        <n v="51.47"/>
        <n v="62.94"/>
        <n v="58.26"/>
        <n v="62.9"/>
        <n v="58.31"/>
        <n v="65.14"/>
        <n v="66.64"/>
        <n v="49.44"/>
        <n v="56.78"/>
        <n v="49.03"/>
        <n v="62.35"/>
        <n v="61.24"/>
        <n v="51"/>
        <n v="64.28"/>
        <n v="57.86"/>
        <n v="63"/>
        <n v="59.01"/>
        <n v="55.72"/>
        <n v="57.74"/>
        <n v="61.4"/>
        <n v="65.2"/>
        <n v="53.01"/>
        <n v="57.19"/>
        <n v="60.05"/>
        <n v="61.35"/>
        <n v="55.11"/>
        <n v="58.41"/>
        <n v="55.3"/>
        <n v="48.4"/>
        <n v="51.65"/>
        <n v="66.36"/>
        <n v="61.43"/>
        <n v="59.4"/>
        <n v="50.05"/>
        <n v="60.72"/>
        <n v="66.48"/>
        <n v="57.45"/>
        <n v="60.97"/>
        <n v="64.22"/>
        <n v="51.5"/>
        <n v="52.88"/>
        <n v="58.33"/>
        <n v="60.81"/>
        <n v="52.03"/>
        <n v="57.6"/>
        <n v="46.77"/>
        <n v="51.39"/>
        <n v="48.83"/>
        <n v="63.49"/>
        <n v="59.48"/>
        <n v="55.02"/>
        <n v="61.49"/>
        <n v="62.33"/>
        <n v="60.34"/>
        <n v="52.95"/>
        <n v="48.76"/>
        <n v="53.21"/>
        <n v="61.39"/>
        <n v="46.7"/>
        <n v="57.94"/>
        <n v="61.86"/>
        <n v="51.58"/>
        <n v="48.93"/>
        <n v="63.61"/>
        <n v="56.14"/>
        <n v="63.83"/>
        <n v="58.77"/>
        <n v="51.71"/>
        <n v="58.29"/>
        <n v="47.08"/>
        <n v="54.58"/>
        <n v="59.66"/>
        <n v="60.4"/>
        <n v="62.27"/>
        <n v="62.37"/>
        <n v="46.43"/>
        <n v="63.14"/>
        <n v="65.75"/>
        <n v="51.18"/>
        <n v="59.44"/>
        <n v="53.44"/>
        <n v="58.68"/>
        <n v="50.21"/>
        <n v="61.98"/>
        <n v="55.55"/>
        <n v="53.91"/>
        <n v="56.55"/>
        <n v="59.6"/>
        <n v="65.540000000000006"/>
        <n v="48.73"/>
        <n v="63.78"/>
        <n v="60.57"/>
        <n v="52.98"/>
        <n v="54.73"/>
        <n v="63.79"/>
        <n v="54.79"/>
        <n v="63.67"/>
        <n v="51.02"/>
        <n v="60.82"/>
        <n v="61.72"/>
        <n v="62"/>
        <n v="56.3"/>
        <n v="64.3"/>
        <n v="55.31"/>
        <n v="47.98"/>
        <n v="46.25"/>
        <n v="56.56"/>
        <n v="62.08"/>
        <n v="51.38"/>
        <n v="65.650000000000006"/>
        <n v="57.39"/>
        <n v="47.87"/>
        <n v="54.56"/>
        <n v="62.74"/>
        <n v="55.13"/>
        <n v="55.88"/>
        <n v="64.069999999999993"/>
        <n v="64.48"/>
        <n v="48.44"/>
        <n v="47.42"/>
        <n v="65.02"/>
        <n v="50.5"/>
        <n v="47.82"/>
        <n v="57.72"/>
        <n v="48.71"/>
        <n v="52.43"/>
        <n v="46.86"/>
        <n v="53.56"/>
        <n v="49.47"/>
        <n v="54.46"/>
        <n v="54.01"/>
        <n v="56.08"/>
        <n v="49.94"/>
        <n v="59.8"/>
        <n v="56.05"/>
        <n v="46.18"/>
        <n v="54.85"/>
        <n v="52.02"/>
        <n v="62.88"/>
        <n v="60.15"/>
        <n v="65.040000000000006"/>
        <n v="50.26"/>
        <n v="50.06"/>
        <n v="57.52"/>
        <n v="55.52"/>
        <n v="46.69"/>
        <n v="55.34"/>
        <n v="46.14"/>
        <n v="49.2"/>
        <n v="47.85"/>
        <n v="53.29"/>
        <n v="50.55"/>
        <n v="53.49"/>
        <n v="62.87"/>
        <n v="58.79"/>
        <n v="51.32"/>
        <n v="58.9"/>
        <n v="64.430000000000007"/>
        <n v="46.88"/>
        <n v="46.98"/>
        <n v="45.62"/>
        <n v="48.31"/>
        <n v="52.09"/>
        <n v="65.209999999999994"/>
        <n v="58.37"/>
        <n v="48.62"/>
        <n v="45.59"/>
        <n v="52.92"/>
        <n v="59.11"/>
        <n v="62.97"/>
        <n v="50.54"/>
        <n v="49.35"/>
        <n v="56.17"/>
        <n v="50.04"/>
        <n v="59.67"/>
        <n v="53.63"/>
        <n v="61.42"/>
        <n v="55.91"/>
        <n v="61.79"/>
        <n v="64.45"/>
        <n v="52.68"/>
        <n v="47.37"/>
        <n v="61.89"/>
        <n v="47.24"/>
        <n v="61.19"/>
        <n v="58.52"/>
        <n v="49.91"/>
        <n v="51.96"/>
        <n v="56"/>
        <n v="59.32"/>
        <n v="54.87"/>
        <n v="49.19"/>
        <n v="56.97"/>
        <n v="51.23"/>
        <n v="56.32"/>
        <n v="46.61"/>
        <n v="47.5"/>
        <n v="63.17"/>
        <n v="53.25"/>
        <n v="64.67"/>
        <n v="60.08"/>
        <n v="59.71"/>
        <n v="57.14"/>
        <n v="63.42"/>
        <n v="63.03"/>
        <n v="64.41"/>
        <n v="63.75"/>
        <n v="50.58"/>
        <n v="57.62"/>
        <n v="59.26"/>
        <n v="61.09"/>
        <n v="52.1"/>
        <n v="55.25"/>
        <n v="63.71"/>
        <n v="47.17"/>
        <n v="64.900000000000006"/>
        <n v="49.65"/>
        <n v="54.33"/>
        <n v="47.91"/>
        <n v="50.38"/>
        <n v="62.91"/>
        <n v="63.88"/>
        <n v="51.37"/>
        <n v="57.33"/>
        <n v="62.72"/>
        <n v="53.06"/>
        <n v="58.57"/>
        <n v="44.85"/>
        <n v="46.89"/>
        <n v="47.66"/>
        <n v="63.97"/>
        <n v="47.22"/>
        <n v="59.7"/>
        <n v="58.14"/>
        <n v="57.96"/>
        <n v="56.25"/>
        <n v="53.64"/>
        <n v="57.59"/>
        <n v="56.03"/>
        <n v="50.63"/>
        <n v="52.12"/>
        <n v="58.93"/>
        <n v="45.64"/>
        <n v="63.55"/>
        <n v="45.77"/>
        <n v="63.08"/>
        <n v="48.96"/>
        <n v="50.95"/>
        <n v="53.35"/>
        <n v="50.27"/>
        <n v="51.13"/>
        <n v="60.91"/>
        <n v="63.8"/>
        <n v="63.53"/>
        <n v="51.84"/>
        <n v="44.72"/>
        <n v="51.81"/>
        <n v="54.71"/>
        <n v="45.44"/>
        <n v="52.94"/>
        <n v="56.33"/>
        <n v="45.35"/>
        <n v="48.92"/>
        <n v="56.29"/>
        <n v="53.42"/>
        <n v="56.16"/>
        <n v="58.82"/>
        <n v="51.68"/>
        <n v="57.08"/>
        <n v="45.54"/>
        <n v="44.65"/>
        <n v="48.85"/>
        <n v="57.75"/>
        <n v="54.7"/>
        <n v="45.37"/>
        <n v="46.59"/>
        <n v="47.06"/>
        <n v="54.51"/>
        <n v="62.15"/>
        <n v="56.54"/>
        <n v="56.92"/>
        <n v="60.21"/>
        <n v="44.83"/>
        <n v="44.74"/>
        <n v="44.47"/>
        <n v="56.61"/>
        <n v="57.64"/>
        <n v="63.94"/>
        <n v="59.02"/>
        <n v="54.74"/>
        <n v="47.39"/>
        <n v="60.65"/>
        <n v="55.51"/>
        <n v="52.11"/>
        <n v="62.28"/>
        <n v="61.04"/>
        <n v="51.06"/>
        <n v="55.77"/>
        <n v="56.44"/>
        <n v="62.12"/>
        <n v="50.14"/>
        <n v="59.46"/>
        <n v="61.67"/>
        <n v="50.88"/>
        <n v="55.65"/>
        <n v="45.43"/>
        <n v="50.75"/>
        <n v="51.46"/>
        <n v="54.53"/>
        <n v="48.99"/>
        <n v="56.58"/>
        <n v="54.57"/>
        <n v="61.73"/>
        <n v="53.37"/>
        <n v="50.08"/>
        <n v="49.95"/>
        <n v="45.13"/>
        <n v="62.93"/>
        <n v="51.67"/>
        <n v="51.33"/>
        <n v="49.39"/>
        <n v="54.84"/>
        <n v="62.11"/>
        <n v="52.15"/>
        <n v="45.63"/>
        <n v="61.38"/>
        <n v="45.78"/>
        <n v="58.55"/>
        <n v="51.75"/>
        <n v="60.61"/>
        <n v="48.7"/>
        <n v="58.47"/>
        <n v="46.45"/>
        <n v="47.38"/>
        <n v="58.42"/>
        <n v="47.92"/>
        <n v="53.3"/>
        <n v="43.87"/>
        <n v="48.46"/>
        <n v="46.17"/>
        <n v="43.81"/>
        <n v="53.43"/>
        <n v="54.52"/>
        <n v="45.92"/>
        <n v="57.7"/>
        <n v="60.89"/>
        <n v="61.55"/>
        <n v="51.74"/>
        <n v="60.5"/>
        <n v="48.88"/>
        <n v="47.72"/>
        <n v="48.82"/>
        <n v="59.72"/>
        <n v="53.76"/>
        <n v="52.14"/>
        <n v="60.28"/>
        <n v="48.35"/>
        <n v="46"/>
        <n v="49.43"/>
        <n v="49.13"/>
        <n v="61.31"/>
        <n v="46.01"/>
        <n v="58.96"/>
        <n v="43.88"/>
        <n v="49.84"/>
        <n v="57.65"/>
        <n v="49.68"/>
        <n v="56.62"/>
        <n v="61.76"/>
        <n v="56.46"/>
        <n v="58.8"/>
        <n v="48.14"/>
        <n v="56.4"/>
        <n v="62.58"/>
        <n v="50.24"/>
        <n v="57.5"/>
        <n v="57.85"/>
        <n v="59.49"/>
        <n v="43.3"/>
        <n v="54.26"/>
        <n v="61.21"/>
        <n v="61.18"/>
        <n v="55.89"/>
        <n v="61.07"/>
        <n v="47.31"/>
        <n v="60.63"/>
        <n v="47.36"/>
        <n v="43.29"/>
        <n v="50.36"/>
        <n v="48.21"/>
        <n v="54.04"/>
        <n v="55.87"/>
        <n v="51.28"/>
        <n v="53.95"/>
        <n v="60.51"/>
        <n v="54.99"/>
        <n v="53.77"/>
        <n v="45.24"/>
        <n v="45.32"/>
        <n v="44.02"/>
        <n v="50.29"/>
        <n v="54.68"/>
        <n v="49.79"/>
        <n v="52.82"/>
        <n v="44.11"/>
        <n v="57.92"/>
        <n v="58.78"/>
        <n v="45.61"/>
        <n v="44.62"/>
        <n v="58.1"/>
        <n v="49.17"/>
        <n v="53.46"/>
        <n v="53.75"/>
        <n v="62.47"/>
        <n v="50.45"/>
        <n v="62.53"/>
        <n v="49.81"/>
        <n v="52.18"/>
        <n v="61.03"/>
        <n v="51.57"/>
        <n v="58.12"/>
        <n v="43.31"/>
        <n v="56.34"/>
        <n v="50.98"/>
        <n v="45.03"/>
        <n v="47.88"/>
        <n v="59.06"/>
        <n v="46.16"/>
        <n v="43.97"/>
        <n v="43.59"/>
        <n v="55.5"/>
        <n v="55.54"/>
        <n v="58.43"/>
        <n v="59.15"/>
        <n v="54.13"/>
        <n v="47.23"/>
        <n v="50.28"/>
        <n v="55.44"/>
        <n v="43.16"/>
        <n v="61.46"/>
        <n v="56.48"/>
        <n v="53.66"/>
        <n v="52.93"/>
        <n v="44.95"/>
        <n v="58.23"/>
        <n v="52.22"/>
        <n v="50.15"/>
        <n v="44.73"/>
        <n v="55.21"/>
        <n v="60.87"/>
        <n v="45.27"/>
        <n v="42.25"/>
        <n v="57.25"/>
        <n v="43.02"/>
        <n v="60.55"/>
        <n v="54.23"/>
        <n v="52.59"/>
        <n v="42.97"/>
        <n v="55.64"/>
        <n v="61.25"/>
        <n v="43.05"/>
        <n v="54.24"/>
        <n v="48.95"/>
        <n v="54.49"/>
        <n v="58.65"/>
        <n v="44.9"/>
        <n v="46.41"/>
        <n v="60.25"/>
        <n v="57.9"/>
        <n v="48.66"/>
        <n v="52.05"/>
        <n v="49.93"/>
        <n v="48.78"/>
        <n v="58.84"/>
        <n v="50.6"/>
        <n v="46.37"/>
        <n v="57.34"/>
        <n v="44.82"/>
        <n v="44.77"/>
        <n v="61.13"/>
        <n v="55.63"/>
        <n v="60.78"/>
        <n v="42.98"/>
        <n v="45.14"/>
        <n v="44.63"/>
        <n v="49.41"/>
        <n v="51.94"/>
        <n v="47.57"/>
        <n v="45.93"/>
        <n v="50.81"/>
        <n v="50.9"/>
        <n v="55.94"/>
        <n v="60.7"/>
        <n v="51.16"/>
        <n v="53.34"/>
        <n v="50"/>
        <n v="48.5"/>
        <n v="50.03"/>
        <n v="44.5"/>
        <n v="53.67"/>
        <n v="52.96"/>
        <n v="51.89"/>
        <n v="42.81"/>
        <n v="49.92"/>
        <n v="41.65"/>
        <n v="42.14"/>
        <n v="51.12"/>
        <n v="56.81"/>
        <n v="54.88"/>
        <n v="46.93"/>
        <n v="53"/>
        <n v="56.09"/>
        <n v="51.88"/>
        <n v="44.13"/>
        <n v="45.26"/>
        <n v="42.18"/>
        <n v="57.47"/>
        <n v="50.53"/>
        <n v="42.6"/>
        <n v="43.38"/>
        <n v="52.84"/>
        <n v="47.83"/>
        <n v="57.2"/>
        <n v="56.42"/>
        <n v="60.46"/>
        <n v="49.54"/>
        <n v="52.58"/>
        <n v="52"/>
        <n v="56.24"/>
        <n v="58.49"/>
        <n v="44.89"/>
        <n v="60.16"/>
        <n v="60.14"/>
        <n v="53.17"/>
        <n v="48.94"/>
        <n v="55.56"/>
        <n v="44.2"/>
        <n v="41.7"/>
        <n v="41.39"/>
        <n v="51.42"/>
        <n v="49.42"/>
        <n v="45.19"/>
        <n v="43.15"/>
        <n v="57.83"/>
        <n v="59.68"/>
        <n v="46.28"/>
        <n v="58.97"/>
        <n v="57.97"/>
        <n v="43.46"/>
        <n v="50.86"/>
        <n v="52.44"/>
        <n v="53.68"/>
        <n v="47.75"/>
        <n v="55.28"/>
        <n v="41.06"/>
        <n v="44.07"/>
        <n v="44.56"/>
        <n v="60.29"/>
        <n v="45.17"/>
        <n v="46.26"/>
        <n v="41.36"/>
        <n v="54.76"/>
        <n v="47.28"/>
        <n v="41.03"/>
        <n v="44.55"/>
        <n v="50.7"/>
        <n v="53.03"/>
        <n v="55.1"/>
        <n v="43.41"/>
        <n v="42.62"/>
        <n v="48.15"/>
        <n v="49.22"/>
        <n v="55.53"/>
        <n v="54.31"/>
        <n v="47.89"/>
        <n v="55.23"/>
        <n v="54.72"/>
        <n v="42.72"/>
        <n v="45.6"/>
        <n v="42.28"/>
        <n v="59.9"/>
        <n v="59.96"/>
        <n v="53.27"/>
        <n v="45.75"/>
        <n v="51.45"/>
        <n v="56.07"/>
        <n v="50.41"/>
        <n v="58.63"/>
        <n v="42.89"/>
        <n v="55.46"/>
        <n v="52.21"/>
        <n v="46.11"/>
        <n v="40.83"/>
        <n v="51.48"/>
        <n v="46.84"/>
        <n v="57.11"/>
        <n v="40.44"/>
        <n v="51.41"/>
        <n v="42.78"/>
        <n v="54.1"/>
        <n v="41.48"/>
        <n v="42.9"/>
        <n v="53.53"/>
        <n v="45.69"/>
        <n v="46.65"/>
        <n v="57.27"/>
        <n v="41.02"/>
        <n v="52.67"/>
        <n v="40.76"/>
        <n v="48.23"/>
        <n v="50.74"/>
        <n v="48.91"/>
        <n v="51.17"/>
        <n v="52.81"/>
        <n v="58.02"/>
        <n v="59.38"/>
        <n v="53.51"/>
        <n v="41.61"/>
        <n v="48.33"/>
        <n v="55.69"/>
        <n v="59.22"/>
        <n v="58.92"/>
        <n v="44.48"/>
        <n v="51.49"/>
        <n v="58.95"/>
        <n v="40.61"/>
        <n v="42.05"/>
        <n v="48.65"/>
        <n v="50.48"/>
        <n v="41.16"/>
        <n v="56.39"/>
        <n v="48.55"/>
        <n v="42.51"/>
        <n v="59.24"/>
        <n v="50.31"/>
        <n v="43.42"/>
        <n v="51.2"/>
        <n v="55.27"/>
        <n v="41.01"/>
        <n v="43.71"/>
        <n v="51.43"/>
        <n v="40.82"/>
        <n v="47.86"/>
        <n v="45.7"/>
        <n v="45.2"/>
        <n v="40.58"/>
        <n v="46.83"/>
        <n v="44.08"/>
        <n v="59.07"/>
        <n v="56.93"/>
        <n v="55.49"/>
        <n v="40.86"/>
        <n v="55.4"/>
        <n v="42.91"/>
        <n v="52.16"/>
        <n v="54.62"/>
        <n v="55.01"/>
        <n v="52.13"/>
        <n v="46.79"/>
        <n v="56.2"/>
        <n v="44.64"/>
        <n v="57.26"/>
        <n v="42.04"/>
        <n v="53.48"/>
        <n v="41.53"/>
        <n v="40.21"/>
        <n v="42.69"/>
        <n v="53.36"/>
        <n v="43.08"/>
        <n v="50.13"/>
        <n v="41.97"/>
        <n v="53.15"/>
        <n v="40.6"/>
        <n v="52.06"/>
        <n v="44.54"/>
        <n v="44.67"/>
        <n v="43.18"/>
        <n v="43.76"/>
        <n v="55.75"/>
        <n v="48.09"/>
        <n v="41.81"/>
        <n v="52.72"/>
        <n v="53.41"/>
        <n v="52.91"/>
        <n v="58.98"/>
        <n v="58.88"/>
        <n v="40.659999999999997"/>
        <n v="56.41"/>
        <n v="52.46"/>
        <n v="45.5"/>
        <n v="59.05"/>
        <n v="58.76"/>
        <n v="54.08"/>
        <n v="54.32"/>
        <n v="41.26"/>
        <n v="42.42"/>
        <n v="46.09"/>
        <n v="58.58"/>
        <n v="57.4"/>
        <n v="55.8"/>
        <n v="50.19"/>
        <n v="46.97"/>
        <n v="41.4"/>
        <n v="52.61"/>
        <n v="44.17"/>
        <n v="47.27"/>
        <n v="50.99"/>
        <n v="45.22"/>
        <n v="39.380000000000003"/>
        <n v="42.66"/>
        <n v="57.22"/>
        <n v="44.06"/>
        <n v="58.28"/>
        <n v="45.08"/>
        <n v="43.45"/>
        <n v="49.8"/>
        <n v="58.09"/>
        <n v="39.14"/>
        <n v="43.9"/>
        <n v="48.51"/>
        <n v="45.96"/>
        <n v="39.97"/>
        <n v="57.43"/>
        <n v="55.85"/>
        <n v="40.64"/>
        <n v="40.35"/>
        <n v="42.88"/>
        <n v="45.4"/>
        <n v="46.51"/>
        <n v="44.69"/>
        <n v="38.79"/>
        <n v="43.56"/>
        <n v="57.88"/>
        <n v="40.340000000000003"/>
        <n v="39.479999999999997"/>
        <n v="39.979999999999997"/>
        <n v="43.78"/>
        <n v="49.89"/>
        <n v="42.32"/>
        <n v="42.83"/>
        <n v="50.07"/>
        <n v="38.61"/>
        <n v="50.65"/>
        <n v="39.19"/>
        <n v="45.52"/>
        <n v="49.46"/>
        <n v="40.299999999999997"/>
        <n v="42.21"/>
        <n v="46.75"/>
        <n v="55.78"/>
        <n v="46.53"/>
        <n v="54.19"/>
        <n v="57.04"/>
        <n v="49.14"/>
        <n v="54.17"/>
        <n v="39.89"/>
        <n v="54.4"/>
        <n v="42.47"/>
        <n v="40.630000000000003"/>
        <n v="56.47"/>
        <n v="46.3"/>
        <n v="43.1"/>
        <n v="50.42"/>
        <n v="39.42"/>
        <n v="41"/>
        <n v="40.159999999999997"/>
        <n v="56.83"/>
        <n v="48.07"/>
        <n v="51.11"/>
        <n v="40.619999999999997"/>
        <n v="44.57"/>
        <n v="43.04"/>
        <n v="44.91"/>
        <n v="47.14"/>
        <m/>
      </sharedItems>
    </cacheField>
    <cacheField name="Fixed Order Cost" numFmtId="44">
      <sharedItems containsString="0" containsBlank="1" containsNumber="1" minValue="148.43" maxValue="247.78"/>
    </cacheField>
    <cacheField name="Months (Date)" numFmtId="0" databaseField="0">
      <fieldGroup base="0">
        <rangePr groupBy="months" startDate="2022-01-01T00:00:00" endDate="2025-01-01T00:00:00"/>
        <groupItems count="14">
          <s v="&lt;1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5"/>
        </groupItems>
      </fieldGroup>
    </cacheField>
    <cacheField name="Quarters (Date)" numFmtId="0" databaseField="0">
      <fieldGroup base="0">
        <rangePr groupBy="quarters" startDate="2022-01-01T00:00:00" endDate="2025-01-01T00:00:00"/>
        <groupItems count="6">
          <s v="&lt;1/1/2022"/>
          <s v="Qtr1"/>
          <s v="Qtr2"/>
          <s v="Qtr3"/>
          <s v="Qtr4"/>
          <s v="&gt;1/1/2025"/>
        </groupItems>
      </fieldGroup>
    </cacheField>
    <cacheField name="Years (Date)" numFmtId="0" databaseField="0">
      <fieldGroup base="0">
        <rangePr groupBy="years" startDate="2022-01-01T00:00:00" endDate="2025-01-01T00:00:00"/>
        <groupItems count="6">
          <s v="&lt;1/1/2022"/>
          <s v="2022"/>
          <s v="2023"/>
          <s v="2024"/>
          <s v="2025"/>
          <s v="&gt;1/1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7">
  <r>
    <x v="0"/>
    <x v="0"/>
    <x v="0"/>
    <n v="198.5"/>
  </r>
  <r>
    <x v="1"/>
    <x v="1"/>
    <x v="1"/>
    <n v="209.99"/>
  </r>
  <r>
    <x v="2"/>
    <x v="2"/>
    <x v="2"/>
    <n v="229"/>
  </r>
  <r>
    <x v="3"/>
    <x v="3"/>
    <x v="3"/>
    <n v="209.03"/>
  </r>
  <r>
    <x v="4"/>
    <x v="4"/>
    <x v="4"/>
    <n v="186.27"/>
  </r>
  <r>
    <x v="5"/>
    <x v="4"/>
    <x v="5"/>
    <n v="218.64"/>
  </r>
  <r>
    <x v="6"/>
    <x v="5"/>
    <x v="6"/>
    <n v="149.16"/>
  </r>
  <r>
    <x v="7"/>
    <x v="3"/>
    <x v="7"/>
    <n v="186.22"/>
  </r>
  <r>
    <x v="8"/>
    <x v="0"/>
    <x v="8"/>
    <n v="149.33000000000001"/>
  </r>
  <r>
    <x v="9"/>
    <x v="4"/>
    <x v="9"/>
    <n v="245.53"/>
  </r>
  <r>
    <x v="10"/>
    <x v="0"/>
    <x v="10"/>
    <n v="168.87"/>
  </r>
  <r>
    <x v="11"/>
    <x v="6"/>
    <x v="11"/>
    <n v="161.43"/>
  </r>
  <r>
    <x v="12"/>
    <x v="5"/>
    <x v="12"/>
    <n v="190.8"/>
  </r>
  <r>
    <x v="13"/>
    <x v="1"/>
    <x v="13"/>
    <n v="151.37"/>
  </r>
  <r>
    <x v="14"/>
    <x v="4"/>
    <x v="14"/>
    <n v="228.39"/>
  </r>
  <r>
    <x v="15"/>
    <x v="7"/>
    <x v="15"/>
    <n v="160.02000000000001"/>
  </r>
  <r>
    <x v="16"/>
    <x v="5"/>
    <x v="16"/>
    <n v="217.82"/>
  </r>
  <r>
    <x v="17"/>
    <x v="3"/>
    <x v="17"/>
    <n v="154.13"/>
  </r>
  <r>
    <x v="18"/>
    <x v="5"/>
    <x v="18"/>
    <n v="213.74"/>
  </r>
  <r>
    <x v="19"/>
    <x v="5"/>
    <x v="19"/>
    <n v="231.82"/>
  </r>
  <r>
    <x v="20"/>
    <x v="2"/>
    <x v="20"/>
    <n v="166.92"/>
  </r>
  <r>
    <x v="21"/>
    <x v="8"/>
    <x v="21"/>
    <n v="218.18"/>
  </r>
  <r>
    <x v="22"/>
    <x v="2"/>
    <x v="22"/>
    <n v="204.51"/>
  </r>
  <r>
    <x v="23"/>
    <x v="8"/>
    <x v="23"/>
    <n v="175.16"/>
  </r>
  <r>
    <x v="24"/>
    <x v="2"/>
    <x v="24"/>
    <n v="174.87"/>
  </r>
  <r>
    <x v="25"/>
    <x v="9"/>
    <x v="25"/>
    <n v="184.43"/>
  </r>
  <r>
    <x v="26"/>
    <x v="3"/>
    <x v="26"/>
    <n v="235.45"/>
  </r>
  <r>
    <x v="27"/>
    <x v="8"/>
    <x v="27"/>
    <n v="170.02"/>
  </r>
  <r>
    <x v="28"/>
    <x v="5"/>
    <x v="28"/>
    <n v="170.63"/>
  </r>
  <r>
    <x v="29"/>
    <x v="10"/>
    <x v="29"/>
    <n v="195.04"/>
  </r>
  <r>
    <x v="30"/>
    <x v="9"/>
    <x v="30"/>
    <n v="203.74"/>
  </r>
  <r>
    <x v="31"/>
    <x v="7"/>
    <x v="31"/>
    <n v="212.41"/>
  </r>
  <r>
    <x v="32"/>
    <x v="11"/>
    <x v="32"/>
    <n v="237.39"/>
  </r>
  <r>
    <x v="33"/>
    <x v="8"/>
    <x v="33"/>
    <n v="168.52"/>
  </r>
  <r>
    <x v="34"/>
    <x v="3"/>
    <x v="34"/>
    <n v="219.87"/>
  </r>
  <r>
    <x v="35"/>
    <x v="4"/>
    <x v="35"/>
    <n v="198.12"/>
  </r>
  <r>
    <x v="36"/>
    <x v="2"/>
    <x v="36"/>
    <n v="208.88"/>
  </r>
  <r>
    <x v="37"/>
    <x v="7"/>
    <x v="37"/>
    <n v="188.6"/>
  </r>
  <r>
    <x v="38"/>
    <x v="11"/>
    <x v="38"/>
    <n v="160.52000000000001"/>
  </r>
  <r>
    <x v="39"/>
    <x v="1"/>
    <x v="39"/>
    <n v="180.49"/>
  </r>
  <r>
    <x v="40"/>
    <x v="8"/>
    <x v="40"/>
    <n v="203.49"/>
  </r>
  <r>
    <x v="41"/>
    <x v="4"/>
    <x v="41"/>
    <n v="173.72"/>
  </r>
  <r>
    <x v="42"/>
    <x v="4"/>
    <x v="42"/>
    <n v="225.74"/>
  </r>
  <r>
    <x v="43"/>
    <x v="0"/>
    <x v="43"/>
    <n v="209.13"/>
  </r>
  <r>
    <x v="44"/>
    <x v="10"/>
    <x v="44"/>
    <n v="206.85"/>
  </r>
  <r>
    <x v="45"/>
    <x v="12"/>
    <x v="45"/>
    <n v="169.41"/>
  </r>
  <r>
    <x v="46"/>
    <x v="0"/>
    <x v="46"/>
    <n v="205.55"/>
  </r>
  <r>
    <x v="47"/>
    <x v="4"/>
    <x v="47"/>
    <n v="154.74"/>
  </r>
  <r>
    <x v="48"/>
    <x v="10"/>
    <x v="48"/>
    <n v="172.11"/>
  </r>
  <r>
    <x v="49"/>
    <x v="10"/>
    <x v="49"/>
    <n v="172.55"/>
  </r>
  <r>
    <x v="50"/>
    <x v="2"/>
    <x v="50"/>
    <n v="200.2"/>
  </r>
  <r>
    <x v="51"/>
    <x v="12"/>
    <x v="51"/>
    <n v="217.94"/>
  </r>
  <r>
    <x v="52"/>
    <x v="12"/>
    <x v="52"/>
    <n v="217.91"/>
  </r>
  <r>
    <x v="53"/>
    <x v="4"/>
    <x v="53"/>
    <n v="209.13"/>
  </r>
  <r>
    <x v="54"/>
    <x v="0"/>
    <x v="52"/>
    <n v="165.02"/>
  </r>
  <r>
    <x v="55"/>
    <x v="3"/>
    <x v="54"/>
    <n v="173.41"/>
  </r>
  <r>
    <x v="56"/>
    <x v="13"/>
    <x v="55"/>
    <n v="244.6"/>
  </r>
  <r>
    <x v="57"/>
    <x v="11"/>
    <x v="56"/>
    <n v="222.65"/>
  </r>
  <r>
    <x v="58"/>
    <x v="2"/>
    <x v="57"/>
    <n v="163.96"/>
  </r>
  <r>
    <x v="59"/>
    <x v="9"/>
    <x v="58"/>
    <n v="207.16"/>
  </r>
  <r>
    <x v="60"/>
    <x v="5"/>
    <x v="59"/>
    <n v="150.44"/>
  </r>
  <r>
    <x v="61"/>
    <x v="4"/>
    <x v="60"/>
    <n v="193.94"/>
  </r>
  <r>
    <x v="62"/>
    <x v="13"/>
    <x v="61"/>
    <n v="210.98"/>
  </r>
  <r>
    <x v="63"/>
    <x v="0"/>
    <x v="62"/>
    <n v="202.55"/>
  </r>
  <r>
    <x v="64"/>
    <x v="13"/>
    <x v="63"/>
    <n v="234.4"/>
  </r>
  <r>
    <x v="65"/>
    <x v="6"/>
    <x v="38"/>
    <n v="238.76"/>
  </r>
  <r>
    <x v="66"/>
    <x v="9"/>
    <x v="64"/>
    <n v="155.37"/>
  </r>
  <r>
    <x v="67"/>
    <x v="1"/>
    <x v="65"/>
    <n v="149.33000000000001"/>
  </r>
  <r>
    <x v="68"/>
    <x v="3"/>
    <x v="66"/>
    <n v="196.41"/>
  </r>
  <r>
    <x v="69"/>
    <x v="11"/>
    <x v="67"/>
    <n v="207.77"/>
  </r>
  <r>
    <x v="70"/>
    <x v="3"/>
    <x v="68"/>
    <n v="172.07"/>
  </r>
  <r>
    <x v="71"/>
    <x v="2"/>
    <x v="28"/>
    <n v="155.78"/>
  </r>
  <r>
    <x v="72"/>
    <x v="4"/>
    <x v="69"/>
    <n v="165.45"/>
  </r>
  <r>
    <x v="73"/>
    <x v="12"/>
    <x v="70"/>
    <n v="179.26"/>
  </r>
  <r>
    <x v="74"/>
    <x v="0"/>
    <x v="71"/>
    <n v="171.52"/>
  </r>
  <r>
    <x v="75"/>
    <x v="3"/>
    <x v="72"/>
    <n v="232.47"/>
  </r>
  <r>
    <x v="76"/>
    <x v="9"/>
    <x v="73"/>
    <n v="225.98"/>
  </r>
  <r>
    <x v="77"/>
    <x v="13"/>
    <x v="74"/>
    <n v="152.27000000000001"/>
  </r>
  <r>
    <x v="78"/>
    <x v="3"/>
    <x v="75"/>
    <n v="224.47"/>
  </r>
  <r>
    <x v="79"/>
    <x v="1"/>
    <x v="76"/>
    <n v="219.84"/>
  </r>
  <r>
    <x v="80"/>
    <x v="6"/>
    <x v="77"/>
    <n v="191.84"/>
  </r>
  <r>
    <x v="81"/>
    <x v="13"/>
    <x v="78"/>
    <n v="196.73"/>
  </r>
  <r>
    <x v="82"/>
    <x v="7"/>
    <x v="79"/>
    <n v="196.2"/>
  </r>
  <r>
    <x v="83"/>
    <x v="6"/>
    <x v="80"/>
    <n v="224.63"/>
  </r>
  <r>
    <x v="84"/>
    <x v="13"/>
    <x v="81"/>
    <n v="230.96"/>
  </r>
  <r>
    <x v="85"/>
    <x v="9"/>
    <x v="82"/>
    <n v="191.04"/>
  </r>
  <r>
    <x v="86"/>
    <x v="5"/>
    <x v="66"/>
    <n v="181.52"/>
  </r>
  <r>
    <x v="87"/>
    <x v="14"/>
    <x v="83"/>
    <n v="225.71"/>
  </r>
  <r>
    <x v="88"/>
    <x v="1"/>
    <x v="84"/>
    <n v="224.94"/>
  </r>
  <r>
    <x v="89"/>
    <x v="12"/>
    <x v="85"/>
    <n v="171.25"/>
  </r>
  <r>
    <x v="90"/>
    <x v="14"/>
    <x v="86"/>
    <n v="176.18"/>
  </r>
  <r>
    <x v="91"/>
    <x v="13"/>
    <x v="14"/>
    <n v="181.53"/>
  </r>
  <r>
    <x v="92"/>
    <x v="2"/>
    <x v="87"/>
    <n v="221.18"/>
  </r>
  <r>
    <x v="93"/>
    <x v="15"/>
    <x v="88"/>
    <n v="176.38"/>
  </r>
  <r>
    <x v="94"/>
    <x v="9"/>
    <x v="89"/>
    <n v="166.31"/>
  </r>
  <r>
    <x v="95"/>
    <x v="10"/>
    <x v="90"/>
    <n v="237.5"/>
  </r>
  <r>
    <x v="96"/>
    <x v="10"/>
    <x v="91"/>
    <n v="166.5"/>
  </r>
  <r>
    <x v="97"/>
    <x v="14"/>
    <x v="92"/>
    <n v="191.64"/>
  </r>
  <r>
    <x v="98"/>
    <x v="2"/>
    <x v="93"/>
    <n v="192.88"/>
  </r>
  <r>
    <x v="99"/>
    <x v="14"/>
    <x v="94"/>
    <n v="185.12"/>
  </r>
  <r>
    <x v="100"/>
    <x v="10"/>
    <x v="95"/>
    <n v="204.64"/>
  </r>
  <r>
    <x v="101"/>
    <x v="2"/>
    <x v="96"/>
    <n v="240.52"/>
  </r>
  <r>
    <x v="102"/>
    <x v="6"/>
    <x v="27"/>
    <n v="203.41"/>
  </r>
  <r>
    <x v="103"/>
    <x v="3"/>
    <x v="97"/>
    <n v="238.73"/>
  </r>
  <r>
    <x v="104"/>
    <x v="7"/>
    <x v="98"/>
    <n v="242.34"/>
  </r>
  <r>
    <x v="105"/>
    <x v="3"/>
    <x v="99"/>
    <n v="171.39"/>
  </r>
  <r>
    <x v="106"/>
    <x v="3"/>
    <x v="100"/>
    <n v="177.19"/>
  </r>
  <r>
    <x v="107"/>
    <x v="13"/>
    <x v="101"/>
    <n v="226.4"/>
  </r>
  <r>
    <x v="108"/>
    <x v="10"/>
    <x v="102"/>
    <n v="225.09"/>
  </r>
  <r>
    <x v="109"/>
    <x v="12"/>
    <x v="103"/>
    <n v="246.4"/>
  </r>
  <r>
    <x v="110"/>
    <x v="0"/>
    <x v="104"/>
    <n v="219.69"/>
  </r>
  <r>
    <x v="111"/>
    <x v="5"/>
    <x v="105"/>
    <n v="169.7"/>
  </r>
  <r>
    <x v="112"/>
    <x v="10"/>
    <x v="106"/>
    <n v="153.61000000000001"/>
  </r>
  <r>
    <x v="113"/>
    <x v="13"/>
    <x v="107"/>
    <n v="154.46"/>
  </r>
  <r>
    <x v="114"/>
    <x v="14"/>
    <x v="108"/>
    <n v="239.88"/>
  </r>
  <r>
    <x v="115"/>
    <x v="6"/>
    <x v="109"/>
    <n v="239.78"/>
  </r>
  <r>
    <x v="116"/>
    <x v="15"/>
    <x v="110"/>
    <n v="171.82"/>
  </r>
  <r>
    <x v="117"/>
    <x v="12"/>
    <x v="111"/>
    <n v="166.31"/>
  </r>
  <r>
    <x v="118"/>
    <x v="12"/>
    <x v="112"/>
    <n v="195.77"/>
  </r>
  <r>
    <x v="119"/>
    <x v="11"/>
    <x v="113"/>
    <n v="207.84"/>
  </r>
  <r>
    <x v="120"/>
    <x v="0"/>
    <x v="114"/>
    <n v="167.57"/>
  </r>
  <r>
    <x v="121"/>
    <x v="11"/>
    <x v="115"/>
    <n v="161.02000000000001"/>
  </r>
  <r>
    <x v="122"/>
    <x v="2"/>
    <x v="116"/>
    <n v="201.34"/>
  </r>
  <r>
    <x v="123"/>
    <x v="1"/>
    <x v="117"/>
    <n v="218.78"/>
  </r>
  <r>
    <x v="124"/>
    <x v="12"/>
    <x v="118"/>
    <n v="183.36"/>
  </r>
  <r>
    <x v="125"/>
    <x v="5"/>
    <x v="119"/>
    <n v="245.93"/>
  </r>
  <r>
    <x v="126"/>
    <x v="11"/>
    <x v="120"/>
    <n v="244.3"/>
  </r>
  <r>
    <x v="127"/>
    <x v="10"/>
    <x v="121"/>
    <n v="171.06"/>
  </r>
  <r>
    <x v="128"/>
    <x v="6"/>
    <x v="122"/>
    <n v="172.87"/>
  </r>
  <r>
    <x v="129"/>
    <x v="1"/>
    <x v="123"/>
    <n v="212.63"/>
  </r>
  <r>
    <x v="130"/>
    <x v="13"/>
    <x v="124"/>
    <n v="171.15"/>
  </r>
  <r>
    <x v="131"/>
    <x v="0"/>
    <x v="125"/>
    <n v="177.51"/>
  </r>
  <r>
    <x v="132"/>
    <x v="10"/>
    <x v="126"/>
    <n v="224.45"/>
  </r>
  <r>
    <x v="133"/>
    <x v="9"/>
    <x v="127"/>
    <n v="154.66999999999999"/>
  </r>
  <r>
    <x v="134"/>
    <x v="14"/>
    <x v="128"/>
    <n v="225.35"/>
  </r>
  <r>
    <x v="135"/>
    <x v="5"/>
    <x v="129"/>
    <n v="205.67"/>
  </r>
  <r>
    <x v="136"/>
    <x v="12"/>
    <x v="130"/>
    <n v="190.16"/>
  </r>
  <r>
    <x v="137"/>
    <x v="10"/>
    <x v="131"/>
    <n v="202.71"/>
  </r>
  <r>
    <x v="138"/>
    <x v="14"/>
    <x v="132"/>
    <n v="212.75"/>
  </r>
  <r>
    <x v="139"/>
    <x v="16"/>
    <x v="133"/>
    <n v="194.15"/>
  </r>
  <r>
    <x v="140"/>
    <x v="16"/>
    <x v="134"/>
    <n v="215.17"/>
  </r>
  <r>
    <x v="141"/>
    <x v="5"/>
    <x v="135"/>
    <n v="210.66"/>
  </r>
  <r>
    <x v="142"/>
    <x v="16"/>
    <x v="136"/>
    <n v="247.15"/>
  </r>
  <r>
    <x v="143"/>
    <x v="16"/>
    <x v="137"/>
    <n v="196.16"/>
  </r>
  <r>
    <x v="144"/>
    <x v="10"/>
    <x v="138"/>
    <n v="164.65"/>
  </r>
  <r>
    <x v="145"/>
    <x v="12"/>
    <x v="139"/>
    <n v="247.64"/>
  </r>
  <r>
    <x v="146"/>
    <x v="15"/>
    <x v="66"/>
    <n v="153.01"/>
  </r>
  <r>
    <x v="147"/>
    <x v="5"/>
    <x v="140"/>
    <n v="152.24"/>
  </r>
  <r>
    <x v="148"/>
    <x v="12"/>
    <x v="141"/>
    <n v="162.19999999999999"/>
  </r>
  <r>
    <x v="149"/>
    <x v="0"/>
    <x v="142"/>
    <n v="150.52000000000001"/>
  </r>
  <r>
    <x v="150"/>
    <x v="14"/>
    <x v="143"/>
    <n v="235.64"/>
  </r>
  <r>
    <x v="151"/>
    <x v="12"/>
    <x v="144"/>
    <n v="178.85"/>
  </r>
  <r>
    <x v="152"/>
    <x v="14"/>
    <x v="145"/>
    <n v="245.22"/>
  </r>
  <r>
    <x v="153"/>
    <x v="15"/>
    <x v="146"/>
    <n v="234.78"/>
  </r>
  <r>
    <x v="154"/>
    <x v="15"/>
    <x v="147"/>
    <n v="214.3"/>
  </r>
  <r>
    <x v="155"/>
    <x v="14"/>
    <x v="148"/>
    <n v="235.36"/>
  </r>
  <r>
    <x v="156"/>
    <x v="11"/>
    <x v="149"/>
    <n v="172.07"/>
  </r>
  <r>
    <x v="157"/>
    <x v="2"/>
    <x v="150"/>
    <n v="164.4"/>
  </r>
  <r>
    <x v="158"/>
    <x v="9"/>
    <x v="151"/>
    <n v="173.31"/>
  </r>
  <r>
    <x v="159"/>
    <x v="13"/>
    <x v="152"/>
    <n v="155.55000000000001"/>
  </r>
  <r>
    <x v="160"/>
    <x v="1"/>
    <x v="153"/>
    <n v="214.1"/>
  </r>
  <r>
    <x v="161"/>
    <x v="9"/>
    <x v="154"/>
    <n v="224.04"/>
  </r>
  <r>
    <x v="162"/>
    <x v="0"/>
    <x v="98"/>
    <n v="217.1"/>
  </r>
  <r>
    <x v="163"/>
    <x v="5"/>
    <x v="155"/>
    <n v="223.47"/>
  </r>
  <r>
    <x v="164"/>
    <x v="5"/>
    <x v="156"/>
    <n v="203.19"/>
  </r>
  <r>
    <x v="165"/>
    <x v="5"/>
    <x v="157"/>
    <n v="234.78"/>
  </r>
  <r>
    <x v="166"/>
    <x v="16"/>
    <x v="158"/>
    <n v="208.01"/>
  </r>
  <r>
    <x v="167"/>
    <x v="16"/>
    <x v="159"/>
    <n v="225.85"/>
  </r>
  <r>
    <x v="168"/>
    <x v="9"/>
    <x v="160"/>
    <n v="244.96"/>
  </r>
  <r>
    <x v="169"/>
    <x v="14"/>
    <x v="70"/>
    <n v="192.87"/>
  </r>
  <r>
    <x v="170"/>
    <x v="13"/>
    <x v="161"/>
    <n v="171.22"/>
  </r>
  <r>
    <x v="171"/>
    <x v="15"/>
    <x v="162"/>
    <n v="171.44"/>
  </r>
  <r>
    <x v="172"/>
    <x v="15"/>
    <x v="163"/>
    <n v="164.93"/>
  </r>
  <r>
    <x v="173"/>
    <x v="15"/>
    <x v="164"/>
    <n v="215.63"/>
  </r>
  <r>
    <x v="174"/>
    <x v="5"/>
    <x v="165"/>
    <n v="176.67"/>
  </r>
  <r>
    <x v="175"/>
    <x v="11"/>
    <x v="166"/>
    <n v="239.62"/>
  </r>
  <r>
    <x v="176"/>
    <x v="15"/>
    <x v="167"/>
    <n v="213.37"/>
  </r>
  <r>
    <x v="177"/>
    <x v="12"/>
    <x v="168"/>
    <n v="191.03"/>
  </r>
  <r>
    <x v="178"/>
    <x v="10"/>
    <x v="169"/>
    <n v="234.76"/>
  </r>
  <r>
    <x v="179"/>
    <x v="16"/>
    <x v="170"/>
    <n v="191.2"/>
  </r>
  <r>
    <x v="180"/>
    <x v="13"/>
    <x v="37"/>
    <n v="224.56"/>
  </r>
  <r>
    <x v="181"/>
    <x v="14"/>
    <x v="171"/>
    <n v="212.52"/>
  </r>
  <r>
    <x v="182"/>
    <x v="11"/>
    <x v="172"/>
    <n v="202.52"/>
  </r>
  <r>
    <x v="183"/>
    <x v="17"/>
    <x v="173"/>
    <n v="210.49"/>
  </r>
  <r>
    <x v="184"/>
    <x v="12"/>
    <x v="174"/>
    <n v="240.46"/>
  </r>
  <r>
    <x v="185"/>
    <x v="0"/>
    <x v="175"/>
    <n v="168.76"/>
  </r>
  <r>
    <x v="186"/>
    <x v="16"/>
    <x v="55"/>
    <n v="152.86000000000001"/>
  </r>
  <r>
    <x v="187"/>
    <x v="15"/>
    <x v="176"/>
    <n v="224.47"/>
  </r>
  <r>
    <x v="188"/>
    <x v="10"/>
    <x v="177"/>
    <n v="190.73"/>
  </r>
  <r>
    <x v="189"/>
    <x v="16"/>
    <x v="178"/>
    <n v="171.45"/>
  </r>
  <r>
    <x v="190"/>
    <x v="18"/>
    <x v="179"/>
    <n v="172.95"/>
  </r>
  <r>
    <x v="191"/>
    <x v="17"/>
    <x v="180"/>
    <n v="155.69"/>
  </r>
  <r>
    <x v="192"/>
    <x v="18"/>
    <x v="61"/>
    <n v="241.13"/>
  </r>
  <r>
    <x v="193"/>
    <x v="9"/>
    <x v="181"/>
    <n v="225.79"/>
  </r>
  <r>
    <x v="194"/>
    <x v="14"/>
    <x v="182"/>
    <n v="227.22"/>
  </r>
  <r>
    <x v="195"/>
    <x v="19"/>
    <x v="183"/>
    <n v="244.15"/>
  </r>
  <r>
    <x v="196"/>
    <x v="5"/>
    <x v="184"/>
    <n v="158.4"/>
  </r>
  <r>
    <x v="197"/>
    <x v="16"/>
    <x v="185"/>
    <n v="220.36"/>
  </r>
  <r>
    <x v="198"/>
    <x v="2"/>
    <x v="186"/>
    <n v="169.33"/>
  </r>
  <r>
    <x v="199"/>
    <x v="11"/>
    <x v="143"/>
    <n v="190.44"/>
  </r>
  <r>
    <x v="200"/>
    <x v="1"/>
    <x v="187"/>
    <n v="180.79"/>
  </r>
  <r>
    <x v="201"/>
    <x v="9"/>
    <x v="188"/>
    <n v="190.34"/>
  </r>
  <r>
    <x v="202"/>
    <x v="18"/>
    <x v="189"/>
    <n v="230.97"/>
  </r>
  <r>
    <x v="203"/>
    <x v="17"/>
    <x v="190"/>
    <n v="187.32"/>
  </r>
  <r>
    <x v="204"/>
    <x v="12"/>
    <x v="191"/>
    <n v="177.77"/>
  </r>
  <r>
    <x v="205"/>
    <x v="10"/>
    <x v="192"/>
    <n v="217.33"/>
  </r>
  <r>
    <x v="206"/>
    <x v="15"/>
    <x v="193"/>
    <n v="180.11"/>
  </r>
  <r>
    <x v="207"/>
    <x v="2"/>
    <x v="194"/>
    <n v="168.54"/>
  </r>
  <r>
    <x v="208"/>
    <x v="11"/>
    <x v="195"/>
    <n v="169.71"/>
  </r>
  <r>
    <x v="209"/>
    <x v="17"/>
    <x v="196"/>
    <n v="175.9"/>
  </r>
  <r>
    <x v="210"/>
    <x v="12"/>
    <x v="197"/>
    <n v="205.16"/>
  </r>
  <r>
    <x v="211"/>
    <x v="12"/>
    <x v="198"/>
    <n v="148.43"/>
  </r>
  <r>
    <x v="212"/>
    <x v="16"/>
    <x v="199"/>
    <n v="214.14"/>
  </r>
  <r>
    <x v="213"/>
    <x v="12"/>
    <x v="200"/>
    <n v="191.04"/>
  </r>
  <r>
    <x v="214"/>
    <x v="1"/>
    <x v="201"/>
    <n v="220.48"/>
  </r>
  <r>
    <x v="215"/>
    <x v="5"/>
    <x v="202"/>
    <n v="175.09"/>
  </r>
  <r>
    <x v="216"/>
    <x v="5"/>
    <x v="203"/>
    <n v="188.12"/>
  </r>
  <r>
    <x v="217"/>
    <x v="1"/>
    <x v="204"/>
    <n v="202.13"/>
  </r>
  <r>
    <x v="218"/>
    <x v="16"/>
    <x v="205"/>
    <n v="180.36"/>
  </r>
  <r>
    <x v="219"/>
    <x v="19"/>
    <x v="206"/>
    <n v="192.28"/>
  </r>
  <r>
    <x v="220"/>
    <x v="5"/>
    <x v="207"/>
    <n v="240.56"/>
  </r>
  <r>
    <x v="221"/>
    <x v="18"/>
    <x v="208"/>
    <n v="177.26"/>
  </r>
  <r>
    <x v="222"/>
    <x v="17"/>
    <x v="209"/>
    <n v="208.88"/>
  </r>
  <r>
    <x v="223"/>
    <x v="14"/>
    <x v="210"/>
    <n v="216.38"/>
  </r>
  <r>
    <x v="224"/>
    <x v="13"/>
    <x v="211"/>
    <n v="153.41"/>
  </r>
  <r>
    <x v="225"/>
    <x v="19"/>
    <x v="212"/>
    <n v="161.05000000000001"/>
  </r>
  <r>
    <x v="226"/>
    <x v="5"/>
    <x v="213"/>
    <n v="240.28"/>
  </r>
  <r>
    <x v="227"/>
    <x v="10"/>
    <x v="214"/>
    <n v="152.30000000000001"/>
  </r>
  <r>
    <x v="228"/>
    <x v="13"/>
    <x v="215"/>
    <n v="155.62"/>
  </r>
  <r>
    <x v="229"/>
    <x v="11"/>
    <x v="216"/>
    <n v="195.27"/>
  </r>
  <r>
    <x v="230"/>
    <x v="1"/>
    <x v="217"/>
    <n v="210.58"/>
  </r>
  <r>
    <x v="231"/>
    <x v="19"/>
    <x v="218"/>
    <n v="167.76"/>
  </r>
  <r>
    <x v="232"/>
    <x v="1"/>
    <x v="219"/>
    <n v="149.16"/>
  </r>
  <r>
    <x v="233"/>
    <x v="9"/>
    <x v="220"/>
    <n v="236.53"/>
  </r>
  <r>
    <x v="234"/>
    <x v="12"/>
    <x v="221"/>
    <n v="176.97"/>
  </r>
  <r>
    <x v="235"/>
    <x v="16"/>
    <x v="222"/>
    <n v="234.31"/>
  </r>
  <r>
    <x v="236"/>
    <x v="5"/>
    <x v="223"/>
    <n v="221.58"/>
  </r>
  <r>
    <x v="237"/>
    <x v="5"/>
    <x v="224"/>
    <n v="163.43"/>
  </r>
  <r>
    <x v="238"/>
    <x v="20"/>
    <x v="198"/>
    <n v="213.48"/>
  </r>
  <r>
    <x v="239"/>
    <x v="15"/>
    <x v="225"/>
    <n v="162"/>
  </r>
  <r>
    <x v="240"/>
    <x v="20"/>
    <x v="226"/>
    <n v="152.78"/>
  </r>
  <r>
    <x v="241"/>
    <x v="12"/>
    <x v="227"/>
    <n v="170.8"/>
  </r>
  <r>
    <x v="242"/>
    <x v="14"/>
    <x v="228"/>
    <n v="218.54"/>
  </r>
  <r>
    <x v="243"/>
    <x v="16"/>
    <x v="229"/>
    <n v="202.01"/>
  </r>
  <r>
    <x v="244"/>
    <x v="19"/>
    <x v="230"/>
    <n v="167.14"/>
  </r>
  <r>
    <x v="245"/>
    <x v="14"/>
    <x v="231"/>
    <n v="163.19999999999999"/>
  </r>
  <r>
    <x v="246"/>
    <x v="15"/>
    <x v="29"/>
    <n v="227.42"/>
  </r>
  <r>
    <x v="247"/>
    <x v="12"/>
    <x v="232"/>
    <n v="217.16"/>
  </r>
  <r>
    <x v="248"/>
    <x v="10"/>
    <x v="233"/>
    <n v="183.94"/>
  </r>
  <r>
    <x v="249"/>
    <x v="16"/>
    <x v="234"/>
    <n v="242.36"/>
  </r>
  <r>
    <x v="250"/>
    <x v="12"/>
    <x v="235"/>
    <n v="242.13"/>
  </r>
  <r>
    <x v="251"/>
    <x v="12"/>
    <x v="236"/>
    <n v="200.3"/>
  </r>
  <r>
    <x v="252"/>
    <x v="21"/>
    <x v="237"/>
    <n v="202.72"/>
  </r>
  <r>
    <x v="253"/>
    <x v="15"/>
    <x v="162"/>
    <n v="173.02"/>
  </r>
  <r>
    <x v="254"/>
    <x v="19"/>
    <x v="238"/>
    <n v="200.89"/>
  </r>
  <r>
    <x v="255"/>
    <x v="15"/>
    <x v="239"/>
    <n v="154.38999999999999"/>
  </r>
  <r>
    <x v="256"/>
    <x v="11"/>
    <x v="240"/>
    <n v="174.75"/>
  </r>
  <r>
    <x v="257"/>
    <x v="15"/>
    <x v="241"/>
    <n v="245.5"/>
  </r>
  <r>
    <x v="258"/>
    <x v="12"/>
    <x v="242"/>
    <n v="170.99"/>
  </r>
  <r>
    <x v="259"/>
    <x v="14"/>
    <x v="243"/>
    <n v="205.23"/>
  </r>
  <r>
    <x v="260"/>
    <x v="18"/>
    <x v="244"/>
    <n v="164.14"/>
  </r>
  <r>
    <x v="261"/>
    <x v="16"/>
    <x v="245"/>
    <n v="206.9"/>
  </r>
  <r>
    <x v="262"/>
    <x v="10"/>
    <x v="246"/>
    <n v="172.27"/>
  </r>
  <r>
    <x v="263"/>
    <x v="15"/>
    <x v="247"/>
    <n v="155.83000000000001"/>
  </r>
  <r>
    <x v="264"/>
    <x v="11"/>
    <x v="248"/>
    <n v="208.17"/>
  </r>
  <r>
    <x v="265"/>
    <x v="1"/>
    <x v="249"/>
    <n v="167.1"/>
  </r>
  <r>
    <x v="266"/>
    <x v="21"/>
    <x v="250"/>
    <n v="223.99"/>
  </r>
  <r>
    <x v="267"/>
    <x v="18"/>
    <x v="251"/>
    <n v="168.64"/>
  </r>
  <r>
    <x v="268"/>
    <x v="16"/>
    <x v="252"/>
    <n v="181.25"/>
  </r>
  <r>
    <x v="269"/>
    <x v="11"/>
    <x v="253"/>
    <n v="220.26"/>
  </r>
  <r>
    <x v="270"/>
    <x v="14"/>
    <x v="254"/>
    <n v="189.04"/>
  </r>
  <r>
    <x v="271"/>
    <x v="1"/>
    <x v="255"/>
    <n v="229.96"/>
  </r>
  <r>
    <x v="272"/>
    <x v="12"/>
    <x v="256"/>
    <n v="234.22"/>
  </r>
  <r>
    <x v="273"/>
    <x v="16"/>
    <x v="257"/>
    <n v="222.54"/>
  </r>
  <r>
    <x v="274"/>
    <x v="12"/>
    <x v="258"/>
    <n v="148.5"/>
  </r>
  <r>
    <x v="275"/>
    <x v="15"/>
    <x v="259"/>
    <n v="243.27"/>
  </r>
  <r>
    <x v="276"/>
    <x v="19"/>
    <x v="260"/>
    <n v="242.65"/>
  </r>
  <r>
    <x v="277"/>
    <x v="17"/>
    <x v="261"/>
    <n v="222.15"/>
  </r>
  <r>
    <x v="278"/>
    <x v="13"/>
    <x v="262"/>
    <n v="183.06"/>
  </r>
  <r>
    <x v="279"/>
    <x v="16"/>
    <x v="263"/>
    <n v="196.99"/>
  </r>
  <r>
    <x v="280"/>
    <x v="21"/>
    <x v="264"/>
    <n v="194.62"/>
  </r>
  <r>
    <x v="281"/>
    <x v="1"/>
    <x v="265"/>
    <n v="247.58"/>
  </r>
  <r>
    <x v="282"/>
    <x v="1"/>
    <x v="266"/>
    <n v="166.46"/>
  </r>
  <r>
    <x v="283"/>
    <x v="15"/>
    <x v="267"/>
    <n v="215.88"/>
  </r>
  <r>
    <x v="284"/>
    <x v="11"/>
    <x v="268"/>
    <n v="158.54"/>
  </r>
  <r>
    <x v="285"/>
    <x v="18"/>
    <x v="269"/>
    <n v="151.6"/>
  </r>
  <r>
    <x v="286"/>
    <x v="10"/>
    <x v="70"/>
    <n v="166.27"/>
  </r>
  <r>
    <x v="287"/>
    <x v="16"/>
    <x v="270"/>
    <n v="151.03"/>
  </r>
  <r>
    <x v="288"/>
    <x v="1"/>
    <x v="271"/>
    <n v="242.44"/>
  </r>
  <r>
    <x v="289"/>
    <x v="18"/>
    <x v="272"/>
    <n v="216.54"/>
  </r>
  <r>
    <x v="290"/>
    <x v="11"/>
    <x v="273"/>
    <n v="208.26"/>
  </r>
  <r>
    <x v="291"/>
    <x v="11"/>
    <x v="274"/>
    <n v="169.14"/>
  </r>
  <r>
    <x v="292"/>
    <x v="12"/>
    <x v="275"/>
    <n v="202.04"/>
  </r>
  <r>
    <x v="293"/>
    <x v="10"/>
    <x v="276"/>
    <n v="247.26"/>
  </r>
  <r>
    <x v="294"/>
    <x v="10"/>
    <x v="277"/>
    <n v="209.92"/>
  </r>
  <r>
    <x v="295"/>
    <x v="17"/>
    <x v="278"/>
    <n v="205.47"/>
  </r>
  <r>
    <x v="296"/>
    <x v="15"/>
    <x v="279"/>
    <n v="170.62"/>
  </r>
  <r>
    <x v="297"/>
    <x v="13"/>
    <x v="280"/>
    <n v="160.91999999999999"/>
  </r>
  <r>
    <x v="298"/>
    <x v="13"/>
    <x v="281"/>
    <n v="216.16"/>
  </r>
  <r>
    <x v="299"/>
    <x v="10"/>
    <x v="282"/>
    <n v="174.53"/>
  </r>
  <r>
    <x v="300"/>
    <x v="12"/>
    <x v="283"/>
    <n v="167.92"/>
  </r>
  <r>
    <x v="301"/>
    <x v="11"/>
    <x v="284"/>
    <n v="171.01"/>
  </r>
  <r>
    <x v="302"/>
    <x v="15"/>
    <x v="285"/>
    <n v="221.09"/>
  </r>
  <r>
    <x v="303"/>
    <x v="10"/>
    <x v="286"/>
    <n v="163.15"/>
  </r>
  <r>
    <x v="304"/>
    <x v="13"/>
    <x v="287"/>
    <n v="200.96"/>
  </r>
  <r>
    <x v="305"/>
    <x v="19"/>
    <x v="288"/>
    <n v="190.33"/>
  </r>
  <r>
    <x v="306"/>
    <x v="16"/>
    <x v="289"/>
    <n v="200.55"/>
  </r>
  <r>
    <x v="307"/>
    <x v="16"/>
    <x v="290"/>
    <n v="148.76"/>
  </r>
  <r>
    <x v="308"/>
    <x v="22"/>
    <x v="291"/>
    <n v="200.73"/>
  </r>
  <r>
    <x v="309"/>
    <x v="13"/>
    <x v="292"/>
    <n v="205.05"/>
  </r>
  <r>
    <x v="310"/>
    <x v="20"/>
    <x v="293"/>
    <n v="179.24"/>
  </r>
  <r>
    <x v="311"/>
    <x v="15"/>
    <x v="294"/>
    <n v="211.27"/>
  </r>
  <r>
    <x v="312"/>
    <x v="17"/>
    <x v="295"/>
    <n v="164.75"/>
  </r>
  <r>
    <x v="313"/>
    <x v="16"/>
    <x v="296"/>
    <n v="188"/>
  </r>
  <r>
    <x v="314"/>
    <x v="19"/>
    <x v="297"/>
    <n v="208.85"/>
  </r>
  <r>
    <x v="315"/>
    <x v="16"/>
    <x v="298"/>
    <n v="197.11"/>
  </r>
  <r>
    <x v="316"/>
    <x v="23"/>
    <x v="299"/>
    <n v="157.71"/>
  </r>
  <r>
    <x v="317"/>
    <x v="21"/>
    <x v="300"/>
    <n v="185.69"/>
  </r>
  <r>
    <x v="318"/>
    <x v="14"/>
    <x v="301"/>
    <n v="246.25"/>
  </r>
  <r>
    <x v="319"/>
    <x v="18"/>
    <x v="302"/>
    <n v="193.57"/>
  </r>
  <r>
    <x v="320"/>
    <x v="10"/>
    <x v="303"/>
    <n v="208.86"/>
  </r>
  <r>
    <x v="321"/>
    <x v="11"/>
    <x v="304"/>
    <n v="208.33"/>
  </r>
  <r>
    <x v="322"/>
    <x v="11"/>
    <x v="277"/>
    <n v="243.69"/>
  </r>
  <r>
    <x v="323"/>
    <x v="10"/>
    <x v="305"/>
    <n v="226.3"/>
  </r>
  <r>
    <x v="324"/>
    <x v="22"/>
    <x v="252"/>
    <n v="207.86"/>
  </r>
  <r>
    <x v="325"/>
    <x v="19"/>
    <x v="306"/>
    <n v="193.01"/>
  </r>
  <r>
    <x v="326"/>
    <x v="11"/>
    <x v="307"/>
    <n v="230.51"/>
  </r>
  <r>
    <x v="327"/>
    <x v="13"/>
    <x v="308"/>
    <n v="152.97999999999999"/>
  </r>
  <r>
    <x v="328"/>
    <x v="18"/>
    <x v="271"/>
    <n v="225.19"/>
  </r>
  <r>
    <x v="329"/>
    <x v="16"/>
    <x v="309"/>
    <n v="196.56"/>
  </r>
  <r>
    <x v="330"/>
    <x v="19"/>
    <x v="310"/>
    <n v="243.42"/>
  </r>
  <r>
    <x v="331"/>
    <x v="18"/>
    <x v="311"/>
    <n v="168.48"/>
  </r>
  <r>
    <x v="332"/>
    <x v="13"/>
    <x v="312"/>
    <n v="234.68"/>
  </r>
  <r>
    <x v="333"/>
    <x v="13"/>
    <x v="313"/>
    <n v="189.49"/>
  </r>
  <r>
    <x v="334"/>
    <x v="20"/>
    <x v="314"/>
    <n v="179.83"/>
  </r>
  <r>
    <x v="335"/>
    <x v="17"/>
    <x v="315"/>
    <n v="204.3"/>
  </r>
  <r>
    <x v="336"/>
    <x v="20"/>
    <x v="316"/>
    <n v="179.6"/>
  </r>
  <r>
    <x v="337"/>
    <x v="14"/>
    <x v="317"/>
    <n v="168.15"/>
  </r>
  <r>
    <x v="338"/>
    <x v="15"/>
    <x v="318"/>
    <n v="203.38"/>
  </r>
  <r>
    <x v="339"/>
    <x v="17"/>
    <x v="319"/>
    <n v="179.24"/>
  </r>
  <r>
    <x v="340"/>
    <x v="15"/>
    <x v="320"/>
    <n v="199.75"/>
  </r>
  <r>
    <x v="341"/>
    <x v="23"/>
    <x v="231"/>
    <n v="238"/>
  </r>
  <r>
    <x v="342"/>
    <x v="22"/>
    <x v="321"/>
    <n v="151.61000000000001"/>
  </r>
  <r>
    <x v="343"/>
    <x v="19"/>
    <x v="308"/>
    <n v="215.42"/>
  </r>
  <r>
    <x v="344"/>
    <x v="10"/>
    <x v="322"/>
    <n v="148.52000000000001"/>
  </r>
  <r>
    <x v="345"/>
    <x v="11"/>
    <x v="323"/>
    <n v="233.61"/>
  </r>
  <r>
    <x v="346"/>
    <x v="16"/>
    <x v="324"/>
    <n v="170.8"/>
  </r>
  <r>
    <x v="347"/>
    <x v="13"/>
    <x v="325"/>
    <n v="177.36"/>
  </r>
  <r>
    <x v="348"/>
    <x v="21"/>
    <x v="254"/>
    <n v="222.42"/>
  </r>
  <r>
    <x v="349"/>
    <x v="18"/>
    <x v="326"/>
    <n v="164.12"/>
  </r>
  <r>
    <x v="350"/>
    <x v="13"/>
    <x v="327"/>
    <n v="217.13"/>
  </r>
  <r>
    <x v="351"/>
    <x v="17"/>
    <x v="328"/>
    <n v="218.86"/>
  </r>
  <r>
    <x v="352"/>
    <x v="13"/>
    <x v="329"/>
    <n v="231.82"/>
  </r>
  <r>
    <x v="353"/>
    <x v="18"/>
    <x v="330"/>
    <n v="198.22"/>
  </r>
  <r>
    <x v="354"/>
    <x v="20"/>
    <x v="331"/>
    <n v="237.68"/>
  </r>
  <r>
    <x v="355"/>
    <x v="20"/>
    <x v="332"/>
    <n v="152.49"/>
  </r>
  <r>
    <x v="356"/>
    <x v="16"/>
    <x v="333"/>
    <n v="244.76"/>
  </r>
  <r>
    <x v="357"/>
    <x v="16"/>
    <x v="199"/>
    <n v="150.46"/>
  </r>
  <r>
    <x v="358"/>
    <x v="15"/>
    <x v="334"/>
    <n v="199.47"/>
  </r>
  <r>
    <x v="359"/>
    <x v="15"/>
    <x v="335"/>
    <n v="197.98"/>
  </r>
  <r>
    <x v="360"/>
    <x v="22"/>
    <x v="336"/>
    <n v="238.39"/>
  </r>
  <r>
    <x v="361"/>
    <x v="10"/>
    <x v="337"/>
    <n v="168.85"/>
  </r>
  <r>
    <x v="362"/>
    <x v="13"/>
    <x v="338"/>
    <n v="150.24"/>
  </r>
  <r>
    <x v="363"/>
    <x v="10"/>
    <x v="339"/>
    <n v="229.07"/>
  </r>
  <r>
    <x v="364"/>
    <x v="17"/>
    <x v="340"/>
    <n v="167.6"/>
  </r>
  <r>
    <x v="365"/>
    <x v="14"/>
    <x v="341"/>
    <n v="158.77000000000001"/>
  </r>
  <r>
    <x v="366"/>
    <x v="24"/>
    <x v="342"/>
    <n v="171.09"/>
  </r>
  <r>
    <x v="367"/>
    <x v="20"/>
    <x v="343"/>
    <n v="208.54"/>
  </r>
  <r>
    <x v="368"/>
    <x v="22"/>
    <x v="344"/>
    <n v="221.97"/>
  </r>
  <r>
    <x v="369"/>
    <x v="19"/>
    <x v="345"/>
    <n v="218.51"/>
  </r>
  <r>
    <x v="370"/>
    <x v="10"/>
    <x v="346"/>
    <n v="189.42"/>
  </r>
  <r>
    <x v="371"/>
    <x v="22"/>
    <x v="347"/>
    <n v="184.14"/>
  </r>
  <r>
    <x v="372"/>
    <x v="23"/>
    <x v="348"/>
    <n v="247.47"/>
  </r>
  <r>
    <x v="373"/>
    <x v="23"/>
    <x v="349"/>
    <n v="193.43"/>
  </r>
  <r>
    <x v="374"/>
    <x v="20"/>
    <x v="350"/>
    <n v="182.41"/>
  </r>
  <r>
    <x v="375"/>
    <x v="20"/>
    <x v="351"/>
    <n v="155.38"/>
  </r>
  <r>
    <x v="376"/>
    <x v="21"/>
    <x v="352"/>
    <n v="154.86000000000001"/>
  </r>
  <r>
    <x v="377"/>
    <x v="16"/>
    <x v="353"/>
    <n v="170.19"/>
  </r>
  <r>
    <x v="378"/>
    <x v="15"/>
    <x v="354"/>
    <n v="197.95"/>
  </r>
  <r>
    <x v="379"/>
    <x v="23"/>
    <x v="233"/>
    <n v="208.05"/>
  </r>
  <r>
    <x v="380"/>
    <x v="22"/>
    <x v="355"/>
    <n v="189.15"/>
  </r>
  <r>
    <x v="381"/>
    <x v="21"/>
    <x v="70"/>
    <n v="240.6"/>
  </r>
  <r>
    <x v="382"/>
    <x v="10"/>
    <x v="356"/>
    <n v="159.37"/>
  </r>
  <r>
    <x v="383"/>
    <x v="18"/>
    <x v="357"/>
    <n v="211.8"/>
  </r>
  <r>
    <x v="384"/>
    <x v="17"/>
    <x v="111"/>
    <n v="193.8"/>
  </r>
  <r>
    <x v="385"/>
    <x v="14"/>
    <x v="358"/>
    <n v="150.15"/>
  </r>
  <r>
    <x v="386"/>
    <x v="21"/>
    <x v="359"/>
    <n v="224.21"/>
  </r>
  <r>
    <x v="387"/>
    <x v="25"/>
    <x v="360"/>
    <n v="208"/>
  </r>
  <r>
    <x v="388"/>
    <x v="23"/>
    <x v="248"/>
    <n v="179.84"/>
  </r>
  <r>
    <x v="389"/>
    <x v="24"/>
    <x v="361"/>
    <n v="247.78"/>
  </r>
  <r>
    <x v="390"/>
    <x v="20"/>
    <x v="362"/>
    <n v="199.46"/>
  </r>
  <r>
    <x v="391"/>
    <x v="20"/>
    <x v="363"/>
    <n v="233.67"/>
  </r>
  <r>
    <x v="392"/>
    <x v="15"/>
    <x v="364"/>
    <n v="243.02"/>
  </r>
  <r>
    <x v="393"/>
    <x v="15"/>
    <x v="365"/>
    <n v="211.14"/>
  </r>
  <r>
    <x v="394"/>
    <x v="18"/>
    <x v="366"/>
    <n v="196.8"/>
  </r>
  <r>
    <x v="395"/>
    <x v="15"/>
    <x v="367"/>
    <n v="211.24"/>
  </r>
  <r>
    <x v="396"/>
    <x v="24"/>
    <x v="368"/>
    <n v="178.42"/>
  </r>
  <r>
    <x v="397"/>
    <x v="10"/>
    <x v="369"/>
    <n v="192.86"/>
  </r>
  <r>
    <x v="398"/>
    <x v="23"/>
    <x v="370"/>
    <n v="239.65"/>
  </r>
  <r>
    <x v="399"/>
    <x v="23"/>
    <x v="371"/>
    <n v="167.34"/>
  </r>
  <r>
    <x v="400"/>
    <x v="15"/>
    <x v="372"/>
    <n v="229.45"/>
  </r>
  <r>
    <x v="401"/>
    <x v="10"/>
    <x v="373"/>
    <n v="166.42"/>
  </r>
  <r>
    <x v="402"/>
    <x v="20"/>
    <x v="374"/>
    <n v="210.62"/>
  </r>
  <r>
    <x v="403"/>
    <x v="16"/>
    <x v="375"/>
    <n v="215.93"/>
  </r>
  <r>
    <x v="404"/>
    <x v="21"/>
    <x v="376"/>
    <n v="148.58000000000001"/>
  </r>
  <r>
    <x v="405"/>
    <x v="18"/>
    <x v="377"/>
    <n v="182.11"/>
  </r>
  <r>
    <x v="406"/>
    <x v="20"/>
    <x v="378"/>
    <n v="227.58"/>
  </r>
  <r>
    <x v="407"/>
    <x v="26"/>
    <x v="379"/>
    <n v="234.31"/>
  </r>
  <r>
    <x v="408"/>
    <x v="16"/>
    <x v="380"/>
    <n v="160.52000000000001"/>
  </r>
  <r>
    <x v="409"/>
    <x v="18"/>
    <x v="381"/>
    <n v="238.31"/>
  </r>
  <r>
    <x v="410"/>
    <x v="21"/>
    <x v="382"/>
    <n v="201.87"/>
  </r>
  <r>
    <x v="411"/>
    <x v="25"/>
    <x v="383"/>
    <n v="227.87"/>
  </r>
  <r>
    <x v="412"/>
    <x v="22"/>
    <x v="384"/>
    <n v="201.57"/>
  </r>
  <r>
    <x v="413"/>
    <x v="14"/>
    <x v="385"/>
    <n v="151.66999999999999"/>
  </r>
  <r>
    <x v="414"/>
    <x v="18"/>
    <x v="386"/>
    <n v="183.57"/>
  </r>
  <r>
    <x v="415"/>
    <x v="22"/>
    <x v="387"/>
    <n v="229.7"/>
  </r>
  <r>
    <x v="416"/>
    <x v="16"/>
    <x v="388"/>
    <n v="241.06"/>
  </r>
  <r>
    <x v="417"/>
    <x v="26"/>
    <x v="389"/>
    <n v="191.5"/>
  </r>
  <r>
    <x v="418"/>
    <x v="15"/>
    <x v="390"/>
    <n v="211.5"/>
  </r>
  <r>
    <x v="419"/>
    <x v="14"/>
    <x v="391"/>
    <n v="194.19"/>
  </r>
  <r>
    <x v="420"/>
    <x v="16"/>
    <x v="169"/>
    <n v="180.31"/>
  </r>
  <r>
    <x v="421"/>
    <x v="16"/>
    <x v="392"/>
    <n v="226.51"/>
  </r>
  <r>
    <x v="422"/>
    <x v="16"/>
    <x v="393"/>
    <n v="202.03"/>
  </r>
  <r>
    <x v="423"/>
    <x v="27"/>
    <x v="394"/>
    <n v="220.68"/>
  </r>
  <r>
    <x v="424"/>
    <x v="24"/>
    <x v="278"/>
    <n v="241.88"/>
  </r>
  <r>
    <x v="425"/>
    <x v="20"/>
    <x v="395"/>
    <n v="158.66999999999999"/>
  </r>
  <r>
    <x v="426"/>
    <x v="25"/>
    <x v="396"/>
    <n v="208.93"/>
  </r>
  <r>
    <x v="427"/>
    <x v="26"/>
    <x v="397"/>
    <n v="234.52"/>
  </r>
  <r>
    <x v="428"/>
    <x v="25"/>
    <x v="398"/>
    <n v="201.6"/>
  </r>
  <r>
    <x v="429"/>
    <x v="16"/>
    <x v="399"/>
    <n v="222.22"/>
  </r>
  <r>
    <x v="430"/>
    <x v="14"/>
    <x v="400"/>
    <n v="238.91"/>
  </r>
  <r>
    <x v="431"/>
    <x v="23"/>
    <x v="401"/>
    <n v="204.26"/>
  </r>
  <r>
    <x v="432"/>
    <x v="26"/>
    <x v="402"/>
    <n v="210.61"/>
  </r>
  <r>
    <x v="433"/>
    <x v="17"/>
    <x v="403"/>
    <n v="228.42"/>
  </r>
  <r>
    <x v="434"/>
    <x v="22"/>
    <x v="404"/>
    <n v="199.02"/>
  </r>
  <r>
    <x v="435"/>
    <x v="25"/>
    <x v="405"/>
    <n v="247.35"/>
  </r>
  <r>
    <x v="436"/>
    <x v="27"/>
    <x v="228"/>
    <n v="220.84"/>
  </r>
  <r>
    <x v="437"/>
    <x v="20"/>
    <x v="406"/>
    <n v="220"/>
  </r>
  <r>
    <x v="438"/>
    <x v="20"/>
    <x v="104"/>
    <n v="239.15"/>
  </r>
  <r>
    <x v="439"/>
    <x v="16"/>
    <x v="287"/>
    <n v="162.59"/>
  </r>
  <r>
    <x v="440"/>
    <x v="22"/>
    <x v="407"/>
    <n v="205.88"/>
  </r>
  <r>
    <x v="441"/>
    <x v="20"/>
    <x v="408"/>
    <n v="246.34"/>
  </r>
  <r>
    <x v="442"/>
    <x v="27"/>
    <x v="386"/>
    <n v="240.98"/>
  </r>
  <r>
    <x v="443"/>
    <x v="17"/>
    <x v="409"/>
    <n v="161.18"/>
  </r>
  <r>
    <x v="444"/>
    <x v="15"/>
    <x v="410"/>
    <n v="185.19"/>
  </r>
  <r>
    <x v="445"/>
    <x v="21"/>
    <x v="224"/>
    <n v="197.03"/>
  </r>
  <r>
    <x v="446"/>
    <x v="15"/>
    <x v="411"/>
    <n v="199.16"/>
  </r>
  <r>
    <x v="447"/>
    <x v="19"/>
    <x v="412"/>
    <n v="245.42"/>
  </r>
  <r>
    <x v="448"/>
    <x v="25"/>
    <x v="413"/>
    <n v="221.31"/>
  </r>
  <r>
    <x v="449"/>
    <x v="23"/>
    <x v="349"/>
    <n v="244.43"/>
  </r>
  <r>
    <x v="450"/>
    <x v="19"/>
    <x v="414"/>
    <n v="179.93"/>
  </r>
  <r>
    <x v="451"/>
    <x v="16"/>
    <x v="415"/>
    <n v="154.72"/>
  </r>
  <r>
    <x v="452"/>
    <x v="18"/>
    <x v="416"/>
    <n v="246.82"/>
  </r>
  <r>
    <x v="453"/>
    <x v="23"/>
    <x v="376"/>
    <n v="236.61"/>
  </r>
  <r>
    <x v="454"/>
    <x v="20"/>
    <x v="257"/>
    <n v="202.13"/>
  </r>
  <r>
    <x v="455"/>
    <x v="24"/>
    <x v="417"/>
    <n v="172.63"/>
  </r>
  <r>
    <x v="456"/>
    <x v="16"/>
    <x v="418"/>
    <n v="218.22"/>
  </r>
  <r>
    <x v="457"/>
    <x v="21"/>
    <x v="419"/>
    <n v="171.29"/>
  </r>
  <r>
    <x v="458"/>
    <x v="16"/>
    <x v="420"/>
    <n v="227.99"/>
  </r>
  <r>
    <x v="459"/>
    <x v="19"/>
    <x v="421"/>
    <n v="169.84"/>
  </r>
  <r>
    <x v="460"/>
    <x v="16"/>
    <x v="5"/>
    <n v="191.85"/>
  </r>
  <r>
    <x v="461"/>
    <x v="24"/>
    <x v="422"/>
    <n v="196.92"/>
  </r>
  <r>
    <x v="462"/>
    <x v="20"/>
    <x v="11"/>
    <n v="199.65"/>
  </r>
  <r>
    <x v="463"/>
    <x v="16"/>
    <x v="423"/>
    <n v="166.67"/>
  </r>
  <r>
    <x v="464"/>
    <x v="18"/>
    <x v="424"/>
    <n v="159.12"/>
  </r>
  <r>
    <x v="465"/>
    <x v="22"/>
    <x v="425"/>
    <n v="156.26"/>
  </r>
  <r>
    <x v="466"/>
    <x v="23"/>
    <x v="426"/>
    <n v="203.8"/>
  </r>
  <r>
    <x v="467"/>
    <x v="24"/>
    <x v="427"/>
    <n v="214.76"/>
  </r>
  <r>
    <x v="468"/>
    <x v="19"/>
    <x v="428"/>
    <n v="191.93"/>
  </r>
  <r>
    <x v="469"/>
    <x v="17"/>
    <x v="429"/>
    <n v="246.9"/>
  </r>
  <r>
    <x v="470"/>
    <x v="21"/>
    <x v="430"/>
    <n v="246.18"/>
  </r>
  <r>
    <x v="471"/>
    <x v="26"/>
    <x v="431"/>
    <n v="189.27"/>
  </r>
  <r>
    <x v="472"/>
    <x v="27"/>
    <x v="432"/>
    <n v="203.38"/>
  </r>
  <r>
    <x v="473"/>
    <x v="17"/>
    <x v="433"/>
    <n v="166.49"/>
  </r>
  <r>
    <x v="474"/>
    <x v="28"/>
    <x v="434"/>
    <n v="158.15"/>
  </r>
  <r>
    <x v="475"/>
    <x v="17"/>
    <x v="435"/>
    <n v="193.84"/>
  </r>
  <r>
    <x v="476"/>
    <x v="22"/>
    <x v="436"/>
    <n v="154.27000000000001"/>
  </r>
  <r>
    <x v="477"/>
    <x v="27"/>
    <x v="437"/>
    <n v="191.6"/>
  </r>
  <r>
    <x v="478"/>
    <x v="19"/>
    <x v="438"/>
    <n v="163.83000000000001"/>
  </r>
  <r>
    <x v="479"/>
    <x v="28"/>
    <x v="439"/>
    <n v="156.94999999999999"/>
  </r>
  <r>
    <x v="480"/>
    <x v="29"/>
    <x v="440"/>
    <n v="185.89"/>
  </r>
  <r>
    <x v="481"/>
    <x v="19"/>
    <x v="418"/>
    <n v="202.45"/>
  </r>
  <r>
    <x v="482"/>
    <x v="20"/>
    <x v="441"/>
    <n v="157.38"/>
  </r>
  <r>
    <x v="483"/>
    <x v="17"/>
    <x v="442"/>
    <n v="210.08"/>
  </r>
  <r>
    <x v="484"/>
    <x v="19"/>
    <x v="390"/>
    <n v="171.13"/>
  </r>
  <r>
    <x v="485"/>
    <x v="17"/>
    <x v="119"/>
    <n v="163.6"/>
  </r>
  <r>
    <x v="486"/>
    <x v="19"/>
    <x v="443"/>
    <n v="154.5"/>
  </r>
  <r>
    <x v="487"/>
    <x v="26"/>
    <x v="444"/>
    <n v="181.46"/>
  </r>
  <r>
    <x v="488"/>
    <x v="20"/>
    <x v="272"/>
    <n v="197.27"/>
  </r>
  <r>
    <x v="489"/>
    <x v="25"/>
    <x v="291"/>
    <n v="203.91"/>
  </r>
  <r>
    <x v="490"/>
    <x v="18"/>
    <x v="445"/>
    <n v="176.86"/>
  </r>
  <r>
    <x v="491"/>
    <x v="24"/>
    <x v="446"/>
    <n v="226.67"/>
  </r>
  <r>
    <x v="492"/>
    <x v="17"/>
    <x v="447"/>
    <n v="162.91999999999999"/>
  </r>
  <r>
    <x v="493"/>
    <x v="18"/>
    <x v="448"/>
    <n v="241.77"/>
  </r>
  <r>
    <x v="494"/>
    <x v="22"/>
    <x v="449"/>
    <n v="178.99"/>
  </r>
  <r>
    <x v="495"/>
    <x v="24"/>
    <x v="450"/>
    <n v="234.98"/>
  </r>
  <r>
    <x v="496"/>
    <x v="20"/>
    <x v="451"/>
    <n v="235.29"/>
  </r>
  <r>
    <x v="497"/>
    <x v="20"/>
    <x v="452"/>
    <n v="246.36"/>
  </r>
  <r>
    <x v="498"/>
    <x v="20"/>
    <x v="453"/>
    <n v="237.05"/>
  </r>
  <r>
    <x v="499"/>
    <x v="29"/>
    <x v="454"/>
    <n v="188.44"/>
  </r>
  <r>
    <x v="500"/>
    <x v="23"/>
    <x v="455"/>
    <n v="238.66"/>
  </r>
  <r>
    <x v="501"/>
    <x v="21"/>
    <x v="456"/>
    <n v="186.37"/>
  </r>
  <r>
    <x v="502"/>
    <x v="25"/>
    <x v="457"/>
    <n v="226.49"/>
  </r>
  <r>
    <x v="503"/>
    <x v="17"/>
    <x v="458"/>
    <n v="179.59"/>
  </r>
  <r>
    <x v="504"/>
    <x v="19"/>
    <x v="459"/>
    <n v="190.39"/>
  </r>
  <r>
    <x v="505"/>
    <x v="21"/>
    <x v="460"/>
    <n v="176.41"/>
  </r>
  <r>
    <x v="506"/>
    <x v="17"/>
    <x v="461"/>
    <n v="246.49"/>
  </r>
  <r>
    <x v="507"/>
    <x v="18"/>
    <x v="462"/>
    <n v="215.44"/>
  </r>
  <r>
    <x v="508"/>
    <x v="29"/>
    <x v="463"/>
    <n v="175.54"/>
  </r>
  <r>
    <x v="509"/>
    <x v="23"/>
    <x v="79"/>
    <n v="187.72"/>
  </r>
  <r>
    <x v="510"/>
    <x v="20"/>
    <x v="235"/>
    <n v="158.12"/>
  </r>
  <r>
    <x v="511"/>
    <x v="24"/>
    <x v="419"/>
    <n v="188.25"/>
  </r>
  <r>
    <x v="512"/>
    <x v="18"/>
    <x v="464"/>
    <n v="229.97"/>
  </r>
  <r>
    <x v="513"/>
    <x v="21"/>
    <x v="284"/>
    <n v="161.76"/>
  </r>
  <r>
    <x v="514"/>
    <x v="26"/>
    <x v="465"/>
    <n v="181.55"/>
  </r>
  <r>
    <x v="515"/>
    <x v="18"/>
    <x v="466"/>
    <n v="241.84"/>
  </r>
  <r>
    <x v="516"/>
    <x v="21"/>
    <x v="467"/>
    <n v="204.09"/>
  </r>
  <r>
    <x v="517"/>
    <x v="27"/>
    <x v="468"/>
    <n v="244.27"/>
  </r>
  <r>
    <x v="518"/>
    <x v="22"/>
    <x v="469"/>
    <n v="238.25"/>
  </r>
  <r>
    <x v="519"/>
    <x v="26"/>
    <x v="256"/>
    <n v="175.73"/>
  </r>
  <r>
    <x v="520"/>
    <x v="30"/>
    <x v="470"/>
    <n v="160.35"/>
  </r>
  <r>
    <x v="521"/>
    <x v="30"/>
    <x v="91"/>
    <n v="221.07"/>
  </r>
  <r>
    <x v="522"/>
    <x v="25"/>
    <x v="188"/>
    <n v="156.1"/>
  </r>
  <r>
    <x v="523"/>
    <x v="29"/>
    <x v="109"/>
    <n v="209.7"/>
  </r>
  <r>
    <x v="524"/>
    <x v="22"/>
    <x v="471"/>
    <n v="209.73"/>
  </r>
  <r>
    <x v="525"/>
    <x v="22"/>
    <x v="472"/>
    <n v="159.69999999999999"/>
  </r>
  <r>
    <x v="526"/>
    <x v="19"/>
    <x v="461"/>
    <n v="212.8"/>
  </r>
  <r>
    <x v="527"/>
    <x v="18"/>
    <x v="473"/>
    <n v="230.52"/>
  </r>
  <r>
    <x v="528"/>
    <x v="21"/>
    <x v="474"/>
    <n v="185.13"/>
  </r>
  <r>
    <x v="529"/>
    <x v="22"/>
    <x v="230"/>
    <n v="236.55"/>
  </r>
  <r>
    <x v="530"/>
    <x v="29"/>
    <x v="475"/>
    <n v="180.9"/>
  </r>
  <r>
    <x v="531"/>
    <x v="27"/>
    <x v="476"/>
    <n v="190.33"/>
  </r>
  <r>
    <x v="532"/>
    <x v="25"/>
    <x v="477"/>
    <n v="239.38"/>
  </r>
  <r>
    <x v="533"/>
    <x v="20"/>
    <x v="194"/>
    <n v="157.52000000000001"/>
  </r>
  <r>
    <x v="534"/>
    <x v="30"/>
    <x v="478"/>
    <n v="187.74"/>
  </r>
  <r>
    <x v="535"/>
    <x v="24"/>
    <x v="479"/>
    <n v="218.44"/>
  </r>
  <r>
    <x v="536"/>
    <x v="22"/>
    <x v="195"/>
    <n v="226.02"/>
  </r>
  <r>
    <x v="537"/>
    <x v="26"/>
    <x v="480"/>
    <n v="246.6"/>
  </r>
  <r>
    <x v="538"/>
    <x v="23"/>
    <x v="231"/>
    <n v="195.75"/>
  </r>
  <r>
    <x v="539"/>
    <x v="20"/>
    <x v="82"/>
    <n v="228.79"/>
  </r>
  <r>
    <x v="540"/>
    <x v="29"/>
    <x v="481"/>
    <n v="174.92"/>
  </r>
  <r>
    <x v="541"/>
    <x v="19"/>
    <x v="482"/>
    <n v="219.4"/>
  </r>
  <r>
    <x v="542"/>
    <x v="28"/>
    <x v="483"/>
    <n v="224.65"/>
  </r>
  <r>
    <x v="543"/>
    <x v="30"/>
    <x v="465"/>
    <n v="150.04"/>
  </r>
  <r>
    <x v="544"/>
    <x v="27"/>
    <x v="484"/>
    <n v="224.84"/>
  </r>
  <r>
    <x v="545"/>
    <x v="19"/>
    <x v="485"/>
    <n v="244.94"/>
  </r>
  <r>
    <x v="546"/>
    <x v="18"/>
    <x v="66"/>
    <n v="194.72"/>
  </r>
  <r>
    <x v="547"/>
    <x v="23"/>
    <x v="486"/>
    <n v="159.62"/>
  </r>
  <r>
    <x v="548"/>
    <x v="20"/>
    <x v="487"/>
    <n v="186.44"/>
  </r>
  <r>
    <x v="549"/>
    <x v="20"/>
    <x v="66"/>
    <n v="224.68"/>
  </r>
  <r>
    <x v="550"/>
    <x v="21"/>
    <x v="488"/>
    <n v="187.14"/>
  </r>
  <r>
    <x v="551"/>
    <x v="27"/>
    <x v="489"/>
    <n v="240.76"/>
  </r>
  <r>
    <x v="552"/>
    <x v="22"/>
    <x v="52"/>
    <n v="189.95"/>
  </r>
  <r>
    <x v="553"/>
    <x v="24"/>
    <x v="490"/>
    <n v="229.27"/>
  </r>
  <r>
    <x v="554"/>
    <x v="30"/>
    <x v="491"/>
    <n v="230.94"/>
  </r>
  <r>
    <x v="555"/>
    <x v="30"/>
    <x v="492"/>
    <n v="160.57"/>
  </r>
  <r>
    <x v="556"/>
    <x v="20"/>
    <x v="86"/>
    <n v="200.47"/>
  </r>
  <r>
    <x v="557"/>
    <x v="19"/>
    <x v="493"/>
    <n v="175.54"/>
  </r>
  <r>
    <x v="558"/>
    <x v="26"/>
    <x v="186"/>
    <n v="226.79"/>
  </r>
  <r>
    <x v="559"/>
    <x v="19"/>
    <x v="494"/>
    <n v="163.55000000000001"/>
  </r>
  <r>
    <x v="560"/>
    <x v="31"/>
    <x v="495"/>
    <n v="247.49"/>
  </r>
  <r>
    <x v="561"/>
    <x v="27"/>
    <x v="496"/>
    <n v="163.07"/>
  </r>
  <r>
    <x v="562"/>
    <x v="21"/>
    <x v="497"/>
    <n v="162.13999999999999"/>
  </r>
  <r>
    <x v="563"/>
    <x v="22"/>
    <x v="498"/>
    <n v="174.69"/>
  </r>
  <r>
    <x v="564"/>
    <x v="23"/>
    <x v="499"/>
    <n v="167.4"/>
  </r>
  <r>
    <x v="565"/>
    <x v="22"/>
    <x v="500"/>
    <n v="178.98"/>
  </r>
  <r>
    <x v="566"/>
    <x v="19"/>
    <x v="138"/>
    <n v="203.75"/>
  </r>
  <r>
    <x v="567"/>
    <x v="29"/>
    <x v="501"/>
    <n v="185.69"/>
  </r>
  <r>
    <x v="568"/>
    <x v="20"/>
    <x v="502"/>
    <n v="170.46"/>
  </r>
  <r>
    <x v="569"/>
    <x v="20"/>
    <x v="152"/>
    <n v="224.28"/>
  </r>
  <r>
    <x v="570"/>
    <x v="25"/>
    <x v="503"/>
    <n v="216.85"/>
  </r>
  <r>
    <x v="571"/>
    <x v="20"/>
    <x v="504"/>
    <n v="184.81"/>
  </r>
  <r>
    <x v="572"/>
    <x v="29"/>
    <x v="81"/>
    <n v="168.08"/>
  </r>
  <r>
    <x v="573"/>
    <x v="30"/>
    <x v="505"/>
    <n v="218.51"/>
  </r>
  <r>
    <x v="574"/>
    <x v="23"/>
    <x v="506"/>
    <n v="245.52"/>
  </r>
  <r>
    <x v="575"/>
    <x v="31"/>
    <x v="492"/>
    <n v="205.33"/>
  </r>
  <r>
    <x v="576"/>
    <x v="31"/>
    <x v="356"/>
    <n v="230.21"/>
  </r>
  <r>
    <x v="577"/>
    <x v="32"/>
    <x v="507"/>
    <n v="247.77"/>
  </r>
  <r>
    <x v="578"/>
    <x v="30"/>
    <x v="508"/>
    <n v="244.06"/>
  </r>
  <r>
    <x v="579"/>
    <x v="26"/>
    <x v="509"/>
    <n v="209.21"/>
  </r>
  <r>
    <x v="580"/>
    <x v="31"/>
    <x v="510"/>
    <n v="213.92"/>
  </r>
  <r>
    <x v="581"/>
    <x v="30"/>
    <x v="511"/>
    <n v="165.11"/>
  </r>
  <r>
    <x v="582"/>
    <x v="25"/>
    <x v="512"/>
    <n v="241.13"/>
  </r>
  <r>
    <x v="583"/>
    <x v="29"/>
    <x v="513"/>
    <n v="189.27"/>
  </r>
  <r>
    <x v="584"/>
    <x v="32"/>
    <x v="514"/>
    <n v="203.69"/>
  </r>
  <r>
    <x v="585"/>
    <x v="27"/>
    <x v="166"/>
    <n v="176.06"/>
  </r>
  <r>
    <x v="586"/>
    <x v="25"/>
    <x v="411"/>
    <n v="170.77"/>
  </r>
  <r>
    <x v="587"/>
    <x v="27"/>
    <x v="515"/>
    <n v="246.23"/>
  </r>
  <r>
    <x v="588"/>
    <x v="25"/>
    <x v="516"/>
    <n v="194.95"/>
  </r>
  <r>
    <x v="589"/>
    <x v="22"/>
    <x v="80"/>
    <n v="242.43"/>
  </r>
  <r>
    <x v="590"/>
    <x v="23"/>
    <x v="517"/>
    <n v="205.66"/>
  </r>
  <r>
    <x v="591"/>
    <x v="29"/>
    <x v="518"/>
    <n v="220.59"/>
  </r>
  <r>
    <x v="592"/>
    <x v="32"/>
    <x v="519"/>
    <n v="231.72"/>
  </r>
  <r>
    <x v="593"/>
    <x v="20"/>
    <x v="255"/>
    <n v="197.95"/>
  </r>
  <r>
    <x v="594"/>
    <x v="25"/>
    <x v="520"/>
    <n v="205.5"/>
  </r>
  <r>
    <x v="595"/>
    <x v="25"/>
    <x v="521"/>
    <n v="239.75"/>
  </r>
  <r>
    <x v="596"/>
    <x v="21"/>
    <x v="522"/>
    <n v="226.48"/>
  </r>
  <r>
    <x v="597"/>
    <x v="27"/>
    <x v="523"/>
    <n v="186.14"/>
  </r>
  <r>
    <x v="598"/>
    <x v="22"/>
    <x v="219"/>
    <n v="233.03"/>
  </r>
  <r>
    <x v="599"/>
    <x v="29"/>
    <x v="524"/>
    <n v="151.25"/>
  </r>
  <r>
    <x v="600"/>
    <x v="30"/>
    <x v="525"/>
    <n v="202.82"/>
  </r>
  <r>
    <x v="601"/>
    <x v="27"/>
    <x v="526"/>
    <n v="235.9"/>
  </r>
  <r>
    <x v="602"/>
    <x v="21"/>
    <x v="11"/>
    <n v="190.39"/>
  </r>
  <r>
    <x v="603"/>
    <x v="25"/>
    <x v="527"/>
    <n v="217.41"/>
  </r>
  <r>
    <x v="604"/>
    <x v="24"/>
    <x v="528"/>
    <n v="171.31"/>
  </r>
  <r>
    <x v="605"/>
    <x v="24"/>
    <x v="529"/>
    <n v="191.56"/>
  </r>
  <r>
    <x v="606"/>
    <x v="32"/>
    <x v="530"/>
    <n v="183.43"/>
  </r>
  <r>
    <x v="607"/>
    <x v="29"/>
    <x v="531"/>
    <n v="157.99"/>
  </r>
  <r>
    <x v="608"/>
    <x v="25"/>
    <x v="476"/>
    <n v="186.72"/>
  </r>
  <r>
    <x v="609"/>
    <x v="25"/>
    <x v="532"/>
    <n v="170.09"/>
  </r>
  <r>
    <x v="610"/>
    <x v="32"/>
    <x v="25"/>
    <n v="219.82"/>
  </r>
  <r>
    <x v="611"/>
    <x v="30"/>
    <x v="533"/>
    <n v="230.95"/>
  </r>
  <r>
    <x v="612"/>
    <x v="26"/>
    <x v="534"/>
    <n v="153.87"/>
  </r>
  <r>
    <x v="613"/>
    <x v="27"/>
    <x v="535"/>
    <n v="211.22"/>
  </r>
  <r>
    <x v="614"/>
    <x v="33"/>
    <x v="536"/>
    <n v="227.42"/>
  </r>
  <r>
    <x v="615"/>
    <x v="29"/>
    <x v="537"/>
    <n v="226.88"/>
  </r>
  <r>
    <x v="616"/>
    <x v="29"/>
    <x v="488"/>
    <n v="222.79"/>
  </r>
  <r>
    <x v="617"/>
    <x v="31"/>
    <x v="19"/>
    <n v="150.43"/>
  </r>
  <r>
    <x v="618"/>
    <x v="29"/>
    <x v="538"/>
    <n v="161.83000000000001"/>
  </r>
  <r>
    <x v="619"/>
    <x v="21"/>
    <x v="539"/>
    <n v="233.23"/>
  </r>
  <r>
    <x v="620"/>
    <x v="31"/>
    <x v="261"/>
    <n v="196.48"/>
  </r>
  <r>
    <x v="621"/>
    <x v="27"/>
    <x v="540"/>
    <n v="246.72"/>
  </r>
  <r>
    <x v="622"/>
    <x v="30"/>
    <x v="541"/>
    <n v="224.6"/>
  </r>
  <r>
    <x v="623"/>
    <x v="23"/>
    <x v="542"/>
    <n v="159.77000000000001"/>
  </r>
  <r>
    <x v="624"/>
    <x v="29"/>
    <x v="543"/>
    <n v="152.34"/>
  </r>
  <r>
    <x v="625"/>
    <x v="31"/>
    <x v="544"/>
    <n v="201.06"/>
  </r>
  <r>
    <x v="626"/>
    <x v="25"/>
    <x v="337"/>
    <n v="202.85"/>
  </r>
  <r>
    <x v="627"/>
    <x v="29"/>
    <x v="545"/>
    <n v="215.94"/>
  </r>
  <r>
    <x v="628"/>
    <x v="25"/>
    <x v="492"/>
    <n v="150.59"/>
  </r>
  <r>
    <x v="629"/>
    <x v="28"/>
    <x v="177"/>
    <n v="159.91999999999999"/>
  </r>
  <r>
    <x v="630"/>
    <x v="26"/>
    <x v="546"/>
    <n v="168.63"/>
  </r>
  <r>
    <x v="631"/>
    <x v="33"/>
    <x v="445"/>
    <n v="240.2"/>
  </r>
  <r>
    <x v="632"/>
    <x v="26"/>
    <x v="547"/>
    <n v="223.53"/>
  </r>
  <r>
    <x v="633"/>
    <x v="26"/>
    <x v="548"/>
    <n v="160.80000000000001"/>
  </r>
  <r>
    <x v="634"/>
    <x v="22"/>
    <x v="549"/>
    <n v="162.68"/>
  </r>
  <r>
    <x v="635"/>
    <x v="27"/>
    <x v="550"/>
    <n v="184.47"/>
  </r>
  <r>
    <x v="636"/>
    <x v="28"/>
    <x v="551"/>
    <n v="183.14"/>
  </r>
  <r>
    <x v="637"/>
    <x v="32"/>
    <x v="484"/>
    <n v="185.52"/>
  </r>
  <r>
    <x v="638"/>
    <x v="30"/>
    <x v="376"/>
    <n v="171.21"/>
  </r>
  <r>
    <x v="639"/>
    <x v="26"/>
    <x v="552"/>
    <n v="215.09"/>
  </r>
  <r>
    <x v="640"/>
    <x v="22"/>
    <x v="553"/>
    <n v="215.63"/>
  </r>
  <r>
    <x v="641"/>
    <x v="27"/>
    <x v="554"/>
    <n v="180.1"/>
  </r>
  <r>
    <x v="642"/>
    <x v="27"/>
    <x v="555"/>
    <n v="224.19"/>
  </r>
  <r>
    <x v="643"/>
    <x v="25"/>
    <x v="556"/>
    <n v="231.65"/>
  </r>
  <r>
    <x v="644"/>
    <x v="23"/>
    <x v="201"/>
    <n v="172.84"/>
  </r>
  <r>
    <x v="645"/>
    <x v="32"/>
    <x v="557"/>
    <n v="212.08"/>
  </r>
  <r>
    <x v="646"/>
    <x v="25"/>
    <x v="558"/>
    <n v="228.48"/>
  </r>
  <r>
    <x v="647"/>
    <x v="30"/>
    <x v="478"/>
    <n v="218.34"/>
  </r>
  <r>
    <x v="648"/>
    <x v="28"/>
    <x v="559"/>
    <n v="188.79"/>
  </r>
  <r>
    <x v="649"/>
    <x v="26"/>
    <x v="560"/>
    <n v="234.5"/>
  </r>
  <r>
    <x v="650"/>
    <x v="23"/>
    <x v="561"/>
    <n v="204.54"/>
  </r>
  <r>
    <x v="651"/>
    <x v="26"/>
    <x v="562"/>
    <n v="222.07"/>
  </r>
  <r>
    <x v="652"/>
    <x v="23"/>
    <x v="563"/>
    <n v="157.94999999999999"/>
  </r>
  <r>
    <x v="653"/>
    <x v="22"/>
    <x v="564"/>
    <n v="176.86"/>
  </r>
  <r>
    <x v="654"/>
    <x v="23"/>
    <x v="141"/>
    <n v="158.13"/>
  </r>
  <r>
    <x v="655"/>
    <x v="31"/>
    <x v="565"/>
    <n v="211.12"/>
  </r>
  <r>
    <x v="656"/>
    <x v="29"/>
    <x v="566"/>
    <n v="198.84"/>
  </r>
  <r>
    <x v="657"/>
    <x v="29"/>
    <x v="567"/>
    <n v="232.96"/>
  </r>
  <r>
    <x v="658"/>
    <x v="22"/>
    <x v="568"/>
    <n v="200.32"/>
  </r>
  <r>
    <x v="659"/>
    <x v="22"/>
    <x v="569"/>
    <n v="165.69"/>
  </r>
  <r>
    <x v="660"/>
    <x v="34"/>
    <x v="570"/>
    <n v="184.27"/>
  </r>
  <r>
    <x v="661"/>
    <x v="26"/>
    <x v="571"/>
    <n v="184.82"/>
  </r>
  <r>
    <x v="662"/>
    <x v="30"/>
    <x v="572"/>
    <n v="211.13"/>
  </r>
  <r>
    <x v="663"/>
    <x v="34"/>
    <x v="573"/>
    <n v="168.29"/>
  </r>
  <r>
    <x v="664"/>
    <x v="27"/>
    <x v="574"/>
    <n v="172.92"/>
  </r>
  <r>
    <x v="665"/>
    <x v="29"/>
    <x v="575"/>
    <n v="219.77"/>
  </r>
  <r>
    <x v="666"/>
    <x v="32"/>
    <x v="576"/>
    <n v="218.01"/>
  </r>
  <r>
    <x v="667"/>
    <x v="29"/>
    <x v="306"/>
    <n v="208.07"/>
  </r>
  <r>
    <x v="668"/>
    <x v="29"/>
    <x v="577"/>
    <n v="148.94"/>
  </r>
  <r>
    <x v="669"/>
    <x v="22"/>
    <x v="578"/>
    <n v="219.51"/>
  </r>
  <r>
    <x v="670"/>
    <x v="33"/>
    <x v="579"/>
    <n v="153.51"/>
  </r>
  <r>
    <x v="671"/>
    <x v="25"/>
    <x v="580"/>
    <n v="152.58000000000001"/>
  </r>
  <r>
    <x v="672"/>
    <x v="33"/>
    <x v="581"/>
    <n v="186.62"/>
  </r>
  <r>
    <x v="673"/>
    <x v="31"/>
    <x v="582"/>
    <n v="181.37"/>
  </r>
  <r>
    <x v="674"/>
    <x v="35"/>
    <x v="583"/>
    <n v="205.21"/>
  </r>
  <r>
    <x v="675"/>
    <x v="30"/>
    <x v="584"/>
    <n v="225.25"/>
  </r>
  <r>
    <x v="676"/>
    <x v="31"/>
    <x v="585"/>
    <n v="149.16"/>
  </r>
  <r>
    <x v="677"/>
    <x v="26"/>
    <x v="586"/>
    <n v="226.23"/>
  </r>
  <r>
    <x v="678"/>
    <x v="32"/>
    <x v="587"/>
    <n v="159.44999999999999"/>
  </r>
  <r>
    <x v="679"/>
    <x v="27"/>
    <x v="588"/>
    <n v="203.45"/>
  </r>
  <r>
    <x v="680"/>
    <x v="36"/>
    <x v="392"/>
    <n v="241.88"/>
  </r>
  <r>
    <x v="681"/>
    <x v="32"/>
    <x v="271"/>
    <n v="190.79"/>
  </r>
  <r>
    <x v="682"/>
    <x v="28"/>
    <x v="134"/>
    <n v="202.04"/>
  </r>
  <r>
    <x v="683"/>
    <x v="25"/>
    <x v="589"/>
    <n v="239.55"/>
  </r>
  <r>
    <x v="684"/>
    <x v="30"/>
    <x v="192"/>
    <n v="183.3"/>
  </r>
  <r>
    <x v="685"/>
    <x v="24"/>
    <x v="590"/>
    <n v="180.57"/>
  </r>
  <r>
    <x v="686"/>
    <x v="32"/>
    <x v="591"/>
    <n v="152.24"/>
  </r>
  <r>
    <x v="687"/>
    <x v="26"/>
    <x v="592"/>
    <n v="231.76"/>
  </r>
  <r>
    <x v="688"/>
    <x v="25"/>
    <x v="593"/>
    <n v="229.77"/>
  </r>
  <r>
    <x v="689"/>
    <x v="24"/>
    <x v="178"/>
    <n v="192.4"/>
  </r>
  <r>
    <x v="690"/>
    <x v="31"/>
    <x v="594"/>
    <n v="153.87"/>
  </r>
  <r>
    <x v="691"/>
    <x v="32"/>
    <x v="595"/>
    <n v="203.77"/>
  </r>
  <r>
    <x v="692"/>
    <x v="25"/>
    <x v="315"/>
    <n v="213.41"/>
  </r>
  <r>
    <x v="693"/>
    <x v="28"/>
    <x v="596"/>
    <n v="225.78"/>
  </r>
  <r>
    <x v="694"/>
    <x v="25"/>
    <x v="483"/>
    <n v="191.82"/>
  </r>
  <r>
    <x v="695"/>
    <x v="28"/>
    <x v="597"/>
    <n v="169.72"/>
  </r>
  <r>
    <x v="696"/>
    <x v="35"/>
    <x v="598"/>
    <n v="193.52"/>
  </r>
  <r>
    <x v="697"/>
    <x v="35"/>
    <x v="386"/>
    <n v="227.52"/>
  </r>
  <r>
    <x v="698"/>
    <x v="27"/>
    <x v="143"/>
    <n v="164.54"/>
  </r>
  <r>
    <x v="699"/>
    <x v="36"/>
    <x v="599"/>
    <n v="193.3"/>
  </r>
  <r>
    <x v="700"/>
    <x v="26"/>
    <x v="540"/>
    <n v="209.22"/>
  </r>
  <r>
    <x v="701"/>
    <x v="32"/>
    <x v="600"/>
    <n v="185.59"/>
  </r>
  <r>
    <x v="702"/>
    <x v="35"/>
    <x v="601"/>
    <n v="244.83"/>
  </r>
  <r>
    <x v="703"/>
    <x v="32"/>
    <x v="602"/>
    <n v="211.29"/>
  </r>
  <r>
    <x v="704"/>
    <x v="32"/>
    <x v="603"/>
    <n v="241.42"/>
  </r>
  <r>
    <x v="705"/>
    <x v="29"/>
    <x v="604"/>
    <n v="203.31"/>
  </r>
  <r>
    <x v="706"/>
    <x v="25"/>
    <x v="80"/>
    <n v="165.48"/>
  </r>
  <r>
    <x v="707"/>
    <x v="28"/>
    <x v="605"/>
    <n v="190.72"/>
  </r>
  <r>
    <x v="708"/>
    <x v="26"/>
    <x v="606"/>
    <n v="245.58"/>
  </r>
  <r>
    <x v="709"/>
    <x v="34"/>
    <x v="607"/>
    <n v="228.93"/>
  </r>
  <r>
    <x v="710"/>
    <x v="34"/>
    <x v="93"/>
    <n v="186.98"/>
  </r>
  <r>
    <x v="711"/>
    <x v="29"/>
    <x v="499"/>
    <n v="183.17"/>
  </r>
  <r>
    <x v="712"/>
    <x v="33"/>
    <x v="608"/>
    <n v="184.74"/>
  </r>
  <r>
    <x v="713"/>
    <x v="27"/>
    <x v="482"/>
    <n v="158.04"/>
  </r>
  <r>
    <x v="714"/>
    <x v="31"/>
    <x v="609"/>
    <n v="159.05000000000001"/>
  </r>
  <r>
    <x v="715"/>
    <x v="37"/>
    <x v="610"/>
    <n v="153.75"/>
  </r>
  <r>
    <x v="716"/>
    <x v="34"/>
    <x v="611"/>
    <n v="174.93"/>
  </r>
  <r>
    <x v="717"/>
    <x v="29"/>
    <x v="267"/>
    <n v="210.69"/>
  </r>
  <r>
    <x v="718"/>
    <x v="33"/>
    <x v="612"/>
    <n v="236.82"/>
  </r>
  <r>
    <x v="719"/>
    <x v="33"/>
    <x v="613"/>
    <n v="196.26"/>
  </r>
  <r>
    <x v="720"/>
    <x v="31"/>
    <x v="614"/>
    <n v="157.47"/>
  </r>
  <r>
    <x v="721"/>
    <x v="36"/>
    <x v="615"/>
    <n v="172"/>
  </r>
  <r>
    <x v="722"/>
    <x v="32"/>
    <x v="616"/>
    <n v="180.53"/>
  </r>
  <r>
    <x v="723"/>
    <x v="32"/>
    <x v="617"/>
    <n v="245.29"/>
  </r>
  <r>
    <x v="724"/>
    <x v="28"/>
    <x v="313"/>
    <n v="243.62"/>
  </r>
  <r>
    <x v="725"/>
    <x v="31"/>
    <x v="618"/>
    <n v="168.18"/>
  </r>
  <r>
    <x v="726"/>
    <x v="34"/>
    <x v="517"/>
    <n v="189.33"/>
  </r>
  <r>
    <x v="727"/>
    <x v="29"/>
    <x v="619"/>
    <n v="192.01"/>
  </r>
  <r>
    <x v="728"/>
    <x v="33"/>
    <x v="620"/>
    <n v="215.32"/>
  </r>
  <r>
    <x v="729"/>
    <x v="28"/>
    <x v="621"/>
    <n v="208.57"/>
  </r>
  <r>
    <x v="730"/>
    <x v="25"/>
    <x v="622"/>
    <n v="222.74"/>
  </r>
  <r>
    <x v="731"/>
    <x v="29"/>
    <x v="623"/>
    <n v="247.48"/>
  </r>
  <r>
    <x v="732"/>
    <x v="28"/>
    <x v="29"/>
    <n v="229.07"/>
  </r>
  <r>
    <x v="733"/>
    <x v="27"/>
    <x v="624"/>
    <n v="241.07"/>
  </r>
  <r>
    <x v="734"/>
    <x v="28"/>
    <x v="516"/>
    <n v="242.56"/>
  </r>
  <r>
    <x v="735"/>
    <x v="32"/>
    <x v="625"/>
    <n v="152.27000000000001"/>
  </r>
  <r>
    <x v="736"/>
    <x v="35"/>
    <x v="186"/>
    <n v="177.62"/>
  </r>
  <r>
    <x v="737"/>
    <x v="29"/>
    <x v="626"/>
    <n v="173.76"/>
  </r>
  <r>
    <x v="738"/>
    <x v="36"/>
    <x v="627"/>
    <n v="173.76"/>
  </r>
  <r>
    <x v="739"/>
    <x v="26"/>
    <x v="628"/>
    <n v="190.1"/>
  </r>
  <r>
    <x v="740"/>
    <x v="35"/>
    <x v="629"/>
    <n v="241.63"/>
  </r>
  <r>
    <x v="741"/>
    <x v="30"/>
    <x v="479"/>
    <n v="167.04"/>
  </r>
  <r>
    <x v="742"/>
    <x v="31"/>
    <x v="630"/>
    <n v="222.14"/>
  </r>
  <r>
    <x v="743"/>
    <x v="37"/>
    <x v="631"/>
    <n v="233.87"/>
  </r>
  <r>
    <x v="744"/>
    <x v="31"/>
    <x v="371"/>
    <n v="230.1"/>
  </r>
  <r>
    <x v="745"/>
    <x v="35"/>
    <x v="632"/>
    <n v="189.99"/>
  </r>
  <r>
    <x v="746"/>
    <x v="30"/>
    <x v="633"/>
    <n v="159.08000000000001"/>
  </r>
  <r>
    <x v="747"/>
    <x v="37"/>
    <x v="634"/>
    <n v="214.7"/>
  </r>
  <r>
    <x v="748"/>
    <x v="37"/>
    <x v="358"/>
    <n v="232.31"/>
  </r>
  <r>
    <x v="749"/>
    <x v="27"/>
    <x v="635"/>
    <n v="204.87"/>
  </r>
  <r>
    <x v="750"/>
    <x v="25"/>
    <x v="605"/>
    <n v="218.24"/>
  </r>
  <r>
    <x v="751"/>
    <x v="27"/>
    <x v="636"/>
    <n v="236.51"/>
  </r>
  <r>
    <x v="752"/>
    <x v="30"/>
    <x v="637"/>
    <n v="171.78"/>
  </r>
  <r>
    <x v="753"/>
    <x v="37"/>
    <x v="638"/>
    <n v="228.17"/>
  </r>
  <r>
    <x v="754"/>
    <x v="36"/>
    <x v="156"/>
    <n v="207.33"/>
  </r>
  <r>
    <x v="755"/>
    <x v="36"/>
    <x v="639"/>
    <n v="233.51"/>
  </r>
  <r>
    <x v="756"/>
    <x v="27"/>
    <x v="496"/>
    <n v="161.85"/>
  </r>
  <r>
    <x v="757"/>
    <x v="38"/>
    <x v="640"/>
    <n v="192.19"/>
  </r>
  <r>
    <x v="758"/>
    <x v="37"/>
    <x v="641"/>
    <n v="235.85"/>
  </r>
  <r>
    <x v="759"/>
    <x v="37"/>
    <x v="642"/>
    <n v="237.4"/>
  </r>
  <r>
    <x v="760"/>
    <x v="34"/>
    <x v="643"/>
    <n v="167.85"/>
  </r>
  <r>
    <x v="761"/>
    <x v="39"/>
    <x v="644"/>
    <n v="179.34"/>
  </r>
  <r>
    <x v="762"/>
    <x v="30"/>
    <x v="645"/>
    <n v="239.55"/>
  </r>
  <r>
    <x v="763"/>
    <x v="35"/>
    <x v="646"/>
    <n v="208.78"/>
  </r>
  <r>
    <x v="764"/>
    <x v="34"/>
    <x v="647"/>
    <n v="170.27"/>
  </r>
  <r>
    <x v="765"/>
    <x v="25"/>
    <x v="648"/>
    <n v="227.89"/>
  </r>
  <r>
    <x v="766"/>
    <x v="38"/>
    <x v="124"/>
    <n v="230.5"/>
  </r>
  <r>
    <x v="767"/>
    <x v="38"/>
    <x v="649"/>
    <n v="235.63"/>
  </r>
  <r>
    <x v="768"/>
    <x v="28"/>
    <x v="460"/>
    <n v="203.52"/>
  </r>
  <r>
    <x v="769"/>
    <x v="33"/>
    <x v="650"/>
    <n v="170.28"/>
  </r>
  <r>
    <x v="770"/>
    <x v="35"/>
    <x v="560"/>
    <n v="185.43"/>
  </r>
  <r>
    <x v="771"/>
    <x v="28"/>
    <x v="651"/>
    <n v="198"/>
  </r>
  <r>
    <x v="772"/>
    <x v="28"/>
    <x v="652"/>
    <n v="213.66"/>
  </r>
  <r>
    <x v="773"/>
    <x v="33"/>
    <x v="653"/>
    <n v="201.68"/>
  </r>
  <r>
    <x v="774"/>
    <x v="28"/>
    <x v="654"/>
    <n v="175.89"/>
  </r>
  <r>
    <x v="775"/>
    <x v="30"/>
    <x v="655"/>
    <n v="171.55"/>
  </r>
  <r>
    <x v="776"/>
    <x v="39"/>
    <x v="656"/>
    <n v="207.24"/>
  </r>
  <r>
    <x v="777"/>
    <x v="27"/>
    <x v="657"/>
    <n v="202.84"/>
  </r>
  <r>
    <x v="778"/>
    <x v="34"/>
    <x v="394"/>
    <n v="190.44"/>
  </r>
  <r>
    <x v="779"/>
    <x v="39"/>
    <x v="658"/>
    <n v="199.84"/>
  </r>
  <r>
    <x v="780"/>
    <x v="29"/>
    <x v="659"/>
    <n v="234.52"/>
  </r>
  <r>
    <x v="781"/>
    <x v="29"/>
    <x v="660"/>
    <n v="161.47"/>
  </r>
  <r>
    <x v="782"/>
    <x v="32"/>
    <x v="661"/>
    <n v="157.56"/>
  </r>
  <r>
    <x v="783"/>
    <x v="28"/>
    <x v="662"/>
    <n v="210.05"/>
  </r>
  <r>
    <x v="784"/>
    <x v="31"/>
    <x v="663"/>
    <n v="160.16999999999999"/>
  </r>
  <r>
    <x v="785"/>
    <x v="34"/>
    <x v="664"/>
    <n v="224.81"/>
  </r>
  <r>
    <x v="786"/>
    <x v="31"/>
    <x v="665"/>
    <n v="242.66"/>
  </r>
  <r>
    <x v="787"/>
    <x v="31"/>
    <x v="666"/>
    <n v="216.52"/>
  </r>
  <r>
    <x v="788"/>
    <x v="33"/>
    <x v="667"/>
    <n v="220.01"/>
  </r>
  <r>
    <x v="789"/>
    <x v="39"/>
    <x v="668"/>
    <n v="195.39"/>
  </r>
  <r>
    <x v="790"/>
    <x v="36"/>
    <x v="669"/>
    <n v="152.9"/>
  </r>
  <r>
    <x v="791"/>
    <x v="30"/>
    <x v="670"/>
    <n v="173.51"/>
  </r>
  <r>
    <x v="792"/>
    <x v="37"/>
    <x v="671"/>
    <n v="174.48"/>
  </r>
  <r>
    <x v="793"/>
    <x v="34"/>
    <x v="672"/>
    <n v="216.92"/>
  </r>
  <r>
    <x v="794"/>
    <x v="40"/>
    <x v="673"/>
    <n v="163.25"/>
  </r>
  <r>
    <x v="795"/>
    <x v="29"/>
    <x v="674"/>
    <n v="158.15"/>
  </r>
  <r>
    <x v="796"/>
    <x v="28"/>
    <x v="675"/>
    <n v="207.73"/>
  </r>
  <r>
    <x v="797"/>
    <x v="37"/>
    <x v="676"/>
    <n v="165.69"/>
  </r>
  <r>
    <x v="798"/>
    <x v="37"/>
    <x v="677"/>
    <n v="222.81"/>
  </r>
  <r>
    <x v="799"/>
    <x v="39"/>
    <x v="477"/>
    <n v="233.69"/>
  </r>
  <r>
    <x v="800"/>
    <x v="34"/>
    <x v="678"/>
    <n v="219.11"/>
  </r>
  <r>
    <x v="801"/>
    <x v="33"/>
    <x v="165"/>
    <n v="197.04"/>
  </r>
  <r>
    <x v="802"/>
    <x v="28"/>
    <x v="679"/>
    <n v="201.42"/>
  </r>
  <r>
    <x v="803"/>
    <x v="37"/>
    <x v="680"/>
    <n v="202.56"/>
  </r>
  <r>
    <x v="804"/>
    <x v="35"/>
    <x v="681"/>
    <n v="166.26"/>
  </r>
  <r>
    <x v="805"/>
    <x v="34"/>
    <x v="682"/>
    <n v="178.03"/>
  </r>
  <r>
    <x v="806"/>
    <x v="29"/>
    <x v="683"/>
    <n v="179.5"/>
  </r>
  <r>
    <x v="807"/>
    <x v="39"/>
    <x v="684"/>
    <n v="172.54"/>
  </r>
  <r>
    <x v="808"/>
    <x v="31"/>
    <x v="650"/>
    <n v="172.49"/>
  </r>
  <r>
    <x v="809"/>
    <x v="37"/>
    <x v="685"/>
    <n v="171.75"/>
  </r>
  <r>
    <x v="810"/>
    <x v="30"/>
    <x v="652"/>
    <n v="228.66"/>
  </r>
  <r>
    <x v="811"/>
    <x v="33"/>
    <x v="541"/>
    <n v="157.27000000000001"/>
  </r>
  <r>
    <x v="812"/>
    <x v="38"/>
    <x v="686"/>
    <n v="200.13"/>
  </r>
  <r>
    <x v="813"/>
    <x v="40"/>
    <x v="687"/>
    <n v="233.61"/>
  </r>
  <r>
    <x v="814"/>
    <x v="33"/>
    <x v="688"/>
    <n v="149.54"/>
  </r>
  <r>
    <x v="815"/>
    <x v="31"/>
    <x v="689"/>
    <n v="225.32"/>
  </r>
  <r>
    <x v="816"/>
    <x v="33"/>
    <x v="690"/>
    <n v="213.88"/>
  </r>
  <r>
    <x v="817"/>
    <x v="39"/>
    <x v="691"/>
    <n v="242.55"/>
  </r>
  <r>
    <x v="818"/>
    <x v="28"/>
    <x v="692"/>
    <n v="209.82"/>
  </r>
  <r>
    <x v="819"/>
    <x v="41"/>
    <x v="693"/>
    <n v="214.88"/>
  </r>
  <r>
    <x v="820"/>
    <x v="39"/>
    <x v="391"/>
    <n v="157.47999999999999"/>
  </r>
  <r>
    <x v="821"/>
    <x v="34"/>
    <x v="694"/>
    <n v="156.75"/>
  </r>
  <r>
    <x v="822"/>
    <x v="37"/>
    <x v="695"/>
    <n v="185.22"/>
  </r>
  <r>
    <x v="823"/>
    <x v="38"/>
    <x v="301"/>
    <n v="170.15"/>
  </r>
  <r>
    <x v="824"/>
    <x v="40"/>
    <x v="285"/>
    <n v="206.2"/>
  </r>
  <r>
    <x v="825"/>
    <x v="37"/>
    <x v="683"/>
    <n v="245.8"/>
  </r>
  <r>
    <x v="826"/>
    <x v="29"/>
    <x v="696"/>
    <n v="165.18"/>
  </r>
  <r>
    <x v="827"/>
    <x v="30"/>
    <x v="697"/>
    <n v="224.65"/>
  </r>
  <r>
    <x v="828"/>
    <x v="40"/>
    <x v="698"/>
    <n v="217.46"/>
  </r>
  <r>
    <x v="829"/>
    <x v="40"/>
    <x v="567"/>
    <n v="186.71"/>
  </r>
  <r>
    <x v="830"/>
    <x v="30"/>
    <x v="699"/>
    <n v="198.96"/>
  </r>
  <r>
    <x v="831"/>
    <x v="37"/>
    <x v="700"/>
    <n v="153.6"/>
  </r>
  <r>
    <x v="832"/>
    <x v="30"/>
    <x v="701"/>
    <n v="160.4"/>
  </r>
  <r>
    <x v="833"/>
    <x v="29"/>
    <x v="673"/>
    <n v="228.8"/>
  </r>
  <r>
    <x v="834"/>
    <x v="38"/>
    <x v="702"/>
    <n v="152.84"/>
  </r>
  <r>
    <x v="835"/>
    <x v="32"/>
    <x v="593"/>
    <n v="244.46"/>
  </r>
  <r>
    <x v="836"/>
    <x v="31"/>
    <x v="703"/>
    <n v="155.24"/>
  </r>
  <r>
    <x v="837"/>
    <x v="33"/>
    <x v="704"/>
    <n v="216.59"/>
  </r>
  <r>
    <x v="838"/>
    <x v="33"/>
    <x v="620"/>
    <n v="235.47"/>
  </r>
  <r>
    <x v="839"/>
    <x v="39"/>
    <x v="161"/>
    <n v="183.26"/>
  </r>
  <r>
    <x v="840"/>
    <x v="40"/>
    <x v="705"/>
    <n v="202.6"/>
  </r>
  <r>
    <x v="841"/>
    <x v="33"/>
    <x v="261"/>
    <n v="223.75"/>
  </r>
  <r>
    <x v="842"/>
    <x v="33"/>
    <x v="706"/>
    <n v="238.57"/>
  </r>
  <r>
    <x v="843"/>
    <x v="30"/>
    <x v="707"/>
    <n v="170.84"/>
  </r>
  <r>
    <x v="844"/>
    <x v="32"/>
    <x v="300"/>
    <n v="161.05000000000001"/>
  </r>
  <r>
    <x v="845"/>
    <x v="39"/>
    <x v="708"/>
    <n v="173.66"/>
  </r>
  <r>
    <x v="846"/>
    <x v="30"/>
    <x v="554"/>
    <n v="230.75"/>
  </r>
  <r>
    <x v="847"/>
    <x v="31"/>
    <x v="709"/>
    <n v="150.85"/>
  </r>
  <r>
    <x v="848"/>
    <x v="36"/>
    <x v="710"/>
    <n v="163.94"/>
  </r>
  <r>
    <x v="849"/>
    <x v="38"/>
    <x v="711"/>
    <n v="204.45"/>
  </r>
  <r>
    <x v="850"/>
    <x v="38"/>
    <x v="712"/>
    <n v="208.36"/>
  </r>
  <r>
    <x v="851"/>
    <x v="29"/>
    <x v="713"/>
    <n v="149.66"/>
  </r>
  <r>
    <x v="852"/>
    <x v="33"/>
    <x v="714"/>
    <n v="245.75"/>
  </r>
  <r>
    <x v="853"/>
    <x v="42"/>
    <x v="715"/>
    <n v="202.3"/>
  </r>
  <r>
    <x v="854"/>
    <x v="35"/>
    <x v="156"/>
    <n v="225.24"/>
  </r>
  <r>
    <x v="855"/>
    <x v="35"/>
    <x v="716"/>
    <n v="179.4"/>
  </r>
  <r>
    <x v="856"/>
    <x v="42"/>
    <x v="17"/>
    <n v="174.68"/>
  </r>
  <r>
    <x v="857"/>
    <x v="33"/>
    <x v="717"/>
    <n v="214.56"/>
  </r>
  <r>
    <x v="858"/>
    <x v="41"/>
    <x v="718"/>
    <n v="152.9"/>
  </r>
  <r>
    <x v="859"/>
    <x v="41"/>
    <x v="719"/>
    <n v="200.59"/>
  </r>
  <r>
    <x v="860"/>
    <x v="37"/>
    <x v="572"/>
    <n v="227.95"/>
  </r>
  <r>
    <x v="861"/>
    <x v="30"/>
    <x v="720"/>
    <n v="226.25"/>
  </r>
  <r>
    <x v="862"/>
    <x v="38"/>
    <x v="721"/>
    <n v="172.06"/>
  </r>
  <r>
    <x v="863"/>
    <x v="36"/>
    <x v="722"/>
    <n v="220.28"/>
  </r>
  <r>
    <x v="864"/>
    <x v="38"/>
    <x v="723"/>
    <n v="224.46"/>
  </r>
  <r>
    <x v="865"/>
    <x v="31"/>
    <x v="724"/>
    <n v="185.04"/>
  </r>
  <r>
    <x v="866"/>
    <x v="32"/>
    <x v="725"/>
    <n v="210.97"/>
  </r>
  <r>
    <x v="867"/>
    <x v="31"/>
    <x v="726"/>
    <n v="209.04"/>
  </r>
  <r>
    <x v="868"/>
    <x v="35"/>
    <x v="727"/>
    <n v="167.84"/>
  </r>
  <r>
    <x v="869"/>
    <x v="38"/>
    <x v="728"/>
    <n v="215.18"/>
  </r>
  <r>
    <x v="870"/>
    <x v="41"/>
    <x v="729"/>
    <n v="213.15"/>
  </r>
  <r>
    <x v="871"/>
    <x v="30"/>
    <x v="311"/>
    <n v="241.53"/>
  </r>
  <r>
    <x v="872"/>
    <x v="34"/>
    <x v="496"/>
    <n v="206.9"/>
  </r>
  <r>
    <x v="873"/>
    <x v="37"/>
    <x v="730"/>
    <n v="165.82"/>
  </r>
  <r>
    <x v="874"/>
    <x v="34"/>
    <x v="731"/>
    <n v="222.36"/>
  </r>
  <r>
    <x v="875"/>
    <x v="38"/>
    <x v="732"/>
    <n v="175.46"/>
  </r>
  <r>
    <x v="876"/>
    <x v="43"/>
    <x v="733"/>
    <n v="225.6"/>
  </r>
  <r>
    <x v="877"/>
    <x v="35"/>
    <x v="734"/>
    <n v="228.23"/>
  </r>
  <r>
    <x v="878"/>
    <x v="39"/>
    <x v="735"/>
    <n v="224.37"/>
  </r>
  <r>
    <x v="879"/>
    <x v="41"/>
    <x v="553"/>
    <n v="242.9"/>
  </r>
  <r>
    <x v="880"/>
    <x v="33"/>
    <x v="736"/>
    <n v="233.48"/>
  </r>
  <r>
    <x v="881"/>
    <x v="38"/>
    <x v="6"/>
    <n v="163.26"/>
  </r>
  <r>
    <x v="882"/>
    <x v="32"/>
    <x v="737"/>
    <n v="156.36000000000001"/>
  </r>
  <r>
    <x v="883"/>
    <x v="43"/>
    <x v="738"/>
    <n v="196.7"/>
  </r>
  <r>
    <x v="884"/>
    <x v="43"/>
    <x v="739"/>
    <n v="166.37"/>
  </r>
  <r>
    <x v="885"/>
    <x v="33"/>
    <x v="740"/>
    <n v="194.02"/>
  </r>
  <r>
    <x v="886"/>
    <x v="39"/>
    <x v="741"/>
    <n v="247.46"/>
  </r>
  <r>
    <x v="887"/>
    <x v="36"/>
    <x v="742"/>
    <n v="161.35"/>
  </r>
  <r>
    <x v="888"/>
    <x v="33"/>
    <x v="35"/>
    <n v="170.77"/>
  </r>
  <r>
    <x v="889"/>
    <x v="35"/>
    <x v="743"/>
    <n v="209.34"/>
  </r>
  <r>
    <x v="890"/>
    <x v="38"/>
    <x v="668"/>
    <n v="152.27000000000001"/>
  </r>
  <r>
    <x v="891"/>
    <x v="33"/>
    <x v="519"/>
    <n v="222.91"/>
  </r>
  <r>
    <x v="892"/>
    <x v="40"/>
    <x v="744"/>
    <n v="212.15"/>
  </r>
  <r>
    <x v="893"/>
    <x v="37"/>
    <x v="278"/>
    <n v="148.58000000000001"/>
  </r>
  <r>
    <x v="894"/>
    <x v="35"/>
    <x v="245"/>
    <n v="160.47999999999999"/>
  </r>
  <r>
    <x v="895"/>
    <x v="33"/>
    <x v="745"/>
    <n v="172.71"/>
  </r>
  <r>
    <x v="896"/>
    <x v="42"/>
    <x v="746"/>
    <n v="186.9"/>
  </r>
  <r>
    <x v="897"/>
    <x v="36"/>
    <x v="747"/>
    <n v="183.77"/>
  </r>
  <r>
    <x v="898"/>
    <x v="37"/>
    <x v="619"/>
    <n v="175.95"/>
  </r>
  <r>
    <x v="899"/>
    <x v="37"/>
    <x v="748"/>
    <n v="215.22"/>
  </r>
  <r>
    <x v="900"/>
    <x v="41"/>
    <x v="749"/>
    <n v="150.86000000000001"/>
  </r>
  <r>
    <x v="901"/>
    <x v="38"/>
    <x v="604"/>
    <n v="196.84"/>
  </r>
  <r>
    <x v="902"/>
    <x v="39"/>
    <x v="750"/>
    <n v="174.16"/>
  </r>
  <r>
    <x v="903"/>
    <x v="31"/>
    <x v="751"/>
    <n v="189.69"/>
  </r>
  <r>
    <x v="904"/>
    <x v="33"/>
    <x v="752"/>
    <n v="153.97"/>
  </r>
  <r>
    <x v="905"/>
    <x v="34"/>
    <x v="753"/>
    <n v="204.32"/>
  </r>
  <r>
    <x v="906"/>
    <x v="40"/>
    <x v="754"/>
    <n v="200"/>
  </r>
  <r>
    <x v="907"/>
    <x v="39"/>
    <x v="755"/>
    <n v="166.63"/>
  </r>
  <r>
    <x v="908"/>
    <x v="36"/>
    <x v="390"/>
    <n v="164.79"/>
  </r>
  <r>
    <x v="909"/>
    <x v="31"/>
    <x v="756"/>
    <n v="182.6"/>
  </r>
  <r>
    <x v="910"/>
    <x v="44"/>
    <x v="423"/>
    <n v="216.2"/>
  </r>
  <r>
    <x v="911"/>
    <x v="35"/>
    <x v="757"/>
    <n v="163.98"/>
  </r>
  <r>
    <x v="912"/>
    <x v="45"/>
    <x v="758"/>
    <n v="238.65"/>
  </r>
  <r>
    <x v="913"/>
    <x v="45"/>
    <x v="161"/>
    <n v="177.32"/>
  </r>
  <r>
    <x v="914"/>
    <x v="34"/>
    <x v="759"/>
    <n v="184.38"/>
  </r>
  <r>
    <x v="915"/>
    <x v="45"/>
    <x v="215"/>
    <n v="212.11"/>
  </r>
  <r>
    <x v="916"/>
    <x v="33"/>
    <x v="760"/>
    <n v="218.98"/>
  </r>
  <r>
    <x v="917"/>
    <x v="40"/>
    <x v="685"/>
    <n v="196.84"/>
  </r>
  <r>
    <x v="918"/>
    <x v="42"/>
    <x v="761"/>
    <n v="218.93"/>
  </r>
  <r>
    <x v="919"/>
    <x v="37"/>
    <x v="762"/>
    <n v="151.41"/>
  </r>
  <r>
    <x v="920"/>
    <x v="34"/>
    <x v="763"/>
    <n v="155.25"/>
  </r>
  <r>
    <x v="921"/>
    <x v="37"/>
    <x v="764"/>
    <n v="221.68"/>
  </r>
  <r>
    <x v="922"/>
    <x v="43"/>
    <x v="765"/>
    <n v="160.9"/>
  </r>
  <r>
    <x v="923"/>
    <x v="41"/>
    <x v="766"/>
    <n v="190.99"/>
  </r>
  <r>
    <x v="924"/>
    <x v="45"/>
    <x v="767"/>
    <n v="224.81"/>
  </r>
  <r>
    <x v="925"/>
    <x v="42"/>
    <x v="489"/>
    <n v="165.8"/>
  </r>
  <r>
    <x v="926"/>
    <x v="44"/>
    <x v="768"/>
    <n v="176.4"/>
  </r>
  <r>
    <x v="927"/>
    <x v="40"/>
    <x v="769"/>
    <n v="243.72"/>
  </r>
  <r>
    <x v="928"/>
    <x v="42"/>
    <x v="763"/>
    <n v="157.53"/>
  </r>
  <r>
    <x v="929"/>
    <x v="41"/>
    <x v="224"/>
    <n v="200.07"/>
  </r>
  <r>
    <x v="930"/>
    <x v="37"/>
    <x v="770"/>
    <n v="197.29"/>
  </r>
  <r>
    <x v="931"/>
    <x v="40"/>
    <x v="664"/>
    <n v="157.04"/>
  </r>
  <r>
    <x v="932"/>
    <x v="43"/>
    <x v="564"/>
    <n v="182.53"/>
  </r>
  <r>
    <x v="933"/>
    <x v="36"/>
    <x v="771"/>
    <n v="167.19"/>
  </r>
  <r>
    <x v="934"/>
    <x v="35"/>
    <x v="772"/>
    <n v="153.79"/>
  </r>
  <r>
    <x v="935"/>
    <x v="37"/>
    <x v="773"/>
    <n v="160.87"/>
  </r>
  <r>
    <x v="936"/>
    <x v="33"/>
    <x v="287"/>
    <n v="223.9"/>
  </r>
  <r>
    <x v="937"/>
    <x v="46"/>
    <x v="774"/>
    <n v="182.32"/>
  </r>
  <r>
    <x v="938"/>
    <x v="43"/>
    <x v="775"/>
    <n v="165.14"/>
  </r>
  <r>
    <x v="939"/>
    <x v="43"/>
    <x v="776"/>
    <n v="196.91"/>
  </r>
  <r>
    <x v="940"/>
    <x v="38"/>
    <x v="777"/>
    <n v="162.02000000000001"/>
  </r>
  <r>
    <x v="941"/>
    <x v="39"/>
    <x v="778"/>
    <n v="194.41"/>
  </r>
  <r>
    <x v="942"/>
    <x v="43"/>
    <x v="433"/>
    <n v="206.35"/>
  </r>
  <r>
    <x v="943"/>
    <x v="34"/>
    <x v="779"/>
    <n v="172.91"/>
  </r>
  <r>
    <x v="944"/>
    <x v="41"/>
    <x v="780"/>
    <n v="242.77"/>
  </r>
  <r>
    <x v="945"/>
    <x v="34"/>
    <x v="169"/>
    <n v="233.97"/>
  </r>
  <r>
    <x v="946"/>
    <x v="39"/>
    <x v="781"/>
    <n v="209.04"/>
  </r>
  <r>
    <x v="947"/>
    <x v="47"/>
    <x v="782"/>
    <n v="198.63"/>
  </r>
  <r>
    <x v="948"/>
    <x v="44"/>
    <x v="783"/>
    <n v="194.13"/>
  </r>
  <r>
    <x v="949"/>
    <x v="34"/>
    <x v="784"/>
    <n v="170.34"/>
  </r>
  <r>
    <x v="950"/>
    <x v="39"/>
    <x v="785"/>
    <n v="236.12"/>
  </r>
  <r>
    <x v="951"/>
    <x v="34"/>
    <x v="786"/>
    <n v="232.72"/>
  </r>
  <r>
    <x v="952"/>
    <x v="41"/>
    <x v="787"/>
    <n v="172.14"/>
  </r>
  <r>
    <x v="953"/>
    <x v="35"/>
    <x v="788"/>
    <n v="201.02"/>
  </r>
  <r>
    <x v="954"/>
    <x v="44"/>
    <x v="789"/>
    <n v="186.05"/>
  </r>
  <r>
    <x v="955"/>
    <x v="37"/>
    <x v="790"/>
    <n v="184.53"/>
  </r>
  <r>
    <x v="956"/>
    <x v="46"/>
    <x v="19"/>
    <n v="213.56"/>
  </r>
  <r>
    <x v="957"/>
    <x v="38"/>
    <x v="266"/>
    <n v="233.71"/>
  </r>
  <r>
    <x v="958"/>
    <x v="44"/>
    <x v="671"/>
    <n v="195.33"/>
  </r>
  <r>
    <x v="959"/>
    <x v="41"/>
    <x v="791"/>
    <n v="161.44"/>
  </r>
  <r>
    <x v="960"/>
    <x v="40"/>
    <x v="792"/>
    <n v="187.83"/>
  </r>
  <r>
    <x v="961"/>
    <x v="45"/>
    <x v="793"/>
    <n v="198.42"/>
  </r>
  <r>
    <x v="962"/>
    <x v="37"/>
    <x v="794"/>
    <n v="171.53"/>
  </r>
  <r>
    <x v="963"/>
    <x v="46"/>
    <x v="490"/>
    <n v="208.12"/>
  </r>
  <r>
    <x v="964"/>
    <x v="39"/>
    <x v="795"/>
    <n v="223.06"/>
  </r>
  <r>
    <x v="965"/>
    <x v="41"/>
    <x v="796"/>
    <n v="151.35"/>
  </r>
  <r>
    <x v="966"/>
    <x v="42"/>
    <x v="797"/>
    <n v="219.2"/>
  </r>
  <r>
    <x v="967"/>
    <x v="46"/>
    <x v="798"/>
    <n v="221.62"/>
  </r>
  <r>
    <x v="968"/>
    <x v="44"/>
    <x v="498"/>
    <n v="148.72"/>
  </r>
  <r>
    <x v="969"/>
    <x v="44"/>
    <x v="799"/>
    <n v="240.04"/>
  </r>
  <r>
    <x v="970"/>
    <x v="42"/>
    <x v="800"/>
    <n v="154.74"/>
  </r>
  <r>
    <x v="971"/>
    <x v="47"/>
    <x v="801"/>
    <n v="191.1"/>
  </r>
  <r>
    <x v="972"/>
    <x v="46"/>
    <x v="802"/>
    <n v="244.65"/>
  </r>
  <r>
    <x v="973"/>
    <x v="42"/>
    <x v="803"/>
    <n v="170.66"/>
  </r>
  <r>
    <x v="974"/>
    <x v="40"/>
    <x v="732"/>
    <n v="174.99"/>
  </r>
  <r>
    <x v="975"/>
    <x v="41"/>
    <x v="804"/>
    <n v="212.44"/>
  </r>
  <r>
    <x v="976"/>
    <x v="38"/>
    <x v="805"/>
    <n v="177.55"/>
  </r>
  <r>
    <x v="977"/>
    <x v="38"/>
    <x v="806"/>
    <n v="220.04"/>
  </r>
  <r>
    <x v="978"/>
    <x v="39"/>
    <x v="807"/>
    <n v="224.34"/>
  </r>
  <r>
    <x v="979"/>
    <x v="45"/>
    <x v="808"/>
    <n v="238.71"/>
  </r>
  <r>
    <x v="980"/>
    <x v="41"/>
    <x v="809"/>
    <n v="220.38"/>
  </r>
  <r>
    <x v="981"/>
    <x v="40"/>
    <x v="810"/>
    <n v="187.05"/>
  </r>
  <r>
    <x v="982"/>
    <x v="41"/>
    <x v="811"/>
    <n v="225.01"/>
  </r>
  <r>
    <x v="983"/>
    <x v="48"/>
    <x v="812"/>
    <n v="184.39"/>
  </r>
  <r>
    <x v="984"/>
    <x v="41"/>
    <x v="813"/>
    <n v="197.61"/>
  </r>
  <r>
    <x v="985"/>
    <x v="37"/>
    <x v="814"/>
    <n v="188.08"/>
  </r>
  <r>
    <x v="986"/>
    <x v="41"/>
    <x v="609"/>
    <n v="211.97"/>
  </r>
  <r>
    <x v="987"/>
    <x v="39"/>
    <x v="815"/>
    <n v="189.7"/>
  </r>
  <r>
    <x v="988"/>
    <x v="44"/>
    <x v="623"/>
    <n v="202.51"/>
  </r>
  <r>
    <x v="989"/>
    <x v="39"/>
    <x v="816"/>
    <n v="150.65"/>
  </r>
  <r>
    <x v="990"/>
    <x v="43"/>
    <x v="817"/>
    <n v="160.07"/>
  </r>
  <r>
    <x v="991"/>
    <x v="43"/>
    <x v="818"/>
    <n v="157.71"/>
  </r>
  <r>
    <x v="992"/>
    <x v="43"/>
    <x v="819"/>
    <n v="211.59"/>
  </r>
  <r>
    <x v="993"/>
    <x v="40"/>
    <x v="820"/>
    <n v="204.47"/>
  </r>
  <r>
    <x v="994"/>
    <x v="42"/>
    <x v="821"/>
    <n v="201.69"/>
  </r>
  <r>
    <x v="995"/>
    <x v="44"/>
    <x v="619"/>
    <n v="198.73"/>
  </r>
  <r>
    <x v="996"/>
    <x v="46"/>
    <x v="822"/>
    <n v="154.52000000000001"/>
  </r>
  <r>
    <x v="997"/>
    <x v="35"/>
    <x v="823"/>
    <n v="173.89"/>
  </r>
  <r>
    <x v="998"/>
    <x v="46"/>
    <x v="824"/>
    <n v="164.78"/>
  </r>
  <r>
    <x v="999"/>
    <x v="41"/>
    <x v="707"/>
    <n v="185.31"/>
  </r>
  <r>
    <x v="1000"/>
    <x v="38"/>
    <x v="825"/>
    <n v="165.5"/>
  </r>
  <r>
    <x v="1001"/>
    <x v="38"/>
    <x v="801"/>
    <n v="216.92"/>
  </r>
  <r>
    <x v="1002"/>
    <x v="46"/>
    <x v="826"/>
    <n v="165.83"/>
  </r>
  <r>
    <x v="1003"/>
    <x v="41"/>
    <x v="827"/>
    <n v="243.81"/>
  </r>
  <r>
    <x v="1004"/>
    <x v="43"/>
    <x v="666"/>
    <n v="197.64"/>
  </r>
  <r>
    <x v="1005"/>
    <x v="42"/>
    <x v="828"/>
    <n v="205.22"/>
  </r>
  <r>
    <x v="1006"/>
    <x v="37"/>
    <x v="245"/>
    <n v="219.08"/>
  </r>
  <r>
    <x v="1007"/>
    <x v="46"/>
    <x v="829"/>
    <n v="194.65"/>
  </r>
  <r>
    <x v="1008"/>
    <x v="44"/>
    <x v="6"/>
    <n v="218.31"/>
  </r>
  <r>
    <x v="1009"/>
    <x v="40"/>
    <x v="98"/>
    <n v="212.31"/>
  </r>
  <r>
    <x v="1010"/>
    <x v="48"/>
    <x v="830"/>
    <n v="224.93"/>
  </r>
  <r>
    <x v="1011"/>
    <x v="35"/>
    <x v="717"/>
    <n v="160.54"/>
  </r>
  <r>
    <x v="1012"/>
    <x v="39"/>
    <x v="831"/>
    <n v="162.87"/>
  </r>
  <r>
    <x v="1013"/>
    <x v="47"/>
    <x v="832"/>
    <n v="234.89"/>
  </r>
  <r>
    <x v="1014"/>
    <x v="43"/>
    <x v="37"/>
    <n v="161.46"/>
  </r>
  <r>
    <x v="1015"/>
    <x v="45"/>
    <x v="457"/>
    <n v="242.25"/>
  </r>
  <r>
    <x v="1016"/>
    <x v="47"/>
    <x v="833"/>
    <n v="191.9"/>
  </r>
  <r>
    <x v="1017"/>
    <x v="41"/>
    <x v="834"/>
    <n v="194.19"/>
  </r>
  <r>
    <x v="1018"/>
    <x v="48"/>
    <x v="835"/>
    <n v="209.03"/>
  </r>
  <r>
    <x v="1019"/>
    <x v="42"/>
    <x v="836"/>
    <n v="240.61"/>
  </r>
  <r>
    <x v="1020"/>
    <x v="39"/>
    <x v="409"/>
    <n v="229.4"/>
  </r>
  <r>
    <x v="1021"/>
    <x v="37"/>
    <x v="165"/>
    <n v="153.9"/>
  </r>
  <r>
    <x v="1022"/>
    <x v="40"/>
    <x v="623"/>
    <n v="169.39"/>
  </r>
  <r>
    <x v="1023"/>
    <x v="45"/>
    <x v="837"/>
    <n v="175.83"/>
  </r>
  <r>
    <x v="1024"/>
    <x v="35"/>
    <x v="271"/>
    <n v="161.54"/>
  </r>
  <r>
    <x v="1025"/>
    <x v="42"/>
    <x v="838"/>
    <n v="200.15"/>
  </r>
  <r>
    <x v="1026"/>
    <x v="49"/>
    <x v="839"/>
    <n v="180.87"/>
  </r>
  <r>
    <x v="1027"/>
    <x v="46"/>
    <x v="840"/>
    <n v="190.9"/>
  </r>
  <r>
    <x v="1028"/>
    <x v="40"/>
    <x v="841"/>
    <n v="221.89"/>
  </r>
  <r>
    <x v="1029"/>
    <x v="37"/>
    <x v="842"/>
    <n v="194.24"/>
  </r>
  <r>
    <x v="1030"/>
    <x v="42"/>
    <x v="843"/>
    <n v="238.87"/>
  </r>
  <r>
    <x v="1031"/>
    <x v="41"/>
    <x v="591"/>
    <n v="210.73"/>
  </r>
  <r>
    <x v="1032"/>
    <x v="42"/>
    <x v="844"/>
    <n v="209.44"/>
  </r>
  <r>
    <x v="1033"/>
    <x v="45"/>
    <x v="127"/>
    <n v="223.18"/>
  </r>
  <r>
    <x v="1034"/>
    <x v="42"/>
    <x v="845"/>
    <n v="168.42"/>
  </r>
  <r>
    <x v="1035"/>
    <x v="49"/>
    <x v="846"/>
    <n v="153.57"/>
  </r>
  <r>
    <x v="1036"/>
    <x v="49"/>
    <x v="492"/>
    <n v="239.4"/>
  </r>
  <r>
    <x v="1037"/>
    <x v="44"/>
    <x v="847"/>
    <n v="178.69"/>
  </r>
  <r>
    <x v="1038"/>
    <x v="39"/>
    <x v="848"/>
    <n v="199.99"/>
  </r>
  <r>
    <x v="1039"/>
    <x v="38"/>
    <x v="849"/>
    <n v="225.46"/>
  </r>
  <r>
    <x v="1040"/>
    <x v="40"/>
    <x v="850"/>
    <n v="160.53"/>
  </r>
  <r>
    <x v="1041"/>
    <x v="45"/>
    <x v="851"/>
    <n v="220.15"/>
  </r>
  <r>
    <x v="1042"/>
    <x v="47"/>
    <x v="852"/>
    <n v="234.84"/>
  </r>
  <r>
    <x v="1043"/>
    <x v="41"/>
    <x v="853"/>
    <n v="180.14"/>
  </r>
  <r>
    <x v="1044"/>
    <x v="49"/>
    <x v="636"/>
    <n v="187.77"/>
  </r>
  <r>
    <x v="1045"/>
    <x v="43"/>
    <x v="854"/>
    <n v="158.01"/>
  </r>
  <r>
    <x v="1046"/>
    <x v="49"/>
    <x v="855"/>
    <n v="198.78"/>
  </r>
  <r>
    <x v="1047"/>
    <x v="39"/>
    <x v="856"/>
    <n v="238.5"/>
  </r>
  <r>
    <x v="1048"/>
    <x v="43"/>
    <x v="857"/>
    <n v="190.2"/>
  </r>
  <r>
    <x v="1049"/>
    <x v="38"/>
    <x v="858"/>
    <n v="224.29"/>
  </r>
  <r>
    <x v="1050"/>
    <x v="40"/>
    <x v="859"/>
    <n v="195.64"/>
  </r>
  <r>
    <x v="1051"/>
    <x v="39"/>
    <x v="860"/>
    <n v="247.21"/>
  </r>
  <r>
    <x v="1052"/>
    <x v="42"/>
    <x v="545"/>
    <n v="204.55"/>
  </r>
  <r>
    <x v="1053"/>
    <x v="45"/>
    <x v="840"/>
    <n v="153.16"/>
  </r>
  <r>
    <x v="1054"/>
    <x v="45"/>
    <x v="861"/>
    <n v="218.21"/>
  </r>
  <r>
    <x v="1055"/>
    <x v="42"/>
    <x v="862"/>
    <n v="198.61"/>
  </r>
  <r>
    <x v="1056"/>
    <x v="47"/>
    <x v="863"/>
    <n v="240.84"/>
  </r>
  <r>
    <x v="1057"/>
    <x v="50"/>
    <x v="864"/>
    <n v="188.78"/>
  </r>
  <r>
    <x v="1058"/>
    <x v="42"/>
    <x v="865"/>
    <n v="232.66"/>
  </r>
  <r>
    <x v="1059"/>
    <x v="38"/>
    <x v="357"/>
    <n v="221.95"/>
  </r>
  <r>
    <x v="1060"/>
    <x v="48"/>
    <x v="866"/>
    <n v="218.24"/>
  </r>
  <r>
    <x v="1061"/>
    <x v="50"/>
    <x v="867"/>
    <n v="214.62"/>
  </r>
  <r>
    <x v="1062"/>
    <x v="38"/>
    <x v="868"/>
    <n v="186.19"/>
  </r>
  <r>
    <x v="1063"/>
    <x v="45"/>
    <x v="869"/>
    <n v="203.02"/>
  </r>
  <r>
    <x v="1064"/>
    <x v="46"/>
    <x v="870"/>
    <n v="212.27"/>
  </r>
  <r>
    <x v="1065"/>
    <x v="49"/>
    <x v="496"/>
    <n v="206.37"/>
  </r>
  <r>
    <x v="1066"/>
    <x v="49"/>
    <x v="871"/>
    <n v="197.09"/>
  </r>
  <r>
    <x v="1067"/>
    <x v="49"/>
    <x v="726"/>
    <n v="182.26"/>
  </r>
  <r>
    <x v="1068"/>
    <x v="41"/>
    <x v="502"/>
    <n v="177.91"/>
  </r>
  <r>
    <x v="1069"/>
    <x v="50"/>
    <x v="367"/>
    <n v="238.39"/>
  </r>
  <r>
    <x v="1070"/>
    <x v="42"/>
    <x v="103"/>
    <n v="172.12"/>
  </r>
  <r>
    <x v="1071"/>
    <x v="49"/>
    <x v="872"/>
    <n v="152.9"/>
  </r>
  <r>
    <x v="1072"/>
    <x v="45"/>
    <x v="149"/>
    <n v="215.16"/>
  </r>
  <r>
    <x v="1073"/>
    <x v="39"/>
    <x v="873"/>
    <n v="177.01"/>
  </r>
  <r>
    <x v="1074"/>
    <x v="48"/>
    <x v="620"/>
    <n v="221.07"/>
  </r>
  <r>
    <x v="1075"/>
    <x v="42"/>
    <x v="874"/>
    <n v="244.94"/>
  </r>
  <r>
    <x v="1076"/>
    <x v="45"/>
    <x v="875"/>
    <n v="183.79"/>
  </r>
  <r>
    <x v="1077"/>
    <x v="49"/>
    <x v="876"/>
    <n v="231.14"/>
  </r>
  <r>
    <x v="1078"/>
    <x v="50"/>
    <x v="877"/>
    <n v="176.86"/>
  </r>
  <r>
    <x v="1079"/>
    <x v="43"/>
    <x v="878"/>
    <n v="219.45"/>
  </r>
  <r>
    <x v="1080"/>
    <x v="46"/>
    <x v="879"/>
    <n v="209.05"/>
  </r>
  <r>
    <x v="1081"/>
    <x v="48"/>
    <x v="880"/>
    <n v="173.61"/>
  </r>
  <r>
    <x v="1082"/>
    <x v="49"/>
    <x v="752"/>
    <n v="225.78"/>
  </r>
  <r>
    <x v="1083"/>
    <x v="51"/>
    <x v="881"/>
    <n v="206.55"/>
  </r>
  <r>
    <x v="1084"/>
    <x v="45"/>
    <x v="882"/>
    <n v="244.92"/>
  </r>
  <r>
    <x v="1085"/>
    <x v="42"/>
    <x v="883"/>
    <n v="164.64"/>
  </r>
  <r>
    <x v="1086"/>
    <x v="46"/>
    <x v="884"/>
    <n v="216.65"/>
  </r>
  <r>
    <x v="1087"/>
    <x v="46"/>
    <x v="885"/>
    <n v="168.25"/>
  </r>
  <r>
    <x v="1088"/>
    <x v="46"/>
    <x v="886"/>
    <n v="217.34"/>
  </r>
  <r>
    <x v="1089"/>
    <x v="39"/>
    <x v="887"/>
    <n v="193.43"/>
  </r>
  <r>
    <x v="1090"/>
    <x v="44"/>
    <x v="888"/>
    <n v="160.80000000000001"/>
  </r>
  <r>
    <x v="1091"/>
    <x v="48"/>
    <x v="889"/>
    <n v="234.76"/>
  </r>
  <r>
    <x v="1092"/>
    <x v="40"/>
    <x v="890"/>
    <n v="156.03"/>
  </r>
  <r>
    <x v="1093"/>
    <x v="47"/>
    <x v="891"/>
    <n v="245.72"/>
  </r>
  <r>
    <x v="1094"/>
    <x v="48"/>
    <x v="892"/>
    <n v="236.73"/>
  </r>
  <r>
    <x v="1095"/>
    <x v="52"/>
    <x v="893"/>
    <n v="189.16"/>
  </r>
  <r>
    <x v="1096"/>
    <x v="53"/>
    <x v="89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9A8794-2FD8-429F-82B9-FA9713A3103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2:B15" firstHeaderRow="1" firstDataRow="1" firstDataCol="1"/>
  <pivotFields count="7">
    <pivotField name="Date (Month)" axis="axisRow" showAll="0">
      <items count="10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t="default"/>
      </items>
    </pivotField>
    <pivotField dataField="1" showAll="0">
      <items count="55">
        <item x="8"/>
        <item x="4"/>
        <item x="7"/>
        <item x="6"/>
        <item x="3"/>
        <item x="0"/>
        <item x="2"/>
        <item x="9"/>
        <item x="5"/>
        <item x="1"/>
        <item x="12"/>
        <item x="11"/>
        <item x="13"/>
        <item x="10"/>
        <item x="14"/>
        <item x="15"/>
        <item x="16"/>
        <item x="17"/>
        <item x="18"/>
        <item x="19"/>
        <item x="20"/>
        <item x="21"/>
        <item x="23"/>
        <item x="22"/>
        <item x="24"/>
        <item x="26"/>
        <item x="25"/>
        <item x="27"/>
        <item x="28"/>
        <item x="29"/>
        <item x="30"/>
        <item x="31"/>
        <item x="32"/>
        <item x="33"/>
        <item x="34"/>
        <item x="36"/>
        <item x="3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>
      <items count="896">
        <item x="861"/>
        <item x="850"/>
        <item x="837"/>
        <item x="863"/>
        <item x="828"/>
        <item x="883"/>
        <item x="854"/>
        <item x="875"/>
        <item x="841"/>
        <item x="855"/>
        <item x="885"/>
        <item x="785"/>
        <item x="866"/>
        <item x="853"/>
        <item x="845"/>
        <item x="716"/>
        <item x="765"/>
        <item x="792"/>
        <item x="745"/>
        <item x="889"/>
        <item x="878"/>
        <item x="844"/>
        <item x="806"/>
        <item x="728"/>
        <item x="761"/>
        <item x="712"/>
        <item x="771"/>
        <item x="884"/>
        <item x="758"/>
        <item x="726"/>
        <item x="683"/>
        <item x="674"/>
        <item x="749"/>
        <item x="814"/>
        <item x="680"/>
        <item x="658"/>
        <item x="822"/>
        <item x="720"/>
        <item x="784"/>
        <item x="737"/>
        <item x="624"/>
        <item x="657"/>
        <item x="800"/>
        <item x="790"/>
        <item x="782"/>
        <item x="746"/>
        <item x="625"/>
        <item x="635"/>
        <item x="867"/>
        <item x="571"/>
        <item x="699"/>
        <item x="858"/>
        <item x="815"/>
        <item x="877"/>
        <item x="752"/>
        <item x="638"/>
        <item x="689"/>
        <item x="829"/>
        <item x="786"/>
        <item x="697"/>
        <item x="718"/>
        <item x="622"/>
        <item x="859"/>
        <item x="846"/>
        <item x="708"/>
        <item x="721"/>
        <item x="773"/>
        <item x="577"/>
        <item x="602"/>
        <item x="573"/>
        <item x="891"/>
        <item x="580"/>
        <item x="788"/>
        <item x="881"/>
        <item x="662"/>
        <item x="558"/>
        <item x="796"/>
        <item x="507"/>
        <item x="498"/>
        <item x="541"/>
        <item x="639"/>
        <item x="688"/>
        <item x="755"/>
        <item x="834"/>
        <item x="668"/>
        <item x="851"/>
        <item x="549"/>
        <item x="759"/>
        <item x="797"/>
        <item x="856"/>
        <item x="460"/>
        <item x="457"/>
        <item x="483"/>
        <item x="838"/>
        <item x="548"/>
        <item x="519"/>
        <item x="831"/>
        <item x="675"/>
        <item x="767"/>
        <item x="524"/>
        <item x="633"/>
        <item x="824"/>
        <item x="656"/>
        <item x="404"/>
        <item x="742"/>
        <item x="618"/>
        <item x="794"/>
        <item x="684"/>
        <item x="676"/>
        <item x="890"/>
        <item x="528"/>
        <item x="604"/>
        <item x="780"/>
        <item x="390"/>
        <item x="795"/>
        <item x="849"/>
        <item x="375"/>
        <item x="567"/>
        <item x="403"/>
        <item x="598"/>
        <item x="597"/>
        <item x="402"/>
        <item x="347"/>
        <item x="650"/>
        <item x="585"/>
        <item x="892"/>
        <item x="563"/>
        <item x="544"/>
        <item x="833"/>
        <item x="436"/>
        <item x="603"/>
        <item x="678"/>
        <item x="661"/>
        <item x="764"/>
        <item x="827"/>
        <item x="517"/>
        <item x="634"/>
        <item x="570"/>
        <item x="518"/>
        <item x="381"/>
        <item x="394"/>
        <item x="847"/>
        <item x="425"/>
        <item x="378"/>
        <item x="809"/>
        <item x="864"/>
        <item x="389"/>
        <item x="286"/>
        <item x="698"/>
        <item x="527"/>
        <item x="280"/>
        <item x="444"/>
        <item x="362"/>
        <item x="723"/>
        <item x="763"/>
        <item x="703"/>
        <item x="364"/>
        <item x="446"/>
        <item x="463"/>
        <item x="608"/>
        <item x="840"/>
        <item x="477"/>
        <item x="481"/>
        <item x="816"/>
        <item x="711"/>
        <item x="267"/>
        <item x="547"/>
        <item x="459"/>
        <item x="255"/>
        <item x="225"/>
        <item x="679"/>
        <item x="665"/>
        <item x="880"/>
        <item x="595"/>
        <item x="586"/>
        <item x="195"/>
        <item x="452"/>
        <item x="848"/>
        <item x="870"/>
        <item x="395"/>
        <item x="315"/>
        <item x="724"/>
        <item x="265"/>
        <item x="178"/>
        <item x="868"/>
        <item x="165"/>
        <item x="778"/>
        <item x="766"/>
        <item x="714"/>
        <item x="246"/>
        <item x="278"/>
        <item x="348"/>
        <item x="629"/>
        <item x="821"/>
        <item x="279"/>
        <item x="396"/>
        <item x="189"/>
        <item x="893"/>
        <item x="334"/>
        <item x="351"/>
        <item x="555"/>
        <item x="303"/>
        <item x="825"/>
        <item x="682"/>
        <item x="504"/>
        <item x="506"/>
        <item x="301"/>
        <item x="453"/>
        <item x="410"/>
        <item x="239"/>
        <item x="316"/>
        <item x="98"/>
        <item x="607"/>
        <item x="80"/>
        <item x="85"/>
        <item x="349"/>
        <item x="470"/>
        <item x="672"/>
        <item x="242"/>
        <item x="641"/>
        <item x="269"/>
        <item x="762"/>
        <item x="231"/>
        <item x="545"/>
        <item x="694"/>
        <item x="338"/>
        <item x="455"/>
        <item x="107"/>
        <item x="224"/>
        <item x="31"/>
        <item x="887"/>
        <item x="799"/>
        <item x="491"/>
        <item x="690"/>
        <item x="18"/>
        <item x="509"/>
        <item x="729"/>
        <item x="43"/>
        <item x="281"/>
        <item x="738"/>
        <item x="476"/>
        <item x="148"/>
        <item x="238"/>
        <item x="458"/>
        <item x="616"/>
        <item x="839"/>
        <item x="751"/>
        <item x="86"/>
        <item x="285"/>
        <item x="747"/>
        <item x="589"/>
        <item x="52"/>
        <item x="450"/>
        <item x="244"/>
        <item x="209"/>
        <item x="175"/>
        <item x="17"/>
        <item x="592"/>
        <item x="471"/>
        <item x="167"/>
        <item x="391"/>
        <item x="469"/>
        <item x="731"/>
        <item x="382"/>
        <item x="182"/>
        <item x="654"/>
        <item x="582"/>
        <item x="366"/>
        <item x="45"/>
        <item x="429"/>
        <item x="105"/>
        <item x="129"/>
        <item x="54"/>
        <item x="479"/>
        <item x="873"/>
        <item x="530"/>
        <item x="311"/>
        <item x="268"/>
        <item x="691"/>
        <item x="81"/>
        <item x="96"/>
        <item x="291"/>
        <item x="38"/>
        <item x="440"/>
        <item x="605"/>
        <item x="660"/>
        <item x="478"/>
        <item x="127"/>
        <item x="865"/>
        <item x="248"/>
        <item x="645"/>
        <item x="113"/>
        <item x="336"/>
        <item x="486"/>
        <item x="44"/>
        <item x="522"/>
        <item x="835"/>
        <item x="536"/>
        <item x="484"/>
        <item x="857"/>
        <item x="306"/>
        <item x="623"/>
        <item x="591"/>
        <item x="252"/>
        <item x="435"/>
        <item x="615"/>
        <item x="617"/>
        <item x="293"/>
        <item x="153"/>
        <item x="262"/>
        <item x="860"/>
        <item x="434"/>
        <item x="42"/>
        <item x="789"/>
        <item x="420"/>
        <item x="566"/>
        <item x="820"/>
        <item x="202"/>
        <item x="494"/>
        <item x="261"/>
        <item x="369"/>
        <item x="556"/>
        <item x="520"/>
        <item x="754"/>
        <item x="508"/>
        <item x="339"/>
        <item x="706"/>
        <item x="882"/>
        <item x="534"/>
        <item x="748"/>
        <item x="241"/>
        <item x="637"/>
        <item x="290"/>
        <item x="271"/>
        <item x="50"/>
        <item x="327"/>
        <item x="594"/>
        <item x="359"/>
        <item x="862"/>
        <item x="48"/>
        <item x="685"/>
        <item x="730"/>
        <item x="426"/>
        <item x="609"/>
        <item x="669"/>
        <item x="423"/>
        <item x="610"/>
        <item x="367"/>
        <item x="543"/>
        <item x="826"/>
        <item x="132"/>
        <item x="217"/>
        <item x="416"/>
        <item x="888"/>
        <item x="626"/>
        <item x="370"/>
        <item x="613"/>
        <item x="732"/>
        <item x="198"/>
        <item x="756"/>
        <item x="313"/>
        <item x="512"/>
        <item x="275"/>
        <item x="439"/>
        <item x="100"/>
        <item x="342"/>
        <item x="228"/>
        <item x="166"/>
        <item x="717"/>
        <item x="659"/>
        <item x="760"/>
        <item x="704"/>
        <item x="427"/>
        <item x="120"/>
        <item x="713"/>
        <item x="743"/>
        <item x="159"/>
        <item x="539"/>
        <item x="181"/>
        <item x="149"/>
        <item x="438"/>
        <item x="387"/>
        <item x="187"/>
        <item x="467"/>
        <item x="448"/>
        <item x="53"/>
        <item x="32"/>
        <item x="376"/>
        <item x="374"/>
        <item x="632"/>
        <item x="621"/>
        <item x="606"/>
        <item x="307"/>
        <item x="647"/>
        <item x="257"/>
        <item x="163"/>
        <item x="40"/>
        <item x="590"/>
        <item x="793"/>
        <item x="282"/>
        <item x="331"/>
        <item x="413"/>
        <item x="360"/>
        <item x="777"/>
        <item x="474"/>
        <item x="443"/>
        <item x="774"/>
        <item x="3"/>
        <item x="537"/>
        <item x="710"/>
        <item x="565"/>
        <item x="61"/>
        <item x="74"/>
        <item x="6"/>
        <item x="245"/>
        <item x="670"/>
        <item x="808"/>
        <item x="646"/>
        <item x="576"/>
        <item x="823"/>
        <item x="68"/>
        <item x="727"/>
        <item x="300"/>
        <item x="801"/>
        <item x="58"/>
        <item x="733"/>
        <item x="523"/>
        <item x="640"/>
        <item x="46"/>
        <item x="160"/>
        <item x="803"/>
        <item x="287"/>
        <item x="562"/>
        <item x="379"/>
        <item x="174"/>
        <item x="620"/>
        <item x="212"/>
        <item x="630"/>
        <item x="141"/>
        <item x="686"/>
        <item x="345"/>
        <item x="103"/>
        <item x="791"/>
        <item x="653"/>
        <item x="176"/>
        <item x="318"/>
        <item x="702"/>
        <item x="270"/>
        <item x="456"/>
        <item x="12"/>
        <item x="614"/>
        <item x="368"/>
        <item x="787"/>
        <item x="433"/>
        <item x="802"/>
        <item x="384"/>
        <item x="461"/>
        <item x="200"/>
        <item x="531"/>
        <item x="783"/>
        <item x="272"/>
        <item x="736"/>
        <item x="722"/>
        <item x="247"/>
        <item x="295"/>
        <item x="356"/>
        <item x="561"/>
        <item x="619"/>
        <item x="671"/>
        <item x="112"/>
        <item x="532"/>
        <item x="473"/>
        <item x="516"/>
        <item x="205"/>
        <item x="513"/>
        <item x="250"/>
        <item x="510"/>
        <item x="812"/>
        <item x="719"/>
        <item x="554"/>
        <item x="874"/>
        <item x="871"/>
        <item x="575"/>
        <item x="581"/>
        <item x="499"/>
        <item x="693"/>
        <item x="813"/>
        <item x="337"/>
        <item x="11"/>
        <item x="876"/>
        <item x="249"/>
        <item x="583"/>
        <item x="397"/>
        <item x="462"/>
        <item x="428"/>
        <item x="69"/>
        <item x="232"/>
        <item x="431"/>
        <item x="190"/>
        <item x="775"/>
        <item x="521"/>
        <item x="393"/>
        <item x="377"/>
        <item x="696"/>
        <item x="213"/>
        <item x="409"/>
        <item x="681"/>
        <item x="215"/>
        <item x="441"/>
        <item x="256"/>
        <item x="310"/>
        <item x="628"/>
        <item x="33"/>
        <item x="35"/>
        <item x="515"/>
        <item x="21"/>
        <item x="776"/>
        <item x="170"/>
        <item x="687"/>
        <item x="145"/>
        <item x="234"/>
        <item x="568"/>
        <item x="72"/>
        <item x="695"/>
        <item x="97"/>
        <item x="332"/>
        <item x="39"/>
        <item x="757"/>
        <item x="673"/>
        <item x="147"/>
        <item x="223"/>
        <item x="266"/>
        <item x="110"/>
        <item x="772"/>
        <item x="16"/>
        <item x="557"/>
        <item x="709"/>
        <item x="770"/>
        <item x="550"/>
        <item x="412"/>
        <item x="264"/>
        <item x="692"/>
        <item x="551"/>
        <item x="204"/>
        <item x="655"/>
        <item x="600"/>
        <item x="578"/>
        <item x="424"/>
        <item x="739"/>
        <item x="104"/>
        <item x="137"/>
        <item x="798"/>
        <item x="417"/>
        <item x="869"/>
        <item x="819"/>
        <item x="843"/>
        <item x="511"/>
        <item x="235"/>
        <item x="502"/>
        <item x="297"/>
        <item x="611"/>
        <item x="308"/>
        <item x="358"/>
        <item x="254"/>
        <item x="705"/>
        <item x="251"/>
        <item x="631"/>
        <item x="184"/>
        <item x="385"/>
        <item x="292"/>
        <item x="779"/>
        <item x="648"/>
        <item x="355"/>
        <item x="383"/>
        <item x="221"/>
        <item x="314"/>
        <item x="380"/>
        <item x="542"/>
        <item x="750"/>
        <item x="492"/>
        <item x="807"/>
        <item x="643"/>
        <item x="418"/>
        <item x="489"/>
        <item x="879"/>
        <item x="560"/>
        <item x="399"/>
        <item x="206"/>
        <item x="226"/>
        <item x="430"/>
        <item x="405"/>
        <item x="487"/>
        <item x="119"/>
        <item x="128"/>
        <item x="627"/>
        <item x="886"/>
        <item x="400"/>
        <item x="769"/>
        <item x="23"/>
        <item x="312"/>
        <item x="37"/>
        <item x="25"/>
        <item x="89"/>
        <item x="872"/>
        <item x="388"/>
        <item x="715"/>
        <item x="322"/>
        <item x="142"/>
        <item x="642"/>
        <item x="830"/>
        <item x="572"/>
        <item x="781"/>
        <item x="725"/>
        <item x="343"/>
        <item x="596"/>
        <item x="230"/>
        <item x="818"/>
        <item x="842"/>
        <item x="156"/>
        <item x="636"/>
        <item x="495"/>
        <item x="263"/>
        <item x="64"/>
        <item x="357"/>
        <item x="164"/>
        <item x="328"/>
        <item x="406"/>
        <item x="485"/>
        <item x="464"/>
        <item x="243"/>
        <item x="66"/>
        <item x="138"/>
        <item x="392"/>
        <item x="94"/>
        <item x="663"/>
        <item x="496"/>
        <item x="134"/>
        <item x="852"/>
        <item x="588"/>
        <item x="525"/>
        <item x="5"/>
        <item x="179"/>
        <item x="354"/>
        <item x="667"/>
        <item x="734"/>
        <item x="836"/>
        <item x="529"/>
        <item x="540"/>
        <item x="70"/>
        <item x="353"/>
        <item x="93"/>
        <item x="564"/>
        <item x="122"/>
        <item x="832"/>
        <item x="188"/>
        <item x="124"/>
        <item x="161"/>
        <item x="284"/>
        <item x="146"/>
        <item x="454"/>
        <item x="552"/>
        <item x="451"/>
        <item x="649"/>
        <item x="101"/>
        <item x="305"/>
        <item x="447"/>
        <item x="346"/>
        <item x="817"/>
        <item x="707"/>
        <item x="584"/>
        <item x="201"/>
        <item x="811"/>
        <item x="186"/>
        <item x="526"/>
        <item x="274"/>
        <item x="490"/>
        <item x="386"/>
        <item x="593"/>
        <item x="805"/>
        <item x="19"/>
        <item x="276"/>
        <item x="741"/>
        <item x="361"/>
        <item x="744"/>
        <item x="482"/>
        <item x="666"/>
        <item x="804"/>
        <item x="136"/>
        <item x="408"/>
        <item x="810"/>
        <item x="546"/>
        <item x="768"/>
        <item x="20"/>
        <item x="288"/>
        <item x="553"/>
        <item x="740"/>
        <item x="753"/>
        <item x="329"/>
        <item x="309"/>
        <item x="735"/>
        <item x="152"/>
        <item x="199"/>
        <item x="421"/>
        <item x="169"/>
        <item x="497"/>
        <item x="91"/>
        <item x="67"/>
        <item x="207"/>
        <item x="75"/>
        <item x="191"/>
        <item x="294"/>
        <item x="664"/>
        <item x="352"/>
        <item x="321"/>
        <item x="472"/>
        <item x="24"/>
        <item x="253"/>
        <item x="700"/>
        <item x="78"/>
        <item x="701"/>
        <item x="71"/>
        <item x="143"/>
        <item x="320"/>
        <item x="652"/>
        <item x="259"/>
        <item x="651"/>
        <item x="401"/>
        <item x="587"/>
        <item x="9"/>
        <item x="475"/>
        <item x="677"/>
        <item x="173"/>
        <item x="192"/>
        <item x="644"/>
        <item x="468"/>
        <item x="514"/>
        <item x="574"/>
        <item x="211"/>
        <item x="29"/>
        <item x="449"/>
        <item x="505"/>
        <item x="411"/>
        <item x="1"/>
        <item x="612"/>
        <item x="154"/>
        <item x="601"/>
        <item x="162"/>
        <item x="218"/>
        <item x="569"/>
        <item x="465"/>
        <item x="371"/>
        <item x="157"/>
        <item x="538"/>
        <item x="415"/>
        <item x="82"/>
        <item x="503"/>
        <item x="330"/>
        <item x="102"/>
        <item x="599"/>
        <item x="501"/>
        <item x="304"/>
        <item x="500"/>
        <item x="49"/>
        <item x="131"/>
        <item x="579"/>
        <item x="480"/>
        <item x="2"/>
        <item x="114"/>
        <item x="144"/>
        <item x="445"/>
        <item x="177"/>
        <item x="139"/>
        <item x="296"/>
        <item x="151"/>
        <item x="559"/>
        <item x="171"/>
        <item x="466"/>
        <item x="79"/>
        <item x="111"/>
        <item x="422"/>
        <item x="63"/>
        <item x="219"/>
        <item x="432"/>
        <item x="488"/>
        <item x="298"/>
        <item x="95"/>
        <item x="180"/>
        <item x="302"/>
        <item x="108"/>
        <item x="15"/>
        <item x="203"/>
        <item x="73"/>
        <item x="220"/>
        <item x="227"/>
        <item x="442"/>
        <item x="419"/>
        <item x="30"/>
        <item x="398"/>
        <item x="193"/>
        <item x="414"/>
        <item x="172"/>
        <item x="130"/>
        <item x="194"/>
        <item x="533"/>
        <item x="109"/>
        <item x="27"/>
        <item x="535"/>
        <item x="8"/>
        <item x="493"/>
        <item x="344"/>
        <item x="233"/>
        <item x="273"/>
        <item x="258"/>
        <item x="10"/>
        <item x="123"/>
        <item x="340"/>
        <item x="437"/>
        <item x="121"/>
        <item x="289"/>
        <item x="135"/>
        <item x="92"/>
        <item x="324"/>
        <item x="365"/>
        <item x="106"/>
        <item x="196"/>
        <item x="317"/>
        <item x="117"/>
        <item x="323"/>
        <item x="7"/>
        <item x="83"/>
        <item x="168"/>
        <item x="13"/>
        <item x="373"/>
        <item x="363"/>
        <item x="183"/>
        <item x="216"/>
        <item x="333"/>
        <item x="326"/>
        <item x="210"/>
        <item x="214"/>
        <item x="372"/>
        <item x="185"/>
        <item x="341"/>
        <item x="407"/>
        <item x="55"/>
        <item x="350"/>
        <item x="236"/>
        <item x="60"/>
        <item x="158"/>
        <item x="133"/>
        <item x="222"/>
        <item x="36"/>
        <item x="84"/>
        <item x="325"/>
        <item x="277"/>
        <item x="299"/>
        <item x="47"/>
        <item x="237"/>
        <item x="26"/>
        <item x="0"/>
        <item x="76"/>
        <item x="319"/>
        <item x="335"/>
        <item x="57"/>
        <item x="14"/>
        <item x="99"/>
        <item x="240"/>
        <item x="260"/>
        <item x="125"/>
        <item x="116"/>
        <item x="140"/>
        <item x="283"/>
        <item x="62"/>
        <item x="90"/>
        <item x="208"/>
        <item x="229"/>
        <item x="197"/>
        <item x="22"/>
        <item x="56"/>
        <item x="88"/>
        <item x="87"/>
        <item x="150"/>
        <item x="155"/>
        <item x="28"/>
        <item x="118"/>
        <item x="126"/>
        <item x="41"/>
        <item x="77"/>
        <item x="4"/>
        <item x="115"/>
        <item x="65"/>
        <item x="59"/>
        <item x="34"/>
        <item x="51"/>
        <item x="894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sd="0" x="1"/>
        <item sd="0" x="2"/>
        <item sd="0" x="3"/>
        <item sd="0" x="4"/>
        <item sd="0" x="5"/>
        <item t="default"/>
      </items>
    </pivotField>
  </pivotFields>
  <rowFields count="2">
    <field x="4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1044EA-E9C4-40C3-AF2D-AC2AB73BFD51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>
  <location ref="A2:B15" firstHeaderRow="1" firstDataRow="1" firstDataCol="1"/>
  <pivotFields count="7">
    <pivotField showAll="0">
      <items count="10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t="default"/>
      </items>
    </pivotField>
    <pivotField showAll="0">
      <items count="55">
        <item x="8"/>
        <item x="4"/>
        <item x="7"/>
        <item x="6"/>
        <item x="3"/>
        <item x="0"/>
        <item x="2"/>
        <item x="9"/>
        <item x="5"/>
        <item x="1"/>
        <item x="12"/>
        <item x="11"/>
        <item x="13"/>
        <item x="10"/>
        <item x="14"/>
        <item x="15"/>
        <item x="16"/>
        <item x="17"/>
        <item x="18"/>
        <item x="19"/>
        <item x="20"/>
        <item x="21"/>
        <item x="23"/>
        <item x="22"/>
        <item x="24"/>
        <item x="26"/>
        <item x="25"/>
        <item x="27"/>
        <item x="28"/>
        <item x="29"/>
        <item x="30"/>
        <item x="31"/>
        <item x="32"/>
        <item x="33"/>
        <item x="34"/>
        <item x="36"/>
        <item x="3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dataField="1" showAll="0">
      <items count="896">
        <item x="861"/>
        <item x="850"/>
        <item x="837"/>
        <item x="863"/>
        <item x="828"/>
        <item x="883"/>
        <item x="854"/>
        <item x="875"/>
        <item x="841"/>
        <item x="855"/>
        <item x="885"/>
        <item x="785"/>
        <item x="866"/>
        <item x="853"/>
        <item x="845"/>
        <item x="716"/>
        <item x="765"/>
        <item x="792"/>
        <item x="745"/>
        <item x="889"/>
        <item x="878"/>
        <item x="844"/>
        <item x="806"/>
        <item x="728"/>
        <item x="761"/>
        <item x="712"/>
        <item x="771"/>
        <item x="884"/>
        <item x="758"/>
        <item x="726"/>
        <item x="683"/>
        <item x="674"/>
        <item x="749"/>
        <item x="814"/>
        <item x="680"/>
        <item x="658"/>
        <item x="822"/>
        <item x="720"/>
        <item x="784"/>
        <item x="737"/>
        <item x="624"/>
        <item x="657"/>
        <item x="800"/>
        <item x="790"/>
        <item x="782"/>
        <item x="746"/>
        <item x="625"/>
        <item x="635"/>
        <item x="867"/>
        <item x="571"/>
        <item x="699"/>
        <item x="858"/>
        <item x="815"/>
        <item x="877"/>
        <item x="752"/>
        <item x="638"/>
        <item x="689"/>
        <item x="829"/>
        <item x="786"/>
        <item x="697"/>
        <item x="718"/>
        <item x="622"/>
        <item x="859"/>
        <item x="846"/>
        <item x="708"/>
        <item x="721"/>
        <item x="773"/>
        <item x="577"/>
        <item x="602"/>
        <item x="573"/>
        <item x="891"/>
        <item x="580"/>
        <item x="788"/>
        <item x="881"/>
        <item x="662"/>
        <item x="558"/>
        <item x="796"/>
        <item x="507"/>
        <item x="498"/>
        <item x="541"/>
        <item x="639"/>
        <item x="688"/>
        <item x="755"/>
        <item x="834"/>
        <item x="668"/>
        <item x="851"/>
        <item x="549"/>
        <item x="759"/>
        <item x="797"/>
        <item x="856"/>
        <item x="460"/>
        <item x="457"/>
        <item x="483"/>
        <item x="838"/>
        <item x="548"/>
        <item x="519"/>
        <item x="831"/>
        <item x="675"/>
        <item x="767"/>
        <item x="524"/>
        <item x="633"/>
        <item x="824"/>
        <item x="656"/>
        <item x="404"/>
        <item x="742"/>
        <item x="618"/>
        <item x="794"/>
        <item x="684"/>
        <item x="676"/>
        <item x="890"/>
        <item x="528"/>
        <item x="604"/>
        <item x="780"/>
        <item x="390"/>
        <item x="795"/>
        <item x="849"/>
        <item x="375"/>
        <item x="567"/>
        <item x="403"/>
        <item x="598"/>
        <item x="597"/>
        <item x="402"/>
        <item x="347"/>
        <item x="650"/>
        <item x="585"/>
        <item x="892"/>
        <item x="563"/>
        <item x="544"/>
        <item x="833"/>
        <item x="436"/>
        <item x="603"/>
        <item x="678"/>
        <item x="661"/>
        <item x="764"/>
        <item x="827"/>
        <item x="517"/>
        <item x="634"/>
        <item x="570"/>
        <item x="518"/>
        <item x="381"/>
        <item x="394"/>
        <item x="847"/>
        <item x="425"/>
        <item x="378"/>
        <item x="809"/>
        <item x="864"/>
        <item x="389"/>
        <item x="286"/>
        <item x="698"/>
        <item x="527"/>
        <item x="280"/>
        <item x="444"/>
        <item x="362"/>
        <item x="723"/>
        <item x="763"/>
        <item x="703"/>
        <item x="364"/>
        <item x="446"/>
        <item x="463"/>
        <item x="608"/>
        <item x="840"/>
        <item x="477"/>
        <item x="481"/>
        <item x="816"/>
        <item x="711"/>
        <item x="267"/>
        <item x="547"/>
        <item x="459"/>
        <item x="255"/>
        <item x="225"/>
        <item x="679"/>
        <item x="665"/>
        <item x="880"/>
        <item x="595"/>
        <item x="586"/>
        <item x="195"/>
        <item x="452"/>
        <item x="848"/>
        <item x="870"/>
        <item x="395"/>
        <item x="315"/>
        <item x="724"/>
        <item x="265"/>
        <item x="178"/>
        <item x="868"/>
        <item x="165"/>
        <item x="778"/>
        <item x="766"/>
        <item x="714"/>
        <item x="246"/>
        <item x="278"/>
        <item x="348"/>
        <item x="629"/>
        <item x="821"/>
        <item x="279"/>
        <item x="396"/>
        <item x="189"/>
        <item x="893"/>
        <item x="334"/>
        <item x="351"/>
        <item x="555"/>
        <item x="303"/>
        <item x="825"/>
        <item x="682"/>
        <item x="504"/>
        <item x="506"/>
        <item x="301"/>
        <item x="453"/>
        <item x="410"/>
        <item x="239"/>
        <item x="316"/>
        <item x="98"/>
        <item x="607"/>
        <item x="80"/>
        <item x="85"/>
        <item x="349"/>
        <item x="470"/>
        <item x="672"/>
        <item x="242"/>
        <item x="641"/>
        <item x="269"/>
        <item x="762"/>
        <item x="231"/>
        <item x="545"/>
        <item x="694"/>
        <item x="338"/>
        <item x="455"/>
        <item x="107"/>
        <item x="224"/>
        <item x="31"/>
        <item x="887"/>
        <item x="799"/>
        <item x="491"/>
        <item x="690"/>
        <item x="18"/>
        <item x="509"/>
        <item x="729"/>
        <item x="43"/>
        <item x="281"/>
        <item x="738"/>
        <item x="476"/>
        <item x="148"/>
        <item x="238"/>
        <item x="458"/>
        <item x="616"/>
        <item x="839"/>
        <item x="751"/>
        <item x="86"/>
        <item x="285"/>
        <item x="747"/>
        <item x="589"/>
        <item x="52"/>
        <item x="450"/>
        <item x="244"/>
        <item x="209"/>
        <item x="175"/>
        <item x="17"/>
        <item x="592"/>
        <item x="471"/>
        <item x="167"/>
        <item x="391"/>
        <item x="469"/>
        <item x="731"/>
        <item x="382"/>
        <item x="182"/>
        <item x="654"/>
        <item x="582"/>
        <item x="366"/>
        <item x="45"/>
        <item x="429"/>
        <item x="105"/>
        <item x="129"/>
        <item x="54"/>
        <item x="479"/>
        <item x="873"/>
        <item x="530"/>
        <item x="311"/>
        <item x="268"/>
        <item x="691"/>
        <item x="81"/>
        <item x="96"/>
        <item x="291"/>
        <item x="38"/>
        <item x="440"/>
        <item x="605"/>
        <item x="660"/>
        <item x="478"/>
        <item x="127"/>
        <item x="865"/>
        <item x="248"/>
        <item x="645"/>
        <item x="113"/>
        <item x="336"/>
        <item x="486"/>
        <item x="44"/>
        <item x="522"/>
        <item x="835"/>
        <item x="536"/>
        <item x="484"/>
        <item x="857"/>
        <item x="306"/>
        <item x="623"/>
        <item x="591"/>
        <item x="252"/>
        <item x="435"/>
        <item x="615"/>
        <item x="617"/>
        <item x="293"/>
        <item x="153"/>
        <item x="262"/>
        <item x="860"/>
        <item x="434"/>
        <item x="42"/>
        <item x="789"/>
        <item x="420"/>
        <item x="566"/>
        <item x="820"/>
        <item x="202"/>
        <item x="494"/>
        <item x="261"/>
        <item x="369"/>
        <item x="556"/>
        <item x="520"/>
        <item x="754"/>
        <item x="508"/>
        <item x="339"/>
        <item x="706"/>
        <item x="882"/>
        <item x="534"/>
        <item x="748"/>
        <item x="241"/>
        <item x="637"/>
        <item x="290"/>
        <item x="271"/>
        <item x="50"/>
        <item x="327"/>
        <item x="594"/>
        <item x="359"/>
        <item x="862"/>
        <item x="48"/>
        <item x="685"/>
        <item x="730"/>
        <item x="426"/>
        <item x="609"/>
        <item x="669"/>
        <item x="423"/>
        <item x="610"/>
        <item x="367"/>
        <item x="543"/>
        <item x="826"/>
        <item x="132"/>
        <item x="217"/>
        <item x="416"/>
        <item x="888"/>
        <item x="626"/>
        <item x="370"/>
        <item x="613"/>
        <item x="732"/>
        <item x="198"/>
        <item x="756"/>
        <item x="313"/>
        <item x="512"/>
        <item x="275"/>
        <item x="439"/>
        <item x="100"/>
        <item x="342"/>
        <item x="228"/>
        <item x="166"/>
        <item x="717"/>
        <item x="659"/>
        <item x="760"/>
        <item x="704"/>
        <item x="427"/>
        <item x="120"/>
        <item x="713"/>
        <item x="743"/>
        <item x="159"/>
        <item x="539"/>
        <item x="181"/>
        <item x="149"/>
        <item x="438"/>
        <item x="387"/>
        <item x="187"/>
        <item x="467"/>
        <item x="448"/>
        <item x="53"/>
        <item x="32"/>
        <item x="376"/>
        <item x="374"/>
        <item x="632"/>
        <item x="621"/>
        <item x="606"/>
        <item x="307"/>
        <item x="647"/>
        <item x="257"/>
        <item x="163"/>
        <item x="40"/>
        <item x="590"/>
        <item x="793"/>
        <item x="282"/>
        <item x="331"/>
        <item x="413"/>
        <item x="360"/>
        <item x="777"/>
        <item x="474"/>
        <item x="443"/>
        <item x="774"/>
        <item x="3"/>
        <item x="537"/>
        <item x="710"/>
        <item x="565"/>
        <item x="61"/>
        <item x="74"/>
        <item x="6"/>
        <item x="245"/>
        <item x="670"/>
        <item x="808"/>
        <item x="646"/>
        <item x="576"/>
        <item x="823"/>
        <item x="68"/>
        <item x="727"/>
        <item x="300"/>
        <item x="801"/>
        <item x="58"/>
        <item x="733"/>
        <item x="523"/>
        <item x="640"/>
        <item x="46"/>
        <item x="160"/>
        <item x="803"/>
        <item x="287"/>
        <item x="562"/>
        <item x="379"/>
        <item x="174"/>
        <item x="620"/>
        <item x="212"/>
        <item x="630"/>
        <item x="141"/>
        <item x="686"/>
        <item x="345"/>
        <item x="103"/>
        <item x="791"/>
        <item x="653"/>
        <item x="176"/>
        <item x="318"/>
        <item x="702"/>
        <item x="270"/>
        <item x="456"/>
        <item x="12"/>
        <item x="614"/>
        <item x="368"/>
        <item x="787"/>
        <item x="433"/>
        <item x="802"/>
        <item x="384"/>
        <item x="461"/>
        <item x="200"/>
        <item x="531"/>
        <item x="783"/>
        <item x="272"/>
        <item x="736"/>
        <item x="722"/>
        <item x="247"/>
        <item x="295"/>
        <item x="356"/>
        <item x="561"/>
        <item x="619"/>
        <item x="671"/>
        <item x="112"/>
        <item x="532"/>
        <item x="473"/>
        <item x="516"/>
        <item x="205"/>
        <item x="513"/>
        <item x="250"/>
        <item x="510"/>
        <item x="812"/>
        <item x="719"/>
        <item x="554"/>
        <item x="874"/>
        <item x="871"/>
        <item x="575"/>
        <item x="581"/>
        <item x="499"/>
        <item x="693"/>
        <item x="813"/>
        <item x="337"/>
        <item x="11"/>
        <item x="876"/>
        <item x="249"/>
        <item x="583"/>
        <item x="397"/>
        <item x="462"/>
        <item x="428"/>
        <item x="69"/>
        <item x="232"/>
        <item x="431"/>
        <item x="190"/>
        <item x="775"/>
        <item x="521"/>
        <item x="393"/>
        <item x="377"/>
        <item x="696"/>
        <item x="213"/>
        <item x="409"/>
        <item x="681"/>
        <item x="215"/>
        <item x="441"/>
        <item x="256"/>
        <item x="310"/>
        <item x="628"/>
        <item x="33"/>
        <item x="35"/>
        <item x="515"/>
        <item x="21"/>
        <item x="776"/>
        <item x="170"/>
        <item x="687"/>
        <item x="145"/>
        <item x="234"/>
        <item x="568"/>
        <item x="72"/>
        <item x="695"/>
        <item x="97"/>
        <item x="332"/>
        <item x="39"/>
        <item x="757"/>
        <item x="673"/>
        <item x="147"/>
        <item x="223"/>
        <item x="266"/>
        <item x="110"/>
        <item x="772"/>
        <item x="16"/>
        <item x="557"/>
        <item x="709"/>
        <item x="770"/>
        <item x="550"/>
        <item x="412"/>
        <item x="264"/>
        <item x="692"/>
        <item x="551"/>
        <item x="204"/>
        <item x="655"/>
        <item x="600"/>
        <item x="578"/>
        <item x="424"/>
        <item x="739"/>
        <item x="104"/>
        <item x="137"/>
        <item x="798"/>
        <item x="417"/>
        <item x="869"/>
        <item x="819"/>
        <item x="843"/>
        <item x="511"/>
        <item x="235"/>
        <item x="502"/>
        <item x="297"/>
        <item x="611"/>
        <item x="308"/>
        <item x="358"/>
        <item x="254"/>
        <item x="705"/>
        <item x="251"/>
        <item x="631"/>
        <item x="184"/>
        <item x="385"/>
        <item x="292"/>
        <item x="779"/>
        <item x="648"/>
        <item x="355"/>
        <item x="383"/>
        <item x="221"/>
        <item x="314"/>
        <item x="380"/>
        <item x="542"/>
        <item x="750"/>
        <item x="492"/>
        <item x="807"/>
        <item x="643"/>
        <item x="418"/>
        <item x="489"/>
        <item x="879"/>
        <item x="560"/>
        <item x="399"/>
        <item x="206"/>
        <item x="226"/>
        <item x="430"/>
        <item x="405"/>
        <item x="487"/>
        <item x="119"/>
        <item x="128"/>
        <item x="627"/>
        <item x="886"/>
        <item x="400"/>
        <item x="769"/>
        <item x="23"/>
        <item x="312"/>
        <item x="37"/>
        <item x="25"/>
        <item x="89"/>
        <item x="872"/>
        <item x="388"/>
        <item x="715"/>
        <item x="322"/>
        <item x="142"/>
        <item x="642"/>
        <item x="830"/>
        <item x="572"/>
        <item x="781"/>
        <item x="725"/>
        <item x="343"/>
        <item x="596"/>
        <item x="230"/>
        <item x="818"/>
        <item x="842"/>
        <item x="156"/>
        <item x="636"/>
        <item x="495"/>
        <item x="263"/>
        <item x="64"/>
        <item x="357"/>
        <item x="164"/>
        <item x="328"/>
        <item x="406"/>
        <item x="485"/>
        <item x="464"/>
        <item x="243"/>
        <item x="66"/>
        <item x="138"/>
        <item x="392"/>
        <item x="94"/>
        <item x="663"/>
        <item x="496"/>
        <item x="134"/>
        <item x="852"/>
        <item x="588"/>
        <item x="525"/>
        <item x="5"/>
        <item x="179"/>
        <item x="354"/>
        <item x="667"/>
        <item x="734"/>
        <item x="836"/>
        <item x="529"/>
        <item x="540"/>
        <item x="70"/>
        <item x="353"/>
        <item x="93"/>
        <item x="564"/>
        <item x="122"/>
        <item x="832"/>
        <item x="188"/>
        <item x="124"/>
        <item x="161"/>
        <item x="284"/>
        <item x="146"/>
        <item x="454"/>
        <item x="552"/>
        <item x="451"/>
        <item x="649"/>
        <item x="101"/>
        <item x="305"/>
        <item x="447"/>
        <item x="346"/>
        <item x="817"/>
        <item x="707"/>
        <item x="584"/>
        <item x="201"/>
        <item x="811"/>
        <item x="186"/>
        <item x="526"/>
        <item x="274"/>
        <item x="490"/>
        <item x="386"/>
        <item x="593"/>
        <item x="805"/>
        <item x="19"/>
        <item x="276"/>
        <item x="741"/>
        <item x="361"/>
        <item x="744"/>
        <item x="482"/>
        <item x="666"/>
        <item x="804"/>
        <item x="136"/>
        <item x="408"/>
        <item x="810"/>
        <item x="546"/>
        <item x="768"/>
        <item x="20"/>
        <item x="288"/>
        <item x="553"/>
        <item x="740"/>
        <item x="753"/>
        <item x="329"/>
        <item x="309"/>
        <item x="735"/>
        <item x="152"/>
        <item x="199"/>
        <item x="421"/>
        <item x="169"/>
        <item x="497"/>
        <item x="91"/>
        <item x="67"/>
        <item x="207"/>
        <item x="75"/>
        <item x="191"/>
        <item x="294"/>
        <item x="664"/>
        <item x="352"/>
        <item x="321"/>
        <item x="472"/>
        <item x="24"/>
        <item x="253"/>
        <item x="700"/>
        <item x="78"/>
        <item x="701"/>
        <item x="71"/>
        <item x="143"/>
        <item x="320"/>
        <item x="652"/>
        <item x="259"/>
        <item x="651"/>
        <item x="401"/>
        <item x="587"/>
        <item x="9"/>
        <item x="475"/>
        <item x="677"/>
        <item x="173"/>
        <item x="192"/>
        <item x="644"/>
        <item x="468"/>
        <item x="514"/>
        <item x="574"/>
        <item x="211"/>
        <item x="29"/>
        <item x="449"/>
        <item x="505"/>
        <item x="411"/>
        <item x="1"/>
        <item x="612"/>
        <item x="154"/>
        <item x="601"/>
        <item x="162"/>
        <item x="218"/>
        <item x="569"/>
        <item x="465"/>
        <item x="371"/>
        <item x="157"/>
        <item x="538"/>
        <item x="415"/>
        <item x="82"/>
        <item x="503"/>
        <item x="330"/>
        <item x="102"/>
        <item x="599"/>
        <item x="501"/>
        <item x="304"/>
        <item x="500"/>
        <item x="49"/>
        <item x="131"/>
        <item x="579"/>
        <item x="480"/>
        <item x="2"/>
        <item x="114"/>
        <item x="144"/>
        <item x="445"/>
        <item x="177"/>
        <item x="139"/>
        <item x="296"/>
        <item x="151"/>
        <item x="559"/>
        <item x="171"/>
        <item x="466"/>
        <item x="79"/>
        <item x="111"/>
        <item x="422"/>
        <item x="63"/>
        <item x="219"/>
        <item x="432"/>
        <item x="488"/>
        <item x="298"/>
        <item x="95"/>
        <item x="180"/>
        <item x="302"/>
        <item x="108"/>
        <item x="15"/>
        <item x="203"/>
        <item x="73"/>
        <item x="220"/>
        <item x="227"/>
        <item x="442"/>
        <item x="419"/>
        <item x="30"/>
        <item x="398"/>
        <item x="193"/>
        <item x="414"/>
        <item x="172"/>
        <item x="130"/>
        <item x="194"/>
        <item x="533"/>
        <item x="109"/>
        <item x="27"/>
        <item x="535"/>
        <item x="8"/>
        <item x="493"/>
        <item x="344"/>
        <item x="233"/>
        <item x="273"/>
        <item x="258"/>
        <item x="10"/>
        <item x="123"/>
        <item x="340"/>
        <item x="437"/>
        <item x="121"/>
        <item x="289"/>
        <item x="135"/>
        <item x="92"/>
        <item x="324"/>
        <item x="365"/>
        <item x="106"/>
        <item x="196"/>
        <item x="317"/>
        <item x="117"/>
        <item x="323"/>
        <item x="7"/>
        <item x="83"/>
        <item x="168"/>
        <item x="13"/>
        <item x="373"/>
        <item x="363"/>
        <item x="183"/>
        <item x="216"/>
        <item x="333"/>
        <item x="326"/>
        <item x="210"/>
        <item x="214"/>
        <item x="372"/>
        <item x="185"/>
        <item x="341"/>
        <item x="407"/>
        <item x="55"/>
        <item x="350"/>
        <item x="236"/>
        <item x="60"/>
        <item x="158"/>
        <item x="133"/>
        <item x="222"/>
        <item x="36"/>
        <item x="84"/>
        <item x="325"/>
        <item x="277"/>
        <item x="299"/>
        <item x="47"/>
        <item x="237"/>
        <item x="26"/>
        <item x="0"/>
        <item x="76"/>
        <item x="319"/>
        <item x="335"/>
        <item x="57"/>
        <item x="14"/>
        <item x="99"/>
        <item x="240"/>
        <item x="260"/>
        <item x="125"/>
        <item x="116"/>
        <item x="140"/>
        <item x="283"/>
        <item x="62"/>
        <item x="90"/>
        <item x="208"/>
        <item x="229"/>
        <item x="197"/>
        <item x="22"/>
        <item x="56"/>
        <item x="88"/>
        <item x="87"/>
        <item x="150"/>
        <item x="155"/>
        <item x="28"/>
        <item x="118"/>
        <item x="126"/>
        <item x="41"/>
        <item x="77"/>
        <item x="4"/>
        <item x="115"/>
        <item x="65"/>
        <item x="59"/>
        <item x="34"/>
        <item x="51"/>
        <item x="894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h="1" sd="0" x="0"/>
        <item sd="0" x="1"/>
        <item sd="0" x="2"/>
        <item sd="0" x="3"/>
        <item sd="0" x="4"/>
        <item sd="0" x="5"/>
        <item t="default"/>
      </items>
    </pivotField>
  </pivotFields>
  <rowFields count="2">
    <field x="4"/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Unit Purchase Cost" fld="2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785F77-9B5F-444D-A94E-E117B2708BA0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3:B16" firstHeaderRow="1" firstDataRow="1" firstDataCol="1"/>
  <pivotFields count="7">
    <pivotField showAll="0">
      <items count="10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t="default"/>
      </items>
    </pivotField>
    <pivotField showAll="0">
      <items count="55">
        <item x="8"/>
        <item x="4"/>
        <item x="7"/>
        <item x="6"/>
        <item x="3"/>
        <item x="0"/>
        <item x="2"/>
        <item x="9"/>
        <item x="5"/>
        <item x="1"/>
        <item x="12"/>
        <item x="11"/>
        <item x="13"/>
        <item x="10"/>
        <item x="14"/>
        <item x="15"/>
        <item x="16"/>
        <item x="17"/>
        <item x="18"/>
        <item x="19"/>
        <item x="20"/>
        <item x="21"/>
        <item x="23"/>
        <item x="22"/>
        <item x="24"/>
        <item x="26"/>
        <item x="25"/>
        <item x="27"/>
        <item x="28"/>
        <item x="29"/>
        <item x="30"/>
        <item x="31"/>
        <item x="32"/>
        <item x="33"/>
        <item x="34"/>
        <item x="36"/>
        <item x="3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>
      <items count="896">
        <item x="861"/>
        <item x="850"/>
        <item x="837"/>
        <item x="863"/>
        <item x="828"/>
        <item x="883"/>
        <item x="854"/>
        <item x="875"/>
        <item x="841"/>
        <item x="855"/>
        <item x="885"/>
        <item x="785"/>
        <item x="866"/>
        <item x="853"/>
        <item x="845"/>
        <item x="716"/>
        <item x="765"/>
        <item x="792"/>
        <item x="745"/>
        <item x="889"/>
        <item x="878"/>
        <item x="844"/>
        <item x="806"/>
        <item x="728"/>
        <item x="761"/>
        <item x="712"/>
        <item x="771"/>
        <item x="884"/>
        <item x="758"/>
        <item x="726"/>
        <item x="683"/>
        <item x="674"/>
        <item x="749"/>
        <item x="814"/>
        <item x="680"/>
        <item x="658"/>
        <item x="822"/>
        <item x="720"/>
        <item x="784"/>
        <item x="737"/>
        <item x="624"/>
        <item x="657"/>
        <item x="800"/>
        <item x="790"/>
        <item x="782"/>
        <item x="746"/>
        <item x="625"/>
        <item x="635"/>
        <item x="867"/>
        <item x="571"/>
        <item x="699"/>
        <item x="858"/>
        <item x="815"/>
        <item x="877"/>
        <item x="752"/>
        <item x="638"/>
        <item x="689"/>
        <item x="829"/>
        <item x="786"/>
        <item x="697"/>
        <item x="718"/>
        <item x="622"/>
        <item x="859"/>
        <item x="846"/>
        <item x="708"/>
        <item x="721"/>
        <item x="773"/>
        <item x="577"/>
        <item x="602"/>
        <item x="573"/>
        <item x="891"/>
        <item x="580"/>
        <item x="788"/>
        <item x="881"/>
        <item x="662"/>
        <item x="558"/>
        <item x="796"/>
        <item x="507"/>
        <item x="498"/>
        <item x="541"/>
        <item x="639"/>
        <item x="688"/>
        <item x="755"/>
        <item x="834"/>
        <item x="668"/>
        <item x="851"/>
        <item x="549"/>
        <item x="759"/>
        <item x="797"/>
        <item x="856"/>
        <item x="460"/>
        <item x="457"/>
        <item x="483"/>
        <item x="838"/>
        <item x="548"/>
        <item x="519"/>
        <item x="831"/>
        <item x="675"/>
        <item x="767"/>
        <item x="524"/>
        <item x="633"/>
        <item x="824"/>
        <item x="656"/>
        <item x="404"/>
        <item x="742"/>
        <item x="618"/>
        <item x="794"/>
        <item x="684"/>
        <item x="676"/>
        <item x="890"/>
        <item x="528"/>
        <item x="604"/>
        <item x="780"/>
        <item x="390"/>
        <item x="795"/>
        <item x="849"/>
        <item x="375"/>
        <item x="567"/>
        <item x="403"/>
        <item x="598"/>
        <item x="597"/>
        <item x="402"/>
        <item x="347"/>
        <item x="650"/>
        <item x="585"/>
        <item x="892"/>
        <item x="563"/>
        <item x="544"/>
        <item x="833"/>
        <item x="436"/>
        <item x="603"/>
        <item x="678"/>
        <item x="661"/>
        <item x="764"/>
        <item x="827"/>
        <item x="517"/>
        <item x="634"/>
        <item x="570"/>
        <item x="518"/>
        <item x="381"/>
        <item x="394"/>
        <item x="847"/>
        <item x="425"/>
        <item x="378"/>
        <item x="809"/>
        <item x="864"/>
        <item x="389"/>
        <item x="286"/>
        <item x="698"/>
        <item x="527"/>
        <item x="280"/>
        <item x="444"/>
        <item x="362"/>
        <item x="723"/>
        <item x="763"/>
        <item x="703"/>
        <item x="364"/>
        <item x="446"/>
        <item x="463"/>
        <item x="608"/>
        <item x="840"/>
        <item x="477"/>
        <item x="481"/>
        <item x="816"/>
        <item x="711"/>
        <item x="267"/>
        <item x="547"/>
        <item x="459"/>
        <item x="255"/>
        <item x="225"/>
        <item x="679"/>
        <item x="665"/>
        <item x="880"/>
        <item x="595"/>
        <item x="586"/>
        <item x="195"/>
        <item x="452"/>
        <item x="848"/>
        <item x="870"/>
        <item x="395"/>
        <item x="315"/>
        <item x="724"/>
        <item x="265"/>
        <item x="178"/>
        <item x="868"/>
        <item x="165"/>
        <item x="778"/>
        <item x="766"/>
        <item x="714"/>
        <item x="246"/>
        <item x="278"/>
        <item x="348"/>
        <item x="629"/>
        <item x="821"/>
        <item x="279"/>
        <item x="396"/>
        <item x="189"/>
        <item x="893"/>
        <item x="334"/>
        <item x="351"/>
        <item x="555"/>
        <item x="303"/>
        <item x="825"/>
        <item x="682"/>
        <item x="504"/>
        <item x="506"/>
        <item x="301"/>
        <item x="453"/>
        <item x="410"/>
        <item x="239"/>
        <item x="316"/>
        <item x="98"/>
        <item x="607"/>
        <item x="80"/>
        <item x="85"/>
        <item x="349"/>
        <item x="470"/>
        <item x="672"/>
        <item x="242"/>
        <item x="641"/>
        <item x="269"/>
        <item x="762"/>
        <item x="231"/>
        <item x="545"/>
        <item x="694"/>
        <item x="338"/>
        <item x="455"/>
        <item x="107"/>
        <item x="224"/>
        <item x="31"/>
        <item x="887"/>
        <item x="799"/>
        <item x="491"/>
        <item x="690"/>
        <item x="18"/>
        <item x="509"/>
        <item x="729"/>
        <item x="43"/>
        <item x="281"/>
        <item x="738"/>
        <item x="476"/>
        <item x="148"/>
        <item x="238"/>
        <item x="458"/>
        <item x="616"/>
        <item x="839"/>
        <item x="751"/>
        <item x="86"/>
        <item x="285"/>
        <item x="747"/>
        <item x="589"/>
        <item x="52"/>
        <item x="450"/>
        <item x="244"/>
        <item x="209"/>
        <item x="175"/>
        <item x="17"/>
        <item x="592"/>
        <item x="471"/>
        <item x="167"/>
        <item x="391"/>
        <item x="469"/>
        <item x="731"/>
        <item x="382"/>
        <item x="182"/>
        <item x="654"/>
        <item x="582"/>
        <item x="366"/>
        <item x="45"/>
        <item x="429"/>
        <item x="105"/>
        <item x="129"/>
        <item x="54"/>
        <item x="479"/>
        <item x="873"/>
        <item x="530"/>
        <item x="311"/>
        <item x="268"/>
        <item x="691"/>
        <item x="81"/>
        <item x="96"/>
        <item x="291"/>
        <item x="38"/>
        <item x="440"/>
        <item x="605"/>
        <item x="660"/>
        <item x="478"/>
        <item x="127"/>
        <item x="865"/>
        <item x="248"/>
        <item x="645"/>
        <item x="113"/>
        <item x="336"/>
        <item x="486"/>
        <item x="44"/>
        <item x="522"/>
        <item x="835"/>
        <item x="536"/>
        <item x="484"/>
        <item x="857"/>
        <item x="306"/>
        <item x="623"/>
        <item x="591"/>
        <item x="252"/>
        <item x="435"/>
        <item x="615"/>
        <item x="617"/>
        <item x="293"/>
        <item x="153"/>
        <item x="262"/>
        <item x="860"/>
        <item x="434"/>
        <item x="42"/>
        <item x="789"/>
        <item x="420"/>
        <item x="566"/>
        <item x="820"/>
        <item x="202"/>
        <item x="494"/>
        <item x="261"/>
        <item x="369"/>
        <item x="556"/>
        <item x="520"/>
        <item x="754"/>
        <item x="508"/>
        <item x="339"/>
        <item x="706"/>
        <item x="882"/>
        <item x="534"/>
        <item x="748"/>
        <item x="241"/>
        <item x="637"/>
        <item x="290"/>
        <item x="271"/>
        <item x="50"/>
        <item x="327"/>
        <item x="594"/>
        <item x="359"/>
        <item x="862"/>
        <item x="48"/>
        <item x="685"/>
        <item x="730"/>
        <item x="426"/>
        <item x="609"/>
        <item x="669"/>
        <item x="423"/>
        <item x="610"/>
        <item x="367"/>
        <item x="543"/>
        <item x="826"/>
        <item x="132"/>
        <item x="217"/>
        <item x="416"/>
        <item x="888"/>
        <item x="626"/>
        <item x="370"/>
        <item x="613"/>
        <item x="732"/>
        <item x="198"/>
        <item x="756"/>
        <item x="313"/>
        <item x="512"/>
        <item x="275"/>
        <item x="439"/>
        <item x="100"/>
        <item x="342"/>
        <item x="228"/>
        <item x="166"/>
        <item x="717"/>
        <item x="659"/>
        <item x="760"/>
        <item x="704"/>
        <item x="427"/>
        <item x="120"/>
        <item x="713"/>
        <item x="743"/>
        <item x="159"/>
        <item x="539"/>
        <item x="181"/>
        <item x="149"/>
        <item x="438"/>
        <item x="387"/>
        <item x="187"/>
        <item x="467"/>
        <item x="448"/>
        <item x="53"/>
        <item x="32"/>
        <item x="376"/>
        <item x="374"/>
        <item x="632"/>
        <item x="621"/>
        <item x="606"/>
        <item x="307"/>
        <item x="647"/>
        <item x="257"/>
        <item x="163"/>
        <item x="40"/>
        <item x="590"/>
        <item x="793"/>
        <item x="282"/>
        <item x="331"/>
        <item x="413"/>
        <item x="360"/>
        <item x="777"/>
        <item x="474"/>
        <item x="443"/>
        <item x="774"/>
        <item x="3"/>
        <item x="537"/>
        <item x="710"/>
        <item x="565"/>
        <item x="61"/>
        <item x="74"/>
        <item x="6"/>
        <item x="245"/>
        <item x="670"/>
        <item x="808"/>
        <item x="646"/>
        <item x="576"/>
        <item x="823"/>
        <item x="68"/>
        <item x="727"/>
        <item x="300"/>
        <item x="801"/>
        <item x="58"/>
        <item x="733"/>
        <item x="523"/>
        <item x="640"/>
        <item x="46"/>
        <item x="160"/>
        <item x="803"/>
        <item x="287"/>
        <item x="562"/>
        <item x="379"/>
        <item x="174"/>
        <item x="620"/>
        <item x="212"/>
        <item x="630"/>
        <item x="141"/>
        <item x="686"/>
        <item x="345"/>
        <item x="103"/>
        <item x="791"/>
        <item x="653"/>
        <item x="176"/>
        <item x="318"/>
        <item x="702"/>
        <item x="270"/>
        <item x="456"/>
        <item x="12"/>
        <item x="614"/>
        <item x="368"/>
        <item x="787"/>
        <item x="433"/>
        <item x="802"/>
        <item x="384"/>
        <item x="461"/>
        <item x="200"/>
        <item x="531"/>
        <item x="783"/>
        <item x="272"/>
        <item x="736"/>
        <item x="722"/>
        <item x="247"/>
        <item x="295"/>
        <item x="356"/>
        <item x="561"/>
        <item x="619"/>
        <item x="671"/>
        <item x="112"/>
        <item x="532"/>
        <item x="473"/>
        <item x="516"/>
        <item x="205"/>
        <item x="513"/>
        <item x="250"/>
        <item x="510"/>
        <item x="812"/>
        <item x="719"/>
        <item x="554"/>
        <item x="874"/>
        <item x="871"/>
        <item x="575"/>
        <item x="581"/>
        <item x="499"/>
        <item x="693"/>
        <item x="813"/>
        <item x="337"/>
        <item x="11"/>
        <item x="876"/>
        <item x="249"/>
        <item x="583"/>
        <item x="397"/>
        <item x="462"/>
        <item x="428"/>
        <item x="69"/>
        <item x="232"/>
        <item x="431"/>
        <item x="190"/>
        <item x="775"/>
        <item x="521"/>
        <item x="393"/>
        <item x="377"/>
        <item x="696"/>
        <item x="213"/>
        <item x="409"/>
        <item x="681"/>
        <item x="215"/>
        <item x="441"/>
        <item x="256"/>
        <item x="310"/>
        <item x="628"/>
        <item x="33"/>
        <item x="35"/>
        <item x="515"/>
        <item x="21"/>
        <item x="776"/>
        <item x="170"/>
        <item x="687"/>
        <item x="145"/>
        <item x="234"/>
        <item x="568"/>
        <item x="72"/>
        <item x="695"/>
        <item x="97"/>
        <item x="332"/>
        <item x="39"/>
        <item x="757"/>
        <item x="673"/>
        <item x="147"/>
        <item x="223"/>
        <item x="266"/>
        <item x="110"/>
        <item x="772"/>
        <item x="16"/>
        <item x="557"/>
        <item x="709"/>
        <item x="770"/>
        <item x="550"/>
        <item x="412"/>
        <item x="264"/>
        <item x="692"/>
        <item x="551"/>
        <item x="204"/>
        <item x="655"/>
        <item x="600"/>
        <item x="578"/>
        <item x="424"/>
        <item x="739"/>
        <item x="104"/>
        <item x="137"/>
        <item x="798"/>
        <item x="417"/>
        <item x="869"/>
        <item x="819"/>
        <item x="843"/>
        <item x="511"/>
        <item x="235"/>
        <item x="502"/>
        <item x="297"/>
        <item x="611"/>
        <item x="308"/>
        <item x="358"/>
        <item x="254"/>
        <item x="705"/>
        <item x="251"/>
        <item x="631"/>
        <item x="184"/>
        <item x="385"/>
        <item x="292"/>
        <item x="779"/>
        <item x="648"/>
        <item x="355"/>
        <item x="383"/>
        <item x="221"/>
        <item x="314"/>
        <item x="380"/>
        <item x="542"/>
        <item x="750"/>
        <item x="492"/>
        <item x="807"/>
        <item x="643"/>
        <item x="418"/>
        <item x="489"/>
        <item x="879"/>
        <item x="560"/>
        <item x="399"/>
        <item x="206"/>
        <item x="226"/>
        <item x="430"/>
        <item x="405"/>
        <item x="487"/>
        <item x="119"/>
        <item x="128"/>
        <item x="627"/>
        <item x="886"/>
        <item x="400"/>
        <item x="769"/>
        <item x="23"/>
        <item x="312"/>
        <item x="37"/>
        <item x="25"/>
        <item x="89"/>
        <item x="872"/>
        <item x="388"/>
        <item x="715"/>
        <item x="322"/>
        <item x="142"/>
        <item x="642"/>
        <item x="830"/>
        <item x="572"/>
        <item x="781"/>
        <item x="725"/>
        <item x="343"/>
        <item x="596"/>
        <item x="230"/>
        <item x="818"/>
        <item x="842"/>
        <item x="156"/>
        <item x="636"/>
        <item x="495"/>
        <item x="263"/>
        <item x="64"/>
        <item x="357"/>
        <item x="164"/>
        <item x="328"/>
        <item x="406"/>
        <item x="485"/>
        <item x="464"/>
        <item x="243"/>
        <item x="66"/>
        <item x="138"/>
        <item x="392"/>
        <item x="94"/>
        <item x="663"/>
        <item x="496"/>
        <item x="134"/>
        <item x="852"/>
        <item x="588"/>
        <item x="525"/>
        <item x="5"/>
        <item x="179"/>
        <item x="354"/>
        <item x="667"/>
        <item x="734"/>
        <item x="836"/>
        <item x="529"/>
        <item x="540"/>
        <item x="70"/>
        <item x="353"/>
        <item x="93"/>
        <item x="564"/>
        <item x="122"/>
        <item x="832"/>
        <item x="188"/>
        <item x="124"/>
        <item x="161"/>
        <item x="284"/>
        <item x="146"/>
        <item x="454"/>
        <item x="552"/>
        <item x="451"/>
        <item x="649"/>
        <item x="101"/>
        <item x="305"/>
        <item x="447"/>
        <item x="346"/>
        <item x="817"/>
        <item x="707"/>
        <item x="584"/>
        <item x="201"/>
        <item x="811"/>
        <item x="186"/>
        <item x="526"/>
        <item x="274"/>
        <item x="490"/>
        <item x="386"/>
        <item x="593"/>
        <item x="805"/>
        <item x="19"/>
        <item x="276"/>
        <item x="741"/>
        <item x="361"/>
        <item x="744"/>
        <item x="482"/>
        <item x="666"/>
        <item x="804"/>
        <item x="136"/>
        <item x="408"/>
        <item x="810"/>
        <item x="546"/>
        <item x="768"/>
        <item x="20"/>
        <item x="288"/>
        <item x="553"/>
        <item x="740"/>
        <item x="753"/>
        <item x="329"/>
        <item x="309"/>
        <item x="735"/>
        <item x="152"/>
        <item x="199"/>
        <item x="421"/>
        <item x="169"/>
        <item x="497"/>
        <item x="91"/>
        <item x="67"/>
        <item x="207"/>
        <item x="75"/>
        <item x="191"/>
        <item x="294"/>
        <item x="664"/>
        <item x="352"/>
        <item x="321"/>
        <item x="472"/>
        <item x="24"/>
        <item x="253"/>
        <item x="700"/>
        <item x="78"/>
        <item x="701"/>
        <item x="71"/>
        <item x="143"/>
        <item x="320"/>
        <item x="652"/>
        <item x="259"/>
        <item x="651"/>
        <item x="401"/>
        <item x="587"/>
        <item x="9"/>
        <item x="475"/>
        <item x="677"/>
        <item x="173"/>
        <item x="192"/>
        <item x="644"/>
        <item x="468"/>
        <item x="514"/>
        <item x="574"/>
        <item x="211"/>
        <item x="29"/>
        <item x="449"/>
        <item x="505"/>
        <item x="411"/>
        <item x="1"/>
        <item x="612"/>
        <item x="154"/>
        <item x="601"/>
        <item x="162"/>
        <item x="218"/>
        <item x="569"/>
        <item x="465"/>
        <item x="371"/>
        <item x="157"/>
        <item x="538"/>
        <item x="415"/>
        <item x="82"/>
        <item x="503"/>
        <item x="330"/>
        <item x="102"/>
        <item x="599"/>
        <item x="501"/>
        <item x="304"/>
        <item x="500"/>
        <item x="49"/>
        <item x="131"/>
        <item x="579"/>
        <item x="480"/>
        <item x="2"/>
        <item x="114"/>
        <item x="144"/>
        <item x="445"/>
        <item x="177"/>
        <item x="139"/>
        <item x="296"/>
        <item x="151"/>
        <item x="559"/>
        <item x="171"/>
        <item x="466"/>
        <item x="79"/>
        <item x="111"/>
        <item x="422"/>
        <item x="63"/>
        <item x="219"/>
        <item x="432"/>
        <item x="488"/>
        <item x="298"/>
        <item x="95"/>
        <item x="180"/>
        <item x="302"/>
        <item x="108"/>
        <item x="15"/>
        <item x="203"/>
        <item x="73"/>
        <item x="220"/>
        <item x="227"/>
        <item x="442"/>
        <item x="419"/>
        <item x="30"/>
        <item x="398"/>
        <item x="193"/>
        <item x="414"/>
        <item x="172"/>
        <item x="130"/>
        <item x="194"/>
        <item x="533"/>
        <item x="109"/>
        <item x="27"/>
        <item x="535"/>
        <item x="8"/>
        <item x="493"/>
        <item x="344"/>
        <item x="233"/>
        <item x="273"/>
        <item x="258"/>
        <item x="10"/>
        <item x="123"/>
        <item x="340"/>
        <item x="437"/>
        <item x="121"/>
        <item x="289"/>
        <item x="135"/>
        <item x="92"/>
        <item x="324"/>
        <item x="365"/>
        <item x="106"/>
        <item x="196"/>
        <item x="317"/>
        <item x="117"/>
        <item x="323"/>
        <item x="7"/>
        <item x="83"/>
        <item x="168"/>
        <item x="13"/>
        <item x="373"/>
        <item x="363"/>
        <item x="183"/>
        <item x="216"/>
        <item x="333"/>
        <item x="326"/>
        <item x="210"/>
        <item x="214"/>
        <item x="372"/>
        <item x="185"/>
        <item x="341"/>
        <item x="407"/>
        <item x="55"/>
        <item x="350"/>
        <item x="236"/>
        <item x="60"/>
        <item x="158"/>
        <item x="133"/>
        <item x="222"/>
        <item x="36"/>
        <item x="84"/>
        <item x="325"/>
        <item x="277"/>
        <item x="299"/>
        <item x="47"/>
        <item x="237"/>
        <item x="26"/>
        <item x="0"/>
        <item x="76"/>
        <item x="319"/>
        <item x="335"/>
        <item x="57"/>
        <item x="14"/>
        <item x="99"/>
        <item x="240"/>
        <item x="260"/>
        <item x="125"/>
        <item x="116"/>
        <item x="140"/>
        <item x="283"/>
        <item x="62"/>
        <item x="90"/>
        <item x="208"/>
        <item x="229"/>
        <item x="197"/>
        <item x="22"/>
        <item x="56"/>
        <item x="88"/>
        <item x="87"/>
        <item x="150"/>
        <item x="155"/>
        <item x="28"/>
        <item x="118"/>
        <item x="126"/>
        <item x="41"/>
        <item x="77"/>
        <item x="4"/>
        <item x="115"/>
        <item x="65"/>
        <item x="59"/>
        <item x="34"/>
        <item x="51"/>
        <item x="894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h="1" sd="0" x="0"/>
        <item sd="0" x="1"/>
        <item sd="0" x="2"/>
        <item sd="0" x="3"/>
        <item sd="0" x="4"/>
        <item sd="0" x="5"/>
        <item t="default"/>
      </items>
    </pivotField>
  </pivotFields>
  <rowFields count="2">
    <field x="4"/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Fixed Order Cost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0EEB21-DE26-4C38-A098-B1B6527E684A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:D6" firstHeaderRow="0" firstDataRow="1" firstDataCol="1"/>
  <pivotFields count="7">
    <pivotField showAll="0">
      <items count="10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t="default"/>
      </items>
    </pivotField>
    <pivotField dataField="1" showAll="0">
      <items count="55">
        <item x="8"/>
        <item x="4"/>
        <item x="7"/>
        <item x="6"/>
        <item x="3"/>
        <item x="0"/>
        <item x="2"/>
        <item x="9"/>
        <item x="5"/>
        <item x="1"/>
        <item x="12"/>
        <item x="11"/>
        <item x="13"/>
        <item x="10"/>
        <item x="14"/>
        <item x="15"/>
        <item x="16"/>
        <item x="17"/>
        <item x="18"/>
        <item x="19"/>
        <item x="20"/>
        <item x="21"/>
        <item x="23"/>
        <item x="22"/>
        <item x="24"/>
        <item x="26"/>
        <item x="25"/>
        <item x="27"/>
        <item x="28"/>
        <item x="29"/>
        <item x="30"/>
        <item x="31"/>
        <item x="32"/>
        <item x="33"/>
        <item x="34"/>
        <item x="36"/>
        <item x="3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dataField="1" showAll="0">
      <items count="896">
        <item x="861"/>
        <item x="850"/>
        <item x="837"/>
        <item x="863"/>
        <item x="828"/>
        <item x="883"/>
        <item x="854"/>
        <item x="875"/>
        <item x="841"/>
        <item x="855"/>
        <item x="885"/>
        <item x="785"/>
        <item x="866"/>
        <item x="853"/>
        <item x="845"/>
        <item x="716"/>
        <item x="765"/>
        <item x="792"/>
        <item x="745"/>
        <item x="889"/>
        <item x="878"/>
        <item x="844"/>
        <item x="806"/>
        <item x="728"/>
        <item x="761"/>
        <item x="712"/>
        <item x="771"/>
        <item x="884"/>
        <item x="758"/>
        <item x="726"/>
        <item x="683"/>
        <item x="674"/>
        <item x="749"/>
        <item x="814"/>
        <item x="680"/>
        <item x="658"/>
        <item x="822"/>
        <item x="720"/>
        <item x="784"/>
        <item x="737"/>
        <item x="624"/>
        <item x="657"/>
        <item x="800"/>
        <item x="790"/>
        <item x="782"/>
        <item x="746"/>
        <item x="625"/>
        <item x="635"/>
        <item x="867"/>
        <item x="571"/>
        <item x="699"/>
        <item x="858"/>
        <item x="815"/>
        <item x="877"/>
        <item x="752"/>
        <item x="638"/>
        <item x="689"/>
        <item x="829"/>
        <item x="786"/>
        <item x="697"/>
        <item x="718"/>
        <item x="622"/>
        <item x="859"/>
        <item x="846"/>
        <item x="708"/>
        <item x="721"/>
        <item x="773"/>
        <item x="577"/>
        <item x="602"/>
        <item x="573"/>
        <item x="891"/>
        <item x="580"/>
        <item x="788"/>
        <item x="881"/>
        <item x="662"/>
        <item x="558"/>
        <item x="796"/>
        <item x="507"/>
        <item x="498"/>
        <item x="541"/>
        <item x="639"/>
        <item x="688"/>
        <item x="755"/>
        <item x="834"/>
        <item x="668"/>
        <item x="851"/>
        <item x="549"/>
        <item x="759"/>
        <item x="797"/>
        <item x="856"/>
        <item x="460"/>
        <item x="457"/>
        <item x="483"/>
        <item x="838"/>
        <item x="548"/>
        <item x="519"/>
        <item x="831"/>
        <item x="675"/>
        <item x="767"/>
        <item x="524"/>
        <item x="633"/>
        <item x="824"/>
        <item x="656"/>
        <item x="404"/>
        <item x="742"/>
        <item x="618"/>
        <item x="794"/>
        <item x="684"/>
        <item x="676"/>
        <item x="890"/>
        <item x="528"/>
        <item x="604"/>
        <item x="780"/>
        <item x="390"/>
        <item x="795"/>
        <item x="849"/>
        <item x="375"/>
        <item x="567"/>
        <item x="403"/>
        <item x="598"/>
        <item x="597"/>
        <item x="402"/>
        <item x="347"/>
        <item x="650"/>
        <item x="585"/>
        <item x="892"/>
        <item x="563"/>
        <item x="544"/>
        <item x="833"/>
        <item x="436"/>
        <item x="603"/>
        <item x="678"/>
        <item x="661"/>
        <item x="764"/>
        <item x="827"/>
        <item x="517"/>
        <item x="634"/>
        <item x="570"/>
        <item x="518"/>
        <item x="381"/>
        <item x="394"/>
        <item x="847"/>
        <item x="425"/>
        <item x="378"/>
        <item x="809"/>
        <item x="864"/>
        <item x="389"/>
        <item x="286"/>
        <item x="698"/>
        <item x="527"/>
        <item x="280"/>
        <item x="444"/>
        <item x="362"/>
        <item x="723"/>
        <item x="763"/>
        <item x="703"/>
        <item x="364"/>
        <item x="446"/>
        <item x="463"/>
        <item x="608"/>
        <item x="840"/>
        <item x="477"/>
        <item x="481"/>
        <item x="816"/>
        <item x="711"/>
        <item x="267"/>
        <item x="547"/>
        <item x="459"/>
        <item x="255"/>
        <item x="225"/>
        <item x="679"/>
        <item x="665"/>
        <item x="880"/>
        <item x="595"/>
        <item x="586"/>
        <item x="195"/>
        <item x="452"/>
        <item x="848"/>
        <item x="870"/>
        <item x="395"/>
        <item x="315"/>
        <item x="724"/>
        <item x="265"/>
        <item x="178"/>
        <item x="868"/>
        <item x="165"/>
        <item x="778"/>
        <item x="766"/>
        <item x="714"/>
        <item x="246"/>
        <item x="278"/>
        <item x="348"/>
        <item x="629"/>
        <item x="821"/>
        <item x="279"/>
        <item x="396"/>
        <item x="189"/>
        <item x="893"/>
        <item x="334"/>
        <item x="351"/>
        <item x="555"/>
        <item x="303"/>
        <item x="825"/>
        <item x="682"/>
        <item x="504"/>
        <item x="506"/>
        <item x="301"/>
        <item x="453"/>
        <item x="410"/>
        <item x="239"/>
        <item x="316"/>
        <item x="98"/>
        <item x="607"/>
        <item x="80"/>
        <item x="85"/>
        <item x="349"/>
        <item x="470"/>
        <item x="672"/>
        <item x="242"/>
        <item x="641"/>
        <item x="269"/>
        <item x="762"/>
        <item x="231"/>
        <item x="545"/>
        <item x="694"/>
        <item x="338"/>
        <item x="455"/>
        <item x="107"/>
        <item x="224"/>
        <item x="31"/>
        <item x="887"/>
        <item x="799"/>
        <item x="491"/>
        <item x="690"/>
        <item x="18"/>
        <item x="509"/>
        <item x="729"/>
        <item x="43"/>
        <item x="281"/>
        <item x="738"/>
        <item x="476"/>
        <item x="148"/>
        <item x="238"/>
        <item x="458"/>
        <item x="616"/>
        <item x="839"/>
        <item x="751"/>
        <item x="86"/>
        <item x="285"/>
        <item x="747"/>
        <item x="589"/>
        <item x="52"/>
        <item x="450"/>
        <item x="244"/>
        <item x="209"/>
        <item x="175"/>
        <item x="17"/>
        <item x="592"/>
        <item x="471"/>
        <item x="167"/>
        <item x="391"/>
        <item x="469"/>
        <item x="731"/>
        <item x="382"/>
        <item x="182"/>
        <item x="654"/>
        <item x="582"/>
        <item x="366"/>
        <item x="45"/>
        <item x="429"/>
        <item x="105"/>
        <item x="129"/>
        <item x="54"/>
        <item x="479"/>
        <item x="873"/>
        <item x="530"/>
        <item x="311"/>
        <item x="268"/>
        <item x="691"/>
        <item x="81"/>
        <item x="96"/>
        <item x="291"/>
        <item x="38"/>
        <item x="440"/>
        <item x="605"/>
        <item x="660"/>
        <item x="478"/>
        <item x="127"/>
        <item x="865"/>
        <item x="248"/>
        <item x="645"/>
        <item x="113"/>
        <item x="336"/>
        <item x="486"/>
        <item x="44"/>
        <item x="522"/>
        <item x="835"/>
        <item x="536"/>
        <item x="484"/>
        <item x="857"/>
        <item x="306"/>
        <item x="623"/>
        <item x="591"/>
        <item x="252"/>
        <item x="435"/>
        <item x="615"/>
        <item x="617"/>
        <item x="293"/>
        <item x="153"/>
        <item x="262"/>
        <item x="860"/>
        <item x="434"/>
        <item x="42"/>
        <item x="789"/>
        <item x="420"/>
        <item x="566"/>
        <item x="820"/>
        <item x="202"/>
        <item x="494"/>
        <item x="261"/>
        <item x="369"/>
        <item x="556"/>
        <item x="520"/>
        <item x="754"/>
        <item x="508"/>
        <item x="339"/>
        <item x="706"/>
        <item x="882"/>
        <item x="534"/>
        <item x="748"/>
        <item x="241"/>
        <item x="637"/>
        <item x="290"/>
        <item x="271"/>
        <item x="50"/>
        <item x="327"/>
        <item x="594"/>
        <item x="359"/>
        <item x="862"/>
        <item x="48"/>
        <item x="685"/>
        <item x="730"/>
        <item x="426"/>
        <item x="609"/>
        <item x="669"/>
        <item x="423"/>
        <item x="610"/>
        <item x="367"/>
        <item x="543"/>
        <item x="826"/>
        <item x="132"/>
        <item x="217"/>
        <item x="416"/>
        <item x="888"/>
        <item x="626"/>
        <item x="370"/>
        <item x="613"/>
        <item x="732"/>
        <item x="198"/>
        <item x="756"/>
        <item x="313"/>
        <item x="512"/>
        <item x="275"/>
        <item x="439"/>
        <item x="100"/>
        <item x="342"/>
        <item x="228"/>
        <item x="166"/>
        <item x="717"/>
        <item x="659"/>
        <item x="760"/>
        <item x="704"/>
        <item x="427"/>
        <item x="120"/>
        <item x="713"/>
        <item x="743"/>
        <item x="159"/>
        <item x="539"/>
        <item x="181"/>
        <item x="149"/>
        <item x="438"/>
        <item x="387"/>
        <item x="187"/>
        <item x="467"/>
        <item x="448"/>
        <item x="53"/>
        <item x="32"/>
        <item x="376"/>
        <item x="374"/>
        <item x="632"/>
        <item x="621"/>
        <item x="606"/>
        <item x="307"/>
        <item x="647"/>
        <item x="257"/>
        <item x="163"/>
        <item x="40"/>
        <item x="590"/>
        <item x="793"/>
        <item x="282"/>
        <item x="331"/>
        <item x="413"/>
        <item x="360"/>
        <item x="777"/>
        <item x="474"/>
        <item x="443"/>
        <item x="774"/>
        <item x="3"/>
        <item x="537"/>
        <item x="710"/>
        <item x="565"/>
        <item x="61"/>
        <item x="74"/>
        <item x="6"/>
        <item x="245"/>
        <item x="670"/>
        <item x="808"/>
        <item x="646"/>
        <item x="576"/>
        <item x="823"/>
        <item x="68"/>
        <item x="727"/>
        <item x="300"/>
        <item x="801"/>
        <item x="58"/>
        <item x="733"/>
        <item x="523"/>
        <item x="640"/>
        <item x="46"/>
        <item x="160"/>
        <item x="803"/>
        <item x="287"/>
        <item x="562"/>
        <item x="379"/>
        <item x="174"/>
        <item x="620"/>
        <item x="212"/>
        <item x="630"/>
        <item x="141"/>
        <item x="686"/>
        <item x="345"/>
        <item x="103"/>
        <item x="791"/>
        <item x="653"/>
        <item x="176"/>
        <item x="318"/>
        <item x="702"/>
        <item x="270"/>
        <item x="456"/>
        <item x="12"/>
        <item x="614"/>
        <item x="368"/>
        <item x="787"/>
        <item x="433"/>
        <item x="802"/>
        <item x="384"/>
        <item x="461"/>
        <item x="200"/>
        <item x="531"/>
        <item x="783"/>
        <item x="272"/>
        <item x="736"/>
        <item x="722"/>
        <item x="247"/>
        <item x="295"/>
        <item x="356"/>
        <item x="561"/>
        <item x="619"/>
        <item x="671"/>
        <item x="112"/>
        <item x="532"/>
        <item x="473"/>
        <item x="516"/>
        <item x="205"/>
        <item x="513"/>
        <item x="250"/>
        <item x="510"/>
        <item x="812"/>
        <item x="719"/>
        <item x="554"/>
        <item x="874"/>
        <item x="871"/>
        <item x="575"/>
        <item x="581"/>
        <item x="499"/>
        <item x="693"/>
        <item x="813"/>
        <item x="337"/>
        <item x="11"/>
        <item x="876"/>
        <item x="249"/>
        <item x="583"/>
        <item x="397"/>
        <item x="462"/>
        <item x="428"/>
        <item x="69"/>
        <item x="232"/>
        <item x="431"/>
        <item x="190"/>
        <item x="775"/>
        <item x="521"/>
        <item x="393"/>
        <item x="377"/>
        <item x="696"/>
        <item x="213"/>
        <item x="409"/>
        <item x="681"/>
        <item x="215"/>
        <item x="441"/>
        <item x="256"/>
        <item x="310"/>
        <item x="628"/>
        <item x="33"/>
        <item x="35"/>
        <item x="515"/>
        <item x="21"/>
        <item x="776"/>
        <item x="170"/>
        <item x="687"/>
        <item x="145"/>
        <item x="234"/>
        <item x="568"/>
        <item x="72"/>
        <item x="695"/>
        <item x="97"/>
        <item x="332"/>
        <item x="39"/>
        <item x="757"/>
        <item x="673"/>
        <item x="147"/>
        <item x="223"/>
        <item x="266"/>
        <item x="110"/>
        <item x="772"/>
        <item x="16"/>
        <item x="557"/>
        <item x="709"/>
        <item x="770"/>
        <item x="550"/>
        <item x="412"/>
        <item x="264"/>
        <item x="692"/>
        <item x="551"/>
        <item x="204"/>
        <item x="655"/>
        <item x="600"/>
        <item x="578"/>
        <item x="424"/>
        <item x="739"/>
        <item x="104"/>
        <item x="137"/>
        <item x="798"/>
        <item x="417"/>
        <item x="869"/>
        <item x="819"/>
        <item x="843"/>
        <item x="511"/>
        <item x="235"/>
        <item x="502"/>
        <item x="297"/>
        <item x="611"/>
        <item x="308"/>
        <item x="358"/>
        <item x="254"/>
        <item x="705"/>
        <item x="251"/>
        <item x="631"/>
        <item x="184"/>
        <item x="385"/>
        <item x="292"/>
        <item x="779"/>
        <item x="648"/>
        <item x="355"/>
        <item x="383"/>
        <item x="221"/>
        <item x="314"/>
        <item x="380"/>
        <item x="542"/>
        <item x="750"/>
        <item x="492"/>
        <item x="807"/>
        <item x="643"/>
        <item x="418"/>
        <item x="489"/>
        <item x="879"/>
        <item x="560"/>
        <item x="399"/>
        <item x="206"/>
        <item x="226"/>
        <item x="430"/>
        <item x="405"/>
        <item x="487"/>
        <item x="119"/>
        <item x="128"/>
        <item x="627"/>
        <item x="886"/>
        <item x="400"/>
        <item x="769"/>
        <item x="23"/>
        <item x="312"/>
        <item x="37"/>
        <item x="25"/>
        <item x="89"/>
        <item x="872"/>
        <item x="388"/>
        <item x="715"/>
        <item x="322"/>
        <item x="142"/>
        <item x="642"/>
        <item x="830"/>
        <item x="572"/>
        <item x="781"/>
        <item x="725"/>
        <item x="343"/>
        <item x="596"/>
        <item x="230"/>
        <item x="818"/>
        <item x="842"/>
        <item x="156"/>
        <item x="636"/>
        <item x="495"/>
        <item x="263"/>
        <item x="64"/>
        <item x="357"/>
        <item x="164"/>
        <item x="328"/>
        <item x="406"/>
        <item x="485"/>
        <item x="464"/>
        <item x="243"/>
        <item x="66"/>
        <item x="138"/>
        <item x="392"/>
        <item x="94"/>
        <item x="663"/>
        <item x="496"/>
        <item x="134"/>
        <item x="852"/>
        <item x="588"/>
        <item x="525"/>
        <item x="5"/>
        <item x="179"/>
        <item x="354"/>
        <item x="667"/>
        <item x="734"/>
        <item x="836"/>
        <item x="529"/>
        <item x="540"/>
        <item x="70"/>
        <item x="353"/>
        <item x="93"/>
        <item x="564"/>
        <item x="122"/>
        <item x="832"/>
        <item x="188"/>
        <item x="124"/>
        <item x="161"/>
        <item x="284"/>
        <item x="146"/>
        <item x="454"/>
        <item x="552"/>
        <item x="451"/>
        <item x="649"/>
        <item x="101"/>
        <item x="305"/>
        <item x="447"/>
        <item x="346"/>
        <item x="817"/>
        <item x="707"/>
        <item x="584"/>
        <item x="201"/>
        <item x="811"/>
        <item x="186"/>
        <item x="526"/>
        <item x="274"/>
        <item x="490"/>
        <item x="386"/>
        <item x="593"/>
        <item x="805"/>
        <item x="19"/>
        <item x="276"/>
        <item x="741"/>
        <item x="361"/>
        <item x="744"/>
        <item x="482"/>
        <item x="666"/>
        <item x="804"/>
        <item x="136"/>
        <item x="408"/>
        <item x="810"/>
        <item x="546"/>
        <item x="768"/>
        <item x="20"/>
        <item x="288"/>
        <item x="553"/>
        <item x="740"/>
        <item x="753"/>
        <item x="329"/>
        <item x="309"/>
        <item x="735"/>
        <item x="152"/>
        <item x="199"/>
        <item x="421"/>
        <item x="169"/>
        <item x="497"/>
        <item x="91"/>
        <item x="67"/>
        <item x="207"/>
        <item x="75"/>
        <item x="191"/>
        <item x="294"/>
        <item x="664"/>
        <item x="352"/>
        <item x="321"/>
        <item x="472"/>
        <item x="24"/>
        <item x="253"/>
        <item x="700"/>
        <item x="78"/>
        <item x="701"/>
        <item x="71"/>
        <item x="143"/>
        <item x="320"/>
        <item x="652"/>
        <item x="259"/>
        <item x="651"/>
        <item x="401"/>
        <item x="587"/>
        <item x="9"/>
        <item x="475"/>
        <item x="677"/>
        <item x="173"/>
        <item x="192"/>
        <item x="644"/>
        <item x="468"/>
        <item x="514"/>
        <item x="574"/>
        <item x="211"/>
        <item x="29"/>
        <item x="449"/>
        <item x="505"/>
        <item x="411"/>
        <item x="1"/>
        <item x="612"/>
        <item x="154"/>
        <item x="601"/>
        <item x="162"/>
        <item x="218"/>
        <item x="569"/>
        <item x="465"/>
        <item x="371"/>
        <item x="157"/>
        <item x="538"/>
        <item x="415"/>
        <item x="82"/>
        <item x="503"/>
        <item x="330"/>
        <item x="102"/>
        <item x="599"/>
        <item x="501"/>
        <item x="304"/>
        <item x="500"/>
        <item x="49"/>
        <item x="131"/>
        <item x="579"/>
        <item x="480"/>
        <item x="2"/>
        <item x="114"/>
        <item x="144"/>
        <item x="445"/>
        <item x="177"/>
        <item x="139"/>
        <item x="296"/>
        <item x="151"/>
        <item x="559"/>
        <item x="171"/>
        <item x="466"/>
        <item x="79"/>
        <item x="111"/>
        <item x="422"/>
        <item x="63"/>
        <item x="219"/>
        <item x="432"/>
        <item x="488"/>
        <item x="298"/>
        <item x="95"/>
        <item x="180"/>
        <item x="302"/>
        <item x="108"/>
        <item x="15"/>
        <item x="203"/>
        <item x="73"/>
        <item x="220"/>
        <item x="227"/>
        <item x="442"/>
        <item x="419"/>
        <item x="30"/>
        <item x="398"/>
        <item x="193"/>
        <item x="414"/>
        <item x="172"/>
        <item x="130"/>
        <item x="194"/>
        <item x="533"/>
        <item x="109"/>
        <item x="27"/>
        <item x="535"/>
        <item x="8"/>
        <item x="493"/>
        <item x="344"/>
        <item x="233"/>
        <item x="273"/>
        <item x="258"/>
        <item x="10"/>
        <item x="123"/>
        <item x="340"/>
        <item x="437"/>
        <item x="121"/>
        <item x="289"/>
        <item x="135"/>
        <item x="92"/>
        <item x="324"/>
        <item x="365"/>
        <item x="106"/>
        <item x="196"/>
        <item x="317"/>
        <item x="117"/>
        <item x="323"/>
        <item x="7"/>
        <item x="83"/>
        <item x="168"/>
        <item x="13"/>
        <item x="373"/>
        <item x="363"/>
        <item x="183"/>
        <item x="216"/>
        <item x="333"/>
        <item x="326"/>
        <item x="210"/>
        <item x="214"/>
        <item x="372"/>
        <item x="185"/>
        <item x="341"/>
        <item x="407"/>
        <item x="55"/>
        <item x="350"/>
        <item x="236"/>
        <item x="60"/>
        <item x="158"/>
        <item x="133"/>
        <item x="222"/>
        <item x="36"/>
        <item x="84"/>
        <item x="325"/>
        <item x="277"/>
        <item x="299"/>
        <item x="47"/>
        <item x="237"/>
        <item x="26"/>
        <item x="0"/>
        <item x="76"/>
        <item x="319"/>
        <item x="335"/>
        <item x="57"/>
        <item x="14"/>
        <item x="99"/>
        <item x="240"/>
        <item x="260"/>
        <item x="125"/>
        <item x="116"/>
        <item x="140"/>
        <item x="283"/>
        <item x="62"/>
        <item x="90"/>
        <item x="208"/>
        <item x="229"/>
        <item x="197"/>
        <item x="22"/>
        <item x="56"/>
        <item x="88"/>
        <item x="87"/>
        <item x="150"/>
        <item x="155"/>
        <item x="28"/>
        <item x="118"/>
        <item x="126"/>
        <item x="41"/>
        <item x="77"/>
        <item x="4"/>
        <item x="115"/>
        <item x="65"/>
        <item x="59"/>
        <item x="34"/>
        <item x="51"/>
        <item x="894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h="1" sd="0" x="0"/>
        <item sd="0" x="1"/>
        <item sd="0" x="2"/>
        <item sd="0" x="3"/>
        <item sd="0" x="4"/>
        <item sd="0" x="5"/>
        <item t="default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Fixed Order Cost" fld="3" subtotal="average" baseField="6" baseItem="1"/>
    <dataField name="Average of Unit Purchase Cost" fld="2" subtotal="average" baseField="6" baseItem="1"/>
    <dataField name="Sum of Sales" fld="1" baseField="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261E-A031-412B-94D9-0B45D0A98765}">
  <dimension ref="A1:I1097"/>
  <sheetViews>
    <sheetView tabSelected="1" zoomScale="78" workbookViewId="0">
      <selection activeCell="F5" sqref="F5"/>
    </sheetView>
  </sheetViews>
  <sheetFormatPr defaultRowHeight="14.5" x14ac:dyDescent="0.35"/>
  <cols>
    <col min="1" max="1" width="10.08984375" bestFit="1" customWidth="1"/>
    <col min="2" max="2" width="8.7265625" style="5"/>
    <col min="3" max="3" width="18.1796875" style="9" bestFit="1" customWidth="1"/>
    <col min="4" max="4" width="15.90625" style="4" bestFit="1" customWidth="1"/>
    <col min="7" max="7" width="16.54296875" customWidth="1"/>
    <col min="8" max="8" width="15.6328125" customWidth="1"/>
    <col min="9" max="9" width="11.81640625" bestFit="1" customWidth="1"/>
  </cols>
  <sheetData>
    <row r="1" spans="1:9" x14ac:dyDescent="0.35">
      <c r="A1" s="2" t="s">
        <v>0</v>
      </c>
      <c r="B1" s="7" t="s">
        <v>1</v>
      </c>
      <c r="C1" s="8" t="s">
        <v>2</v>
      </c>
      <c r="D1" s="6" t="s">
        <v>3</v>
      </c>
      <c r="G1" s="2" t="s">
        <v>4</v>
      </c>
      <c r="H1" s="2" t="s">
        <v>5</v>
      </c>
    </row>
    <row r="2" spans="1:9" x14ac:dyDescent="0.35">
      <c r="A2" s="1">
        <v>44562</v>
      </c>
      <c r="B2" s="5">
        <v>19</v>
      </c>
      <c r="C2" s="9">
        <v>64.59</v>
      </c>
      <c r="D2" s="4">
        <v>198.5</v>
      </c>
      <c r="G2" s="3">
        <v>0.18</v>
      </c>
      <c r="H2" s="5">
        <v>23</v>
      </c>
    </row>
    <row r="3" spans="1:9" x14ac:dyDescent="0.35">
      <c r="A3" s="1">
        <v>44563</v>
      </c>
      <c r="B3" s="5">
        <v>23</v>
      </c>
      <c r="C3" s="9">
        <v>60.66</v>
      </c>
      <c r="D3" s="4">
        <v>209.99</v>
      </c>
    </row>
    <row r="4" spans="1:9" x14ac:dyDescent="0.35">
      <c r="A4" s="1">
        <v>44564</v>
      </c>
      <c r="B4" s="5">
        <v>20</v>
      </c>
      <c r="C4" s="9">
        <v>61.32</v>
      </c>
      <c r="D4" s="4">
        <v>229</v>
      </c>
    </row>
    <row r="5" spans="1:9" x14ac:dyDescent="0.35">
      <c r="A5" s="1">
        <v>44565</v>
      </c>
      <c r="B5" s="5">
        <v>18</v>
      </c>
      <c r="C5" s="9">
        <v>52.17</v>
      </c>
      <c r="D5" s="4">
        <v>209.03</v>
      </c>
    </row>
    <row r="6" spans="1:9" x14ac:dyDescent="0.35">
      <c r="A6" s="1">
        <v>44566</v>
      </c>
      <c r="B6" s="5">
        <v>15</v>
      </c>
      <c r="C6" s="9">
        <v>66.81</v>
      </c>
      <c r="D6" s="4">
        <v>186.27</v>
      </c>
    </row>
    <row r="7" spans="1:9" x14ac:dyDescent="0.35">
      <c r="A7" s="1">
        <v>44567</v>
      </c>
      <c r="B7" s="5">
        <v>15</v>
      </c>
      <c r="C7" s="9">
        <v>57.93</v>
      </c>
      <c r="D7" s="4">
        <v>218.64</v>
      </c>
      <c r="G7" s="14" t="s">
        <v>28</v>
      </c>
      <c r="H7" s="2" t="s">
        <v>29</v>
      </c>
      <c r="I7" s="15">
        <v>19190</v>
      </c>
    </row>
    <row r="8" spans="1:9" x14ac:dyDescent="0.35">
      <c r="A8" s="1">
        <v>44568</v>
      </c>
      <c r="B8" s="5">
        <v>22</v>
      </c>
      <c r="C8" s="9">
        <v>52.37</v>
      </c>
      <c r="D8" s="4">
        <v>149.16</v>
      </c>
      <c r="G8" s="14" t="s">
        <v>30</v>
      </c>
      <c r="H8" s="2" t="s">
        <v>31</v>
      </c>
      <c r="I8" s="16">
        <v>53.310045620437947</v>
      </c>
    </row>
    <row r="9" spans="1:9" x14ac:dyDescent="0.35">
      <c r="A9" s="1">
        <v>44569</v>
      </c>
      <c r="B9" s="5">
        <v>18</v>
      </c>
      <c r="C9" s="9">
        <v>63.46</v>
      </c>
      <c r="D9" s="4">
        <v>186.22</v>
      </c>
      <c r="G9" s="14" t="s">
        <v>32</v>
      </c>
      <c r="H9" s="2" t="s">
        <v>33</v>
      </c>
      <c r="I9" s="16">
        <v>197.8700091240876</v>
      </c>
    </row>
    <row r="10" spans="1:9" x14ac:dyDescent="0.35">
      <c r="A10" s="1">
        <v>44570</v>
      </c>
      <c r="B10" s="5">
        <v>19</v>
      </c>
      <c r="C10" s="9">
        <v>62.56</v>
      </c>
      <c r="D10" s="4">
        <v>149.33000000000001</v>
      </c>
      <c r="G10" s="14" t="s">
        <v>34</v>
      </c>
      <c r="H10" s="2" t="s">
        <v>35</v>
      </c>
      <c r="I10" s="17">
        <v>0.18</v>
      </c>
    </row>
    <row r="11" spans="1:9" x14ac:dyDescent="0.35">
      <c r="A11" s="1">
        <v>44571</v>
      </c>
      <c r="B11" s="5">
        <v>15</v>
      </c>
      <c r="C11" s="9">
        <v>60.26</v>
      </c>
      <c r="D11" s="4">
        <v>245.53</v>
      </c>
      <c r="G11" s="14"/>
      <c r="H11" s="2"/>
    </row>
    <row r="12" spans="1:9" x14ac:dyDescent="0.35">
      <c r="A12" s="1">
        <v>44572</v>
      </c>
      <c r="B12" s="5">
        <v>19</v>
      </c>
      <c r="C12" s="9">
        <v>62.89</v>
      </c>
      <c r="D12" s="4">
        <v>168.87</v>
      </c>
      <c r="G12" s="14" t="s">
        <v>36</v>
      </c>
      <c r="H12" s="2" t="s">
        <v>37</v>
      </c>
      <c r="I12" s="20">
        <v>889.61422403842425</v>
      </c>
    </row>
    <row r="13" spans="1:9" x14ac:dyDescent="0.35">
      <c r="A13" s="1">
        <v>44573</v>
      </c>
      <c r="B13" s="5">
        <v>17</v>
      </c>
      <c r="C13" s="9">
        <v>54.38</v>
      </c>
      <c r="D13" s="4">
        <v>161.43</v>
      </c>
      <c r="H13" s="2"/>
    </row>
    <row r="14" spans="1:9" x14ac:dyDescent="0.35">
      <c r="A14" s="1">
        <v>44574</v>
      </c>
      <c r="B14" s="5">
        <v>22</v>
      </c>
      <c r="C14" s="9">
        <v>53.32</v>
      </c>
      <c r="D14" s="4">
        <v>190.8</v>
      </c>
      <c r="H14" s="2" t="s">
        <v>38</v>
      </c>
      <c r="I14" s="18">
        <f>I7*I8</f>
        <v>1023019.7754562042</v>
      </c>
    </row>
    <row r="15" spans="1:9" x14ac:dyDescent="0.35">
      <c r="A15" s="1">
        <v>44575</v>
      </c>
      <c r="B15" s="5">
        <v>23</v>
      </c>
      <c r="C15" s="9">
        <v>63.52</v>
      </c>
      <c r="D15" s="4">
        <v>151.37</v>
      </c>
      <c r="H15" s="2" t="s">
        <v>39</v>
      </c>
      <c r="I15" s="18">
        <f>(I7/I12)*I9</f>
        <v>4268.2832316395561</v>
      </c>
    </row>
    <row r="16" spans="1:9" x14ac:dyDescent="0.35">
      <c r="A16" s="1">
        <v>44576</v>
      </c>
      <c r="B16" s="5">
        <v>15</v>
      </c>
      <c r="C16" s="9">
        <v>64.95</v>
      </c>
      <c r="D16" s="4">
        <v>228.39</v>
      </c>
      <c r="H16" s="2" t="s">
        <v>40</v>
      </c>
      <c r="I16" s="18">
        <f>I12/2*I8*I10</f>
        <v>4268.2837381271011</v>
      </c>
    </row>
    <row r="17" spans="1:9" x14ac:dyDescent="0.35">
      <c r="A17" s="1">
        <v>44577</v>
      </c>
      <c r="B17" s="5">
        <v>16</v>
      </c>
      <c r="C17" s="9">
        <v>61.93</v>
      </c>
      <c r="D17" s="4">
        <v>160.02000000000001</v>
      </c>
      <c r="H17" s="2" t="s">
        <v>41</v>
      </c>
      <c r="I17" s="19">
        <f>SUM(I14:I16)</f>
        <v>1031556.3424259708</v>
      </c>
    </row>
    <row r="18" spans="1:9" x14ac:dyDescent="0.35">
      <c r="A18" s="1">
        <v>44578</v>
      </c>
      <c r="B18" s="5">
        <v>22</v>
      </c>
      <c r="C18" s="9">
        <v>55.43</v>
      </c>
      <c r="D18" s="4">
        <v>217.82</v>
      </c>
    </row>
    <row r="19" spans="1:9" x14ac:dyDescent="0.35">
      <c r="A19" s="1">
        <v>44579</v>
      </c>
      <c r="B19" s="5">
        <v>18</v>
      </c>
      <c r="C19" s="9">
        <v>48.77</v>
      </c>
      <c r="D19" s="4">
        <v>154.13</v>
      </c>
    </row>
    <row r="20" spans="1:9" x14ac:dyDescent="0.35">
      <c r="A20" s="1">
        <v>44580</v>
      </c>
      <c r="B20" s="5">
        <v>22</v>
      </c>
      <c r="C20" s="9">
        <v>48.18</v>
      </c>
      <c r="D20" s="4">
        <v>213.74</v>
      </c>
    </row>
    <row r="21" spans="1:9" x14ac:dyDescent="0.35">
      <c r="A21" s="1">
        <v>44581</v>
      </c>
      <c r="B21" s="5">
        <v>22</v>
      </c>
      <c r="C21" s="9">
        <v>58.89</v>
      </c>
      <c r="D21" s="4">
        <v>231.82</v>
      </c>
    </row>
    <row r="22" spans="1:9" x14ac:dyDescent="0.35">
      <c r="A22" s="1">
        <v>44582</v>
      </c>
      <c r="B22" s="5">
        <v>20</v>
      </c>
      <c r="C22" s="9">
        <v>59.1</v>
      </c>
      <c r="D22" s="4">
        <v>166.92</v>
      </c>
    </row>
    <row r="23" spans="1:9" x14ac:dyDescent="0.35">
      <c r="A23" s="1">
        <v>44583</v>
      </c>
      <c r="B23" s="5">
        <v>14</v>
      </c>
      <c r="C23" s="9">
        <v>55</v>
      </c>
      <c r="D23" s="4">
        <v>218.18</v>
      </c>
    </row>
    <row r="24" spans="1:9" x14ac:dyDescent="0.35">
      <c r="A24" s="1">
        <v>44584</v>
      </c>
      <c r="B24" s="5">
        <v>20</v>
      </c>
      <c r="C24" s="9">
        <v>65.86</v>
      </c>
      <c r="D24" s="4">
        <v>204.51</v>
      </c>
    </row>
    <row r="25" spans="1:9" x14ac:dyDescent="0.35">
      <c r="A25" s="1">
        <v>44585</v>
      </c>
      <c r="B25" s="5">
        <v>14</v>
      </c>
      <c r="C25" s="9">
        <v>56.96</v>
      </c>
      <c r="D25" s="4">
        <v>175.16</v>
      </c>
    </row>
    <row r="26" spans="1:9" x14ac:dyDescent="0.35">
      <c r="A26" s="1">
        <v>44586</v>
      </c>
      <c r="B26" s="5">
        <v>20</v>
      </c>
      <c r="C26" s="9">
        <v>59.74</v>
      </c>
      <c r="D26" s="4">
        <v>174.87</v>
      </c>
    </row>
    <row r="27" spans="1:9" x14ac:dyDescent="0.35">
      <c r="A27" s="1">
        <v>44587</v>
      </c>
      <c r="B27" s="5">
        <v>21</v>
      </c>
      <c r="C27" s="9">
        <v>57.01</v>
      </c>
      <c r="D27" s="4">
        <v>184.43</v>
      </c>
    </row>
    <row r="28" spans="1:9" x14ac:dyDescent="0.35">
      <c r="A28" s="1">
        <v>44588</v>
      </c>
      <c r="B28" s="5">
        <v>18</v>
      </c>
      <c r="C28" s="9">
        <v>64.58</v>
      </c>
      <c r="D28" s="4">
        <v>235.45</v>
      </c>
    </row>
    <row r="29" spans="1:9" x14ac:dyDescent="0.35">
      <c r="A29" s="1">
        <v>44589</v>
      </c>
      <c r="B29" s="5">
        <v>14</v>
      </c>
      <c r="C29" s="9">
        <v>62.51</v>
      </c>
      <c r="D29" s="4">
        <v>170.02</v>
      </c>
    </row>
    <row r="30" spans="1:9" x14ac:dyDescent="0.35">
      <c r="A30" s="1">
        <v>44590</v>
      </c>
      <c r="B30" s="5">
        <v>22</v>
      </c>
      <c r="C30" s="9">
        <v>66.55</v>
      </c>
      <c r="D30" s="4">
        <v>170.63</v>
      </c>
    </row>
    <row r="31" spans="1:9" x14ac:dyDescent="0.35">
      <c r="A31" s="1">
        <v>44591</v>
      </c>
      <c r="B31" s="5">
        <v>27</v>
      </c>
      <c r="C31" s="9">
        <v>60.6</v>
      </c>
      <c r="D31" s="4">
        <v>195.04</v>
      </c>
    </row>
    <row r="32" spans="1:9" x14ac:dyDescent="0.35">
      <c r="A32" s="1">
        <v>44592</v>
      </c>
      <c r="B32" s="5">
        <v>21</v>
      </c>
      <c r="C32" s="9">
        <v>62.14</v>
      </c>
      <c r="D32" s="4">
        <v>203.74</v>
      </c>
    </row>
    <row r="33" spans="1:4" x14ac:dyDescent="0.35">
      <c r="A33" s="1">
        <v>44593</v>
      </c>
      <c r="B33" s="5">
        <v>16</v>
      </c>
      <c r="C33" s="9">
        <v>47.99</v>
      </c>
      <c r="D33" s="4">
        <v>212.41</v>
      </c>
    </row>
    <row r="34" spans="1:4" x14ac:dyDescent="0.35">
      <c r="A34" s="1">
        <v>44594</v>
      </c>
      <c r="B34" s="5">
        <v>25</v>
      </c>
      <c r="C34" s="9">
        <v>51.78</v>
      </c>
      <c r="D34" s="4">
        <v>237.39</v>
      </c>
    </row>
    <row r="35" spans="1:4" x14ac:dyDescent="0.35">
      <c r="A35" s="1">
        <v>44595</v>
      </c>
      <c r="B35" s="5">
        <v>14</v>
      </c>
      <c r="C35" s="9">
        <v>54.9</v>
      </c>
      <c r="D35" s="4">
        <v>168.52</v>
      </c>
    </row>
    <row r="36" spans="1:4" x14ac:dyDescent="0.35">
      <c r="A36" s="1">
        <v>44596</v>
      </c>
      <c r="B36" s="5">
        <v>18</v>
      </c>
      <c r="C36" s="9">
        <v>67.39</v>
      </c>
      <c r="D36" s="4">
        <v>219.87</v>
      </c>
    </row>
    <row r="37" spans="1:4" x14ac:dyDescent="0.35">
      <c r="A37" s="1">
        <v>44597</v>
      </c>
      <c r="B37" s="5">
        <v>15</v>
      </c>
      <c r="C37" s="9">
        <v>54.98</v>
      </c>
      <c r="D37" s="4">
        <v>198.12</v>
      </c>
    </row>
    <row r="38" spans="1:4" x14ac:dyDescent="0.35">
      <c r="A38" s="1">
        <v>44598</v>
      </c>
      <c r="B38" s="5">
        <v>20</v>
      </c>
      <c r="C38" s="9">
        <v>64.33</v>
      </c>
      <c r="D38" s="4">
        <v>208.88</v>
      </c>
    </row>
    <row r="39" spans="1:4" x14ac:dyDescent="0.35">
      <c r="A39" s="1">
        <v>44599</v>
      </c>
      <c r="B39" s="5">
        <v>16</v>
      </c>
      <c r="C39" s="9">
        <v>56.98</v>
      </c>
      <c r="D39" s="4">
        <v>188.6</v>
      </c>
    </row>
    <row r="40" spans="1:4" x14ac:dyDescent="0.35">
      <c r="A40" s="1">
        <v>44600</v>
      </c>
      <c r="B40" s="5">
        <v>25</v>
      </c>
      <c r="C40" s="9">
        <v>49.36</v>
      </c>
      <c r="D40" s="4">
        <v>160.52000000000001</v>
      </c>
    </row>
    <row r="41" spans="1:4" x14ac:dyDescent="0.35">
      <c r="A41" s="1">
        <v>44601</v>
      </c>
      <c r="B41" s="5">
        <v>23</v>
      </c>
      <c r="C41" s="9">
        <v>55.26</v>
      </c>
      <c r="D41" s="4">
        <v>180.49</v>
      </c>
    </row>
    <row r="42" spans="1:4" x14ac:dyDescent="0.35">
      <c r="A42" s="1">
        <v>44602</v>
      </c>
      <c r="B42" s="5">
        <v>14</v>
      </c>
      <c r="C42" s="9">
        <v>52.04</v>
      </c>
      <c r="D42" s="4">
        <v>203.49</v>
      </c>
    </row>
    <row r="43" spans="1:4" x14ac:dyDescent="0.35">
      <c r="A43" s="1">
        <v>44603</v>
      </c>
      <c r="B43" s="5">
        <v>15</v>
      </c>
      <c r="C43" s="9">
        <v>66.739999999999995</v>
      </c>
      <c r="D43" s="4">
        <v>173.72</v>
      </c>
    </row>
    <row r="44" spans="1:4" x14ac:dyDescent="0.35">
      <c r="A44" s="1">
        <v>44604</v>
      </c>
      <c r="B44" s="5">
        <v>15</v>
      </c>
      <c r="C44" s="9">
        <v>50.1</v>
      </c>
      <c r="D44" s="4">
        <v>225.74</v>
      </c>
    </row>
    <row r="45" spans="1:4" x14ac:dyDescent="0.35">
      <c r="A45" s="1">
        <v>44605</v>
      </c>
      <c r="B45" s="5">
        <v>19</v>
      </c>
      <c r="C45" s="9">
        <v>48.28</v>
      </c>
      <c r="D45" s="4">
        <v>209.13</v>
      </c>
    </row>
    <row r="46" spans="1:4" x14ac:dyDescent="0.35">
      <c r="A46" s="1">
        <v>44606</v>
      </c>
      <c r="B46" s="5">
        <v>27</v>
      </c>
      <c r="C46" s="9">
        <v>49.74</v>
      </c>
      <c r="D46" s="4">
        <v>206.85</v>
      </c>
    </row>
    <row r="47" spans="1:4" x14ac:dyDescent="0.35">
      <c r="A47" s="1">
        <v>44607</v>
      </c>
      <c r="B47" s="5">
        <v>24</v>
      </c>
      <c r="C47" s="9">
        <v>48.98</v>
      </c>
      <c r="D47" s="4">
        <v>169.41</v>
      </c>
    </row>
    <row r="48" spans="1:4" x14ac:dyDescent="0.35">
      <c r="A48" s="1">
        <v>44608</v>
      </c>
      <c r="B48" s="5">
        <v>19</v>
      </c>
      <c r="C48" s="9">
        <v>52.85</v>
      </c>
      <c r="D48" s="4">
        <v>205.55</v>
      </c>
    </row>
    <row r="49" spans="1:4" x14ac:dyDescent="0.35">
      <c r="A49" s="1">
        <v>44609</v>
      </c>
      <c r="B49" s="5">
        <v>15</v>
      </c>
      <c r="C49" s="9">
        <v>64.47</v>
      </c>
      <c r="D49" s="4">
        <v>154.74</v>
      </c>
    </row>
    <row r="50" spans="1:4" x14ac:dyDescent="0.35">
      <c r="A50" s="1">
        <v>44610</v>
      </c>
      <c r="B50" s="5">
        <v>27</v>
      </c>
      <c r="C50" s="9">
        <v>50.69</v>
      </c>
      <c r="D50" s="4">
        <v>172.11</v>
      </c>
    </row>
    <row r="51" spans="1:4" x14ac:dyDescent="0.35">
      <c r="A51" s="1">
        <v>44611</v>
      </c>
      <c r="B51" s="5">
        <v>27</v>
      </c>
      <c r="C51" s="9">
        <v>61.23</v>
      </c>
      <c r="D51" s="4">
        <v>172.55</v>
      </c>
    </row>
    <row r="52" spans="1:4" x14ac:dyDescent="0.35">
      <c r="A52" s="1">
        <v>44612</v>
      </c>
      <c r="B52" s="5">
        <v>20</v>
      </c>
      <c r="C52" s="9">
        <v>50.56</v>
      </c>
      <c r="D52" s="4">
        <v>200.2</v>
      </c>
    </row>
    <row r="53" spans="1:4" x14ac:dyDescent="0.35">
      <c r="A53" s="1">
        <v>44613</v>
      </c>
      <c r="B53" s="5">
        <v>24</v>
      </c>
      <c r="C53" s="9">
        <v>67.48</v>
      </c>
      <c r="D53" s="4">
        <v>217.94</v>
      </c>
    </row>
    <row r="54" spans="1:4" x14ac:dyDescent="0.35">
      <c r="A54" s="1">
        <v>44614</v>
      </c>
      <c r="B54" s="5">
        <v>24</v>
      </c>
      <c r="C54" s="9">
        <v>48.67</v>
      </c>
      <c r="D54" s="4">
        <v>217.91</v>
      </c>
    </row>
    <row r="55" spans="1:4" x14ac:dyDescent="0.35">
      <c r="A55" s="1">
        <v>44615</v>
      </c>
      <c r="B55" s="5">
        <v>15</v>
      </c>
      <c r="C55" s="9">
        <v>51.76</v>
      </c>
      <c r="D55" s="4">
        <v>209.13</v>
      </c>
    </row>
    <row r="56" spans="1:4" x14ac:dyDescent="0.35">
      <c r="A56" s="1">
        <v>44616</v>
      </c>
      <c r="B56" s="5">
        <v>19</v>
      </c>
      <c r="C56" s="9">
        <v>48.67</v>
      </c>
      <c r="D56" s="4">
        <v>165.02</v>
      </c>
    </row>
    <row r="57" spans="1:4" x14ac:dyDescent="0.35">
      <c r="A57" s="1">
        <v>44617</v>
      </c>
      <c r="B57" s="5">
        <v>18</v>
      </c>
      <c r="C57" s="9">
        <v>49.08</v>
      </c>
      <c r="D57" s="4">
        <v>173.41</v>
      </c>
    </row>
    <row r="58" spans="1:4" x14ac:dyDescent="0.35">
      <c r="A58" s="1">
        <v>44618</v>
      </c>
      <c r="B58" s="5">
        <v>26</v>
      </c>
      <c r="C58" s="9">
        <v>63.95</v>
      </c>
      <c r="D58" s="4">
        <v>244.6</v>
      </c>
    </row>
    <row r="59" spans="1:4" x14ac:dyDescent="0.35">
      <c r="A59" s="1">
        <v>44619</v>
      </c>
      <c r="B59" s="5">
        <v>25</v>
      </c>
      <c r="C59" s="9">
        <v>65.92</v>
      </c>
      <c r="D59" s="4">
        <v>222.65</v>
      </c>
    </row>
    <row r="60" spans="1:4" x14ac:dyDescent="0.35">
      <c r="A60" s="1">
        <v>44620</v>
      </c>
      <c r="B60" s="5">
        <v>20</v>
      </c>
      <c r="C60" s="9">
        <v>64.94</v>
      </c>
      <c r="D60" s="4">
        <v>163.96</v>
      </c>
    </row>
    <row r="61" spans="1:4" x14ac:dyDescent="0.35">
      <c r="A61" s="1">
        <v>44621</v>
      </c>
      <c r="B61" s="5">
        <v>21</v>
      </c>
      <c r="C61" s="9">
        <v>52.77</v>
      </c>
      <c r="D61" s="4">
        <v>207.16</v>
      </c>
    </row>
    <row r="62" spans="1:4" x14ac:dyDescent="0.35">
      <c r="A62" s="1">
        <v>44622</v>
      </c>
      <c r="B62" s="5">
        <v>22</v>
      </c>
      <c r="C62" s="9">
        <v>67.33</v>
      </c>
      <c r="D62" s="4">
        <v>150.44</v>
      </c>
    </row>
    <row r="63" spans="1:4" x14ac:dyDescent="0.35">
      <c r="A63" s="1">
        <v>44623</v>
      </c>
      <c r="B63" s="5">
        <v>15</v>
      </c>
      <c r="C63" s="9">
        <v>64.099999999999994</v>
      </c>
      <c r="D63" s="4">
        <v>193.94</v>
      </c>
    </row>
    <row r="64" spans="1:4" x14ac:dyDescent="0.35">
      <c r="A64" s="1">
        <v>44624</v>
      </c>
      <c r="B64" s="5">
        <v>26</v>
      </c>
      <c r="C64" s="9">
        <v>52.25</v>
      </c>
      <c r="D64" s="4">
        <v>210.98</v>
      </c>
    </row>
    <row r="65" spans="1:4" x14ac:dyDescent="0.35">
      <c r="A65" s="1">
        <v>44625</v>
      </c>
      <c r="B65" s="5">
        <v>19</v>
      </c>
      <c r="C65" s="9">
        <v>65.349999999999994</v>
      </c>
      <c r="D65" s="4">
        <v>202.55</v>
      </c>
    </row>
    <row r="66" spans="1:4" x14ac:dyDescent="0.35">
      <c r="A66" s="1">
        <v>44626</v>
      </c>
      <c r="B66" s="5">
        <v>26</v>
      </c>
      <c r="C66" s="9">
        <v>61.71</v>
      </c>
      <c r="D66" s="4">
        <v>234.4</v>
      </c>
    </row>
    <row r="67" spans="1:4" x14ac:dyDescent="0.35">
      <c r="A67" s="1">
        <v>44627</v>
      </c>
      <c r="B67" s="5">
        <v>17</v>
      </c>
      <c r="C67" s="9">
        <v>49.36</v>
      </c>
      <c r="D67" s="4">
        <v>238.76</v>
      </c>
    </row>
    <row r="68" spans="1:4" x14ac:dyDescent="0.35">
      <c r="A68" s="1">
        <v>44628</v>
      </c>
      <c r="B68" s="5">
        <v>21</v>
      </c>
      <c r="C68" s="9">
        <v>57.53</v>
      </c>
      <c r="D68" s="4">
        <v>155.37</v>
      </c>
    </row>
    <row r="69" spans="1:4" x14ac:dyDescent="0.35">
      <c r="A69" s="1">
        <v>44629</v>
      </c>
      <c r="B69" s="5">
        <v>23</v>
      </c>
      <c r="C69" s="9">
        <v>66.95</v>
      </c>
      <c r="D69" s="4">
        <v>149.33000000000001</v>
      </c>
    </row>
    <row r="70" spans="1:4" x14ac:dyDescent="0.35">
      <c r="A70" s="1">
        <v>44630</v>
      </c>
      <c r="B70" s="5">
        <v>18</v>
      </c>
      <c r="C70" s="9">
        <v>57.73</v>
      </c>
      <c r="D70" s="4">
        <v>196.41</v>
      </c>
    </row>
    <row r="71" spans="1:4" x14ac:dyDescent="0.35">
      <c r="A71" s="1">
        <v>44631</v>
      </c>
      <c r="B71" s="5">
        <v>25</v>
      </c>
      <c r="C71" s="9">
        <v>59.59</v>
      </c>
      <c r="D71" s="4">
        <v>207.77</v>
      </c>
    </row>
    <row r="72" spans="1:4" x14ac:dyDescent="0.35">
      <c r="A72" s="1">
        <v>44632</v>
      </c>
      <c r="B72" s="5">
        <v>18</v>
      </c>
      <c r="C72" s="9">
        <v>52.65</v>
      </c>
      <c r="D72" s="4">
        <v>172.07</v>
      </c>
    </row>
    <row r="73" spans="1:4" x14ac:dyDescent="0.35">
      <c r="A73" s="1">
        <v>44633</v>
      </c>
      <c r="B73" s="5">
        <v>20</v>
      </c>
      <c r="C73" s="9">
        <v>66.55</v>
      </c>
      <c r="D73" s="4">
        <v>155.78</v>
      </c>
    </row>
    <row r="74" spans="1:4" x14ac:dyDescent="0.35">
      <c r="A74" s="1">
        <v>44634</v>
      </c>
      <c r="B74" s="5">
        <v>15</v>
      </c>
      <c r="C74" s="9">
        <v>54.54</v>
      </c>
      <c r="D74" s="4">
        <v>165.45</v>
      </c>
    </row>
    <row r="75" spans="1:4" x14ac:dyDescent="0.35">
      <c r="A75" s="1">
        <v>44635</v>
      </c>
      <c r="B75" s="5">
        <v>24</v>
      </c>
      <c r="C75" s="9">
        <v>58.13</v>
      </c>
      <c r="D75" s="4">
        <v>179.26</v>
      </c>
    </row>
    <row r="76" spans="1:4" x14ac:dyDescent="0.35">
      <c r="A76" s="1">
        <v>44636</v>
      </c>
      <c r="B76" s="5">
        <v>19</v>
      </c>
      <c r="C76" s="9">
        <v>59.97</v>
      </c>
      <c r="D76" s="4">
        <v>171.52</v>
      </c>
    </row>
    <row r="77" spans="1:4" x14ac:dyDescent="0.35">
      <c r="A77" s="1">
        <v>44637</v>
      </c>
      <c r="B77" s="5">
        <v>18</v>
      </c>
      <c r="C77" s="9">
        <v>55.22</v>
      </c>
      <c r="D77" s="4">
        <v>232.47</v>
      </c>
    </row>
    <row r="78" spans="1:4" x14ac:dyDescent="0.35">
      <c r="A78" s="1">
        <v>44638</v>
      </c>
      <c r="B78" s="5">
        <v>21</v>
      </c>
      <c r="C78" s="9">
        <v>61.99</v>
      </c>
      <c r="D78" s="4">
        <v>225.98</v>
      </c>
    </row>
    <row r="79" spans="1:4" x14ac:dyDescent="0.35">
      <c r="A79" s="1">
        <v>44639</v>
      </c>
      <c r="B79" s="5">
        <v>26</v>
      </c>
      <c r="C79" s="9">
        <v>52.29</v>
      </c>
      <c r="D79" s="4">
        <v>152.27000000000001</v>
      </c>
    </row>
    <row r="80" spans="1:4" x14ac:dyDescent="0.35">
      <c r="A80" s="1">
        <v>44640</v>
      </c>
      <c r="B80" s="5">
        <v>18</v>
      </c>
      <c r="C80" s="9">
        <v>59.63</v>
      </c>
      <c r="D80" s="4">
        <v>224.47</v>
      </c>
    </row>
    <row r="81" spans="1:4" x14ac:dyDescent="0.35">
      <c r="A81" s="1">
        <v>44641</v>
      </c>
      <c r="B81" s="5">
        <v>23</v>
      </c>
      <c r="C81" s="9">
        <v>64.62</v>
      </c>
      <c r="D81" s="4">
        <v>219.84</v>
      </c>
    </row>
    <row r="82" spans="1:4" x14ac:dyDescent="0.35">
      <c r="A82" s="1">
        <v>44642</v>
      </c>
      <c r="B82" s="5">
        <v>17</v>
      </c>
      <c r="C82" s="9">
        <v>66.760000000000005</v>
      </c>
      <c r="D82" s="4">
        <v>191.84</v>
      </c>
    </row>
    <row r="83" spans="1:4" x14ac:dyDescent="0.35">
      <c r="A83" s="1">
        <v>44643</v>
      </c>
      <c r="B83" s="5">
        <v>26</v>
      </c>
      <c r="C83" s="9">
        <v>59.93</v>
      </c>
      <c r="D83" s="4">
        <v>196.73</v>
      </c>
    </row>
    <row r="84" spans="1:4" x14ac:dyDescent="0.35">
      <c r="A84" s="1">
        <v>44644</v>
      </c>
      <c r="B84" s="5">
        <v>16</v>
      </c>
      <c r="C84" s="9">
        <v>61.61</v>
      </c>
      <c r="D84" s="4">
        <v>196.2</v>
      </c>
    </row>
    <row r="85" spans="1:4" x14ac:dyDescent="0.35">
      <c r="A85" s="1">
        <v>44645</v>
      </c>
      <c r="B85" s="5">
        <v>17</v>
      </c>
      <c r="C85" s="9">
        <v>47.63</v>
      </c>
      <c r="D85" s="4">
        <v>224.63</v>
      </c>
    </row>
    <row r="86" spans="1:4" x14ac:dyDescent="0.35">
      <c r="A86" s="1">
        <v>44646</v>
      </c>
      <c r="B86" s="5">
        <v>26</v>
      </c>
      <c r="C86" s="9">
        <v>49.31</v>
      </c>
      <c r="D86" s="4">
        <v>230.96</v>
      </c>
    </row>
    <row r="87" spans="1:4" x14ac:dyDescent="0.35">
      <c r="A87" s="1">
        <v>44647</v>
      </c>
      <c r="B87" s="5">
        <v>21</v>
      </c>
      <c r="C87" s="9">
        <v>61.06</v>
      </c>
      <c r="D87" s="4">
        <v>191.04</v>
      </c>
    </row>
    <row r="88" spans="1:4" x14ac:dyDescent="0.35">
      <c r="A88" s="1">
        <v>44648</v>
      </c>
      <c r="B88" s="5">
        <v>22</v>
      </c>
      <c r="C88" s="9">
        <v>57.73</v>
      </c>
      <c r="D88" s="4">
        <v>181.52</v>
      </c>
    </row>
    <row r="89" spans="1:4" x14ac:dyDescent="0.35">
      <c r="A89" s="1">
        <v>44649</v>
      </c>
      <c r="B89" s="5">
        <v>28</v>
      </c>
      <c r="C89" s="9">
        <v>63.47</v>
      </c>
      <c r="D89" s="4">
        <v>225.71</v>
      </c>
    </row>
    <row r="90" spans="1:4" x14ac:dyDescent="0.35">
      <c r="A90" s="1">
        <v>44650</v>
      </c>
      <c r="B90" s="5">
        <v>23</v>
      </c>
      <c r="C90" s="9">
        <v>64.38</v>
      </c>
      <c r="D90" s="4">
        <v>224.94</v>
      </c>
    </row>
    <row r="91" spans="1:4" x14ac:dyDescent="0.35">
      <c r="A91" s="1">
        <v>44651</v>
      </c>
      <c r="B91" s="5">
        <v>24</v>
      </c>
      <c r="C91" s="9">
        <v>47.65</v>
      </c>
      <c r="D91" s="4">
        <v>171.25</v>
      </c>
    </row>
    <row r="92" spans="1:4" x14ac:dyDescent="0.35">
      <c r="A92" s="1">
        <v>44652</v>
      </c>
      <c r="B92" s="5">
        <v>28</v>
      </c>
      <c r="C92" s="9">
        <v>48.6</v>
      </c>
      <c r="D92" s="4">
        <v>176.18</v>
      </c>
    </row>
    <row r="93" spans="1:4" x14ac:dyDescent="0.35">
      <c r="A93" s="1">
        <v>44653</v>
      </c>
      <c r="B93" s="5">
        <v>26</v>
      </c>
      <c r="C93" s="9">
        <v>64.95</v>
      </c>
      <c r="D93" s="4">
        <v>181.53</v>
      </c>
    </row>
    <row r="94" spans="1:4" x14ac:dyDescent="0.35">
      <c r="A94" s="1">
        <v>44654</v>
      </c>
      <c r="B94" s="5">
        <v>20</v>
      </c>
      <c r="C94" s="9">
        <v>66.16</v>
      </c>
      <c r="D94" s="4">
        <v>221.18</v>
      </c>
    </row>
    <row r="95" spans="1:4" x14ac:dyDescent="0.35">
      <c r="A95" s="1">
        <v>44655</v>
      </c>
      <c r="B95" s="5">
        <v>29</v>
      </c>
      <c r="C95" s="9">
        <v>66.06</v>
      </c>
      <c r="D95" s="4">
        <v>176.38</v>
      </c>
    </row>
    <row r="96" spans="1:4" x14ac:dyDescent="0.35">
      <c r="A96" s="1">
        <v>44656</v>
      </c>
      <c r="B96" s="5">
        <v>21</v>
      </c>
      <c r="C96" s="9">
        <v>57.02</v>
      </c>
      <c r="D96" s="4">
        <v>166.31</v>
      </c>
    </row>
    <row r="97" spans="1:4" x14ac:dyDescent="0.35">
      <c r="A97" s="1">
        <v>44657</v>
      </c>
      <c r="B97" s="5">
        <v>27</v>
      </c>
      <c r="C97" s="9">
        <v>65.47</v>
      </c>
      <c r="D97" s="4">
        <v>237.5</v>
      </c>
    </row>
    <row r="98" spans="1:4" x14ac:dyDescent="0.35">
      <c r="A98" s="1">
        <v>44658</v>
      </c>
      <c r="B98" s="5">
        <v>27</v>
      </c>
      <c r="C98" s="9">
        <v>59.52</v>
      </c>
      <c r="D98" s="4">
        <v>166.5</v>
      </c>
    </row>
    <row r="99" spans="1:4" x14ac:dyDescent="0.35">
      <c r="A99" s="1">
        <v>44659</v>
      </c>
      <c r="B99" s="5">
        <v>28</v>
      </c>
      <c r="C99" s="9">
        <v>63.02</v>
      </c>
      <c r="D99" s="4">
        <v>191.64</v>
      </c>
    </row>
    <row r="100" spans="1:4" x14ac:dyDescent="0.35">
      <c r="A100" s="1">
        <v>44660</v>
      </c>
      <c r="B100" s="5">
        <v>20</v>
      </c>
      <c r="C100" s="9">
        <v>58.21</v>
      </c>
      <c r="D100" s="4">
        <v>192.88</v>
      </c>
    </row>
    <row r="101" spans="1:4" x14ac:dyDescent="0.35">
      <c r="A101" s="1">
        <v>44661</v>
      </c>
      <c r="B101" s="5">
        <v>28</v>
      </c>
      <c r="C101" s="9">
        <v>57.78</v>
      </c>
      <c r="D101" s="4">
        <v>185.12</v>
      </c>
    </row>
    <row r="102" spans="1:4" x14ac:dyDescent="0.35">
      <c r="A102" s="1">
        <v>44662</v>
      </c>
      <c r="B102" s="5">
        <v>27</v>
      </c>
      <c r="C102" s="9">
        <v>61.81</v>
      </c>
      <c r="D102" s="4">
        <v>204.64</v>
      </c>
    </row>
    <row r="103" spans="1:4" x14ac:dyDescent="0.35">
      <c r="A103" s="1">
        <v>44663</v>
      </c>
      <c r="B103" s="5">
        <v>20</v>
      </c>
      <c r="C103" s="9">
        <v>49.32</v>
      </c>
      <c r="D103" s="4">
        <v>240.52</v>
      </c>
    </row>
    <row r="104" spans="1:4" x14ac:dyDescent="0.35">
      <c r="A104" s="1">
        <v>44664</v>
      </c>
      <c r="B104" s="5">
        <v>17</v>
      </c>
      <c r="C104" s="9">
        <v>62.51</v>
      </c>
      <c r="D104" s="4">
        <v>203.41</v>
      </c>
    </row>
    <row r="105" spans="1:4" x14ac:dyDescent="0.35">
      <c r="A105" s="1">
        <v>44665</v>
      </c>
      <c r="B105" s="5">
        <v>18</v>
      </c>
      <c r="C105" s="9">
        <v>55.24</v>
      </c>
      <c r="D105" s="4">
        <v>238.73</v>
      </c>
    </row>
    <row r="106" spans="1:4" x14ac:dyDescent="0.35">
      <c r="A106" s="1">
        <v>44666</v>
      </c>
      <c r="B106" s="5">
        <v>16</v>
      </c>
      <c r="C106" s="9">
        <v>47.55</v>
      </c>
      <c r="D106" s="4">
        <v>242.34</v>
      </c>
    </row>
    <row r="107" spans="1:4" x14ac:dyDescent="0.35">
      <c r="A107" s="1">
        <v>44667</v>
      </c>
      <c r="B107" s="5">
        <v>18</v>
      </c>
      <c r="C107" s="9">
        <v>64.98</v>
      </c>
      <c r="D107" s="4">
        <v>171.39</v>
      </c>
    </row>
    <row r="108" spans="1:4" x14ac:dyDescent="0.35">
      <c r="A108" s="1">
        <v>44668</v>
      </c>
      <c r="B108" s="5">
        <v>18</v>
      </c>
      <c r="C108" s="9">
        <v>51.35</v>
      </c>
      <c r="D108" s="4">
        <v>177.19</v>
      </c>
    </row>
    <row r="109" spans="1:4" x14ac:dyDescent="0.35">
      <c r="A109" s="1">
        <v>44669</v>
      </c>
      <c r="B109" s="5">
        <v>26</v>
      </c>
      <c r="C109" s="9">
        <v>58.51</v>
      </c>
      <c r="D109" s="4">
        <v>226.4</v>
      </c>
    </row>
    <row r="110" spans="1:4" x14ac:dyDescent="0.35">
      <c r="A110" s="1">
        <v>44670</v>
      </c>
      <c r="B110" s="5">
        <v>27</v>
      </c>
      <c r="C110" s="9">
        <v>61.12</v>
      </c>
      <c r="D110" s="4">
        <v>225.09</v>
      </c>
    </row>
    <row r="111" spans="1:4" x14ac:dyDescent="0.35">
      <c r="A111" s="1">
        <v>44671</v>
      </c>
      <c r="B111" s="5">
        <v>24</v>
      </c>
      <c r="C111" s="9">
        <v>53.08</v>
      </c>
      <c r="D111" s="4">
        <v>246.4</v>
      </c>
    </row>
    <row r="112" spans="1:4" x14ac:dyDescent="0.35">
      <c r="A112" s="1">
        <v>44672</v>
      </c>
      <c r="B112" s="5">
        <v>19</v>
      </c>
      <c r="C112" s="9">
        <v>55.71</v>
      </c>
      <c r="D112" s="4">
        <v>219.69</v>
      </c>
    </row>
    <row r="113" spans="1:4" x14ac:dyDescent="0.35">
      <c r="A113" s="1">
        <v>44673</v>
      </c>
      <c r="B113" s="5">
        <v>22</v>
      </c>
      <c r="C113" s="9">
        <v>49</v>
      </c>
      <c r="D113" s="4">
        <v>169.7</v>
      </c>
    </row>
    <row r="114" spans="1:4" x14ac:dyDescent="0.35">
      <c r="A114" s="1">
        <v>44674</v>
      </c>
      <c r="B114" s="5">
        <v>27</v>
      </c>
      <c r="C114" s="9">
        <v>63.1</v>
      </c>
      <c r="D114" s="4">
        <v>153.61000000000001</v>
      </c>
    </row>
    <row r="115" spans="1:4" x14ac:dyDescent="0.35">
      <c r="A115" s="1">
        <v>44675</v>
      </c>
      <c r="B115" s="5">
        <v>26</v>
      </c>
      <c r="C115" s="9">
        <v>47.93</v>
      </c>
      <c r="D115" s="4">
        <v>154.46</v>
      </c>
    </row>
    <row r="116" spans="1:4" x14ac:dyDescent="0.35">
      <c r="A116" s="1">
        <v>44676</v>
      </c>
      <c r="B116" s="5">
        <v>28</v>
      </c>
      <c r="C116" s="9">
        <v>61.92</v>
      </c>
      <c r="D116" s="4">
        <v>239.88</v>
      </c>
    </row>
    <row r="117" spans="1:4" x14ac:dyDescent="0.35">
      <c r="A117" s="1">
        <v>44677</v>
      </c>
      <c r="B117" s="5">
        <v>17</v>
      </c>
      <c r="C117" s="9">
        <v>62.49</v>
      </c>
      <c r="D117" s="4">
        <v>239.78</v>
      </c>
    </row>
    <row r="118" spans="1:4" x14ac:dyDescent="0.35">
      <c r="A118" s="1">
        <v>44678</v>
      </c>
      <c r="B118" s="5">
        <v>29</v>
      </c>
      <c r="C118" s="9">
        <v>55.38</v>
      </c>
      <c r="D118" s="4">
        <v>171.82</v>
      </c>
    </row>
    <row r="119" spans="1:4" x14ac:dyDescent="0.35">
      <c r="A119" s="1">
        <v>44679</v>
      </c>
      <c r="B119" s="5">
        <v>24</v>
      </c>
      <c r="C119" s="9">
        <v>61.64</v>
      </c>
      <c r="D119" s="4">
        <v>166.31</v>
      </c>
    </row>
    <row r="120" spans="1:4" x14ac:dyDescent="0.35">
      <c r="A120" s="1">
        <v>44680</v>
      </c>
      <c r="B120" s="5">
        <v>24</v>
      </c>
      <c r="C120" s="9">
        <v>53.72</v>
      </c>
      <c r="D120" s="4">
        <v>195.77</v>
      </c>
    </row>
    <row r="121" spans="1:4" x14ac:dyDescent="0.35">
      <c r="A121" s="1">
        <v>44681</v>
      </c>
      <c r="B121" s="5">
        <v>25</v>
      </c>
      <c r="C121" s="9">
        <v>49.59</v>
      </c>
      <c r="D121" s="4">
        <v>207.84</v>
      </c>
    </row>
    <row r="122" spans="1:4" x14ac:dyDescent="0.35">
      <c r="A122" s="1">
        <v>44682</v>
      </c>
      <c r="B122" s="5">
        <v>19</v>
      </c>
      <c r="C122" s="9">
        <v>61.33</v>
      </c>
      <c r="D122" s="4">
        <v>167.57</v>
      </c>
    </row>
    <row r="123" spans="1:4" x14ac:dyDescent="0.35">
      <c r="A123" s="1">
        <v>44683</v>
      </c>
      <c r="B123" s="5">
        <v>25</v>
      </c>
      <c r="C123" s="9">
        <v>66.88</v>
      </c>
      <c r="D123" s="4">
        <v>161.02000000000001</v>
      </c>
    </row>
    <row r="124" spans="1:4" x14ac:dyDescent="0.35">
      <c r="A124" s="1">
        <v>44684</v>
      </c>
      <c r="B124" s="5">
        <v>20</v>
      </c>
      <c r="C124" s="9">
        <v>65.19</v>
      </c>
      <c r="D124" s="4">
        <v>201.34</v>
      </c>
    </row>
    <row r="125" spans="1:4" x14ac:dyDescent="0.35">
      <c r="A125" s="1">
        <v>44685</v>
      </c>
      <c r="B125" s="5">
        <v>23</v>
      </c>
      <c r="C125" s="9">
        <v>63.19</v>
      </c>
      <c r="D125" s="4">
        <v>218.78</v>
      </c>
    </row>
    <row r="126" spans="1:4" x14ac:dyDescent="0.35">
      <c r="A126" s="1">
        <v>44686</v>
      </c>
      <c r="B126" s="5">
        <v>24</v>
      </c>
      <c r="C126" s="9">
        <v>66.56</v>
      </c>
      <c r="D126" s="4">
        <v>183.36</v>
      </c>
    </row>
    <row r="127" spans="1:4" x14ac:dyDescent="0.35">
      <c r="A127" s="1">
        <v>44687</v>
      </c>
      <c r="B127" s="5">
        <v>22</v>
      </c>
      <c r="C127" s="9">
        <v>56.64</v>
      </c>
      <c r="D127" s="4">
        <v>245.93</v>
      </c>
    </row>
    <row r="128" spans="1:4" x14ac:dyDescent="0.35">
      <c r="A128" s="1">
        <v>44688</v>
      </c>
      <c r="B128" s="5">
        <v>25</v>
      </c>
      <c r="C128" s="9">
        <v>51.47</v>
      </c>
      <c r="D128" s="4">
        <v>244.3</v>
      </c>
    </row>
    <row r="129" spans="1:4" x14ac:dyDescent="0.35">
      <c r="A129" s="1">
        <v>44689</v>
      </c>
      <c r="B129" s="5">
        <v>27</v>
      </c>
      <c r="C129" s="9">
        <v>62.94</v>
      </c>
      <c r="D129" s="4">
        <v>171.06</v>
      </c>
    </row>
    <row r="130" spans="1:4" x14ac:dyDescent="0.35">
      <c r="A130" s="1">
        <v>44690</v>
      </c>
      <c r="B130" s="5">
        <v>17</v>
      </c>
      <c r="C130" s="9">
        <v>58.26</v>
      </c>
      <c r="D130" s="4">
        <v>172.87</v>
      </c>
    </row>
    <row r="131" spans="1:4" x14ac:dyDescent="0.35">
      <c r="A131" s="1">
        <v>44691</v>
      </c>
      <c r="B131" s="5">
        <v>23</v>
      </c>
      <c r="C131" s="9">
        <v>62.9</v>
      </c>
      <c r="D131" s="4">
        <v>212.63</v>
      </c>
    </row>
    <row r="132" spans="1:4" x14ac:dyDescent="0.35">
      <c r="A132" s="1">
        <v>44692</v>
      </c>
      <c r="B132" s="5">
        <v>26</v>
      </c>
      <c r="C132" s="9">
        <v>58.31</v>
      </c>
      <c r="D132" s="4">
        <v>171.15</v>
      </c>
    </row>
    <row r="133" spans="1:4" x14ac:dyDescent="0.35">
      <c r="A133" s="1">
        <v>44693</v>
      </c>
      <c r="B133" s="5">
        <v>19</v>
      </c>
      <c r="C133" s="9">
        <v>65.14</v>
      </c>
      <c r="D133" s="4">
        <v>177.51</v>
      </c>
    </row>
    <row r="134" spans="1:4" x14ac:dyDescent="0.35">
      <c r="A134" s="1">
        <v>44694</v>
      </c>
      <c r="B134" s="5">
        <v>27</v>
      </c>
      <c r="C134" s="9">
        <v>66.64</v>
      </c>
      <c r="D134" s="4">
        <v>224.45</v>
      </c>
    </row>
    <row r="135" spans="1:4" x14ac:dyDescent="0.35">
      <c r="A135" s="1">
        <v>44695</v>
      </c>
      <c r="B135" s="5">
        <v>21</v>
      </c>
      <c r="C135" s="9">
        <v>49.44</v>
      </c>
      <c r="D135" s="4">
        <v>154.66999999999999</v>
      </c>
    </row>
    <row r="136" spans="1:4" x14ac:dyDescent="0.35">
      <c r="A136" s="1">
        <v>44696</v>
      </c>
      <c r="B136" s="5">
        <v>28</v>
      </c>
      <c r="C136" s="9">
        <v>56.78</v>
      </c>
      <c r="D136" s="4">
        <v>225.35</v>
      </c>
    </row>
    <row r="137" spans="1:4" x14ac:dyDescent="0.35">
      <c r="A137" s="1">
        <v>44697</v>
      </c>
      <c r="B137" s="5">
        <v>22</v>
      </c>
      <c r="C137" s="9">
        <v>49.03</v>
      </c>
      <c r="D137" s="4">
        <v>205.67</v>
      </c>
    </row>
    <row r="138" spans="1:4" x14ac:dyDescent="0.35">
      <c r="A138" s="1">
        <v>44698</v>
      </c>
      <c r="B138" s="5">
        <v>24</v>
      </c>
      <c r="C138" s="9">
        <v>62.35</v>
      </c>
      <c r="D138" s="4">
        <v>190.16</v>
      </c>
    </row>
    <row r="139" spans="1:4" x14ac:dyDescent="0.35">
      <c r="A139" s="1">
        <v>44699</v>
      </c>
      <c r="B139" s="5">
        <v>27</v>
      </c>
      <c r="C139" s="9">
        <v>61.24</v>
      </c>
      <c r="D139" s="4">
        <v>202.71</v>
      </c>
    </row>
    <row r="140" spans="1:4" x14ac:dyDescent="0.35">
      <c r="A140" s="1">
        <v>44700</v>
      </c>
      <c r="B140" s="5">
        <v>28</v>
      </c>
      <c r="C140" s="9">
        <v>51</v>
      </c>
      <c r="D140" s="4">
        <v>212.75</v>
      </c>
    </row>
    <row r="141" spans="1:4" x14ac:dyDescent="0.35">
      <c r="A141" s="1">
        <v>44701</v>
      </c>
      <c r="B141" s="5">
        <v>30</v>
      </c>
      <c r="C141" s="9">
        <v>64.28</v>
      </c>
      <c r="D141" s="4">
        <v>194.15</v>
      </c>
    </row>
    <row r="142" spans="1:4" x14ac:dyDescent="0.35">
      <c r="A142" s="1">
        <v>44702</v>
      </c>
      <c r="B142" s="5">
        <v>30</v>
      </c>
      <c r="C142" s="9">
        <v>57.86</v>
      </c>
      <c r="D142" s="4">
        <v>215.17</v>
      </c>
    </row>
    <row r="143" spans="1:4" x14ac:dyDescent="0.35">
      <c r="A143" s="1">
        <v>44703</v>
      </c>
      <c r="B143" s="5">
        <v>22</v>
      </c>
      <c r="C143" s="9">
        <v>63</v>
      </c>
      <c r="D143" s="4">
        <v>210.66</v>
      </c>
    </row>
    <row r="144" spans="1:4" x14ac:dyDescent="0.35">
      <c r="A144" s="1">
        <v>44704</v>
      </c>
      <c r="B144" s="5">
        <v>30</v>
      </c>
      <c r="C144" s="9">
        <v>59.01</v>
      </c>
      <c r="D144" s="4">
        <v>247.15</v>
      </c>
    </row>
    <row r="145" spans="1:4" x14ac:dyDescent="0.35">
      <c r="A145" s="1">
        <v>44705</v>
      </c>
      <c r="B145" s="5">
        <v>30</v>
      </c>
      <c r="C145" s="9">
        <v>55.72</v>
      </c>
      <c r="D145" s="4">
        <v>196.16</v>
      </c>
    </row>
    <row r="146" spans="1:4" x14ac:dyDescent="0.35">
      <c r="A146" s="1">
        <v>44706</v>
      </c>
      <c r="B146" s="5">
        <v>27</v>
      </c>
      <c r="C146" s="9">
        <v>57.74</v>
      </c>
      <c r="D146" s="4">
        <v>164.65</v>
      </c>
    </row>
    <row r="147" spans="1:4" x14ac:dyDescent="0.35">
      <c r="A147" s="1">
        <v>44707</v>
      </c>
      <c r="B147" s="5">
        <v>24</v>
      </c>
      <c r="C147" s="9">
        <v>61.4</v>
      </c>
      <c r="D147" s="4">
        <v>247.64</v>
      </c>
    </row>
    <row r="148" spans="1:4" x14ac:dyDescent="0.35">
      <c r="A148" s="1">
        <v>44708</v>
      </c>
      <c r="B148" s="5">
        <v>29</v>
      </c>
      <c r="C148" s="9">
        <v>57.73</v>
      </c>
      <c r="D148" s="4">
        <v>153.01</v>
      </c>
    </row>
    <row r="149" spans="1:4" x14ac:dyDescent="0.35">
      <c r="A149" s="1">
        <v>44709</v>
      </c>
      <c r="B149" s="5">
        <v>22</v>
      </c>
      <c r="C149" s="9">
        <v>65.2</v>
      </c>
      <c r="D149" s="4">
        <v>152.24</v>
      </c>
    </row>
    <row r="150" spans="1:4" x14ac:dyDescent="0.35">
      <c r="A150" s="1">
        <v>44710</v>
      </c>
      <c r="B150" s="5">
        <v>24</v>
      </c>
      <c r="C150" s="9">
        <v>53.01</v>
      </c>
      <c r="D150" s="4">
        <v>162.19999999999999</v>
      </c>
    </row>
    <row r="151" spans="1:4" x14ac:dyDescent="0.35">
      <c r="A151" s="1">
        <v>44711</v>
      </c>
      <c r="B151" s="5">
        <v>19</v>
      </c>
      <c r="C151" s="9">
        <v>57.19</v>
      </c>
      <c r="D151" s="4">
        <v>150.52000000000001</v>
      </c>
    </row>
    <row r="152" spans="1:4" x14ac:dyDescent="0.35">
      <c r="A152" s="1">
        <v>44712</v>
      </c>
      <c r="B152" s="5">
        <v>28</v>
      </c>
      <c r="C152" s="9">
        <v>60.05</v>
      </c>
      <c r="D152" s="4">
        <v>235.64</v>
      </c>
    </row>
    <row r="153" spans="1:4" x14ac:dyDescent="0.35">
      <c r="A153" s="1">
        <v>44713</v>
      </c>
      <c r="B153" s="5">
        <v>24</v>
      </c>
      <c r="C153" s="9">
        <v>61.35</v>
      </c>
      <c r="D153" s="4">
        <v>178.85</v>
      </c>
    </row>
    <row r="154" spans="1:4" x14ac:dyDescent="0.35">
      <c r="A154" s="1">
        <v>44714</v>
      </c>
      <c r="B154" s="5">
        <v>28</v>
      </c>
      <c r="C154" s="9">
        <v>55.11</v>
      </c>
      <c r="D154" s="4">
        <v>245.22</v>
      </c>
    </row>
    <row r="155" spans="1:4" x14ac:dyDescent="0.35">
      <c r="A155" s="1">
        <v>44715</v>
      </c>
      <c r="B155" s="5">
        <v>29</v>
      </c>
      <c r="C155" s="9">
        <v>58.41</v>
      </c>
      <c r="D155" s="4">
        <v>234.78</v>
      </c>
    </row>
    <row r="156" spans="1:4" x14ac:dyDescent="0.35">
      <c r="A156" s="1">
        <v>44716</v>
      </c>
      <c r="B156" s="5">
        <v>29</v>
      </c>
      <c r="C156" s="9">
        <v>55.3</v>
      </c>
      <c r="D156" s="4">
        <v>214.3</v>
      </c>
    </row>
    <row r="157" spans="1:4" x14ac:dyDescent="0.35">
      <c r="A157" s="1">
        <v>44717</v>
      </c>
      <c r="B157" s="5">
        <v>28</v>
      </c>
      <c r="C157" s="9">
        <v>48.4</v>
      </c>
      <c r="D157" s="4">
        <v>235.36</v>
      </c>
    </row>
    <row r="158" spans="1:4" x14ac:dyDescent="0.35">
      <c r="A158" s="1">
        <v>44718</v>
      </c>
      <c r="B158" s="5">
        <v>25</v>
      </c>
      <c r="C158" s="9">
        <v>51.65</v>
      </c>
      <c r="D158" s="4">
        <v>172.07</v>
      </c>
    </row>
    <row r="159" spans="1:4" x14ac:dyDescent="0.35">
      <c r="A159" s="1">
        <v>44719</v>
      </c>
      <c r="B159" s="5">
        <v>20</v>
      </c>
      <c r="C159" s="9">
        <v>66.36</v>
      </c>
      <c r="D159" s="4">
        <v>164.4</v>
      </c>
    </row>
    <row r="160" spans="1:4" x14ac:dyDescent="0.35">
      <c r="A160" s="1">
        <v>44720</v>
      </c>
      <c r="B160" s="5">
        <v>21</v>
      </c>
      <c r="C160" s="9">
        <v>61.43</v>
      </c>
      <c r="D160" s="4">
        <v>173.31</v>
      </c>
    </row>
    <row r="161" spans="1:4" x14ac:dyDescent="0.35">
      <c r="A161" s="1">
        <v>44721</v>
      </c>
      <c r="B161" s="5">
        <v>26</v>
      </c>
      <c r="C161" s="9">
        <v>59.4</v>
      </c>
      <c r="D161" s="4">
        <v>155.55000000000001</v>
      </c>
    </row>
    <row r="162" spans="1:4" x14ac:dyDescent="0.35">
      <c r="A162" s="1">
        <v>44722</v>
      </c>
      <c r="B162" s="5">
        <v>23</v>
      </c>
      <c r="C162" s="9">
        <v>50.05</v>
      </c>
      <c r="D162" s="4">
        <v>214.1</v>
      </c>
    </row>
    <row r="163" spans="1:4" x14ac:dyDescent="0.35">
      <c r="A163" s="1">
        <v>44723</v>
      </c>
      <c r="B163" s="5">
        <v>21</v>
      </c>
      <c r="C163" s="9">
        <v>60.72</v>
      </c>
      <c r="D163" s="4">
        <v>224.04</v>
      </c>
    </row>
    <row r="164" spans="1:4" x14ac:dyDescent="0.35">
      <c r="A164" s="1">
        <v>44724</v>
      </c>
      <c r="B164" s="5">
        <v>19</v>
      </c>
      <c r="C164" s="9">
        <v>47.55</v>
      </c>
      <c r="D164" s="4">
        <v>217.1</v>
      </c>
    </row>
    <row r="165" spans="1:4" x14ac:dyDescent="0.35">
      <c r="A165" s="1">
        <v>44725</v>
      </c>
      <c r="B165" s="5">
        <v>22</v>
      </c>
      <c r="C165" s="9">
        <v>66.48</v>
      </c>
      <c r="D165" s="4">
        <v>223.47</v>
      </c>
    </row>
    <row r="166" spans="1:4" x14ac:dyDescent="0.35">
      <c r="A166" s="1">
        <v>44726</v>
      </c>
      <c r="B166" s="5">
        <v>22</v>
      </c>
      <c r="C166" s="9">
        <v>57.45</v>
      </c>
      <c r="D166" s="4">
        <v>203.19</v>
      </c>
    </row>
    <row r="167" spans="1:4" x14ac:dyDescent="0.35">
      <c r="A167" s="1">
        <v>44727</v>
      </c>
      <c r="B167" s="5">
        <v>22</v>
      </c>
      <c r="C167" s="9">
        <v>60.97</v>
      </c>
      <c r="D167" s="4">
        <v>234.78</v>
      </c>
    </row>
    <row r="168" spans="1:4" x14ac:dyDescent="0.35">
      <c r="A168" s="1">
        <v>44728</v>
      </c>
      <c r="B168" s="5">
        <v>30</v>
      </c>
      <c r="C168" s="9">
        <v>64.22</v>
      </c>
      <c r="D168" s="4">
        <v>208.01</v>
      </c>
    </row>
    <row r="169" spans="1:4" x14ac:dyDescent="0.35">
      <c r="A169" s="1">
        <v>44729</v>
      </c>
      <c r="B169" s="5">
        <v>30</v>
      </c>
      <c r="C169" s="9">
        <v>51.5</v>
      </c>
      <c r="D169" s="4">
        <v>225.85</v>
      </c>
    </row>
    <row r="170" spans="1:4" x14ac:dyDescent="0.35">
      <c r="A170" s="1">
        <v>44730</v>
      </c>
      <c r="B170" s="5">
        <v>21</v>
      </c>
      <c r="C170" s="9">
        <v>52.88</v>
      </c>
      <c r="D170" s="4">
        <v>244.96</v>
      </c>
    </row>
    <row r="171" spans="1:4" x14ac:dyDescent="0.35">
      <c r="A171" s="1">
        <v>44731</v>
      </c>
      <c r="B171" s="5">
        <v>28</v>
      </c>
      <c r="C171" s="9">
        <v>58.13</v>
      </c>
      <c r="D171" s="4">
        <v>192.87</v>
      </c>
    </row>
    <row r="172" spans="1:4" x14ac:dyDescent="0.35">
      <c r="A172" s="1">
        <v>44732</v>
      </c>
      <c r="B172" s="5">
        <v>26</v>
      </c>
      <c r="C172" s="9">
        <v>58.33</v>
      </c>
      <c r="D172" s="4">
        <v>171.22</v>
      </c>
    </row>
    <row r="173" spans="1:4" x14ac:dyDescent="0.35">
      <c r="A173" s="1">
        <v>44733</v>
      </c>
      <c r="B173" s="5">
        <v>29</v>
      </c>
      <c r="C173" s="9">
        <v>60.81</v>
      </c>
      <c r="D173" s="4">
        <v>171.44</v>
      </c>
    </row>
    <row r="174" spans="1:4" x14ac:dyDescent="0.35">
      <c r="A174" s="1">
        <v>44734</v>
      </c>
      <c r="B174" s="5">
        <v>29</v>
      </c>
      <c r="C174" s="9">
        <v>52.03</v>
      </c>
      <c r="D174" s="4">
        <v>164.93</v>
      </c>
    </row>
    <row r="175" spans="1:4" x14ac:dyDescent="0.35">
      <c r="A175" s="1">
        <v>44735</v>
      </c>
      <c r="B175" s="5">
        <v>29</v>
      </c>
      <c r="C175" s="9">
        <v>57.6</v>
      </c>
      <c r="D175" s="4">
        <v>215.63</v>
      </c>
    </row>
    <row r="176" spans="1:4" x14ac:dyDescent="0.35">
      <c r="A176" s="1">
        <v>44736</v>
      </c>
      <c r="B176" s="5">
        <v>22</v>
      </c>
      <c r="C176" s="9">
        <v>46.77</v>
      </c>
      <c r="D176" s="4">
        <v>176.67</v>
      </c>
    </row>
    <row r="177" spans="1:4" x14ac:dyDescent="0.35">
      <c r="A177" s="1">
        <v>44737</v>
      </c>
      <c r="B177" s="5">
        <v>25</v>
      </c>
      <c r="C177" s="9">
        <v>51.39</v>
      </c>
      <c r="D177" s="4">
        <v>239.62</v>
      </c>
    </row>
    <row r="178" spans="1:4" x14ac:dyDescent="0.35">
      <c r="A178" s="1">
        <v>44738</v>
      </c>
      <c r="B178" s="5">
        <v>29</v>
      </c>
      <c r="C178" s="9">
        <v>48.83</v>
      </c>
      <c r="D178" s="4">
        <v>213.37</v>
      </c>
    </row>
    <row r="179" spans="1:4" x14ac:dyDescent="0.35">
      <c r="A179" s="1">
        <v>44739</v>
      </c>
      <c r="B179" s="5">
        <v>24</v>
      </c>
      <c r="C179" s="9">
        <v>63.49</v>
      </c>
      <c r="D179" s="4">
        <v>191.03</v>
      </c>
    </row>
    <row r="180" spans="1:4" x14ac:dyDescent="0.35">
      <c r="A180" s="1">
        <v>44740</v>
      </c>
      <c r="B180" s="5">
        <v>27</v>
      </c>
      <c r="C180" s="9">
        <v>59.48</v>
      </c>
      <c r="D180" s="4">
        <v>234.76</v>
      </c>
    </row>
    <row r="181" spans="1:4" x14ac:dyDescent="0.35">
      <c r="A181" s="1">
        <v>44741</v>
      </c>
      <c r="B181" s="5">
        <v>30</v>
      </c>
      <c r="C181" s="9">
        <v>55.02</v>
      </c>
      <c r="D181" s="4">
        <v>191.2</v>
      </c>
    </row>
    <row r="182" spans="1:4" x14ac:dyDescent="0.35">
      <c r="A182" s="1">
        <v>44742</v>
      </c>
      <c r="B182" s="5">
        <v>26</v>
      </c>
      <c r="C182" s="9">
        <v>56.98</v>
      </c>
      <c r="D182" s="4">
        <v>224.56</v>
      </c>
    </row>
    <row r="183" spans="1:4" x14ac:dyDescent="0.35">
      <c r="A183" s="1">
        <v>44743</v>
      </c>
      <c r="B183" s="5">
        <v>28</v>
      </c>
      <c r="C183" s="9">
        <v>61.49</v>
      </c>
      <c r="D183" s="4">
        <v>212.52</v>
      </c>
    </row>
    <row r="184" spans="1:4" x14ac:dyDescent="0.35">
      <c r="A184" s="1">
        <v>44744</v>
      </c>
      <c r="B184" s="5">
        <v>25</v>
      </c>
      <c r="C184" s="9">
        <v>62.33</v>
      </c>
      <c r="D184" s="4">
        <v>202.52</v>
      </c>
    </row>
    <row r="185" spans="1:4" x14ac:dyDescent="0.35">
      <c r="A185" s="1">
        <v>44745</v>
      </c>
      <c r="B185" s="5">
        <v>31</v>
      </c>
      <c r="C185" s="9">
        <v>60.34</v>
      </c>
      <c r="D185" s="4">
        <v>210.49</v>
      </c>
    </row>
    <row r="186" spans="1:4" x14ac:dyDescent="0.35">
      <c r="A186" s="1">
        <v>44746</v>
      </c>
      <c r="B186" s="5">
        <v>24</v>
      </c>
      <c r="C186" s="9">
        <v>52.95</v>
      </c>
      <c r="D186" s="4">
        <v>240.46</v>
      </c>
    </row>
    <row r="187" spans="1:4" x14ac:dyDescent="0.35">
      <c r="A187" s="1">
        <v>44747</v>
      </c>
      <c r="B187" s="5">
        <v>19</v>
      </c>
      <c r="C187" s="9">
        <v>48.76</v>
      </c>
      <c r="D187" s="4">
        <v>168.76</v>
      </c>
    </row>
    <row r="188" spans="1:4" x14ac:dyDescent="0.35">
      <c r="A188" s="1">
        <v>44748</v>
      </c>
      <c r="B188" s="5">
        <v>30</v>
      </c>
      <c r="C188" s="9">
        <v>63.95</v>
      </c>
      <c r="D188" s="4">
        <v>152.86000000000001</v>
      </c>
    </row>
    <row r="189" spans="1:4" x14ac:dyDescent="0.35">
      <c r="A189" s="1">
        <v>44749</v>
      </c>
      <c r="B189" s="5">
        <v>29</v>
      </c>
      <c r="C189" s="9">
        <v>53.21</v>
      </c>
      <c r="D189" s="4">
        <v>224.47</v>
      </c>
    </row>
    <row r="190" spans="1:4" x14ac:dyDescent="0.35">
      <c r="A190" s="1">
        <v>44750</v>
      </c>
      <c r="B190" s="5">
        <v>27</v>
      </c>
      <c r="C190" s="9">
        <v>61.39</v>
      </c>
      <c r="D190" s="4">
        <v>190.73</v>
      </c>
    </row>
    <row r="191" spans="1:4" x14ac:dyDescent="0.35">
      <c r="A191" s="1">
        <v>44751</v>
      </c>
      <c r="B191" s="5">
        <v>30</v>
      </c>
      <c r="C191" s="9">
        <v>46.7</v>
      </c>
      <c r="D191" s="4">
        <v>171.45</v>
      </c>
    </row>
    <row r="192" spans="1:4" x14ac:dyDescent="0.35">
      <c r="A192" s="1">
        <v>44752</v>
      </c>
      <c r="B192" s="5">
        <v>32</v>
      </c>
      <c r="C192" s="9">
        <v>57.94</v>
      </c>
      <c r="D192" s="4">
        <v>172.95</v>
      </c>
    </row>
    <row r="193" spans="1:4" x14ac:dyDescent="0.35">
      <c r="A193" s="1">
        <v>44753</v>
      </c>
      <c r="B193" s="5">
        <v>31</v>
      </c>
      <c r="C193" s="9">
        <v>61.86</v>
      </c>
      <c r="D193" s="4">
        <v>155.69</v>
      </c>
    </row>
    <row r="194" spans="1:4" x14ac:dyDescent="0.35">
      <c r="A194" s="1">
        <v>44754</v>
      </c>
      <c r="B194" s="5">
        <v>32</v>
      </c>
      <c r="C194" s="9">
        <v>52.25</v>
      </c>
      <c r="D194" s="4">
        <v>241.13</v>
      </c>
    </row>
    <row r="195" spans="1:4" x14ac:dyDescent="0.35">
      <c r="A195" s="1">
        <v>44755</v>
      </c>
      <c r="B195" s="5">
        <v>21</v>
      </c>
      <c r="C195" s="9">
        <v>51.58</v>
      </c>
      <c r="D195" s="4">
        <v>225.79</v>
      </c>
    </row>
    <row r="196" spans="1:4" x14ac:dyDescent="0.35">
      <c r="A196" s="1">
        <v>44756</v>
      </c>
      <c r="B196" s="5">
        <v>28</v>
      </c>
      <c r="C196" s="9">
        <v>48.93</v>
      </c>
      <c r="D196" s="4">
        <v>227.22</v>
      </c>
    </row>
    <row r="197" spans="1:4" x14ac:dyDescent="0.35">
      <c r="A197" s="1">
        <v>44757</v>
      </c>
      <c r="B197" s="5">
        <v>33</v>
      </c>
      <c r="C197" s="9">
        <v>63.61</v>
      </c>
      <c r="D197" s="4">
        <v>244.15</v>
      </c>
    </row>
    <row r="198" spans="1:4" x14ac:dyDescent="0.35">
      <c r="A198" s="1">
        <v>44758</v>
      </c>
      <c r="B198" s="5">
        <v>22</v>
      </c>
      <c r="C198" s="9">
        <v>56.14</v>
      </c>
      <c r="D198" s="4">
        <v>158.4</v>
      </c>
    </row>
    <row r="199" spans="1:4" x14ac:dyDescent="0.35">
      <c r="A199" s="1">
        <v>44759</v>
      </c>
      <c r="B199" s="5">
        <v>30</v>
      </c>
      <c r="C199" s="9">
        <v>63.83</v>
      </c>
      <c r="D199" s="4">
        <v>220.36</v>
      </c>
    </row>
    <row r="200" spans="1:4" x14ac:dyDescent="0.35">
      <c r="A200" s="1">
        <v>44760</v>
      </c>
      <c r="B200" s="5">
        <v>20</v>
      </c>
      <c r="C200" s="9">
        <v>58.77</v>
      </c>
      <c r="D200" s="4">
        <v>169.33</v>
      </c>
    </row>
    <row r="201" spans="1:4" x14ac:dyDescent="0.35">
      <c r="A201" s="1">
        <v>44761</v>
      </c>
      <c r="B201" s="5">
        <v>25</v>
      </c>
      <c r="C201" s="9">
        <v>60.05</v>
      </c>
      <c r="D201" s="4">
        <v>190.44</v>
      </c>
    </row>
    <row r="202" spans="1:4" x14ac:dyDescent="0.35">
      <c r="A202" s="1">
        <v>44762</v>
      </c>
      <c r="B202" s="5">
        <v>23</v>
      </c>
      <c r="C202" s="9">
        <v>51.71</v>
      </c>
      <c r="D202" s="4">
        <v>180.79</v>
      </c>
    </row>
    <row r="203" spans="1:4" x14ac:dyDescent="0.35">
      <c r="A203" s="1">
        <v>44763</v>
      </c>
      <c r="B203" s="5">
        <v>21</v>
      </c>
      <c r="C203" s="9">
        <v>58.29</v>
      </c>
      <c r="D203" s="4">
        <v>190.34</v>
      </c>
    </row>
    <row r="204" spans="1:4" x14ac:dyDescent="0.35">
      <c r="A204" s="1">
        <v>44764</v>
      </c>
      <c r="B204" s="5">
        <v>32</v>
      </c>
      <c r="C204" s="9">
        <v>47.08</v>
      </c>
      <c r="D204" s="4">
        <v>230.97</v>
      </c>
    </row>
    <row r="205" spans="1:4" x14ac:dyDescent="0.35">
      <c r="A205" s="1">
        <v>44765</v>
      </c>
      <c r="B205" s="5">
        <v>31</v>
      </c>
      <c r="C205" s="9">
        <v>54.58</v>
      </c>
      <c r="D205" s="4">
        <v>187.32</v>
      </c>
    </row>
    <row r="206" spans="1:4" x14ac:dyDescent="0.35">
      <c r="A206" s="1">
        <v>44766</v>
      </c>
      <c r="B206" s="5">
        <v>24</v>
      </c>
      <c r="C206" s="9">
        <v>59.66</v>
      </c>
      <c r="D206" s="4">
        <v>177.77</v>
      </c>
    </row>
    <row r="207" spans="1:4" x14ac:dyDescent="0.35">
      <c r="A207" s="1">
        <v>44767</v>
      </c>
      <c r="B207" s="5">
        <v>27</v>
      </c>
      <c r="C207" s="9">
        <v>60.4</v>
      </c>
      <c r="D207" s="4">
        <v>217.33</v>
      </c>
    </row>
    <row r="208" spans="1:4" x14ac:dyDescent="0.35">
      <c r="A208" s="1">
        <v>44768</v>
      </c>
      <c r="B208" s="5">
        <v>29</v>
      </c>
      <c r="C208" s="9">
        <v>62.27</v>
      </c>
      <c r="D208" s="4">
        <v>180.11</v>
      </c>
    </row>
    <row r="209" spans="1:4" x14ac:dyDescent="0.35">
      <c r="A209" s="1">
        <v>44769</v>
      </c>
      <c r="B209" s="5">
        <v>20</v>
      </c>
      <c r="C209" s="9">
        <v>62.37</v>
      </c>
      <c r="D209" s="4">
        <v>168.54</v>
      </c>
    </row>
    <row r="210" spans="1:4" x14ac:dyDescent="0.35">
      <c r="A210" s="1">
        <v>44770</v>
      </c>
      <c r="B210" s="5">
        <v>25</v>
      </c>
      <c r="C210" s="9">
        <v>46.43</v>
      </c>
      <c r="D210" s="4">
        <v>169.71</v>
      </c>
    </row>
    <row r="211" spans="1:4" x14ac:dyDescent="0.35">
      <c r="A211" s="1">
        <v>44771</v>
      </c>
      <c r="B211" s="5">
        <v>31</v>
      </c>
      <c r="C211" s="9">
        <v>63.14</v>
      </c>
      <c r="D211" s="4">
        <v>175.9</v>
      </c>
    </row>
    <row r="212" spans="1:4" x14ac:dyDescent="0.35">
      <c r="A212" s="1">
        <v>44772</v>
      </c>
      <c r="B212" s="5">
        <v>24</v>
      </c>
      <c r="C212" s="9">
        <v>65.75</v>
      </c>
      <c r="D212" s="4">
        <v>205.16</v>
      </c>
    </row>
    <row r="213" spans="1:4" x14ac:dyDescent="0.35">
      <c r="A213" s="1">
        <v>44773</v>
      </c>
      <c r="B213" s="5">
        <v>24</v>
      </c>
      <c r="C213" s="9">
        <v>51.18</v>
      </c>
      <c r="D213" s="4">
        <v>148.43</v>
      </c>
    </row>
    <row r="214" spans="1:4" x14ac:dyDescent="0.35">
      <c r="A214" s="1">
        <v>44774</v>
      </c>
      <c r="B214" s="5">
        <v>30</v>
      </c>
      <c r="C214" s="9">
        <v>59.44</v>
      </c>
      <c r="D214" s="4">
        <v>214.14</v>
      </c>
    </row>
    <row r="215" spans="1:4" x14ac:dyDescent="0.35">
      <c r="A215" s="1">
        <v>44775</v>
      </c>
      <c r="B215" s="5">
        <v>24</v>
      </c>
      <c r="C215" s="9">
        <v>53.44</v>
      </c>
      <c r="D215" s="4">
        <v>191.04</v>
      </c>
    </row>
    <row r="216" spans="1:4" x14ac:dyDescent="0.35">
      <c r="A216" s="1">
        <v>44776</v>
      </c>
      <c r="B216" s="5">
        <v>23</v>
      </c>
      <c r="C216" s="9">
        <v>58.68</v>
      </c>
      <c r="D216" s="4">
        <v>220.48</v>
      </c>
    </row>
    <row r="217" spans="1:4" x14ac:dyDescent="0.35">
      <c r="A217" s="1">
        <v>44777</v>
      </c>
      <c r="B217" s="5">
        <v>22</v>
      </c>
      <c r="C217" s="9">
        <v>50.21</v>
      </c>
      <c r="D217" s="4">
        <v>175.09</v>
      </c>
    </row>
    <row r="218" spans="1:4" x14ac:dyDescent="0.35">
      <c r="A218" s="1">
        <v>44778</v>
      </c>
      <c r="B218" s="5">
        <v>22</v>
      </c>
      <c r="C218" s="9">
        <v>61.98</v>
      </c>
      <c r="D218" s="4">
        <v>188.12</v>
      </c>
    </row>
    <row r="219" spans="1:4" x14ac:dyDescent="0.35">
      <c r="A219" s="1">
        <v>44779</v>
      </c>
      <c r="B219" s="5">
        <v>23</v>
      </c>
      <c r="C219" s="9">
        <v>55.55</v>
      </c>
      <c r="D219" s="4">
        <v>202.13</v>
      </c>
    </row>
    <row r="220" spans="1:4" x14ac:dyDescent="0.35">
      <c r="A220" s="1">
        <v>44780</v>
      </c>
      <c r="B220" s="5">
        <v>30</v>
      </c>
      <c r="C220" s="9">
        <v>53.91</v>
      </c>
      <c r="D220" s="4">
        <v>180.36</v>
      </c>
    </row>
    <row r="221" spans="1:4" x14ac:dyDescent="0.35">
      <c r="A221" s="1">
        <v>44781</v>
      </c>
      <c r="B221" s="5">
        <v>33</v>
      </c>
      <c r="C221" s="9">
        <v>56.55</v>
      </c>
      <c r="D221" s="4">
        <v>192.28</v>
      </c>
    </row>
    <row r="222" spans="1:4" x14ac:dyDescent="0.35">
      <c r="A222" s="1">
        <v>44782</v>
      </c>
      <c r="B222" s="5">
        <v>22</v>
      </c>
      <c r="C222" s="9">
        <v>59.6</v>
      </c>
      <c r="D222" s="4">
        <v>240.56</v>
      </c>
    </row>
    <row r="223" spans="1:4" x14ac:dyDescent="0.35">
      <c r="A223" s="1">
        <v>44783</v>
      </c>
      <c r="B223" s="5">
        <v>32</v>
      </c>
      <c r="C223" s="9">
        <v>65.540000000000006</v>
      </c>
      <c r="D223" s="4">
        <v>177.26</v>
      </c>
    </row>
    <row r="224" spans="1:4" x14ac:dyDescent="0.35">
      <c r="A224" s="1">
        <v>44784</v>
      </c>
      <c r="B224" s="5">
        <v>31</v>
      </c>
      <c r="C224" s="9">
        <v>48.73</v>
      </c>
      <c r="D224" s="4">
        <v>208.88</v>
      </c>
    </row>
    <row r="225" spans="1:4" x14ac:dyDescent="0.35">
      <c r="A225" s="1">
        <v>44785</v>
      </c>
      <c r="B225" s="5">
        <v>28</v>
      </c>
      <c r="C225" s="9">
        <v>63.78</v>
      </c>
      <c r="D225" s="4">
        <v>216.38</v>
      </c>
    </row>
    <row r="226" spans="1:4" x14ac:dyDescent="0.35">
      <c r="A226" s="1">
        <v>44786</v>
      </c>
      <c r="B226" s="5">
        <v>26</v>
      </c>
      <c r="C226" s="9">
        <v>60.57</v>
      </c>
      <c r="D226" s="4">
        <v>153.41</v>
      </c>
    </row>
    <row r="227" spans="1:4" x14ac:dyDescent="0.35">
      <c r="A227" s="1">
        <v>44787</v>
      </c>
      <c r="B227" s="5">
        <v>33</v>
      </c>
      <c r="C227" s="9">
        <v>52.98</v>
      </c>
      <c r="D227" s="4">
        <v>161.05000000000001</v>
      </c>
    </row>
    <row r="228" spans="1:4" x14ac:dyDescent="0.35">
      <c r="A228" s="1">
        <v>44788</v>
      </c>
      <c r="B228" s="5">
        <v>22</v>
      </c>
      <c r="C228" s="9">
        <v>54.73</v>
      </c>
      <c r="D228" s="4">
        <v>240.28</v>
      </c>
    </row>
    <row r="229" spans="1:4" x14ac:dyDescent="0.35">
      <c r="A229" s="1">
        <v>44789</v>
      </c>
      <c r="B229" s="5">
        <v>27</v>
      </c>
      <c r="C229" s="9">
        <v>63.79</v>
      </c>
      <c r="D229" s="4">
        <v>152.30000000000001</v>
      </c>
    </row>
    <row r="230" spans="1:4" x14ac:dyDescent="0.35">
      <c r="A230" s="1">
        <v>44790</v>
      </c>
      <c r="B230" s="5">
        <v>26</v>
      </c>
      <c r="C230" s="9">
        <v>54.79</v>
      </c>
      <c r="D230" s="4">
        <v>155.62</v>
      </c>
    </row>
    <row r="231" spans="1:4" x14ac:dyDescent="0.35">
      <c r="A231" s="1">
        <v>44791</v>
      </c>
      <c r="B231" s="5">
        <v>25</v>
      </c>
      <c r="C231" s="9">
        <v>63.67</v>
      </c>
      <c r="D231" s="4">
        <v>195.27</v>
      </c>
    </row>
    <row r="232" spans="1:4" x14ac:dyDescent="0.35">
      <c r="A232" s="1">
        <v>44792</v>
      </c>
      <c r="B232" s="5">
        <v>23</v>
      </c>
      <c r="C232" s="9">
        <v>51.02</v>
      </c>
      <c r="D232" s="4">
        <v>210.58</v>
      </c>
    </row>
    <row r="233" spans="1:4" x14ac:dyDescent="0.35">
      <c r="A233" s="1">
        <v>44793</v>
      </c>
      <c r="B233" s="5">
        <v>33</v>
      </c>
      <c r="C233" s="9">
        <v>60.82</v>
      </c>
      <c r="D233" s="4">
        <v>167.76</v>
      </c>
    </row>
    <row r="234" spans="1:4" x14ac:dyDescent="0.35">
      <c r="A234" s="1">
        <v>44794</v>
      </c>
      <c r="B234" s="5">
        <v>23</v>
      </c>
      <c r="C234" s="9">
        <v>61.72</v>
      </c>
      <c r="D234" s="4">
        <v>149.16</v>
      </c>
    </row>
    <row r="235" spans="1:4" x14ac:dyDescent="0.35">
      <c r="A235" s="1">
        <v>44795</v>
      </c>
      <c r="B235" s="5">
        <v>21</v>
      </c>
      <c r="C235" s="9">
        <v>62</v>
      </c>
      <c r="D235" s="4">
        <v>236.53</v>
      </c>
    </row>
    <row r="236" spans="1:4" x14ac:dyDescent="0.35">
      <c r="A236" s="1">
        <v>44796</v>
      </c>
      <c r="B236" s="5">
        <v>24</v>
      </c>
      <c r="C236" s="9">
        <v>56.3</v>
      </c>
      <c r="D236" s="4">
        <v>176.97</v>
      </c>
    </row>
    <row r="237" spans="1:4" x14ac:dyDescent="0.35">
      <c r="A237" s="1">
        <v>44797</v>
      </c>
      <c r="B237" s="5">
        <v>30</v>
      </c>
      <c r="C237" s="9">
        <v>64.3</v>
      </c>
      <c r="D237" s="4">
        <v>234.31</v>
      </c>
    </row>
    <row r="238" spans="1:4" x14ac:dyDescent="0.35">
      <c r="A238" s="1">
        <v>44798</v>
      </c>
      <c r="B238" s="5">
        <v>22</v>
      </c>
      <c r="C238" s="9">
        <v>55.31</v>
      </c>
      <c r="D238" s="4">
        <v>221.58</v>
      </c>
    </row>
    <row r="239" spans="1:4" x14ac:dyDescent="0.35">
      <c r="A239" s="1">
        <v>44799</v>
      </c>
      <c r="B239" s="5">
        <v>22</v>
      </c>
      <c r="C239" s="9">
        <v>47.98</v>
      </c>
      <c r="D239" s="4">
        <v>163.43</v>
      </c>
    </row>
    <row r="240" spans="1:4" x14ac:dyDescent="0.35">
      <c r="A240" s="1">
        <v>44800</v>
      </c>
      <c r="B240" s="5">
        <v>34</v>
      </c>
      <c r="C240" s="9">
        <v>51.18</v>
      </c>
      <c r="D240" s="4">
        <v>213.48</v>
      </c>
    </row>
    <row r="241" spans="1:4" x14ac:dyDescent="0.35">
      <c r="A241" s="1">
        <v>44801</v>
      </c>
      <c r="B241" s="5">
        <v>29</v>
      </c>
      <c r="C241" s="9">
        <v>46.25</v>
      </c>
      <c r="D241" s="4">
        <v>162</v>
      </c>
    </row>
    <row r="242" spans="1:4" x14ac:dyDescent="0.35">
      <c r="A242" s="1">
        <v>44802</v>
      </c>
      <c r="B242" s="5">
        <v>34</v>
      </c>
      <c r="C242" s="9">
        <v>56.56</v>
      </c>
      <c r="D242" s="4">
        <v>152.78</v>
      </c>
    </row>
    <row r="243" spans="1:4" x14ac:dyDescent="0.35">
      <c r="A243" s="1">
        <v>44803</v>
      </c>
      <c r="B243" s="5">
        <v>24</v>
      </c>
      <c r="C243" s="9">
        <v>62.08</v>
      </c>
      <c r="D243" s="4">
        <v>170.8</v>
      </c>
    </row>
    <row r="244" spans="1:4" x14ac:dyDescent="0.35">
      <c r="A244" s="1">
        <v>44804</v>
      </c>
      <c r="B244" s="5">
        <v>28</v>
      </c>
      <c r="C244" s="9">
        <v>51.38</v>
      </c>
      <c r="D244" s="4">
        <v>218.54</v>
      </c>
    </row>
    <row r="245" spans="1:4" x14ac:dyDescent="0.35">
      <c r="A245" s="1">
        <v>44805</v>
      </c>
      <c r="B245" s="5">
        <v>30</v>
      </c>
      <c r="C245" s="9">
        <v>65.650000000000006</v>
      </c>
      <c r="D245" s="4">
        <v>202.01</v>
      </c>
    </row>
    <row r="246" spans="1:4" x14ac:dyDescent="0.35">
      <c r="A246" s="1">
        <v>44806</v>
      </c>
      <c r="B246" s="5">
        <v>33</v>
      </c>
      <c r="C246" s="9">
        <v>57.39</v>
      </c>
      <c r="D246" s="4">
        <v>167.14</v>
      </c>
    </row>
    <row r="247" spans="1:4" x14ac:dyDescent="0.35">
      <c r="A247" s="1">
        <v>44807</v>
      </c>
      <c r="B247" s="5">
        <v>28</v>
      </c>
      <c r="C247" s="9">
        <v>47.87</v>
      </c>
      <c r="D247" s="4">
        <v>163.19999999999999</v>
      </c>
    </row>
    <row r="248" spans="1:4" x14ac:dyDescent="0.35">
      <c r="A248" s="1">
        <v>44808</v>
      </c>
      <c r="B248" s="5">
        <v>29</v>
      </c>
      <c r="C248" s="9">
        <v>60.6</v>
      </c>
      <c r="D248" s="4">
        <v>227.42</v>
      </c>
    </row>
    <row r="249" spans="1:4" x14ac:dyDescent="0.35">
      <c r="A249" s="1">
        <v>44809</v>
      </c>
      <c r="B249" s="5">
        <v>24</v>
      </c>
      <c r="C249" s="9">
        <v>54.56</v>
      </c>
      <c r="D249" s="4">
        <v>217.16</v>
      </c>
    </row>
    <row r="250" spans="1:4" x14ac:dyDescent="0.35">
      <c r="A250" s="1">
        <v>44810</v>
      </c>
      <c r="B250" s="5">
        <v>27</v>
      </c>
      <c r="C250" s="9">
        <v>62.74</v>
      </c>
      <c r="D250" s="4">
        <v>183.94</v>
      </c>
    </row>
    <row r="251" spans="1:4" x14ac:dyDescent="0.35">
      <c r="A251" s="1">
        <v>44811</v>
      </c>
      <c r="B251" s="5">
        <v>30</v>
      </c>
      <c r="C251" s="9">
        <v>55.13</v>
      </c>
      <c r="D251" s="4">
        <v>242.36</v>
      </c>
    </row>
    <row r="252" spans="1:4" x14ac:dyDescent="0.35">
      <c r="A252" s="1">
        <v>44812</v>
      </c>
      <c r="B252" s="5">
        <v>24</v>
      </c>
      <c r="C252" s="9">
        <v>55.88</v>
      </c>
      <c r="D252" s="4">
        <v>242.13</v>
      </c>
    </row>
    <row r="253" spans="1:4" x14ac:dyDescent="0.35">
      <c r="A253" s="1">
        <v>44813</v>
      </c>
      <c r="B253" s="5">
        <v>24</v>
      </c>
      <c r="C253" s="9">
        <v>64.069999999999993</v>
      </c>
      <c r="D253" s="4">
        <v>200.3</v>
      </c>
    </row>
    <row r="254" spans="1:4" x14ac:dyDescent="0.35">
      <c r="A254" s="1">
        <v>44814</v>
      </c>
      <c r="B254" s="5">
        <v>35</v>
      </c>
      <c r="C254" s="9">
        <v>64.48</v>
      </c>
      <c r="D254" s="4">
        <v>202.72</v>
      </c>
    </row>
    <row r="255" spans="1:4" x14ac:dyDescent="0.35">
      <c r="A255" s="1">
        <v>44815</v>
      </c>
      <c r="B255" s="5">
        <v>29</v>
      </c>
      <c r="C255" s="9">
        <v>60.81</v>
      </c>
      <c r="D255" s="4">
        <v>173.02</v>
      </c>
    </row>
    <row r="256" spans="1:4" x14ac:dyDescent="0.35">
      <c r="A256" s="1">
        <v>44816</v>
      </c>
      <c r="B256" s="5">
        <v>33</v>
      </c>
      <c r="C256" s="9">
        <v>48.44</v>
      </c>
      <c r="D256" s="4">
        <v>200.89</v>
      </c>
    </row>
    <row r="257" spans="1:4" x14ac:dyDescent="0.35">
      <c r="A257" s="1">
        <v>44817</v>
      </c>
      <c r="B257" s="5">
        <v>29</v>
      </c>
      <c r="C257" s="9">
        <v>47.42</v>
      </c>
      <c r="D257" s="4">
        <v>154.38999999999999</v>
      </c>
    </row>
    <row r="258" spans="1:4" x14ac:dyDescent="0.35">
      <c r="A258" s="1">
        <v>44818</v>
      </c>
      <c r="B258" s="5">
        <v>25</v>
      </c>
      <c r="C258" s="9">
        <v>65.02</v>
      </c>
      <c r="D258" s="4">
        <v>174.75</v>
      </c>
    </row>
    <row r="259" spans="1:4" x14ac:dyDescent="0.35">
      <c r="A259" s="1">
        <v>44819</v>
      </c>
      <c r="B259" s="5">
        <v>29</v>
      </c>
      <c r="C259" s="9">
        <v>50.5</v>
      </c>
      <c r="D259" s="4">
        <v>245.5</v>
      </c>
    </row>
    <row r="260" spans="1:4" x14ac:dyDescent="0.35">
      <c r="A260" s="1">
        <v>44820</v>
      </c>
      <c r="B260" s="5">
        <v>24</v>
      </c>
      <c r="C260" s="9">
        <v>47.82</v>
      </c>
      <c r="D260" s="4">
        <v>170.99</v>
      </c>
    </row>
    <row r="261" spans="1:4" x14ac:dyDescent="0.35">
      <c r="A261" s="1">
        <v>44821</v>
      </c>
      <c r="B261" s="5">
        <v>28</v>
      </c>
      <c r="C261" s="9">
        <v>57.72</v>
      </c>
      <c r="D261" s="4">
        <v>205.23</v>
      </c>
    </row>
    <row r="262" spans="1:4" x14ac:dyDescent="0.35">
      <c r="A262" s="1">
        <v>44822</v>
      </c>
      <c r="B262" s="5">
        <v>32</v>
      </c>
      <c r="C262" s="9">
        <v>48.71</v>
      </c>
      <c r="D262" s="4">
        <v>164.14</v>
      </c>
    </row>
    <row r="263" spans="1:4" x14ac:dyDescent="0.35">
      <c r="A263" s="1">
        <v>44823</v>
      </c>
      <c r="B263" s="5">
        <v>30</v>
      </c>
      <c r="C263" s="9">
        <v>52.43</v>
      </c>
      <c r="D263" s="4">
        <v>206.9</v>
      </c>
    </row>
    <row r="264" spans="1:4" x14ac:dyDescent="0.35">
      <c r="A264" s="1">
        <v>44824</v>
      </c>
      <c r="B264" s="5">
        <v>27</v>
      </c>
      <c r="C264" s="9">
        <v>46.86</v>
      </c>
      <c r="D264" s="4">
        <v>172.27</v>
      </c>
    </row>
    <row r="265" spans="1:4" x14ac:dyDescent="0.35">
      <c r="A265" s="1">
        <v>44825</v>
      </c>
      <c r="B265" s="5">
        <v>29</v>
      </c>
      <c r="C265" s="9">
        <v>53.56</v>
      </c>
      <c r="D265" s="4">
        <v>155.83000000000001</v>
      </c>
    </row>
    <row r="266" spans="1:4" x14ac:dyDescent="0.35">
      <c r="A266" s="1">
        <v>44826</v>
      </c>
      <c r="B266" s="5">
        <v>25</v>
      </c>
      <c r="C266" s="9">
        <v>49.47</v>
      </c>
      <c r="D266" s="4">
        <v>208.17</v>
      </c>
    </row>
    <row r="267" spans="1:4" x14ac:dyDescent="0.35">
      <c r="A267" s="1">
        <v>44827</v>
      </c>
      <c r="B267" s="5">
        <v>23</v>
      </c>
      <c r="C267" s="9">
        <v>54.46</v>
      </c>
      <c r="D267" s="4">
        <v>167.1</v>
      </c>
    </row>
    <row r="268" spans="1:4" x14ac:dyDescent="0.35">
      <c r="A268" s="1">
        <v>44828</v>
      </c>
      <c r="B268" s="5">
        <v>35</v>
      </c>
      <c r="C268" s="9">
        <v>54.01</v>
      </c>
      <c r="D268" s="4">
        <v>223.99</v>
      </c>
    </row>
    <row r="269" spans="1:4" x14ac:dyDescent="0.35">
      <c r="A269" s="1">
        <v>44829</v>
      </c>
      <c r="B269" s="5">
        <v>32</v>
      </c>
      <c r="C269" s="9">
        <v>56.08</v>
      </c>
      <c r="D269" s="4">
        <v>168.64</v>
      </c>
    </row>
    <row r="270" spans="1:4" x14ac:dyDescent="0.35">
      <c r="A270" s="1">
        <v>44830</v>
      </c>
      <c r="B270" s="5">
        <v>30</v>
      </c>
      <c r="C270" s="9">
        <v>49.94</v>
      </c>
      <c r="D270" s="4">
        <v>181.25</v>
      </c>
    </row>
    <row r="271" spans="1:4" x14ac:dyDescent="0.35">
      <c r="A271" s="1">
        <v>44831</v>
      </c>
      <c r="B271" s="5">
        <v>25</v>
      </c>
      <c r="C271" s="9">
        <v>59.8</v>
      </c>
      <c r="D271" s="4">
        <v>220.26</v>
      </c>
    </row>
    <row r="272" spans="1:4" x14ac:dyDescent="0.35">
      <c r="A272" s="1">
        <v>44832</v>
      </c>
      <c r="B272" s="5">
        <v>28</v>
      </c>
      <c r="C272" s="9">
        <v>56.05</v>
      </c>
      <c r="D272" s="4">
        <v>189.04</v>
      </c>
    </row>
    <row r="273" spans="1:4" x14ac:dyDescent="0.35">
      <c r="A273" s="1">
        <v>44833</v>
      </c>
      <c r="B273" s="5">
        <v>23</v>
      </c>
      <c r="C273" s="9">
        <v>46.18</v>
      </c>
      <c r="D273" s="4">
        <v>229.96</v>
      </c>
    </row>
    <row r="274" spans="1:4" x14ac:dyDescent="0.35">
      <c r="A274" s="1">
        <v>44834</v>
      </c>
      <c r="B274" s="5">
        <v>24</v>
      </c>
      <c r="C274" s="9">
        <v>54.85</v>
      </c>
      <c r="D274" s="4">
        <v>234.22</v>
      </c>
    </row>
    <row r="275" spans="1:4" x14ac:dyDescent="0.35">
      <c r="A275" s="1">
        <v>44835</v>
      </c>
      <c r="B275" s="5">
        <v>30</v>
      </c>
      <c r="C275" s="9">
        <v>52.02</v>
      </c>
      <c r="D275" s="4">
        <v>222.54</v>
      </c>
    </row>
    <row r="276" spans="1:4" x14ac:dyDescent="0.35">
      <c r="A276" s="1">
        <v>44836</v>
      </c>
      <c r="B276" s="5">
        <v>24</v>
      </c>
      <c r="C276" s="9">
        <v>62.88</v>
      </c>
      <c r="D276" s="4">
        <v>148.5</v>
      </c>
    </row>
    <row r="277" spans="1:4" x14ac:dyDescent="0.35">
      <c r="A277" s="1">
        <v>44837</v>
      </c>
      <c r="B277" s="5">
        <v>29</v>
      </c>
      <c r="C277" s="9">
        <v>60.15</v>
      </c>
      <c r="D277" s="4">
        <v>243.27</v>
      </c>
    </row>
    <row r="278" spans="1:4" x14ac:dyDescent="0.35">
      <c r="A278" s="1">
        <v>44838</v>
      </c>
      <c r="B278" s="5">
        <v>33</v>
      </c>
      <c r="C278" s="9">
        <v>65.040000000000006</v>
      </c>
      <c r="D278" s="4">
        <v>242.65</v>
      </c>
    </row>
    <row r="279" spans="1:4" x14ac:dyDescent="0.35">
      <c r="A279" s="1">
        <v>44839</v>
      </c>
      <c r="B279" s="5">
        <v>31</v>
      </c>
      <c r="C279" s="9">
        <v>50.26</v>
      </c>
      <c r="D279" s="4">
        <v>222.15</v>
      </c>
    </row>
    <row r="280" spans="1:4" x14ac:dyDescent="0.35">
      <c r="A280" s="1">
        <v>44840</v>
      </c>
      <c r="B280" s="5">
        <v>26</v>
      </c>
      <c r="C280" s="9">
        <v>50.06</v>
      </c>
      <c r="D280" s="4">
        <v>183.06</v>
      </c>
    </row>
    <row r="281" spans="1:4" x14ac:dyDescent="0.35">
      <c r="A281" s="1">
        <v>44841</v>
      </c>
      <c r="B281" s="5">
        <v>30</v>
      </c>
      <c r="C281" s="9">
        <v>57.52</v>
      </c>
      <c r="D281" s="4">
        <v>196.99</v>
      </c>
    </row>
    <row r="282" spans="1:4" x14ac:dyDescent="0.35">
      <c r="A282" s="1">
        <v>44842</v>
      </c>
      <c r="B282" s="5">
        <v>35</v>
      </c>
      <c r="C282" s="9">
        <v>55.52</v>
      </c>
      <c r="D282" s="4">
        <v>194.62</v>
      </c>
    </row>
    <row r="283" spans="1:4" x14ac:dyDescent="0.35">
      <c r="A283" s="1">
        <v>44843</v>
      </c>
      <c r="B283" s="5">
        <v>23</v>
      </c>
      <c r="C283" s="9">
        <v>46.69</v>
      </c>
      <c r="D283" s="4">
        <v>247.58</v>
      </c>
    </row>
    <row r="284" spans="1:4" x14ac:dyDescent="0.35">
      <c r="A284" s="1">
        <v>44844</v>
      </c>
      <c r="B284" s="5">
        <v>23</v>
      </c>
      <c r="C284" s="9">
        <v>55.34</v>
      </c>
      <c r="D284" s="4">
        <v>166.46</v>
      </c>
    </row>
    <row r="285" spans="1:4" x14ac:dyDescent="0.35">
      <c r="A285" s="1">
        <v>44845</v>
      </c>
      <c r="B285" s="5">
        <v>29</v>
      </c>
      <c r="C285" s="9">
        <v>46.14</v>
      </c>
      <c r="D285" s="4">
        <v>215.88</v>
      </c>
    </row>
    <row r="286" spans="1:4" x14ac:dyDescent="0.35">
      <c r="A286" s="1">
        <v>44846</v>
      </c>
      <c r="B286" s="5">
        <v>25</v>
      </c>
      <c r="C286" s="9">
        <v>49.2</v>
      </c>
      <c r="D286" s="4">
        <v>158.54</v>
      </c>
    </row>
    <row r="287" spans="1:4" x14ac:dyDescent="0.35">
      <c r="A287" s="1">
        <v>44847</v>
      </c>
      <c r="B287" s="5">
        <v>32</v>
      </c>
      <c r="C287" s="9">
        <v>47.85</v>
      </c>
      <c r="D287" s="4">
        <v>151.6</v>
      </c>
    </row>
    <row r="288" spans="1:4" x14ac:dyDescent="0.35">
      <c r="A288" s="1">
        <v>44848</v>
      </c>
      <c r="B288" s="5">
        <v>27</v>
      </c>
      <c r="C288" s="9">
        <v>58.13</v>
      </c>
      <c r="D288" s="4">
        <v>166.27</v>
      </c>
    </row>
    <row r="289" spans="1:4" x14ac:dyDescent="0.35">
      <c r="A289" s="1">
        <v>44849</v>
      </c>
      <c r="B289" s="5">
        <v>30</v>
      </c>
      <c r="C289" s="9">
        <v>53.29</v>
      </c>
      <c r="D289" s="4">
        <v>151.03</v>
      </c>
    </row>
    <row r="290" spans="1:4" x14ac:dyDescent="0.35">
      <c r="A290" s="1">
        <v>44850</v>
      </c>
      <c r="B290" s="5">
        <v>23</v>
      </c>
      <c r="C290" s="9">
        <v>50.55</v>
      </c>
      <c r="D290" s="4">
        <v>242.44</v>
      </c>
    </row>
    <row r="291" spans="1:4" x14ac:dyDescent="0.35">
      <c r="A291" s="1">
        <v>44851</v>
      </c>
      <c r="B291" s="5">
        <v>32</v>
      </c>
      <c r="C291" s="9">
        <v>53.49</v>
      </c>
      <c r="D291" s="4">
        <v>216.54</v>
      </c>
    </row>
    <row r="292" spans="1:4" x14ac:dyDescent="0.35">
      <c r="A292" s="1">
        <v>44852</v>
      </c>
      <c r="B292" s="5">
        <v>25</v>
      </c>
      <c r="C292" s="9">
        <v>62.87</v>
      </c>
      <c r="D292" s="4">
        <v>208.26</v>
      </c>
    </row>
    <row r="293" spans="1:4" x14ac:dyDescent="0.35">
      <c r="A293" s="1">
        <v>44853</v>
      </c>
      <c r="B293" s="5">
        <v>25</v>
      </c>
      <c r="C293" s="9">
        <v>58.79</v>
      </c>
      <c r="D293" s="4">
        <v>169.14</v>
      </c>
    </row>
    <row r="294" spans="1:4" x14ac:dyDescent="0.35">
      <c r="A294" s="1">
        <v>44854</v>
      </c>
      <c r="B294" s="5">
        <v>24</v>
      </c>
      <c r="C294" s="9">
        <v>51.32</v>
      </c>
      <c r="D294" s="4">
        <v>202.04</v>
      </c>
    </row>
    <row r="295" spans="1:4" x14ac:dyDescent="0.35">
      <c r="A295" s="1">
        <v>44855</v>
      </c>
      <c r="B295" s="5">
        <v>27</v>
      </c>
      <c r="C295" s="9">
        <v>58.9</v>
      </c>
      <c r="D295" s="4">
        <v>247.26</v>
      </c>
    </row>
    <row r="296" spans="1:4" x14ac:dyDescent="0.35">
      <c r="A296" s="1">
        <v>44856</v>
      </c>
      <c r="B296" s="5">
        <v>27</v>
      </c>
      <c r="C296" s="9">
        <v>64.430000000000007</v>
      </c>
      <c r="D296" s="4">
        <v>209.92</v>
      </c>
    </row>
    <row r="297" spans="1:4" x14ac:dyDescent="0.35">
      <c r="A297" s="1">
        <v>44857</v>
      </c>
      <c r="B297" s="5">
        <v>31</v>
      </c>
      <c r="C297" s="9">
        <v>46.88</v>
      </c>
      <c r="D297" s="4">
        <v>205.47</v>
      </c>
    </row>
    <row r="298" spans="1:4" x14ac:dyDescent="0.35">
      <c r="A298" s="1">
        <v>44858</v>
      </c>
      <c r="B298" s="5">
        <v>29</v>
      </c>
      <c r="C298" s="9">
        <v>46.98</v>
      </c>
      <c r="D298" s="4">
        <v>170.62</v>
      </c>
    </row>
    <row r="299" spans="1:4" x14ac:dyDescent="0.35">
      <c r="A299" s="1">
        <v>44859</v>
      </c>
      <c r="B299" s="5">
        <v>26</v>
      </c>
      <c r="C299" s="9">
        <v>45.62</v>
      </c>
      <c r="D299" s="4">
        <v>160.91999999999999</v>
      </c>
    </row>
    <row r="300" spans="1:4" x14ac:dyDescent="0.35">
      <c r="A300" s="1">
        <v>44860</v>
      </c>
      <c r="B300" s="5">
        <v>26</v>
      </c>
      <c r="C300" s="9">
        <v>48.31</v>
      </c>
      <c r="D300" s="4">
        <v>216.16</v>
      </c>
    </row>
    <row r="301" spans="1:4" x14ac:dyDescent="0.35">
      <c r="A301" s="1">
        <v>44861</v>
      </c>
      <c r="B301" s="5">
        <v>27</v>
      </c>
      <c r="C301" s="9">
        <v>52.09</v>
      </c>
      <c r="D301" s="4">
        <v>174.53</v>
      </c>
    </row>
    <row r="302" spans="1:4" x14ac:dyDescent="0.35">
      <c r="A302" s="1">
        <v>44862</v>
      </c>
      <c r="B302" s="5">
        <v>24</v>
      </c>
      <c r="C302" s="9">
        <v>65.209999999999994</v>
      </c>
      <c r="D302" s="4">
        <v>167.92</v>
      </c>
    </row>
    <row r="303" spans="1:4" x14ac:dyDescent="0.35">
      <c r="A303" s="1">
        <v>44863</v>
      </c>
      <c r="B303" s="5">
        <v>25</v>
      </c>
      <c r="C303" s="9">
        <v>58.37</v>
      </c>
      <c r="D303" s="4">
        <v>171.01</v>
      </c>
    </row>
    <row r="304" spans="1:4" x14ac:dyDescent="0.35">
      <c r="A304" s="1">
        <v>44864</v>
      </c>
      <c r="B304" s="5">
        <v>29</v>
      </c>
      <c r="C304" s="9">
        <v>48.62</v>
      </c>
      <c r="D304" s="4">
        <v>221.09</v>
      </c>
    </row>
    <row r="305" spans="1:4" x14ac:dyDescent="0.35">
      <c r="A305" s="1">
        <v>44865</v>
      </c>
      <c r="B305" s="5">
        <v>27</v>
      </c>
      <c r="C305" s="9">
        <v>45.59</v>
      </c>
      <c r="D305" s="4">
        <v>163.15</v>
      </c>
    </row>
    <row r="306" spans="1:4" x14ac:dyDescent="0.35">
      <c r="A306" s="1">
        <v>44866</v>
      </c>
      <c r="B306" s="5">
        <v>26</v>
      </c>
      <c r="C306" s="9">
        <v>52.92</v>
      </c>
      <c r="D306" s="4">
        <v>200.96</v>
      </c>
    </row>
    <row r="307" spans="1:4" x14ac:dyDescent="0.35">
      <c r="A307" s="1">
        <v>44867</v>
      </c>
      <c r="B307" s="5">
        <v>33</v>
      </c>
      <c r="C307" s="9">
        <v>59.11</v>
      </c>
      <c r="D307" s="4">
        <v>190.33</v>
      </c>
    </row>
    <row r="308" spans="1:4" x14ac:dyDescent="0.35">
      <c r="A308" s="1">
        <v>44868</v>
      </c>
      <c r="B308" s="5">
        <v>30</v>
      </c>
      <c r="C308" s="9">
        <v>62.97</v>
      </c>
      <c r="D308" s="4">
        <v>200.55</v>
      </c>
    </row>
    <row r="309" spans="1:4" x14ac:dyDescent="0.35">
      <c r="A309" s="1">
        <v>44869</v>
      </c>
      <c r="B309" s="5">
        <v>30</v>
      </c>
      <c r="C309" s="9">
        <v>50.54</v>
      </c>
      <c r="D309" s="4">
        <v>148.76</v>
      </c>
    </row>
    <row r="310" spans="1:4" x14ac:dyDescent="0.35">
      <c r="A310" s="1">
        <v>44870</v>
      </c>
      <c r="B310" s="5">
        <v>37</v>
      </c>
      <c r="C310" s="9">
        <v>49.35</v>
      </c>
      <c r="D310" s="4">
        <v>200.73</v>
      </c>
    </row>
    <row r="311" spans="1:4" x14ac:dyDescent="0.35">
      <c r="A311" s="1">
        <v>44871</v>
      </c>
      <c r="B311" s="5">
        <v>26</v>
      </c>
      <c r="C311" s="9">
        <v>56.17</v>
      </c>
      <c r="D311" s="4">
        <v>205.05</v>
      </c>
    </row>
    <row r="312" spans="1:4" x14ac:dyDescent="0.35">
      <c r="A312" s="1">
        <v>44872</v>
      </c>
      <c r="B312" s="5">
        <v>34</v>
      </c>
      <c r="C312" s="9">
        <v>50.04</v>
      </c>
      <c r="D312" s="4">
        <v>179.24</v>
      </c>
    </row>
    <row r="313" spans="1:4" x14ac:dyDescent="0.35">
      <c r="A313" s="1">
        <v>44873</v>
      </c>
      <c r="B313" s="5">
        <v>29</v>
      </c>
      <c r="C313" s="9">
        <v>59.67</v>
      </c>
      <c r="D313" s="4">
        <v>211.27</v>
      </c>
    </row>
    <row r="314" spans="1:4" x14ac:dyDescent="0.35">
      <c r="A314" s="1">
        <v>44874</v>
      </c>
      <c r="B314" s="5">
        <v>31</v>
      </c>
      <c r="C314" s="9">
        <v>53.63</v>
      </c>
      <c r="D314" s="4">
        <v>164.75</v>
      </c>
    </row>
    <row r="315" spans="1:4" x14ac:dyDescent="0.35">
      <c r="A315" s="1">
        <v>44875</v>
      </c>
      <c r="B315" s="5">
        <v>30</v>
      </c>
      <c r="C315" s="9">
        <v>61.42</v>
      </c>
      <c r="D315" s="4">
        <v>188</v>
      </c>
    </row>
    <row r="316" spans="1:4" x14ac:dyDescent="0.35">
      <c r="A316" s="1">
        <v>44876</v>
      </c>
      <c r="B316" s="5">
        <v>33</v>
      </c>
      <c r="C316" s="9">
        <v>55.91</v>
      </c>
      <c r="D316" s="4">
        <v>208.85</v>
      </c>
    </row>
    <row r="317" spans="1:4" x14ac:dyDescent="0.35">
      <c r="A317" s="1">
        <v>44877</v>
      </c>
      <c r="B317" s="5">
        <v>30</v>
      </c>
      <c r="C317" s="9">
        <v>61.79</v>
      </c>
      <c r="D317" s="4">
        <v>197.11</v>
      </c>
    </row>
    <row r="318" spans="1:4" x14ac:dyDescent="0.35">
      <c r="A318" s="1">
        <v>44878</v>
      </c>
      <c r="B318" s="5">
        <v>36</v>
      </c>
      <c r="C318" s="9">
        <v>64.45</v>
      </c>
      <c r="D318" s="4">
        <v>157.71</v>
      </c>
    </row>
    <row r="319" spans="1:4" x14ac:dyDescent="0.35">
      <c r="A319" s="1">
        <v>44879</v>
      </c>
      <c r="B319" s="5">
        <v>35</v>
      </c>
      <c r="C319" s="9">
        <v>52.68</v>
      </c>
      <c r="D319" s="4">
        <v>185.69</v>
      </c>
    </row>
    <row r="320" spans="1:4" x14ac:dyDescent="0.35">
      <c r="A320" s="1">
        <v>44880</v>
      </c>
      <c r="B320" s="5">
        <v>28</v>
      </c>
      <c r="C320" s="9">
        <v>47.37</v>
      </c>
      <c r="D320" s="4">
        <v>246.25</v>
      </c>
    </row>
    <row r="321" spans="1:4" x14ac:dyDescent="0.35">
      <c r="A321" s="1">
        <v>44881</v>
      </c>
      <c r="B321" s="5">
        <v>32</v>
      </c>
      <c r="C321" s="9">
        <v>61.89</v>
      </c>
      <c r="D321" s="4">
        <v>193.57</v>
      </c>
    </row>
    <row r="322" spans="1:4" x14ac:dyDescent="0.35">
      <c r="A322" s="1">
        <v>44882</v>
      </c>
      <c r="B322" s="5">
        <v>27</v>
      </c>
      <c r="C322" s="9">
        <v>47.24</v>
      </c>
      <c r="D322" s="4">
        <v>208.86</v>
      </c>
    </row>
    <row r="323" spans="1:4" x14ac:dyDescent="0.35">
      <c r="A323" s="1">
        <v>44883</v>
      </c>
      <c r="B323" s="5">
        <v>25</v>
      </c>
      <c r="C323" s="9">
        <v>61.19</v>
      </c>
      <c r="D323" s="4">
        <v>208.33</v>
      </c>
    </row>
    <row r="324" spans="1:4" x14ac:dyDescent="0.35">
      <c r="A324" s="1">
        <v>44884</v>
      </c>
      <c r="B324" s="5">
        <v>25</v>
      </c>
      <c r="C324" s="9">
        <v>64.430000000000007</v>
      </c>
      <c r="D324" s="4">
        <v>243.69</v>
      </c>
    </row>
    <row r="325" spans="1:4" x14ac:dyDescent="0.35">
      <c r="A325" s="1">
        <v>44885</v>
      </c>
      <c r="B325" s="5">
        <v>27</v>
      </c>
      <c r="C325" s="9">
        <v>58.52</v>
      </c>
      <c r="D325" s="4">
        <v>226.3</v>
      </c>
    </row>
    <row r="326" spans="1:4" x14ac:dyDescent="0.35">
      <c r="A326" s="1">
        <v>44886</v>
      </c>
      <c r="B326" s="5">
        <v>37</v>
      </c>
      <c r="C326" s="9">
        <v>49.94</v>
      </c>
      <c r="D326" s="4">
        <v>207.86</v>
      </c>
    </row>
    <row r="327" spans="1:4" x14ac:dyDescent="0.35">
      <c r="A327" s="1">
        <v>44887</v>
      </c>
      <c r="B327" s="5">
        <v>33</v>
      </c>
      <c r="C327" s="9">
        <v>49.91</v>
      </c>
      <c r="D327" s="4">
        <v>193.01</v>
      </c>
    </row>
    <row r="328" spans="1:4" x14ac:dyDescent="0.35">
      <c r="A328" s="1">
        <v>44888</v>
      </c>
      <c r="B328" s="5">
        <v>25</v>
      </c>
      <c r="C328" s="9">
        <v>51.96</v>
      </c>
      <c r="D328" s="4">
        <v>230.51</v>
      </c>
    </row>
    <row r="329" spans="1:4" x14ac:dyDescent="0.35">
      <c r="A329" s="1">
        <v>44889</v>
      </c>
      <c r="B329" s="5">
        <v>26</v>
      </c>
      <c r="C329" s="9">
        <v>56</v>
      </c>
      <c r="D329" s="4">
        <v>152.97999999999999</v>
      </c>
    </row>
    <row r="330" spans="1:4" x14ac:dyDescent="0.35">
      <c r="A330" s="1">
        <v>44890</v>
      </c>
      <c r="B330" s="5">
        <v>32</v>
      </c>
      <c r="C330" s="9">
        <v>50.55</v>
      </c>
      <c r="D330" s="4">
        <v>225.19</v>
      </c>
    </row>
    <row r="331" spans="1:4" x14ac:dyDescent="0.35">
      <c r="A331" s="1">
        <v>44891</v>
      </c>
      <c r="B331" s="5">
        <v>30</v>
      </c>
      <c r="C331" s="9">
        <v>59.32</v>
      </c>
      <c r="D331" s="4">
        <v>196.56</v>
      </c>
    </row>
    <row r="332" spans="1:4" x14ac:dyDescent="0.35">
      <c r="A332" s="1">
        <v>44892</v>
      </c>
      <c r="B332" s="5">
        <v>33</v>
      </c>
      <c r="C332" s="9">
        <v>54.87</v>
      </c>
      <c r="D332" s="4">
        <v>243.42</v>
      </c>
    </row>
    <row r="333" spans="1:4" x14ac:dyDescent="0.35">
      <c r="A333" s="1">
        <v>44893</v>
      </c>
      <c r="B333" s="5">
        <v>32</v>
      </c>
      <c r="C333" s="9">
        <v>49.19</v>
      </c>
      <c r="D333" s="4">
        <v>168.48</v>
      </c>
    </row>
    <row r="334" spans="1:4" x14ac:dyDescent="0.35">
      <c r="A334" s="1">
        <v>44894</v>
      </c>
      <c r="B334" s="5">
        <v>26</v>
      </c>
      <c r="C334" s="9">
        <v>56.97</v>
      </c>
      <c r="D334" s="4">
        <v>234.68</v>
      </c>
    </row>
    <row r="335" spans="1:4" x14ac:dyDescent="0.35">
      <c r="A335" s="1">
        <v>44895</v>
      </c>
      <c r="B335" s="5">
        <v>26</v>
      </c>
      <c r="C335" s="9">
        <v>51.23</v>
      </c>
      <c r="D335" s="4">
        <v>189.49</v>
      </c>
    </row>
    <row r="336" spans="1:4" x14ac:dyDescent="0.35">
      <c r="A336" s="1">
        <v>44896</v>
      </c>
      <c r="B336" s="5">
        <v>34</v>
      </c>
      <c r="C336" s="9">
        <v>56.32</v>
      </c>
      <c r="D336" s="4">
        <v>179.83</v>
      </c>
    </row>
    <row r="337" spans="1:4" x14ac:dyDescent="0.35">
      <c r="A337" s="1">
        <v>44897</v>
      </c>
      <c r="B337" s="5">
        <v>31</v>
      </c>
      <c r="C337" s="9">
        <v>46.61</v>
      </c>
      <c r="D337" s="4">
        <v>204.3</v>
      </c>
    </row>
    <row r="338" spans="1:4" x14ac:dyDescent="0.35">
      <c r="A338" s="1">
        <v>44898</v>
      </c>
      <c r="B338" s="5">
        <v>34</v>
      </c>
      <c r="C338" s="9">
        <v>47.5</v>
      </c>
      <c r="D338" s="4">
        <v>179.6</v>
      </c>
    </row>
    <row r="339" spans="1:4" x14ac:dyDescent="0.35">
      <c r="A339" s="1">
        <v>44899</v>
      </c>
      <c r="B339" s="5">
        <v>28</v>
      </c>
      <c r="C339" s="9">
        <v>63.17</v>
      </c>
      <c r="D339" s="4">
        <v>168.15</v>
      </c>
    </row>
    <row r="340" spans="1:4" x14ac:dyDescent="0.35">
      <c r="A340" s="1">
        <v>44900</v>
      </c>
      <c r="B340" s="5">
        <v>29</v>
      </c>
      <c r="C340" s="9">
        <v>53.25</v>
      </c>
      <c r="D340" s="4">
        <v>203.38</v>
      </c>
    </row>
    <row r="341" spans="1:4" x14ac:dyDescent="0.35">
      <c r="A341" s="1">
        <v>44901</v>
      </c>
      <c r="B341" s="5">
        <v>31</v>
      </c>
      <c r="C341" s="9">
        <v>64.67</v>
      </c>
      <c r="D341" s="4">
        <v>179.24</v>
      </c>
    </row>
    <row r="342" spans="1:4" x14ac:dyDescent="0.35">
      <c r="A342" s="1">
        <v>44902</v>
      </c>
      <c r="B342" s="5">
        <v>29</v>
      </c>
      <c r="C342" s="9">
        <v>60.08</v>
      </c>
      <c r="D342" s="4">
        <v>199.75</v>
      </c>
    </row>
    <row r="343" spans="1:4" x14ac:dyDescent="0.35">
      <c r="A343" s="1">
        <v>44903</v>
      </c>
      <c r="B343" s="5">
        <v>36</v>
      </c>
      <c r="C343" s="9">
        <v>47.87</v>
      </c>
      <c r="D343" s="4">
        <v>238</v>
      </c>
    </row>
    <row r="344" spans="1:4" x14ac:dyDescent="0.35">
      <c r="A344" s="1">
        <v>44904</v>
      </c>
      <c r="B344" s="5">
        <v>37</v>
      </c>
      <c r="C344" s="9">
        <v>59.71</v>
      </c>
      <c r="D344" s="4">
        <v>151.61000000000001</v>
      </c>
    </row>
    <row r="345" spans="1:4" x14ac:dyDescent="0.35">
      <c r="A345" s="1">
        <v>44905</v>
      </c>
      <c r="B345" s="5">
        <v>33</v>
      </c>
      <c r="C345" s="9">
        <v>56</v>
      </c>
      <c r="D345" s="4">
        <v>215.42</v>
      </c>
    </row>
    <row r="346" spans="1:4" x14ac:dyDescent="0.35">
      <c r="A346" s="1">
        <v>44906</v>
      </c>
      <c r="B346" s="5">
        <v>27</v>
      </c>
      <c r="C346" s="9">
        <v>57.14</v>
      </c>
      <c r="D346" s="4">
        <v>148.52000000000001</v>
      </c>
    </row>
    <row r="347" spans="1:4" x14ac:dyDescent="0.35">
      <c r="A347" s="1">
        <v>44907</v>
      </c>
      <c r="B347" s="5">
        <v>25</v>
      </c>
      <c r="C347" s="9">
        <v>63.42</v>
      </c>
      <c r="D347" s="4">
        <v>233.61</v>
      </c>
    </row>
    <row r="348" spans="1:4" x14ac:dyDescent="0.35">
      <c r="A348" s="1">
        <v>44908</v>
      </c>
      <c r="B348" s="5">
        <v>30</v>
      </c>
      <c r="C348" s="9">
        <v>63.03</v>
      </c>
      <c r="D348" s="4">
        <v>170.8</v>
      </c>
    </row>
    <row r="349" spans="1:4" x14ac:dyDescent="0.35">
      <c r="A349" s="1">
        <v>44909</v>
      </c>
      <c r="B349" s="5">
        <v>26</v>
      </c>
      <c r="C349" s="9">
        <v>64.41</v>
      </c>
      <c r="D349" s="4">
        <v>177.36</v>
      </c>
    </row>
    <row r="350" spans="1:4" x14ac:dyDescent="0.35">
      <c r="A350" s="1">
        <v>44910</v>
      </c>
      <c r="B350" s="5">
        <v>35</v>
      </c>
      <c r="C350" s="9">
        <v>56.05</v>
      </c>
      <c r="D350" s="4">
        <v>222.42</v>
      </c>
    </row>
    <row r="351" spans="1:4" x14ac:dyDescent="0.35">
      <c r="A351" s="1">
        <v>44911</v>
      </c>
      <c r="B351" s="5">
        <v>32</v>
      </c>
      <c r="C351" s="9">
        <v>63.75</v>
      </c>
      <c r="D351" s="4">
        <v>164.12</v>
      </c>
    </row>
    <row r="352" spans="1:4" x14ac:dyDescent="0.35">
      <c r="A352" s="1">
        <v>44912</v>
      </c>
      <c r="B352" s="5">
        <v>26</v>
      </c>
      <c r="C352" s="9">
        <v>50.58</v>
      </c>
      <c r="D352" s="4">
        <v>217.13</v>
      </c>
    </row>
    <row r="353" spans="1:4" x14ac:dyDescent="0.35">
      <c r="A353" s="1">
        <v>44913</v>
      </c>
      <c r="B353" s="5">
        <v>31</v>
      </c>
      <c r="C353" s="9">
        <v>57.62</v>
      </c>
      <c r="D353" s="4">
        <v>218.86</v>
      </c>
    </row>
    <row r="354" spans="1:4" x14ac:dyDescent="0.35">
      <c r="A354" s="1">
        <v>44914</v>
      </c>
      <c r="B354" s="5">
        <v>26</v>
      </c>
      <c r="C354" s="9">
        <v>59.26</v>
      </c>
      <c r="D354" s="4">
        <v>231.82</v>
      </c>
    </row>
    <row r="355" spans="1:4" x14ac:dyDescent="0.35">
      <c r="A355" s="1">
        <v>44915</v>
      </c>
      <c r="B355" s="5">
        <v>32</v>
      </c>
      <c r="C355" s="9">
        <v>61.09</v>
      </c>
      <c r="D355" s="4">
        <v>198.22</v>
      </c>
    </row>
    <row r="356" spans="1:4" x14ac:dyDescent="0.35">
      <c r="A356" s="1">
        <v>44916</v>
      </c>
      <c r="B356" s="5">
        <v>34</v>
      </c>
      <c r="C356" s="9">
        <v>52.1</v>
      </c>
      <c r="D356" s="4">
        <v>237.68</v>
      </c>
    </row>
    <row r="357" spans="1:4" x14ac:dyDescent="0.35">
      <c r="A357" s="1">
        <v>44917</v>
      </c>
      <c r="B357" s="5">
        <v>34</v>
      </c>
      <c r="C357" s="9">
        <v>55.25</v>
      </c>
      <c r="D357" s="4">
        <v>152.49</v>
      </c>
    </row>
    <row r="358" spans="1:4" x14ac:dyDescent="0.35">
      <c r="A358" s="1">
        <v>44918</v>
      </c>
      <c r="B358" s="5">
        <v>30</v>
      </c>
      <c r="C358" s="9">
        <v>63.71</v>
      </c>
      <c r="D358" s="4">
        <v>244.76</v>
      </c>
    </row>
    <row r="359" spans="1:4" x14ac:dyDescent="0.35">
      <c r="A359" s="1">
        <v>44919</v>
      </c>
      <c r="B359" s="5">
        <v>30</v>
      </c>
      <c r="C359" s="9">
        <v>59.44</v>
      </c>
      <c r="D359" s="4">
        <v>150.46</v>
      </c>
    </row>
    <row r="360" spans="1:4" x14ac:dyDescent="0.35">
      <c r="A360" s="1">
        <v>44920</v>
      </c>
      <c r="B360" s="5">
        <v>29</v>
      </c>
      <c r="C360" s="9">
        <v>47.17</v>
      </c>
      <c r="D360" s="4">
        <v>199.47</v>
      </c>
    </row>
    <row r="361" spans="1:4" x14ac:dyDescent="0.35">
      <c r="A361" s="1">
        <v>44921</v>
      </c>
      <c r="B361" s="5">
        <v>29</v>
      </c>
      <c r="C361" s="9">
        <v>64.900000000000006</v>
      </c>
      <c r="D361" s="4">
        <v>197.98</v>
      </c>
    </row>
    <row r="362" spans="1:4" x14ac:dyDescent="0.35">
      <c r="A362" s="1">
        <v>44922</v>
      </c>
      <c r="B362" s="5">
        <v>37</v>
      </c>
      <c r="C362" s="9">
        <v>49.65</v>
      </c>
      <c r="D362" s="4">
        <v>238.39</v>
      </c>
    </row>
    <row r="363" spans="1:4" x14ac:dyDescent="0.35">
      <c r="A363" s="1">
        <v>44923</v>
      </c>
      <c r="B363" s="5">
        <v>27</v>
      </c>
      <c r="C363" s="9">
        <v>54.33</v>
      </c>
      <c r="D363" s="4">
        <v>168.85</v>
      </c>
    </row>
    <row r="364" spans="1:4" x14ac:dyDescent="0.35">
      <c r="A364" s="1">
        <v>44924</v>
      </c>
      <c r="B364" s="5">
        <v>26</v>
      </c>
      <c r="C364" s="9">
        <v>47.91</v>
      </c>
      <c r="D364" s="4">
        <v>150.24</v>
      </c>
    </row>
    <row r="365" spans="1:4" x14ac:dyDescent="0.35">
      <c r="A365" s="1">
        <v>44925</v>
      </c>
      <c r="B365" s="5">
        <v>27</v>
      </c>
      <c r="C365" s="9">
        <v>50.38</v>
      </c>
      <c r="D365" s="4">
        <v>229.07</v>
      </c>
    </row>
    <row r="366" spans="1:4" x14ac:dyDescent="0.35">
      <c r="A366" s="1">
        <v>44926</v>
      </c>
      <c r="B366" s="5">
        <v>31</v>
      </c>
      <c r="C366" s="9">
        <v>62.91</v>
      </c>
      <c r="D366" s="4">
        <v>167.6</v>
      </c>
    </row>
    <row r="367" spans="1:4" x14ac:dyDescent="0.35">
      <c r="A367" s="1">
        <v>44927</v>
      </c>
      <c r="B367" s="5">
        <v>28</v>
      </c>
      <c r="C367" s="9">
        <v>63.88</v>
      </c>
      <c r="D367" s="4">
        <v>158.77000000000001</v>
      </c>
    </row>
    <row r="368" spans="1:4" x14ac:dyDescent="0.35">
      <c r="A368" s="1">
        <v>44928</v>
      </c>
      <c r="B368" s="5">
        <v>38</v>
      </c>
      <c r="C368" s="9">
        <v>51.37</v>
      </c>
      <c r="D368" s="4">
        <v>171.09</v>
      </c>
    </row>
    <row r="369" spans="1:4" x14ac:dyDescent="0.35">
      <c r="A369" s="1">
        <v>44929</v>
      </c>
      <c r="B369" s="5">
        <v>34</v>
      </c>
      <c r="C369" s="9">
        <v>57.33</v>
      </c>
      <c r="D369" s="4">
        <v>208.54</v>
      </c>
    </row>
    <row r="370" spans="1:4" x14ac:dyDescent="0.35">
      <c r="A370" s="1">
        <v>44930</v>
      </c>
      <c r="B370" s="5">
        <v>37</v>
      </c>
      <c r="C370" s="9">
        <v>62.72</v>
      </c>
      <c r="D370" s="4">
        <v>221.97</v>
      </c>
    </row>
    <row r="371" spans="1:4" x14ac:dyDescent="0.35">
      <c r="A371" s="1">
        <v>44931</v>
      </c>
      <c r="B371" s="5">
        <v>33</v>
      </c>
      <c r="C371" s="9">
        <v>53.06</v>
      </c>
      <c r="D371" s="4">
        <v>218.51</v>
      </c>
    </row>
    <row r="372" spans="1:4" x14ac:dyDescent="0.35">
      <c r="A372" s="1">
        <v>44932</v>
      </c>
      <c r="B372" s="5">
        <v>27</v>
      </c>
      <c r="C372" s="9">
        <v>58.57</v>
      </c>
      <c r="D372" s="4">
        <v>189.42</v>
      </c>
    </row>
    <row r="373" spans="1:4" x14ac:dyDescent="0.35">
      <c r="A373" s="1">
        <v>44933</v>
      </c>
      <c r="B373" s="5">
        <v>37</v>
      </c>
      <c r="C373" s="9">
        <v>44.85</v>
      </c>
      <c r="D373" s="4">
        <v>184.14</v>
      </c>
    </row>
    <row r="374" spans="1:4" x14ac:dyDescent="0.35">
      <c r="A374" s="1">
        <v>44934</v>
      </c>
      <c r="B374" s="5">
        <v>36</v>
      </c>
      <c r="C374" s="9">
        <v>46.89</v>
      </c>
      <c r="D374" s="4">
        <v>247.47</v>
      </c>
    </row>
    <row r="375" spans="1:4" x14ac:dyDescent="0.35">
      <c r="A375" s="1">
        <v>44935</v>
      </c>
      <c r="B375" s="5">
        <v>36</v>
      </c>
      <c r="C375" s="9">
        <v>47.66</v>
      </c>
      <c r="D375" s="4">
        <v>193.43</v>
      </c>
    </row>
    <row r="376" spans="1:4" x14ac:dyDescent="0.35">
      <c r="A376" s="1">
        <v>44936</v>
      </c>
      <c r="B376" s="5">
        <v>34</v>
      </c>
      <c r="C376" s="9">
        <v>63.97</v>
      </c>
      <c r="D376" s="4">
        <v>182.41</v>
      </c>
    </row>
    <row r="377" spans="1:4" x14ac:dyDescent="0.35">
      <c r="A377" s="1">
        <v>44937</v>
      </c>
      <c r="B377" s="5">
        <v>34</v>
      </c>
      <c r="C377" s="9">
        <v>47.22</v>
      </c>
      <c r="D377" s="4">
        <v>155.38</v>
      </c>
    </row>
    <row r="378" spans="1:4" x14ac:dyDescent="0.35">
      <c r="A378" s="1">
        <v>44938</v>
      </c>
      <c r="B378" s="5">
        <v>35</v>
      </c>
      <c r="C378" s="9">
        <v>59.7</v>
      </c>
      <c r="D378" s="4">
        <v>154.86000000000001</v>
      </c>
    </row>
    <row r="379" spans="1:4" x14ac:dyDescent="0.35">
      <c r="A379" s="1">
        <v>44939</v>
      </c>
      <c r="B379" s="5">
        <v>30</v>
      </c>
      <c r="C379" s="9">
        <v>58.14</v>
      </c>
      <c r="D379" s="4">
        <v>170.19</v>
      </c>
    </row>
    <row r="380" spans="1:4" x14ac:dyDescent="0.35">
      <c r="A380" s="1">
        <v>44940</v>
      </c>
      <c r="B380" s="5">
        <v>29</v>
      </c>
      <c r="C380" s="9">
        <v>57.96</v>
      </c>
      <c r="D380" s="4">
        <v>197.95</v>
      </c>
    </row>
    <row r="381" spans="1:4" x14ac:dyDescent="0.35">
      <c r="A381" s="1">
        <v>44941</v>
      </c>
      <c r="B381" s="5">
        <v>36</v>
      </c>
      <c r="C381" s="9">
        <v>62.74</v>
      </c>
      <c r="D381" s="4">
        <v>208.05</v>
      </c>
    </row>
    <row r="382" spans="1:4" x14ac:dyDescent="0.35">
      <c r="A382" s="1">
        <v>44942</v>
      </c>
      <c r="B382" s="5">
        <v>37</v>
      </c>
      <c r="C382" s="9">
        <v>56.25</v>
      </c>
      <c r="D382" s="4">
        <v>189.15</v>
      </c>
    </row>
    <row r="383" spans="1:4" x14ac:dyDescent="0.35">
      <c r="A383" s="1">
        <v>44943</v>
      </c>
      <c r="B383" s="5">
        <v>35</v>
      </c>
      <c r="C383" s="9">
        <v>58.13</v>
      </c>
      <c r="D383" s="4">
        <v>240.6</v>
      </c>
    </row>
    <row r="384" spans="1:4" x14ac:dyDescent="0.35">
      <c r="A384" s="1">
        <v>44944</v>
      </c>
      <c r="B384" s="5">
        <v>27</v>
      </c>
      <c r="C384" s="9">
        <v>53.64</v>
      </c>
      <c r="D384" s="4">
        <v>159.37</v>
      </c>
    </row>
    <row r="385" spans="1:4" x14ac:dyDescent="0.35">
      <c r="A385" s="1">
        <v>44945</v>
      </c>
      <c r="B385" s="5">
        <v>32</v>
      </c>
      <c r="C385" s="9">
        <v>57.59</v>
      </c>
      <c r="D385" s="4">
        <v>211.8</v>
      </c>
    </row>
    <row r="386" spans="1:4" x14ac:dyDescent="0.35">
      <c r="A386" s="1">
        <v>44946</v>
      </c>
      <c r="B386" s="5">
        <v>31</v>
      </c>
      <c r="C386" s="9">
        <v>61.64</v>
      </c>
      <c r="D386" s="4">
        <v>193.8</v>
      </c>
    </row>
    <row r="387" spans="1:4" x14ac:dyDescent="0.35">
      <c r="A387" s="1">
        <v>44947</v>
      </c>
      <c r="B387" s="5">
        <v>28</v>
      </c>
      <c r="C387" s="9">
        <v>56.03</v>
      </c>
      <c r="D387" s="4">
        <v>150.15</v>
      </c>
    </row>
    <row r="388" spans="1:4" x14ac:dyDescent="0.35">
      <c r="A388" s="1">
        <v>44948</v>
      </c>
      <c r="B388" s="5">
        <v>35</v>
      </c>
      <c r="C388" s="9">
        <v>50.63</v>
      </c>
      <c r="D388" s="4">
        <v>224.21</v>
      </c>
    </row>
    <row r="389" spans="1:4" x14ac:dyDescent="0.35">
      <c r="A389" s="1">
        <v>44949</v>
      </c>
      <c r="B389" s="5">
        <v>40</v>
      </c>
      <c r="C389" s="9">
        <v>52.12</v>
      </c>
      <c r="D389" s="4">
        <v>208</v>
      </c>
    </row>
    <row r="390" spans="1:4" x14ac:dyDescent="0.35">
      <c r="A390" s="1">
        <v>44950</v>
      </c>
      <c r="B390" s="5">
        <v>36</v>
      </c>
      <c r="C390" s="9">
        <v>49.47</v>
      </c>
      <c r="D390" s="4">
        <v>179.84</v>
      </c>
    </row>
    <row r="391" spans="1:4" x14ac:dyDescent="0.35">
      <c r="A391" s="1">
        <v>44951</v>
      </c>
      <c r="B391" s="5">
        <v>38</v>
      </c>
      <c r="C391" s="9">
        <v>58.93</v>
      </c>
      <c r="D391" s="4">
        <v>247.78</v>
      </c>
    </row>
    <row r="392" spans="1:4" x14ac:dyDescent="0.35">
      <c r="A392" s="1">
        <v>44952</v>
      </c>
      <c r="B392" s="5">
        <v>34</v>
      </c>
      <c r="C392" s="9">
        <v>45.64</v>
      </c>
      <c r="D392" s="4">
        <v>199.46</v>
      </c>
    </row>
    <row r="393" spans="1:4" x14ac:dyDescent="0.35">
      <c r="A393" s="1">
        <v>44953</v>
      </c>
      <c r="B393" s="5">
        <v>34</v>
      </c>
      <c r="C393" s="9">
        <v>63.55</v>
      </c>
      <c r="D393" s="4">
        <v>233.67</v>
      </c>
    </row>
    <row r="394" spans="1:4" x14ac:dyDescent="0.35">
      <c r="A394" s="1">
        <v>44954</v>
      </c>
      <c r="B394" s="5">
        <v>29</v>
      </c>
      <c r="C394" s="9">
        <v>45.77</v>
      </c>
      <c r="D394" s="4">
        <v>243.02</v>
      </c>
    </row>
    <row r="395" spans="1:4" x14ac:dyDescent="0.35">
      <c r="A395" s="1">
        <v>44955</v>
      </c>
      <c r="B395" s="5">
        <v>29</v>
      </c>
      <c r="C395" s="9">
        <v>63.08</v>
      </c>
      <c r="D395" s="4">
        <v>211.14</v>
      </c>
    </row>
    <row r="396" spans="1:4" x14ac:dyDescent="0.35">
      <c r="A396" s="1">
        <v>44956</v>
      </c>
      <c r="B396" s="5">
        <v>32</v>
      </c>
      <c r="C396" s="9">
        <v>48.96</v>
      </c>
      <c r="D396" s="4">
        <v>196.8</v>
      </c>
    </row>
    <row r="397" spans="1:4" x14ac:dyDescent="0.35">
      <c r="A397" s="1">
        <v>44957</v>
      </c>
      <c r="B397" s="5">
        <v>29</v>
      </c>
      <c r="C397" s="9">
        <v>50.95</v>
      </c>
      <c r="D397" s="4">
        <v>211.24</v>
      </c>
    </row>
    <row r="398" spans="1:4" x14ac:dyDescent="0.35">
      <c r="A398" s="1">
        <v>44958</v>
      </c>
      <c r="B398" s="5">
        <v>38</v>
      </c>
      <c r="C398" s="9">
        <v>53.35</v>
      </c>
      <c r="D398" s="4">
        <v>178.42</v>
      </c>
    </row>
    <row r="399" spans="1:4" x14ac:dyDescent="0.35">
      <c r="A399" s="1">
        <v>44959</v>
      </c>
      <c r="B399" s="5">
        <v>27</v>
      </c>
      <c r="C399" s="9">
        <v>50.27</v>
      </c>
      <c r="D399" s="4">
        <v>192.86</v>
      </c>
    </row>
    <row r="400" spans="1:4" x14ac:dyDescent="0.35">
      <c r="A400" s="1">
        <v>44960</v>
      </c>
      <c r="B400" s="5">
        <v>36</v>
      </c>
      <c r="C400" s="9">
        <v>51.13</v>
      </c>
      <c r="D400" s="4">
        <v>239.65</v>
      </c>
    </row>
    <row r="401" spans="1:4" x14ac:dyDescent="0.35">
      <c r="A401" s="1">
        <v>44961</v>
      </c>
      <c r="B401" s="5">
        <v>36</v>
      </c>
      <c r="C401" s="9">
        <v>60.91</v>
      </c>
      <c r="D401" s="4">
        <v>167.34</v>
      </c>
    </row>
    <row r="402" spans="1:4" x14ac:dyDescent="0.35">
      <c r="A402" s="1">
        <v>44962</v>
      </c>
      <c r="B402" s="5">
        <v>29</v>
      </c>
      <c r="C402" s="9">
        <v>63.8</v>
      </c>
      <c r="D402" s="4">
        <v>229.45</v>
      </c>
    </row>
    <row r="403" spans="1:4" x14ac:dyDescent="0.35">
      <c r="A403" s="1">
        <v>44963</v>
      </c>
      <c r="B403" s="5">
        <v>27</v>
      </c>
      <c r="C403" s="9">
        <v>63.53</v>
      </c>
      <c r="D403" s="4">
        <v>166.42</v>
      </c>
    </row>
    <row r="404" spans="1:4" x14ac:dyDescent="0.35">
      <c r="A404" s="1">
        <v>44964</v>
      </c>
      <c r="B404" s="5">
        <v>34</v>
      </c>
      <c r="C404" s="9">
        <v>51.84</v>
      </c>
      <c r="D404" s="4">
        <v>210.62</v>
      </c>
    </row>
    <row r="405" spans="1:4" x14ac:dyDescent="0.35">
      <c r="A405" s="1">
        <v>44965</v>
      </c>
      <c r="B405" s="5">
        <v>30</v>
      </c>
      <c r="C405" s="9">
        <v>44.72</v>
      </c>
      <c r="D405" s="4">
        <v>215.93</v>
      </c>
    </row>
    <row r="406" spans="1:4" x14ac:dyDescent="0.35">
      <c r="A406" s="1">
        <v>44966</v>
      </c>
      <c r="B406" s="5">
        <v>35</v>
      </c>
      <c r="C406" s="9">
        <v>51.81</v>
      </c>
      <c r="D406" s="4">
        <v>148.58000000000001</v>
      </c>
    </row>
    <row r="407" spans="1:4" x14ac:dyDescent="0.35">
      <c r="A407" s="1">
        <v>44967</v>
      </c>
      <c r="B407" s="5">
        <v>32</v>
      </c>
      <c r="C407" s="9">
        <v>54.71</v>
      </c>
      <c r="D407" s="4">
        <v>182.11</v>
      </c>
    </row>
    <row r="408" spans="1:4" x14ac:dyDescent="0.35">
      <c r="A408" s="1">
        <v>44968</v>
      </c>
      <c r="B408" s="5">
        <v>34</v>
      </c>
      <c r="C408" s="9">
        <v>45.44</v>
      </c>
      <c r="D408" s="4">
        <v>227.58</v>
      </c>
    </row>
    <row r="409" spans="1:4" x14ac:dyDescent="0.35">
      <c r="A409" s="1">
        <v>44969</v>
      </c>
      <c r="B409" s="5">
        <v>39</v>
      </c>
      <c r="C409" s="9">
        <v>52.94</v>
      </c>
      <c r="D409" s="4">
        <v>234.31</v>
      </c>
    </row>
    <row r="410" spans="1:4" x14ac:dyDescent="0.35">
      <c r="A410" s="1">
        <v>44970</v>
      </c>
      <c r="B410" s="5">
        <v>30</v>
      </c>
      <c r="C410" s="9">
        <v>56.33</v>
      </c>
      <c r="D410" s="4">
        <v>160.52000000000001</v>
      </c>
    </row>
    <row r="411" spans="1:4" x14ac:dyDescent="0.35">
      <c r="A411" s="1">
        <v>44971</v>
      </c>
      <c r="B411" s="5">
        <v>32</v>
      </c>
      <c r="C411" s="9">
        <v>45.35</v>
      </c>
      <c r="D411" s="4">
        <v>238.31</v>
      </c>
    </row>
    <row r="412" spans="1:4" x14ac:dyDescent="0.35">
      <c r="A412" s="1">
        <v>44972</v>
      </c>
      <c r="B412" s="5">
        <v>35</v>
      </c>
      <c r="C412" s="9">
        <v>48.92</v>
      </c>
      <c r="D412" s="4">
        <v>201.87</v>
      </c>
    </row>
    <row r="413" spans="1:4" x14ac:dyDescent="0.35">
      <c r="A413" s="1">
        <v>44973</v>
      </c>
      <c r="B413" s="5">
        <v>40</v>
      </c>
      <c r="C413" s="9">
        <v>56.29</v>
      </c>
      <c r="D413" s="4">
        <v>227.87</v>
      </c>
    </row>
    <row r="414" spans="1:4" x14ac:dyDescent="0.35">
      <c r="A414" s="1">
        <v>44974</v>
      </c>
      <c r="B414" s="5">
        <v>37</v>
      </c>
      <c r="C414" s="9">
        <v>53.42</v>
      </c>
      <c r="D414" s="4">
        <v>201.57</v>
      </c>
    </row>
    <row r="415" spans="1:4" x14ac:dyDescent="0.35">
      <c r="A415" s="1">
        <v>44975</v>
      </c>
      <c r="B415" s="5">
        <v>28</v>
      </c>
      <c r="C415" s="9">
        <v>56.16</v>
      </c>
      <c r="D415" s="4">
        <v>151.66999999999999</v>
      </c>
    </row>
    <row r="416" spans="1:4" x14ac:dyDescent="0.35">
      <c r="A416" s="1">
        <v>44976</v>
      </c>
      <c r="B416" s="5">
        <v>32</v>
      </c>
      <c r="C416" s="9">
        <v>58.82</v>
      </c>
      <c r="D416" s="4">
        <v>183.57</v>
      </c>
    </row>
    <row r="417" spans="1:4" x14ac:dyDescent="0.35">
      <c r="A417" s="1">
        <v>44977</v>
      </c>
      <c r="B417" s="5">
        <v>37</v>
      </c>
      <c r="C417" s="9">
        <v>51.68</v>
      </c>
      <c r="D417" s="4">
        <v>229.7</v>
      </c>
    </row>
    <row r="418" spans="1:4" x14ac:dyDescent="0.35">
      <c r="A418" s="1">
        <v>44978</v>
      </c>
      <c r="B418" s="5">
        <v>30</v>
      </c>
      <c r="C418" s="9">
        <v>57.08</v>
      </c>
      <c r="D418" s="4">
        <v>241.06</v>
      </c>
    </row>
    <row r="419" spans="1:4" x14ac:dyDescent="0.35">
      <c r="A419" s="1">
        <v>44979</v>
      </c>
      <c r="B419" s="5">
        <v>39</v>
      </c>
      <c r="C419" s="9">
        <v>45.54</v>
      </c>
      <c r="D419" s="4">
        <v>191.5</v>
      </c>
    </row>
    <row r="420" spans="1:4" x14ac:dyDescent="0.35">
      <c r="A420" s="1">
        <v>44980</v>
      </c>
      <c r="B420" s="5">
        <v>29</v>
      </c>
      <c r="C420" s="9">
        <v>44.65</v>
      </c>
      <c r="D420" s="4">
        <v>211.5</v>
      </c>
    </row>
    <row r="421" spans="1:4" x14ac:dyDescent="0.35">
      <c r="A421" s="1">
        <v>44981</v>
      </c>
      <c r="B421" s="5">
        <v>28</v>
      </c>
      <c r="C421" s="9">
        <v>48.85</v>
      </c>
      <c r="D421" s="4">
        <v>194.19</v>
      </c>
    </row>
    <row r="422" spans="1:4" x14ac:dyDescent="0.35">
      <c r="A422" s="1">
        <v>44982</v>
      </c>
      <c r="B422" s="5">
        <v>30</v>
      </c>
      <c r="C422" s="9">
        <v>59.48</v>
      </c>
      <c r="D422" s="4">
        <v>180.31</v>
      </c>
    </row>
    <row r="423" spans="1:4" x14ac:dyDescent="0.35">
      <c r="A423" s="1">
        <v>44983</v>
      </c>
      <c r="B423" s="5">
        <v>30</v>
      </c>
      <c r="C423" s="9">
        <v>57.75</v>
      </c>
      <c r="D423" s="4">
        <v>226.51</v>
      </c>
    </row>
    <row r="424" spans="1:4" x14ac:dyDescent="0.35">
      <c r="A424" s="1">
        <v>44984</v>
      </c>
      <c r="B424" s="5">
        <v>30</v>
      </c>
      <c r="C424" s="9">
        <v>54.7</v>
      </c>
      <c r="D424" s="4">
        <v>202.03</v>
      </c>
    </row>
    <row r="425" spans="1:4" x14ac:dyDescent="0.35">
      <c r="A425" s="1">
        <v>44985</v>
      </c>
      <c r="B425" s="5">
        <v>41</v>
      </c>
      <c r="C425" s="9">
        <v>45.37</v>
      </c>
      <c r="D425" s="4">
        <v>220.68</v>
      </c>
    </row>
    <row r="426" spans="1:4" x14ac:dyDescent="0.35">
      <c r="A426" s="1">
        <v>44986</v>
      </c>
      <c r="B426" s="5">
        <v>38</v>
      </c>
      <c r="C426" s="9">
        <v>46.88</v>
      </c>
      <c r="D426" s="4">
        <v>241.88</v>
      </c>
    </row>
    <row r="427" spans="1:4" x14ac:dyDescent="0.35">
      <c r="A427" s="1">
        <v>44987</v>
      </c>
      <c r="B427" s="5">
        <v>34</v>
      </c>
      <c r="C427" s="9">
        <v>46.59</v>
      </c>
      <c r="D427" s="4">
        <v>158.66999999999999</v>
      </c>
    </row>
    <row r="428" spans="1:4" x14ac:dyDescent="0.35">
      <c r="A428" s="1">
        <v>44988</v>
      </c>
      <c r="B428" s="5">
        <v>40</v>
      </c>
      <c r="C428" s="9">
        <v>47.06</v>
      </c>
      <c r="D428" s="4">
        <v>208.93</v>
      </c>
    </row>
    <row r="429" spans="1:4" x14ac:dyDescent="0.35">
      <c r="A429" s="1">
        <v>44989</v>
      </c>
      <c r="B429" s="5">
        <v>39</v>
      </c>
      <c r="C429" s="9">
        <v>54.51</v>
      </c>
      <c r="D429" s="4">
        <v>234.52</v>
      </c>
    </row>
    <row r="430" spans="1:4" x14ac:dyDescent="0.35">
      <c r="A430" s="1">
        <v>44990</v>
      </c>
      <c r="B430" s="5">
        <v>40</v>
      </c>
      <c r="C430" s="9">
        <v>62.15</v>
      </c>
      <c r="D430" s="4">
        <v>201.6</v>
      </c>
    </row>
    <row r="431" spans="1:4" x14ac:dyDescent="0.35">
      <c r="A431" s="1">
        <v>44991</v>
      </c>
      <c r="B431" s="5">
        <v>30</v>
      </c>
      <c r="C431" s="9">
        <v>56.54</v>
      </c>
      <c r="D431" s="4">
        <v>222.22</v>
      </c>
    </row>
    <row r="432" spans="1:4" x14ac:dyDescent="0.35">
      <c r="A432" s="1">
        <v>44992</v>
      </c>
      <c r="B432" s="5">
        <v>28</v>
      </c>
      <c r="C432" s="9">
        <v>56.92</v>
      </c>
      <c r="D432" s="4">
        <v>238.91</v>
      </c>
    </row>
    <row r="433" spans="1:4" x14ac:dyDescent="0.35">
      <c r="A433" s="1">
        <v>44993</v>
      </c>
      <c r="B433" s="5">
        <v>36</v>
      </c>
      <c r="C433" s="9">
        <v>60.21</v>
      </c>
      <c r="D433" s="4">
        <v>204.26</v>
      </c>
    </row>
    <row r="434" spans="1:4" x14ac:dyDescent="0.35">
      <c r="A434" s="1">
        <v>44994</v>
      </c>
      <c r="B434" s="5">
        <v>39</v>
      </c>
      <c r="C434" s="9">
        <v>44.83</v>
      </c>
      <c r="D434" s="4">
        <v>210.61</v>
      </c>
    </row>
    <row r="435" spans="1:4" x14ac:dyDescent="0.35">
      <c r="A435" s="1">
        <v>44995</v>
      </c>
      <c r="B435" s="5">
        <v>31</v>
      </c>
      <c r="C435" s="9">
        <v>44.74</v>
      </c>
      <c r="D435" s="4">
        <v>228.42</v>
      </c>
    </row>
    <row r="436" spans="1:4" x14ac:dyDescent="0.35">
      <c r="A436" s="1">
        <v>44996</v>
      </c>
      <c r="B436" s="5">
        <v>37</v>
      </c>
      <c r="C436" s="9">
        <v>44.47</v>
      </c>
      <c r="D436" s="4">
        <v>199.02</v>
      </c>
    </row>
    <row r="437" spans="1:4" x14ac:dyDescent="0.35">
      <c r="A437" s="1">
        <v>44997</v>
      </c>
      <c r="B437" s="5">
        <v>40</v>
      </c>
      <c r="C437" s="9">
        <v>56.61</v>
      </c>
      <c r="D437" s="4">
        <v>247.35</v>
      </c>
    </row>
    <row r="438" spans="1:4" x14ac:dyDescent="0.35">
      <c r="A438" s="1">
        <v>44998</v>
      </c>
      <c r="B438" s="5">
        <v>41</v>
      </c>
      <c r="C438" s="9">
        <v>51.38</v>
      </c>
      <c r="D438" s="4">
        <v>220.84</v>
      </c>
    </row>
    <row r="439" spans="1:4" x14ac:dyDescent="0.35">
      <c r="A439" s="1">
        <v>44999</v>
      </c>
      <c r="B439" s="5">
        <v>34</v>
      </c>
      <c r="C439" s="9">
        <v>57.64</v>
      </c>
      <c r="D439" s="4">
        <v>220</v>
      </c>
    </row>
    <row r="440" spans="1:4" x14ac:dyDescent="0.35">
      <c r="A440" s="1">
        <v>45000</v>
      </c>
      <c r="B440" s="5">
        <v>34</v>
      </c>
      <c r="C440" s="9">
        <v>55.71</v>
      </c>
      <c r="D440" s="4">
        <v>239.15</v>
      </c>
    </row>
    <row r="441" spans="1:4" x14ac:dyDescent="0.35">
      <c r="A441" s="1">
        <v>45001</v>
      </c>
      <c r="B441" s="5">
        <v>30</v>
      </c>
      <c r="C441" s="9">
        <v>52.92</v>
      </c>
      <c r="D441" s="4">
        <v>162.59</v>
      </c>
    </row>
    <row r="442" spans="1:4" x14ac:dyDescent="0.35">
      <c r="A442" s="1">
        <v>45002</v>
      </c>
      <c r="B442" s="5">
        <v>37</v>
      </c>
      <c r="C442" s="9">
        <v>63.94</v>
      </c>
      <c r="D442" s="4">
        <v>205.88</v>
      </c>
    </row>
    <row r="443" spans="1:4" x14ac:dyDescent="0.35">
      <c r="A443" s="1">
        <v>45003</v>
      </c>
      <c r="B443" s="5">
        <v>34</v>
      </c>
      <c r="C443" s="9">
        <v>59.02</v>
      </c>
      <c r="D443" s="4">
        <v>246.34</v>
      </c>
    </row>
    <row r="444" spans="1:4" x14ac:dyDescent="0.35">
      <c r="A444" s="1">
        <v>45004</v>
      </c>
      <c r="B444" s="5">
        <v>41</v>
      </c>
      <c r="C444" s="9">
        <v>58.82</v>
      </c>
      <c r="D444" s="4">
        <v>240.98</v>
      </c>
    </row>
    <row r="445" spans="1:4" x14ac:dyDescent="0.35">
      <c r="A445" s="1">
        <v>45005</v>
      </c>
      <c r="B445" s="5">
        <v>31</v>
      </c>
      <c r="C445" s="9">
        <v>54.74</v>
      </c>
      <c r="D445" s="4">
        <v>161.18</v>
      </c>
    </row>
    <row r="446" spans="1:4" x14ac:dyDescent="0.35">
      <c r="A446" s="1">
        <v>45006</v>
      </c>
      <c r="B446" s="5">
        <v>29</v>
      </c>
      <c r="C446" s="9">
        <v>47.39</v>
      </c>
      <c r="D446" s="4">
        <v>185.19</v>
      </c>
    </row>
    <row r="447" spans="1:4" x14ac:dyDescent="0.35">
      <c r="A447" s="1">
        <v>45007</v>
      </c>
      <c r="B447" s="5">
        <v>35</v>
      </c>
      <c r="C447" s="9">
        <v>47.98</v>
      </c>
      <c r="D447" s="4">
        <v>197.03</v>
      </c>
    </row>
    <row r="448" spans="1:4" x14ac:dyDescent="0.35">
      <c r="A448" s="1">
        <v>45008</v>
      </c>
      <c r="B448" s="5">
        <v>29</v>
      </c>
      <c r="C448" s="9">
        <v>60.65</v>
      </c>
      <c r="D448" s="4">
        <v>199.16</v>
      </c>
    </row>
    <row r="449" spans="1:4" x14ac:dyDescent="0.35">
      <c r="A449" s="1">
        <v>45009</v>
      </c>
      <c r="B449" s="5">
        <v>33</v>
      </c>
      <c r="C449" s="9">
        <v>55.51</v>
      </c>
      <c r="D449" s="4">
        <v>245.42</v>
      </c>
    </row>
    <row r="450" spans="1:4" x14ac:dyDescent="0.35">
      <c r="A450" s="1">
        <v>45010</v>
      </c>
      <c r="B450" s="5">
        <v>40</v>
      </c>
      <c r="C450" s="9">
        <v>52.11</v>
      </c>
      <c r="D450" s="4">
        <v>221.31</v>
      </c>
    </row>
    <row r="451" spans="1:4" x14ac:dyDescent="0.35">
      <c r="A451" s="1">
        <v>45011</v>
      </c>
      <c r="B451" s="5">
        <v>36</v>
      </c>
      <c r="C451" s="9">
        <v>47.66</v>
      </c>
      <c r="D451" s="4">
        <v>244.43</v>
      </c>
    </row>
    <row r="452" spans="1:4" x14ac:dyDescent="0.35">
      <c r="A452" s="1">
        <v>45012</v>
      </c>
      <c r="B452" s="5">
        <v>33</v>
      </c>
      <c r="C452" s="9">
        <v>62.28</v>
      </c>
      <c r="D452" s="4">
        <v>179.93</v>
      </c>
    </row>
    <row r="453" spans="1:4" x14ac:dyDescent="0.35">
      <c r="A453" s="1">
        <v>45013</v>
      </c>
      <c r="B453" s="5">
        <v>30</v>
      </c>
      <c r="C453" s="9">
        <v>61.04</v>
      </c>
      <c r="D453" s="4">
        <v>154.72</v>
      </c>
    </row>
    <row r="454" spans="1:4" x14ac:dyDescent="0.35">
      <c r="A454" s="1">
        <v>45014</v>
      </c>
      <c r="B454" s="5">
        <v>32</v>
      </c>
      <c r="C454" s="9">
        <v>51.06</v>
      </c>
      <c r="D454" s="4">
        <v>246.82</v>
      </c>
    </row>
    <row r="455" spans="1:4" x14ac:dyDescent="0.35">
      <c r="A455" s="1">
        <v>45015</v>
      </c>
      <c r="B455" s="5">
        <v>36</v>
      </c>
      <c r="C455" s="9">
        <v>51.81</v>
      </c>
      <c r="D455" s="4">
        <v>236.61</v>
      </c>
    </row>
    <row r="456" spans="1:4" x14ac:dyDescent="0.35">
      <c r="A456" s="1">
        <v>45016</v>
      </c>
      <c r="B456" s="5">
        <v>34</v>
      </c>
      <c r="C456" s="9">
        <v>52.02</v>
      </c>
      <c r="D456" s="4">
        <v>202.13</v>
      </c>
    </row>
    <row r="457" spans="1:4" x14ac:dyDescent="0.35">
      <c r="A457" s="1">
        <v>45017</v>
      </c>
      <c r="B457" s="5">
        <v>38</v>
      </c>
      <c r="C457" s="9">
        <v>55.77</v>
      </c>
      <c r="D457" s="4">
        <v>172.63</v>
      </c>
    </row>
    <row r="458" spans="1:4" x14ac:dyDescent="0.35">
      <c r="A458" s="1">
        <v>45018</v>
      </c>
      <c r="B458" s="5">
        <v>30</v>
      </c>
      <c r="C458" s="9">
        <v>56.44</v>
      </c>
      <c r="D458" s="4">
        <v>218.22</v>
      </c>
    </row>
    <row r="459" spans="1:4" x14ac:dyDescent="0.35">
      <c r="A459" s="1">
        <v>45019</v>
      </c>
      <c r="B459" s="5">
        <v>35</v>
      </c>
      <c r="C459" s="9">
        <v>62.12</v>
      </c>
      <c r="D459" s="4">
        <v>171.29</v>
      </c>
    </row>
    <row r="460" spans="1:4" x14ac:dyDescent="0.35">
      <c r="A460" s="1">
        <v>45020</v>
      </c>
      <c r="B460" s="5">
        <v>30</v>
      </c>
      <c r="C460" s="9">
        <v>50.14</v>
      </c>
      <c r="D460" s="4">
        <v>227.99</v>
      </c>
    </row>
    <row r="461" spans="1:4" x14ac:dyDescent="0.35">
      <c r="A461" s="1">
        <v>45021</v>
      </c>
      <c r="B461" s="5">
        <v>33</v>
      </c>
      <c r="C461" s="9">
        <v>59.46</v>
      </c>
      <c r="D461" s="4">
        <v>169.84</v>
      </c>
    </row>
    <row r="462" spans="1:4" x14ac:dyDescent="0.35">
      <c r="A462" s="1">
        <v>45022</v>
      </c>
      <c r="B462" s="5">
        <v>30</v>
      </c>
      <c r="C462" s="9">
        <v>57.93</v>
      </c>
      <c r="D462" s="4">
        <v>191.85</v>
      </c>
    </row>
    <row r="463" spans="1:4" x14ac:dyDescent="0.35">
      <c r="A463" s="1">
        <v>45023</v>
      </c>
      <c r="B463" s="5">
        <v>38</v>
      </c>
      <c r="C463" s="9">
        <v>61.67</v>
      </c>
      <c r="D463" s="4">
        <v>196.92</v>
      </c>
    </row>
    <row r="464" spans="1:4" x14ac:dyDescent="0.35">
      <c r="A464" s="1">
        <v>45024</v>
      </c>
      <c r="B464" s="5">
        <v>34</v>
      </c>
      <c r="C464" s="9">
        <v>54.38</v>
      </c>
      <c r="D464" s="4">
        <v>199.65</v>
      </c>
    </row>
    <row r="465" spans="1:4" x14ac:dyDescent="0.35">
      <c r="A465" s="1">
        <v>45025</v>
      </c>
      <c r="B465" s="5">
        <v>30</v>
      </c>
      <c r="C465" s="9">
        <v>50.88</v>
      </c>
      <c r="D465" s="4">
        <v>166.67</v>
      </c>
    </row>
    <row r="466" spans="1:4" x14ac:dyDescent="0.35">
      <c r="A466" s="1">
        <v>45026</v>
      </c>
      <c r="B466" s="5">
        <v>32</v>
      </c>
      <c r="C466" s="9">
        <v>55.65</v>
      </c>
      <c r="D466" s="4">
        <v>159.12</v>
      </c>
    </row>
    <row r="467" spans="1:4" x14ac:dyDescent="0.35">
      <c r="A467" s="1">
        <v>45027</v>
      </c>
      <c r="B467" s="5">
        <v>37</v>
      </c>
      <c r="C467" s="9">
        <v>45.43</v>
      </c>
      <c r="D467" s="4">
        <v>156.26</v>
      </c>
    </row>
    <row r="468" spans="1:4" x14ac:dyDescent="0.35">
      <c r="A468" s="1">
        <v>45028</v>
      </c>
      <c r="B468" s="5">
        <v>36</v>
      </c>
      <c r="C468" s="9">
        <v>50.75</v>
      </c>
      <c r="D468" s="4">
        <v>203.8</v>
      </c>
    </row>
    <row r="469" spans="1:4" x14ac:dyDescent="0.35">
      <c r="A469" s="1">
        <v>45029</v>
      </c>
      <c r="B469" s="5">
        <v>38</v>
      </c>
      <c r="C469" s="9">
        <v>51.46</v>
      </c>
      <c r="D469" s="4">
        <v>214.76</v>
      </c>
    </row>
    <row r="470" spans="1:4" x14ac:dyDescent="0.35">
      <c r="A470" s="1">
        <v>45030</v>
      </c>
      <c r="B470" s="5">
        <v>33</v>
      </c>
      <c r="C470" s="9">
        <v>54.53</v>
      </c>
      <c r="D470" s="4">
        <v>191.93</v>
      </c>
    </row>
    <row r="471" spans="1:4" x14ac:dyDescent="0.35">
      <c r="A471" s="1">
        <v>45031</v>
      </c>
      <c r="B471" s="5">
        <v>31</v>
      </c>
      <c r="C471" s="9">
        <v>48.99</v>
      </c>
      <c r="D471" s="4">
        <v>246.9</v>
      </c>
    </row>
    <row r="472" spans="1:4" x14ac:dyDescent="0.35">
      <c r="A472" s="1">
        <v>45032</v>
      </c>
      <c r="B472" s="5">
        <v>35</v>
      </c>
      <c r="C472" s="9">
        <v>56.58</v>
      </c>
      <c r="D472" s="4">
        <v>246.18</v>
      </c>
    </row>
    <row r="473" spans="1:4" x14ac:dyDescent="0.35">
      <c r="A473" s="1">
        <v>45033</v>
      </c>
      <c r="B473" s="5">
        <v>39</v>
      </c>
      <c r="C473" s="9">
        <v>54.57</v>
      </c>
      <c r="D473" s="4">
        <v>189.27</v>
      </c>
    </row>
    <row r="474" spans="1:4" x14ac:dyDescent="0.35">
      <c r="A474" s="1">
        <v>45034</v>
      </c>
      <c r="B474" s="5">
        <v>41</v>
      </c>
      <c r="C474" s="9">
        <v>61.73</v>
      </c>
      <c r="D474" s="4">
        <v>203.38</v>
      </c>
    </row>
    <row r="475" spans="1:4" x14ac:dyDescent="0.35">
      <c r="A475" s="1">
        <v>45035</v>
      </c>
      <c r="B475" s="5">
        <v>31</v>
      </c>
      <c r="C475" s="9">
        <v>53.37</v>
      </c>
      <c r="D475" s="4">
        <v>166.49</v>
      </c>
    </row>
    <row r="476" spans="1:4" x14ac:dyDescent="0.35">
      <c r="A476" s="1">
        <v>45036</v>
      </c>
      <c r="B476" s="5">
        <v>42</v>
      </c>
      <c r="C476" s="9">
        <v>50.08</v>
      </c>
      <c r="D476" s="4">
        <v>158.15</v>
      </c>
    </row>
    <row r="477" spans="1:4" x14ac:dyDescent="0.35">
      <c r="A477" s="1">
        <v>45037</v>
      </c>
      <c r="B477" s="5">
        <v>31</v>
      </c>
      <c r="C477" s="9">
        <v>49.95</v>
      </c>
      <c r="D477" s="4">
        <v>193.84</v>
      </c>
    </row>
    <row r="478" spans="1:4" x14ac:dyDescent="0.35">
      <c r="A478" s="1">
        <v>45038</v>
      </c>
      <c r="B478" s="5">
        <v>37</v>
      </c>
      <c r="C478" s="9">
        <v>45.13</v>
      </c>
      <c r="D478" s="4">
        <v>154.27000000000001</v>
      </c>
    </row>
    <row r="479" spans="1:4" x14ac:dyDescent="0.35">
      <c r="A479" s="1">
        <v>45039</v>
      </c>
      <c r="B479" s="5">
        <v>41</v>
      </c>
      <c r="C479" s="9">
        <v>62.93</v>
      </c>
      <c r="D479" s="4">
        <v>191.6</v>
      </c>
    </row>
    <row r="480" spans="1:4" x14ac:dyDescent="0.35">
      <c r="A480" s="1">
        <v>45040</v>
      </c>
      <c r="B480" s="5">
        <v>33</v>
      </c>
      <c r="C480" s="9">
        <v>51.67</v>
      </c>
      <c r="D480" s="4">
        <v>163.83000000000001</v>
      </c>
    </row>
    <row r="481" spans="1:4" x14ac:dyDescent="0.35">
      <c r="A481" s="1">
        <v>45041</v>
      </c>
      <c r="B481" s="5">
        <v>42</v>
      </c>
      <c r="C481" s="9">
        <v>51.33</v>
      </c>
      <c r="D481" s="4">
        <v>156.94999999999999</v>
      </c>
    </row>
    <row r="482" spans="1:4" x14ac:dyDescent="0.35">
      <c r="A482" s="1">
        <v>45042</v>
      </c>
      <c r="B482" s="5">
        <v>43</v>
      </c>
      <c r="C482" s="9">
        <v>49.39</v>
      </c>
      <c r="D482" s="4">
        <v>185.89</v>
      </c>
    </row>
    <row r="483" spans="1:4" x14ac:dyDescent="0.35">
      <c r="A483" s="1">
        <v>45043</v>
      </c>
      <c r="B483" s="5">
        <v>33</v>
      </c>
      <c r="C483" s="9">
        <v>56.44</v>
      </c>
      <c r="D483" s="4">
        <v>202.45</v>
      </c>
    </row>
    <row r="484" spans="1:4" x14ac:dyDescent="0.35">
      <c r="A484" s="1">
        <v>45044</v>
      </c>
      <c r="B484" s="5">
        <v>34</v>
      </c>
      <c r="C484" s="9">
        <v>54.84</v>
      </c>
      <c r="D484" s="4">
        <v>157.38</v>
      </c>
    </row>
    <row r="485" spans="1:4" x14ac:dyDescent="0.35">
      <c r="A485" s="1">
        <v>45045</v>
      </c>
      <c r="B485" s="5">
        <v>31</v>
      </c>
      <c r="C485" s="9">
        <v>62.11</v>
      </c>
      <c r="D485" s="4">
        <v>210.08</v>
      </c>
    </row>
    <row r="486" spans="1:4" x14ac:dyDescent="0.35">
      <c r="A486" s="1">
        <v>45046</v>
      </c>
      <c r="B486" s="5">
        <v>33</v>
      </c>
      <c r="C486" s="9">
        <v>44.65</v>
      </c>
      <c r="D486" s="4">
        <v>171.13</v>
      </c>
    </row>
    <row r="487" spans="1:4" x14ac:dyDescent="0.35">
      <c r="A487" s="1">
        <v>45047</v>
      </c>
      <c r="B487" s="5">
        <v>31</v>
      </c>
      <c r="C487" s="9">
        <v>56.64</v>
      </c>
      <c r="D487" s="4">
        <v>163.6</v>
      </c>
    </row>
    <row r="488" spans="1:4" x14ac:dyDescent="0.35">
      <c r="A488" s="1">
        <v>45048</v>
      </c>
      <c r="B488" s="5">
        <v>33</v>
      </c>
      <c r="C488" s="9">
        <v>52.15</v>
      </c>
      <c r="D488" s="4">
        <v>154.5</v>
      </c>
    </row>
    <row r="489" spans="1:4" x14ac:dyDescent="0.35">
      <c r="A489" s="1">
        <v>45049</v>
      </c>
      <c r="B489" s="5">
        <v>39</v>
      </c>
      <c r="C489" s="9">
        <v>45.63</v>
      </c>
      <c r="D489" s="4">
        <v>181.46</v>
      </c>
    </row>
    <row r="490" spans="1:4" x14ac:dyDescent="0.35">
      <c r="A490" s="1">
        <v>45050</v>
      </c>
      <c r="B490" s="5">
        <v>34</v>
      </c>
      <c r="C490" s="9">
        <v>53.49</v>
      </c>
      <c r="D490" s="4">
        <v>197.27</v>
      </c>
    </row>
    <row r="491" spans="1:4" x14ac:dyDescent="0.35">
      <c r="A491" s="1">
        <v>45051</v>
      </c>
      <c r="B491" s="5">
        <v>40</v>
      </c>
      <c r="C491" s="9">
        <v>49.35</v>
      </c>
      <c r="D491" s="4">
        <v>203.91</v>
      </c>
    </row>
    <row r="492" spans="1:4" x14ac:dyDescent="0.35">
      <c r="A492" s="1">
        <v>45052</v>
      </c>
      <c r="B492" s="5">
        <v>32</v>
      </c>
      <c r="C492" s="9">
        <v>61.38</v>
      </c>
      <c r="D492" s="4">
        <v>176.86</v>
      </c>
    </row>
    <row r="493" spans="1:4" x14ac:dyDescent="0.35">
      <c r="A493" s="1">
        <v>45053</v>
      </c>
      <c r="B493" s="5">
        <v>38</v>
      </c>
      <c r="C493" s="9">
        <v>45.78</v>
      </c>
      <c r="D493" s="4">
        <v>226.67</v>
      </c>
    </row>
    <row r="494" spans="1:4" x14ac:dyDescent="0.35">
      <c r="A494" s="1">
        <v>45054</v>
      </c>
      <c r="B494" s="5">
        <v>31</v>
      </c>
      <c r="C494" s="9">
        <v>58.55</v>
      </c>
      <c r="D494" s="4">
        <v>162.91999999999999</v>
      </c>
    </row>
    <row r="495" spans="1:4" x14ac:dyDescent="0.35">
      <c r="A495" s="1">
        <v>45055</v>
      </c>
      <c r="B495" s="5">
        <v>32</v>
      </c>
      <c r="C495" s="9">
        <v>51.75</v>
      </c>
      <c r="D495" s="4">
        <v>241.77</v>
      </c>
    </row>
    <row r="496" spans="1:4" x14ac:dyDescent="0.35">
      <c r="A496" s="1">
        <v>45056</v>
      </c>
      <c r="B496" s="5">
        <v>37</v>
      </c>
      <c r="C496" s="9">
        <v>60.61</v>
      </c>
      <c r="D496" s="4">
        <v>178.99</v>
      </c>
    </row>
    <row r="497" spans="1:4" x14ac:dyDescent="0.35">
      <c r="A497" s="1">
        <v>45057</v>
      </c>
      <c r="B497" s="5">
        <v>38</v>
      </c>
      <c r="C497" s="9">
        <v>48.7</v>
      </c>
      <c r="D497" s="4">
        <v>234.98</v>
      </c>
    </row>
    <row r="498" spans="1:4" x14ac:dyDescent="0.35">
      <c r="A498" s="1">
        <v>45058</v>
      </c>
      <c r="B498" s="5">
        <v>34</v>
      </c>
      <c r="C498" s="9">
        <v>58.47</v>
      </c>
      <c r="D498" s="4">
        <v>235.29</v>
      </c>
    </row>
    <row r="499" spans="1:4" x14ac:dyDescent="0.35">
      <c r="A499" s="1">
        <v>45059</v>
      </c>
      <c r="B499" s="5">
        <v>34</v>
      </c>
      <c r="C499" s="9">
        <v>46.45</v>
      </c>
      <c r="D499" s="4">
        <v>246.36</v>
      </c>
    </row>
    <row r="500" spans="1:4" x14ac:dyDescent="0.35">
      <c r="A500" s="1">
        <v>45060</v>
      </c>
      <c r="B500" s="5">
        <v>34</v>
      </c>
      <c r="C500" s="9">
        <v>47.38</v>
      </c>
      <c r="D500" s="4">
        <v>237.05</v>
      </c>
    </row>
    <row r="501" spans="1:4" x14ac:dyDescent="0.35">
      <c r="A501" s="1">
        <v>45061</v>
      </c>
      <c r="B501" s="5">
        <v>43</v>
      </c>
      <c r="C501" s="9">
        <v>58.42</v>
      </c>
      <c r="D501" s="4">
        <v>188.44</v>
      </c>
    </row>
    <row r="502" spans="1:4" x14ac:dyDescent="0.35">
      <c r="A502" s="1">
        <v>45062</v>
      </c>
      <c r="B502" s="5">
        <v>36</v>
      </c>
      <c r="C502" s="9">
        <v>47.92</v>
      </c>
      <c r="D502" s="4">
        <v>238.66</v>
      </c>
    </row>
    <row r="503" spans="1:4" x14ac:dyDescent="0.35">
      <c r="A503" s="1">
        <v>45063</v>
      </c>
      <c r="B503" s="5">
        <v>35</v>
      </c>
      <c r="C503" s="9">
        <v>53.3</v>
      </c>
      <c r="D503" s="4">
        <v>186.37</v>
      </c>
    </row>
    <row r="504" spans="1:4" x14ac:dyDescent="0.35">
      <c r="A504" s="1">
        <v>45064</v>
      </c>
      <c r="B504" s="5">
        <v>40</v>
      </c>
      <c r="C504" s="9">
        <v>43.87</v>
      </c>
      <c r="D504" s="4">
        <v>226.49</v>
      </c>
    </row>
    <row r="505" spans="1:4" x14ac:dyDescent="0.35">
      <c r="A505" s="1">
        <v>45065</v>
      </c>
      <c r="B505" s="5">
        <v>31</v>
      </c>
      <c r="C505" s="9">
        <v>48.46</v>
      </c>
      <c r="D505" s="4">
        <v>179.59</v>
      </c>
    </row>
    <row r="506" spans="1:4" x14ac:dyDescent="0.35">
      <c r="A506" s="1">
        <v>45066</v>
      </c>
      <c r="B506" s="5">
        <v>33</v>
      </c>
      <c r="C506" s="9">
        <v>46.17</v>
      </c>
      <c r="D506" s="4">
        <v>190.39</v>
      </c>
    </row>
    <row r="507" spans="1:4" x14ac:dyDescent="0.35">
      <c r="A507" s="1">
        <v>45067</v>
      </c>
      <c r="B507" s="5">
        <v>35</v>
      </c>
      <c r="C507" s="9">
        <v>43.81</v>
      </c>
      <c r="D507" s="4">
        <v>176.41</v>
      </c>
    </row>
    <row r="508" spans="1:4" x14ac:dyDescent="0.35">
      <c r="A508" s="1">
        <v>45068</v>
      </c>
      <c r="B508" s="5">
        <v>31</v>
      </c>
      <c r="C508" s="9">
        <v>53.43</v>
      </c>
      <c r="D508" s="4">
        <v>246.49</v>
      </c>
    </row>
    <row r="509" spans="1:4" x14ac:dyDescent="0.35">
      <c r="A509" s="1">
        <v>45069</v>
      </c>
      <c r="B509" s="5">
        <v>32</v>
      </c>
      <c r="C509" s="9">
        <v>54.52</v>
      </c>
      <c r="D509" s="4">
        <v>215.44</v>
      </c>
    </row>
    <row r="510" spans="1:4" x14ac:dyDescent="0.35">
      <c r="A510" s="1">
        <v>45070</v>
      </c>
      <c r="B510" s="5">
        <v>43</v>
      </c>
      <c r="C510" s="9">
        <v>45.92</v>
      </c>
      <c r="D510" s="4">
        <v>175.54</v>
      </c>
    </row>
    <row r="511" spans="1:4" x14ac:dyDescent="0.35">
      <c r="A511" s="1">
        <v>45071</v>
      </c>
      <c r="B511" s="5">
        <v>36</v>
      </c>
      <c r="C511" s="9">
        <v>61.61</v>
      </c>
      <c r="D511" s="4">
        <v>187.72</v>
      </c>
    </row>
    <row r="512" spans="1:4" x14ac:dyDescent="0.35">
      <c r="A512" s="1">
        <v>45072</v>
      </c>
      <c r="B512" s="5">
        <v>34</v>
      </c>
      <c r="C512" s="9">
        <v>55.88</v>
      </c>
      <c r="D512" s="4">
        <v>158.12</v>
      </c>
    </row>
    <row r="513" spans="1:4" x14ac:dyDescent="0.35">
      <c r="A513" s="1">
        <v>45073</v>
      </c>
      <c r="B513" s="5">
        <v>38</v>
      </c>
      <c r="C513" s="9">
        <v>62.12</v>
      </c>
      <c r="D513" s="4">
        <v>188.25</v>
      </c>
    </row>
    <row r="514" spans="1:4" x14ac:dyDescent="0.35">
      <c r="A514" s="1">
        <v>45074</v>
      </c>
      <c r="B514" s="5">
        <v>32</v>
      </c>
      <c r="C514" s="9">
        <v>57.7</v>
      </c>
      <c r="D514" s="4">
        <v>229.97</v>
      </c>
    </row>
    <row r="515" spans="1:4" x14ac:dyDescent="0.35">
      <c r="A515" s="1">
        <v>45075</v>
      </c>
      <c r="B515" s="5">
        <v>35</v>
      </c>
      <c r="C515" s="9">
        <v>58.37</v>
      </c>
      <c r="D515" s="4">
        <v>161.76</v>
      </c>
    </row>
    <row r="516" spans="1:4" x14ac:dyDescent="0.35">
      <c r="A516" s="1">
        <v>45076</v>
      </c>
      <c r="B516" s="5">
        <v>39</v>
      </c>
      <c r="C516" s="9">
        <v>60.89</v>
      </c>
      <c r="D516" s="4">
        <v>181.55</v>
      </c>
    </row>
    <row r="517" spans="1:4" x14ac:dyDescent="0.35">
      <c r="A517" s="1">
        <v>45077</v>
      </c>
      <c r="B517" s="5">
        <v>32</v>
      </c>
      <c r="C517" s="9">
        <v>61.55</v>
      </c>
      <c r="D517" s="4">
        <v>241.84</v>
      </c>
    </row>
    <row r="518" spans="1:4" x14ac:dyDescent="0.35">
      <c r="A518" s="1">
        <v>45078</v>
      </c>
      <c r="B518" s="5">
        <v>35</v>
      </c>
      <c r="C518" s="9">
        <v>51.74</v>
      </c>
      <c r="D518" s="4">
        <v>204.09</v>
      </c>
    </row>
    <row r="519" spans="1:4" x14ac:dyDescent="0.35">
      <c r="A519" s="1">
        <v>45079</v>
      </c>
      <c r="B519" s="5">
        <v>41</v>
      </c>
      <c r="C519" s="9">
        <v>60.5</v>
      </c>
      <c r="D519" s="4">
        <v>244.27</v>
      </c>
    </row>
    <row r="520" spans="1:4" x14ac:dyDescent="0.35">
      <c r="A520" s="1">
        <v>45080</v>
      </c>
      <c r="B520" s="5">
        <v>37</v>
      </c>
      <c r="C520" s="9">
        <v>48.88</v>
      </c>
      <c r="D520" s="4">
        <v>238.25</v>
      </c>
    </row>
    <row r="521" spans="1:4" x14ac:dyDescent="0.35">
      <c r="A521" s="1">
        <v>45081</v>
      </c>
      <c r="B521" s="5">
        <v>39</v>
      </c>
      <c r="C521" s="9">
        <v>54.85</v>
      </c>
      <c r="D521" s="4">
        <v>175.73</v>
      </c>
    </row>
    <row r="522" spans="1:4" x14ac:dyDescent="0.35">
      <c r="A522" s="1">
        <v>45082</v>
      </c>
      <c r="B522" s="5">
        <v>44</v>
      </c>
      <c r="C522" s="9">
        <v>47.72</v>
      </c>
      <c r="D522" s="4">
        <v>160.35</v>
      </c>
    </row>
    <row r="523" spans="1:4" x14ac:dyDescent="0.35">
      <c r="A523" s="1">
        <v>45083</v>
      </c>
      <c r="B523" s="5">
        <v>44</v>
      </c>
      <c r="C523" s="9">
        <v>59.52</v>
      </c>
      <c r="D523" s="4">
        <v>221.07</v>
      </c>
    </row>
    <row r="524" spans="1:4" x14ac:dyDescent="0.35">
      <c r="A524" s="1">
        <v>45084</v>
      </c>
      <c r="B524" s="5">
        <v>40</v>
      </c>
      <c r="C524" s="9">
        <v>58.29</v>
      </c>
      <c r="D524" s="4">
        <v>156.1</v>
      </c>
    </row>
    <row r="525" spans="1:4" x14ac:dyDescent="0.35">
      <c r="A525" s="1">
        <v>45085</v>
      </c>
      <c r="B525" s="5">
        <v>43</v>
      </c>
      <c r="C525" s="9">
        <v>62.49</v>
      </c>
      <c r="D525" s="4">
        <v>209.7</v>
      </c>
    </row>
    <row r="526" spans="1:4" x14ac:dyDescent="0.35">
      <c r="A526" s="1">
        <v>45086</v>
      </c>
      <c r="B526" s="5">
        <v>37</v>
      </c>
      <c r="C526" s="9">
        <v>48.82</v>
      </c>
      <c r="D526" s="4">
        <v>209.73</v>
      </c>
    </row>
    <row r="527" spans="1:4" x14ac:dyDescent="0.35">
      <c r="A527" s="1">
        <v>45087</v>
      </c>
      <c r="B527" s="5">
        <v>37</v>
      </c>
      <c r="C527" s="9">
        <v>59.72</v>
      </c>
      <c r="D527" s="4">
        <v>159.69999999999999</v>
      </c>
    </row>
    <row r="528" spans="1:4" x14ac:dyDescent="0.35">
      <c r="A528" s="1">
        <v>45088</v>
      </c>
      <c r="B528" s="5">
        <v>33</v>
      </c>
      <c r="C528" s="9">
        <v>53.43</v>
      </c>
      <c r="D528" s="4">
        <v>212.8</v>
      </c>
    </row>
    <row r="529" spans="1:4" x14ac:dyDescent="0.35">
      <c r="A529" s="1">
        <v>45089</v>
      </c>
      <c r="B529" s="5">
        <v>32</v>
      </c>
      <c r="C529" s="9">
        <v>53.76</v>
      </c>
      <c r="D529" s="4">
        <v>230.52</v>
      </c>
    </row>
    <row r="530" spans="1:4" x14ac:dyDescent="0.35">
      <c r="A530" s="1">
        <v>45090</v>
      </c>
      <c r="B530" s="5">
        <v>35</v>
      </c>
      <c r="C530" s="9">
        <v>52.14</v>
      </c>
      <c r="D530" s="4">
        <v>185.13</v>
      </c>
    </row>
    <row r="531" spans="1:4" x14ac:dyDescent="0.35">
      <c r="A531" s="1">
        <v>45091</v>
      </c>
      <c r="B531" s="5">
        <v>37</v>
      </c>
      <c r="C531" s="9">
        <v>57.39</v>
      </c>
      <c r="D531" s="4">
        <v>236.55</v>
      </c>
    </row>
    <row r="532" spans="1:4" x14ac:dyDescent="0.35">
      <c r="A532" s="1">
        <v>45092</v>
      </c>
      <c r="B532" s="5">
        <v>43</v>
      </c>
      <c r="C532" s="9">
        <v>60.28</v>
      </c>
      <c r="D532" s="4">
        <v>180.9</v>
      </c>
    </row>
    <row r="533" spans="1:4" x14ac:dyDescent="0.35">
      <c r="A533" s="1">
        <v>45093</v>
      </c>
      <c r="B533" s="5">
        <v>41</v>
      </c>
      <c r="C533" s="9">
        <v>48.35</v>
      </c>
      <c r="D533" s="4">
        <v>190.33</v>
      </c>
    </row>
    <row r="534" spans="1:4" x14ac:dyDescent="0.35">
      <c r="A534" s="1">
        <v>45094</v>
      </c>
      <c r="B534" s="5">
        <v>40</v>
      </c>
      <c r="C534" s="9">
        <v>46</v>
      </c>
      <c r="D534" s="4">
        <v>239.38</v>
      </c>
    </row>
    <row r="535" spans="1:4" x14ac:dyDescent="0.35">
      <c r="A535" s="1">
        <v>45095</v>
      </c>
      <c r="B535" s="5">
        <v>34</v>
      </c>
      <c r="C535" s="9">
        <v>62.37</v>
      </c>
      <c r="D535" s="4">
        <v>157.52000000000001</v>
      </c>
    </row>
    <row r="536" spans="1:4" x14ac:dyDescent="0.35">
      <c r="A536" s="1">
        <v>45096</v>
      </c>
      <c r="B536" s="5">
        <v>44</v>
      </c>
      <c r="C536" s="9">
        <v>49.43</v>
      </c>
      <c r="D536" s="4">
        <v>187.74</v>
      </c>
    </row>
    <row r="537" spans="1:4" x14ac:dyDescent="0.35">
      <c r="A537" s="1">
        <v>45097</v>
      </c>
      <c r="B537" s="5">
        <v>38</v>
      </c>
      <c r="C537" s="9">
        <v>49.13</v>
      </c>
      <c r="D537" s="4">
        <v>218.44</v>
      </c>
    </row>
    <row r="538" spans="1:4" x14ac:dyDescent="0.35">
      <c r="A538" s="1">
        <v>45098</v>
      </c>
      <c r="B538" s="5">
        <v>37</v>
      </c>
      <c r="C538" s="9">
        <v>46.43</v>
      </c>
      <c r="D538" s="4">
        <v>226.02</v>
      </c>
    </row>
    <row r="539" spans="1:4" x14ac:dyDescent="0.35">
      <c r="A539" s="1">
        <v>45099</v>
      </c>
      <c r="B539" s="5">
        <v>39</v>
      </c>
      <c r="C539" s="9">
        <v>61.31</v>
      </c>
      <c r="D539" s="4">
        <v>246.6</v>
      </c>
    </row>
    <row r="540" spans="1:4" x14ac:dyDescent="0.35">
      <c r="A540" s="1">
        <v>45100</v>
      </c>
      <c r="B540" s="5">
        <v>36</v>
      </c>
      <c r="C540" s="9">
        <v>47.87</v>
      </c>
      <c r="D540" s="4">
        <v>195.75</v>
      </c>
    </row>
    <row r="541" spans="1:4" x14ac:dyDescent="0.35">
      <c r="A541" s="1">
        <v>45101</v>
      </c>
      <c r="B541" s="5">
        <v>34</v>
      </c>
      <c r="C541" s="9">
        <v>61.06</v>
      </c>
      <c r="D541" s="4">
        <v>228.79</v>
      </c>
    </row>
    <row r="542" spans="1:4" x14ac:dyDescent="0.35">
      <c r="A542" s="1">
        <v>45102</v>
      </c>
      <c r="B542" s="5">
        <v>43</v>
      </c>
      <c r="C542" s="9">
        <v>46.01</v>
      </c>
      <c r="D542" s="4">
        <v>174.92</v>
      </c>
    </row>
    <row r="543" spans="1:4" x14ac:dyDescent="0.35">
      <c r="A543" s="1">
        <v>45103</v>
      </c>
      <c r="B543" s="5">
        <v>33</v>
      </c>
      <c r="C543" s="9">
        <v>58.96</v>
      </c>
      <c r="D543" s="4">
        <v>219.4</v>
      </c>
    </row>
    <row r="544" spans="1:4" x14ac:dyDescent="0.35">
      <c r="A544" s="1">
        <v>45104</v>
      </c>
      <c r="B544" s="5">
        <v>42</v>
      </c>
      <c r="C544" s="9">
        <v>43.88</v>
      </c>
      <c r="D544" s="4">
        <v>224.65</v>
      </c>
    </row>
    <row r="545" spans="1:4" x14ac:dyDescent="0.35">
      <c r="A545" s="1">
        <v>45105</v>
      </c>
      <c r="B545" s="5">
        <v>44</v>
      </c>
      <c r="C545" s="9">
        <v>60.89</v>
      </c>
      <c r="D545" s="4">
        <v>150.04</v>
      </c>
    </row>
    <row r="546" spans="1:4" x14ac:dyDescent="0.35">
      <c r="A546" s="1">
        <v>45106</v>
      </c>
      <c r="B546" s="5">
        <v>41</v>
      </c>
      <c r="C546" s="9">
        <v>49.84</v>
      </c>
      <c r="D546" s="4">
        <v>224.84</v>
      </c>
    </row>
    <row r="547" spans="1:4" x14ac:dyDescent="0.35">
      <c r="A547" s="1">
        <v>45107</v>
      </c>
      <c r="B547" s="5">
        <v>33</v>
      </c>
      <c r="C547" s="9">
        <v>57.65</v>
      </c>
      <c r="D547" s="4">
        <v>244.94</v>
      </c>
    </row>
    <row r="548" spans="1:4" x14ac:dyDescent="0.35">
      <c r="A548" s="1">
        <v>45108</v>
      </c>
      <c r="B548" s="5">
        <v>32</v>
      </c>
      <c r="C548" s="9">
        <v>57.73</v>
      </c>
      <c r="D548" s="4">
        <v>194.72</v>
      </c>
    </row>
    <row r="549" spans="1:4" x14ac:dyDescent="0.35">
      <c r="A549" s="1">
        <v>45109</v>
      </c>
      <c r="B549" s="5">
        <v>36</v>
      </c>
      <c r="C549" s="9">
        <v>49.68</v>
      </c>
      <c r="D549" s="4">
        <v>159.62</v>
      </c>
    </row>
    <row r="550" spans="1:4" x14ac:dyDescent="0.35">
      <c r="A550" s="1">
        <v>45110</v>
      </c>
      <c r="B550" s="5">
        <v>34</v>
      </c>
      <c r="C550" s="9">
        <v>56.62</v>
      </c>
      <c r="D550" s="4">
        <v>186.44</v>
      </c>
    </row>
    <row r="551" spans="1:4" x14ac:dyDescent="0.35">
      <c r="A551" s="1">
        <v>45111</v>
      </c>
      <c r="B551" s="5">
        <v>34</v>
      </c>
      <c r="C551" s="9">
        <v>57.73</v>
      </c>
      <c r="D551" s="4">
        <v>224.68</v>
      </c>
    </row>
    <row r="552" spans="1:4" x14ac:dyDescent="0.35">
      <c r="A552" s="1">
        <v>45112</v>
      </c>
      <c r="B552" s="5">
        <v>35</v>
      </c>
      <c r="C552" s="9">
        <v>61.76</v>
      </c>
      <c r="D552" s="4">
        <v>187.14</v>
      </c>
    </row>
    <row r="553" spans="1:4" x14ac:dyDescent="0.35">
      <c r="A553" s="1">
        <v>45113</v>
      </c>
      <c r="B553" s="5">
        <v>41</v>
      </c>
      <c r="C553" s="9">
        <v>56.46</v>
      </c>
      <c r="D553" s="4">
        <v>240.76</v>
      </c>
    </row>
    <row r="554" spans="1:4" x14ac:dyDescent="0.35">
      <c r="A554" s="1">
        <v>45114</v>
      </c>
      <c r="B554" s="5">
        <v>37</v>
      </c>
      <c r="C554" s="9">
        <v>48.67</v>
      </c>
      <c r="D554" s="4">
        <v>189.95</v>
      </c>
    </row>
    <row r="555" spans="1:4" x14ac:dyDescent="0.35">
      <c r="A555" s="1">
        <v>45115</v>
      </c>
      <c r="B555" s="5">
        <v>38</v>
      </c>
      <c r="C555" s="9">
        <v>58.8</v>
      </c>
      <c r="D555" s="4">
        <v>229.27</v>
      </c>
    </row>
    <row r="556" spans="1:4" x14ac:dyDescent="0.35">
      <c r="A556" s="1">
        <v>45116</v>
      </c>
      <c r="B556" s="5">
        <v>44</v>
      </c>
      <c r="C556" s="9">
        <v>48.14</v>
      </c>
      <c r="D556" s="4">
        <v>230.94</v>
      </c>
    </row>
    <row r="557" spans="1:4" x14ac:dyDescent="0.35">
      <c r="A557" s="1">
        <v>45117</v>
      </c>
      <c r="B557" s="5">
        <v>44</v>
      </c>
      <c r="C557" s="9">
        <v>56.4</v>
      </c>
      <c r="D557" s="4">
        <v>160.57</v>
      </c>
    </row>
    <row r="558" spans="1:4" x14ac:dyDescent="0.35">
      <c r="A558" s="1">
        <v>45118</v>
      </c>
      <c r="B558" s="5">
        <v>34</v>
      </c>
      <c r="C558" s="9">
        <v>48.6</v>
      </c>
      <c r="D558" s="4">
        <v>200.47</v>
      </c>
    </row>
    <row r="559" spans="1:4" x14ac:dyDescent="0.35">
      <c r="A559" s="1">
        <v>45119</v>
      </c>
      <c r="B559" s="5">
        <v>33</v>
      </c>
      <c r="C559" s="9">
        <v>62.58</v>
      </c>
      <c r="D559" s="4">
        <v>175.54</v>
      </c>
    </row>
    <row r="560" spans="1:4" x14ac:dyDescent="0.35">
      <c r="A560" s="1">
        <v>45120</v>
      </c>
      <c r="B560" s="5">
        <v>39</v>
      </c>
      <c r="C560" s="9">
        <v>58.77</v>
      </c>
      <c r="D560" s="4">
        <v>226.79</v>
      </c>
    </row>
    <row r="561" spans="1:4" x14ac:dyDescent="0.35">
      <c r="A561" s="1">
        <v>45121</v>
      </c>
      <c r="B561" s="5">
        <v>33</v>
      </c>
      <c r="C561" s="9">
        <v>50.24</v>
      </c>
      <c r="D561" s="4">
        <v>163.55000000000001</v>
      </c>
    </row>
    <row r="562" spans="1:4" x14ac:dyDescent="0.35">
      <c r="A562" s="1">
        <v>45122</v>
      </c>
      <c r="B562" s="5">
        <v>45</v>
      </c>
      <c r="C562" s="9">
        <v>57.5</v>
      </c>
      <c r="D562" s="4">
        <v>247.49</v>
      </c>
    </row>
    <row r="563" spans="1:4" x14ac:dyDescent="0.35">
      <c r="A563" s="1">
        <v>45123</v>
      </c>
      <c r="B563" s="5">
        <v>41</v>
      </c>
      <c r="C563" s="9">
        <v>57.85</v>
      </c>
      <c r="D563" s="4">
        <v>163.07</v>
      </c>
    </row>
    <row r="564" spans="1:4" x14ac:dyDescent="0.35">
      <c r="A564" s="1">
        <v>45124</v>
      </c>
      <c r="B564" s="5">
        <v>35</v>
      </c>
      <c r="C564" s="9">
        <v>59.49</v>
      </c>
      <c r="D564" s="4">
        <v>162.13999999999999</v>
      </c>
    </row>
    <row r="565" spans="1:4" x14ac:dyDescent="0.35">
      <c r="A565" s="1">
        <v>45125</v>
      </c>
      <c r="B565" s="5">
        <v>37</v>
      </c>
      <c r="C565" s="9">
        <v>43.3</v>
      </c>
      <c r="D565" s="4">
        <v>174.69</v>
      </c>
    </row>
    <row r="566" spans="1:4" x14ac:dyDescent="0.35">
      <c r="A566" s="1">
        <v>45126</v>
      </c>
      <c r="B566" s="5">
        <v>36</v>
      </c>
      <c r="C566" s="9">
        <v>54.26</v>
      </c>
      <c r="D566" s="4">
        <v>167.4</v>
      </c>
    </row>
    <row r="567" spans="1:4" x14ac:dyDescent="0.35">
      <c r="A567" s="1">
        <v>45127</v>
      </c>
      <c r="B567" s="5">
        <v>37</v>
      </c>
      <c r="C567" s="9">
        <v>61.21</v>
      </c>
      <c r="D567" s="4">
        <v>178.98</v>
      </c>
    </row>
    <row r="568" spans="1:4" x14ac:dyDescent="0.35">
      <c r="A568" s="1">
        <v>45128</v>
      </c>
      <c r="B568" s="5">
        <v>33</v>
      </c>
      <c r="C568" s="9">
        <v>57.74</v>
      </c>
      <c r="D568" s="4">
        <v>203.75</v>
      </c>
    </row>
    <row r="569" spans="1:4" x14ac:dyDescent="0.35">
      <c r="A569" s="1">
        <v>45129</v>
      </c>
      <c r="B569" s="5">
        <v>43</v>
      </c>
      <c r="C569" s="9">
        <v>61.18</v>
      </c>
      <c r="D569" s="4">
        <v>185.69</v>
      </c>
    </row>
    <row r="570" spans="1:4" x14ac:dyDescent="0.35">
      <c r="A570" s="1">
        <v>45130</v>
      </c>
      <c r="B570" s="5">
        <v>34</v>
      </c>
      <c r="C570" s="9">
        <v>55.89</v>
      </c>
      <c r="D570" s="4">
        <v>170.46</v>
      </c>
    </row>
    <row r="571" spans="1:4" x14ac:dyDescent="0.35">
      <c r="A571" s="1">
        <v>45131</v>
      </c>
      <c r="B571" s="5">
        <v>34</v>
      </c>
      <c r="C571" s="9">
        <v>59.4</v>
      </c>
      <c r="D571" s="4">
        <v>224.28</v>
      </c>
    </row>
    <row r="572" spans="1:4" x14ac:dyDescent="0.35">
      <c r="A572" s="1">
        <v>45132</v>
      </c>
      <c r="B572" s="5">
        <v>40</v>
      </c>
      <c r="C572" s="9">
        <v>61.07</v>
      </c>
      <c r="D572" s="4">
        <v>216.85</v>
      </c>
    </row>
    <row r="573" spans="1:4" x14ac:dyDescent="0.35">
      <c r="A573" s="1">
        <v>45133</v>
      </c>
      <c r="B573" s="5">
        <v>34</v>
      </c>
      <c r="C573" s="9">
        <v>47.31</v>
      </c>
      <c r="D573" s="4">
        <v>184.81</v>
      </c>
    </row>
    <row r="574" spans="1:4" x14ac:dyDescent="0.35">
      <c r="A574" s="1">
        <v>45134</v>
      </c>
      <c r="B574" s="5">
        <v>43</v>
      </c>
      <c r="C574" s="9">
        <v>49.31</v>
      </c>
      <c r="D574" s="4">
        <v>168.08</v>
      </c>
    </row>
    <row r="575" spans="1:4" x14ac:dyDescent="0.35">
      <c r="A575" s="1">
        <v>45135</v>
      </c>
      <c r="B575" s="5">
        <v>44</v>
      </c>
      <c r="C575" s="9">
        <v>60.63</v>
      </c>
      <c r="D575" s="4">
        <v>218.51</v>
      </c>
    </row>
    <row r="576" spans="1:4" x14ac:dyDescent="0.35">
      <c r="A576" s="1">
        <v>45136</v>
      </c>
      <c r="B576" s="5">
        <v>36</v>
      </c>
      <c r="C576" s="9">
        <v>47.36</v>
      </c>
      <c r="D576" s="4">
        <v>245.52</v>
      </c>
    </row>
    <row r="577" spans="1:4" x14ac:dyDescent="0.35">
      <c r="A577" s="1">
        <v>45137</v>
      </c>
      <c r="B577" s="5">
        <v>45</v>
      </c>
      <c r="C577" s="9">
        <v>56.4</v>
      </c>
      <c r="D577" s="4">
        <v>205.33</v>
      </c>
    </row>
    <row r="578" spans="1:4" x14ac:dyDescent="0.35">
      <c r="A578" s="1">
        <v>45138</v>
      </c>
      <c r="B578" s="5">
        <v>45</v>
      </c>
      <c r="C578" s="9">
        <v>53.64</v>
      </c>
      <c r="D578" s="4">
        <v>230.21</v>
      </c>
    </row>
    <row r="579" spans="1:4" x14ac:dyDescent="0.35">
      <c r="A579" s="1">
        <v>45139</v>
      </c>
      <c r="B579" s="5">
        <v>46</v>
      </c>
      <c r="C579" s="9">
        <v>43.29</v>
      </c>
      <c r="D579" s="4">
        <v>247.77</v>
      </c>
    </row>
    <row r="580" spans="1:4" x14ac:dyDescent="0.35">
      <c r="A580" s="1">
        <v>45140</v>
      </c>
      <c r="B580" s="5">
        <v>44</v>
      </c>
      <c r="C580" s="9">
        <v>50.36</v>
      </c>
      <c r="D580" s="4">
        <v>244.06</v>
      </c>
    </row>
    <row r="581" spans="1:4" x14ac:dyDescent="0.35">
      <c r="A581" s="1">
        <v>45141</v>
      </c>
      <c r="B581" s="5">
        <v>39</v>
      </c>
      <c r="C581" s="9">
        <v>48.21</v>
      </c>
      <c r="D581" s="4">
        <v>209.21</v>
      </c>
    </row>
    <row r="582" spans="1:4" x14ac:dyDescent="0.35">
      <c r="A582" s="1">
        <v>45142</v>
      </c>
      <c r="B582" s="5">
        <v>45</v>
      </c>
      <c r="C582" s="9">
        <v>54.04</v>
      </c>
      <c r="D582" s="4">
        <v>213.92</v>
      </c>
    </row>
    <row r="583" spans="1:4" x14ac:dyDescent="0.35">
      <c r="A583" s="1">
        <v>45143</v>
      </c>
      <c r="B583" s="5">
        <v>44</v>
      </c>
      <c r="C583" s="9">
        <v>55.87</v>
      </c>
      <c r="D583" s="4">
        <v>165.11</v>
      </c>
    </row>
    <row r="584" spans="1:4" x14ac:dyDescent="0.35">
      <c r="A584" s="1">
        <v>45144</v>
      </c>
      <c r="B584" s="5">
        <v>40</v>
      </c>
      <c r="C584" s="9">
        <v>51.28</v>
      </c>
      <c r="D584" s="4">
        <v>241.13</v>
      </c>
    </row>
    <row r="585" spans="1:4" x14ac:dyDescent="0.35">
      <c r="A585" s="1">
        <v>45145</v>
      </c>
      <c r="B585" s="5">
        <v>43</v>
      </c>
      <c r="C585" s="9">
        <v>53.95</v>
      </c>
      <c r="D585" s="4">
        <v>189.27</v>
      </c>
    </row>
    <row r="586" spans="1:4" x14ac:dyDescent="0.35">
      <c r="A586" s="1">
        <v>45146</v>
      </c>
      <c r="B586" s="5">
        <v>46</v>
      </c>
      <c r="C586" s="9">
        <v>60.51</v>
      </c>
      <c r="D586" s="4">
        <v>203.69</v>
      </c>
    </row>
    <row r="587" spans="1:4" x14ac:dyDescent="0.35">
      <c r="A587" s="1">
        <v>45147</v>
      </c>
      <c r="B587" s="5">
        <v>41</v>
      </c>
      <c r="C587" s="9">
        <v>51.39</v>
      </c>
      <c r="D587" s="4">
        <v>176.06</v>
      </c>
    </row>
    <row r="588" spans="1:4" x14ac:dyDescent="0.35">
      <c r="A588" s="1">
        <v>45148</v>
      </c>
      <c r="B588" s="5">
        <v>40</v>
      </c>
      <c r="C588" s="9">
        <v>60.65</v>
      </c>
      <c r="D588" s="4">
        <v>170.77</v>
      </c>
    </row>
    <row r="589" spans="1:4" x14ac:dyDescent="0.35">
      <c r="A589" s="1">
        <v>45149</v>
      </c>
      <c r="B589" s="5">
        <v>41</v>
      </c>
      <c r="C589" s="9">
        <v>54.99</v>
      </c>
      <c r="D589" s="4">
        <v>246.23</v>
      </c>
    </row>
    <row r="590" spans="1:4" x14ac:dyDescent="0.35">
      <c r="A590" s="1">
        <v>45150</v>
      </c>
      <c r="B590" s="5">
        <v>40</v>
      </c>
      <c r="C590" s="9">
        <v>53.77</v>
      </c>
      <c r="D590" s="4">
        <v>194.95</v>
      </c>
    </row>
    <row r="591" spans="1:4" x14ac:dyDescent="0.35">
      <c r="A591" s="1">
        <v>45151</v>
      </c>
      <c r="B591" s="5">
        <v>37</v>
      </c>
      <c r="C591" s="9">
        <v>47.63</v>
      </c>
      <c r="D591" s="4">
        <v>242.43</v>
      </c>
    </row>
    <row r="592" spans="1:4" x14ac:dyDescent="0.35">
      <c r="A592" s="1">
        <v>45152</v>
      </c>
      <c r="B592" s="5">
        <v>36</v>
      </c>
      <c r="C592" s="9">
        <v>45.24</v>
      </c>
      <c r="D592" s="4">
        <v>205.66</v>
      </c>
    </row>
    <row r="593" spans="1:4" x14ac:dyDescent="0.35">
      <c r="A593" s="1">
        <v>45153</v>
      </c>
      <c r="B593" s="5">
        <v>43</v>
      </c>
      <c r="C593" s="9">
        <v>45.32</v>
      </c>
      <c r="D593" s="4">
        <v>220.59</v>
      </c>
    </row>
    <row r="594" spans="1:4" x14ac:dyDescent="0.35">
      <c r="A594" s="1">
        <v>45154</v>
      </c>
      <c r="B594" s="5">
        <v>46</v>
      </c>
      <c r="C594" s="9">
        <v>44.02</v>
      </c>
      <c r="D594" s="4">
        <v>231.72</v>
      </c>
    </row>
    <row r="595" spans="1:4" x14ac:dyDescent="0.35">
      <c r="A595" s="1">
        <v>45155</v>
      </c>
      <c r="B595" s="5">
        <v>34</v>
      </c>
      <c r="C595" s="9">
        <v>46.18</v>
      </c>
      <c r="D595" s="4">
        <v>197.95</v>
      </c>
    </row>
    <row r="596" spans="1:4" x14ac:dyDescent="0.35">
      <c r="A596" s="1">
        <v>45156</v>
      </c>
      <c r="B596" s="5">
        <v>40</v>
      </c>
      <c r="C596" s="9">
        <v>50.29</v>
      </c>
      <c r="D596" s="4">
        <v>205.5</v>
      </c>
    </row>
    <row r="597" spans="1:4" x14ac:dyDescent="0.35">
      <c r="A597" s="1">
        <v>45157</v>
      </c>
      <c r="B597" s="5">
        <v>40</v>
      </c>
      <c r="C597" s="9">
        <v>54.68</v>
      </c>
      <c r="D597" s="4">
        <v>239.75</v>
      </c>
    </row>
    <row r="598" spans="1:4" x14ac:dyDescent="0.35">
      <c r="A598" s="1">
        <v>45158</v>
      </c>
      <c r="B598" s="5">
        <v>35</v>
      </c>
      <c r="C598" s="9">
        <v>49.79</v>
      </c>
      <c r="D598" s="4">
        <v>226.48</v>
      </c>
    </row>
    <row r="599" spans="1:4" x14ac:dyDescent="0.35">
      <c r="A599" s="1">
        <v>45159</v>
      </c>
      <c r="B599" s="5">
        <v>41</v>
      </c>
      <c r="C599" s="9">
        <v>52.82</v>
      </c>
      <c r="D599" s="4">
        <v>186.14</v>
      </c>
    </row>
    <row r="600" spans="1:4" x14ac:dyDescent="0.35">
      <c r="A600" s="1">
        <v>45160</v>
      </c>
      <c r="B600" s="5">
        <v>37</v>
      </c>
      <c r="C600" s="9">
        <v>61.72</v>
      </c>
      <c r="D600" s="4">
        <v>233.03</v>
      </c>
    </row>
    <row r="601" spans="1:4" x14ac:dyDescent="0.35">
      <c r="A601" s="1">
        <v>45161</v>
      </c>
      <c r="B601" s="5">
        <v>43</v>
      </c>
      <c r="C601" s="9">
        <v>44.11</v>
      </c>
      <c r="D601" s="4">
        <v>151.25</v>
      </c>
    </row>
    <row r="602" spans="1:4" x14ac:dyDescent="0.35">
      <c r="A602" s="1">
        <v>45162</v>
      </c>
      <c r="B602" s="5">
        <v>44</v>
      </c>
      <c r="C602" s="9">
        <v>57.92</v>
      </c>
      <c r="D602" s="4">
        <v>202.82</v>
      </c>
    </row>
    <row r="603" spans="1:4" x14ac:dyDescent="0.35">
      <c r="A603" s="1">
        <v>45163</v>
      </c>
      <c r="B603" s="5">
        <v>41</v>
      </c>
      <c r="C603" s="9">
        <v>58.78</v>
      </c>
      <c r="D603" s="4">
        <v>235.9</v>
      </c>
    </row>
    <row r="604" spans="1:4" x14ac:dyDescent="0.35">
      <c r="A604" s="1">
        <v>45164</v>
      </c>
      <c r="B604" s="5">
        <v>35</v>
      </c>
      <c r="C604" s="9">
        <v>54.38</v>
      </c>
      <c r="D604" s="4">
        <v>190.39</v>
      </c>
    </row>
    <row r="605" spans="1:4" x14ac:dyDescent="0.35">
      <c r="A605" s="1">
        <v>45165</v>
      </c>
      <c r="B605" s="5">
        <v>40</v>
      </c>
      <c r="C605" s="9">
        <v>45.61</v>
      </c>
      <c r="D605" s="4">
        <v>217.41</v>
      </c>
    </row>
    <row r="606" spans="1:4" x14ac:dyDescent="0.35">
      <c r="A606" s="1">
        <v>45166</v>
      </c>
      <c r="B606" s="5">
        <v>38</v>
      </c>
      <c r="C606" s="9">
        <v>44.62</v>
      </c>
      <c r="D606" s="4">
        <v>171.31</v>
      </c>
    </row>
    <row r="607" spans="1:4" x14ac:dyDescent="0.35">
      <c r="A607" s="1">
        <v>45167</v>
      </c>
      <c r="B607" s="5">
        <v>38</v>
      </c>
      <c r="C607" s="9">
        <v>58.1</v>
      </c>
      <c r="D607" s="4">
        <v>191.56</v>
      </c>
    </row>
    <row r="608" spans="1:4" x14ac:dyDescent="0.35">
      <c r="A608" s="1">
        <v>45168</v>
      </c>
      <c r="B608" s="5">
        <v>46</v>
      </c>
      <c r="C608" s="9">
        <v>49.17</v>
      </c>
      <c r="D608" s="4">
        <v>183.43</v>
      </c>
    </row>
    <row r="609" spans="1:4" x14ac:dyDescent="0.35">
      <c r="A609" s="1">
        <v>45169</v>
      </c>
      <c r="B609" s="5">
        <v>43</v>
      </c>
      <c r="C609" s="9">
        <v>53.46</v>
      </c>
      <c r="D609" s="4">
        <v>157.99</v>
      </c>
    </row>
    <row r="610" spans="1:4" x14ac:dyDescent="0.35">
      <c r="A610" s="1">
        <v>45170</v>
      </c>
      <c r="B610" s="5">
        <v>40</v>
      </c>
      <c r="C610" s="9">
        <v>48.35</v>
      </c>
      <c r="D610" s="4">
        <v>186.72</v>
      </c>
    </row>
    <row r="611" spans="1:4" x14ac:dyDescent="0.35">
      <c r="A611" s="1">
        <v>45171</v>
      </c>
      <c r="B611" s="5">
        <v>40</v>
      </c>
      <c r="C611" s="9">
        <v>53.75</v>
      </c>
      <c r="D611" s="4">
        <v>170.09</v>
      </c>
    </row>
    <row r="612" spans="1:4" x14ac:dyDescent="0.35">
      <c r="A612" s="1">
        <v>45172</v>
      </c>
      <c r="B612" s="5">
        <v>46</v>
      </c>
      <c r="C612" s="9">
        <v>57.01</v>
      </c>
      <c r="D612" s="4">
        <v>219.82</v>
      </c>
    </row>
    <row r="613" spans="1:4" x14ac:dyDescent="0.35">
      <c r="A613" s="1">
        <v>45173</v>
      </c>
      <c r="B613" s="5">
        <v>44</v>
      </c>
      <c r="C613" s="9">
        <v>62.47</v>
      </c>
      <c r="D613" s="4">
        <v>230.95</v>
      </c>
    </row>
    <row r="614" spans="1:4" x14ac:dyDescent="0.35">
      <c r="A614" s="1">
        <v>45174</v>
      </c>
      <c r="B614" s="5">
        <v>39</v>
      </c>
      <c r="C614" s="9">
        <v>50.45</v>
      </c>
      <c r="D614" s="4">
        <v>153.87</v>
      </c>
    </row>
    <row r="615" spans="1:4" x14ac:dyDescent="0.35">
      <c r="A615" s="1">
        <v>45175</v>
      </c>
      <c r="B615" s="5">
        <v>41</v>
      </c>
      <c r="C615" s="9">
        <v>62.53</v>
      </c>
      <c r="D615" s="4">
        <v>211.22</v>
      </c>
    </row>
    <row r="616" spans="1:4" x14ac:dyDescent="0.35">
      <c r="A616" s="1">
        <v>45176</v>
      </c>
      <c r="B616" s="5">
        <v>47</v>
      </c>
      <c r="C616" s="9">
        <v>49.81</v>
      </c>
      <c r="D616" s="4">
        <v>227.42</v>
      </c>
    </row>
    <row r="617" spans="1:4" x14ac:dyDescent="0.35">
      <c r="A617" s="1">
        <v>45177</v>
      </c>
      <c r="B617" s="5">
        <v>43</v>
      </c>
      <c r="C617" s="9">
        <v>52.18</v>
      </c>
      <c r="D617" s="4">
        <v>226.88</v>
      </c>
    </row>
    <row r="618" spans="1:4" x14ac:dyDescent="0.35">
      <c r="A618" s="1">
        <v>45178</v>
      </c>
      <c r="B618" s="5">
        <v>43</v>
      </c>
      <c r="C618" s="9">
        <v>61.76</v>
      </c>
      <c r="D618" s="4">
        <v>222.79</v>
      </c>
    </row>
    <row r="619" spans="1:4" x14ac:dyDescent="0.35">
      <c r="A619" s="1">
        <v>45179</v>
      </c>
      <c r="B619" s="5">
        <v>45</v>
      </c>
      <c r="C619" s="9">
        <v>58.89</v>
      </c>
      <c r="D619" s="4">
        <v>150.43</v>
      </c>
    </row>
    <row r="620" spans="1:4" x14ac:dyDescent="0.35">
      <c r="A620" s="1">
        <v>45180</v>
      </c>
      <c r="B620" s="5">
        <v>43</v>
      </c>
      <c r="C620" s="9">
        <v>61.03</v>
      </c>
      <c r="D620" s="4">
        <v>161.83000000000001</v>
      </c>
    </row>
    <row r="621" spans="1:4" x14ac:dyDescent="0.35">
      <c r="A621" s="1">
        <v>45181</v>
      </c>
      <c r="B621" s="5">
        <v>35</v>
      </c>
      <c r="C621" s="9">
        <v>51.57</v>
      </c>
      <c r="D621" s="4">
        <v>233.23</v>
      </c>
    </row>
    <row r="622" spans="1:4" x14ac:dyDescent="0.35">
      <c r="A622" s="1">
        <v>45182</v>
      </c>
      <c r="B622" s="5">
        <v>45</v>
      </c>
      <c r="C622" s="9">
        <v>50.26</v>
      </c>
      <c r="D622" s="4">
        <v>196.48</v>
      </c>
    </row>
    <row r="623" spans="1:4" x14ac:dyDescent="0.35">
      <c r="A623" s="1">
        <v>45183</v>
      </c>
      <c r="B623" s="5">
        <v>41</v>
      </c>
      <c r="C623" s="9">
        <v>58.12</v>
      </c>
      <c r="D623" s="4">
        <v>246.72</v>
      </c>
    </row>
    <row r="624" spans="1:4" x14ac:dyDescent="0.35">
      <c r="A624" s="1">
        <v>45184</v>
      </c>
      <c r="B624" s="5">
        <v>44</v>
      </c>
      <c r="C624" s="9">
        <v>43.31</v>
      </c>
      <c r="D624" s="4">
        <v>224.6</v>
      </c>
    </row>
    <row r="625" spans="1:4" x14ac:dyDescent="0.35">
      <c r="A625" s="1">
        <v>45185</v>
      </c>
      <c r="B625" s="5">
        <v>36</v>
      </c>
      <c r="C625" s="9">
        <v>56.34</v>
      </c>
      <c r="D625" s="4">
        <v>159.77000000000001</v>
      </c>
    </row>
    <row r="626" spans="1:4" x14ac:dyDescent="0.35">
      <c r="A626" s="1">
        <v>45186</v>
      </c>
      <c r="B626" s="5">
        <v>43</v>
      </c>
      <c r="C626" s="9">
        <v>50.98</v>
      </c>
      <c r="D626" s="4">
        <v>152.34</v>
      </c>
    </row>
    <row r="627" spans="1:4" x14ac:dyDescent="0.35">
      <c r="A627" s="1">
        <v>45187</v>
      </c>
      <c r="B627" s="5">
        <v>45</v>
      </c>
      <c r="C627" s="9">
        <v>45.03</v>
      </c>
      <c r="D627" s="4">
        <v>201.06</v>
      </c>
    </row>
    <row r="628" spans="1:4" x14ac:dyDescent="0.35">
      <c r="A628" s="1">
        <v>45188</v>
      </c>
      <c r="B628" s="5">
        <v>40</v>
      </c>
      <c r="C628" s="9">
        <v>54.33</v>
      </c>
      <c r="D628" s="4">
        <v>202.85</v>
      </c>
    </row>
    <row r="629" spans="1:4" x14ac:dyDescent="0.35">
      <c r="A629" s="1">
        <v>45189</v>
      </c>
      <c r="B629" s="5">
        <v>43</v>
      </c>
      <c r="C629" s="9">
        <v>47.88</v>
      </c>
      <c r="D629" s="4">
        <v>215.94</v>
      </c>
    </row>
    <row r="630" spans="1:4" x14ac:dyDescent="0.35">
      <c r="A630" s="1">
        <v>45190</v>
      </c>
      <c r="B630" s="5">
        <v>40</v>
      </c>
      <c r="C630" s="9">
        <v>56.4</v>
      </c>
      <c r="D630" s="4">
        <v>150.59</v>
      </c>
    </row>
    <row r="631" spans="1:4" x14ac:dyDescent="0.35">
      <c r="A631" s="1">
        <v>45191</v>
      </c>
      <c r="B631" s="5">
        <v>42</v>
      </c>
      <c r="C631" s="9">
        <v>61.39</v>
      </c>
      <c r="D631" s="4">
        <v>159.91999999999999</v>
      </c>
    </row>
    <row r="632" spans="1:4" x14ac:dyDescent="0.35">
      <c r="A632" s="1">
        <v>45192</v>
      </c>
      <c r="B632" s="5">
        <v>39</v>
      </c>
      <c r="C632" s="9">
        <v>59.06</v>
      </c>
      <c r="D632" s="4">
        <v>168.63</v>
      </c>
    </row>
    <row r="633" spans="1:4" x14ac:dyDescent="0.35">
      <c r="A633" s="1">
        <v>45193</v>
      </c>
      <c r="B633" s="5">
        <v>47</v>
      </c>
      <c r="C633" s="9">
        <v>61.38</v>
      </c>
      <c r="D633" s="4">
        <v>240.2</v>
      </c>
    </row>
    <row r="634" spans="1:4" x14ac:dyDescent="0.35">
      <c r="A634" s="1">
        <v>45194</v>
      </c>
      <c r="B634" s="5">
        <v>39</v>
      </c>
      <c r="C634" s="9">
        <v>46.16</v>
      </c>
      <c r="D634" s="4">
        <v>223.53</v>
      </c>
    </row>
    <row r="635" spans="1:4" x14ac:dyDescent="0.35">
      <c r="A635" s="1">
        <v>45195</v>
      </c>
      <c r="B635" s="5">
        <v>39</v>
      </c>
      <c r="C635" s="9">
        <v>43.97</v>
      </c>
      <c r="D635" s="4">
        <v>160.80000000000001</v>
      </c>
    </row>
    <row r="636" spans="1:4" x14ac:dyDescent="0.35">
      <c r="A636" s="1">
        <v>45196</v>
      </c>
      <c r="B636" s="5">
        <v>37</v>
      </c>
      <c r="C636" s="9">
        <v>43.59</v>
      </c>
      <c r="D636" s="4">
        <v>162.68</v>
      </c>
    </row>
    <row r="637" spans="1:4" x14ac:dyDescent="0.35">
      <c r="A637" s="1">
        <v>45197</v>
      </c>
      <c r="B637" s="5">
        <v>41</v>
      </c>
      <c r="C637" s="9">
        <v>55.5</v>
      </c>
      <c r="D637" s="4">
        <v>184.47</v>
      </c>
    </row>
    <row r="638" spans="1:4" x14ac:dyDescent="0.35">
      <c r="A638" s="1">
        <v>45198</v>
      </c>
      <c r="B638" s="5">
        <v>42</v>
      </c>
      <c r="C638" s="9">
        <v>55.54</v>
      </c>
      <c r="D638" s="4">
        <v>183.14</v>
      </c>
    </row>
    <row r="639" spans="1:4" x14ac:dyDescent="0.35">
      <c r="A639" s="1">
        <v>45199</v>
      </c>
      <c r="B639" s="5">
        <v>46</v>
      </c>
      <c r="C639" s="9">
        <v>49.84</v>
      </c>
      <c r="D639" s="4">
        <v>185.52</v>
      </c>
    </row>
    <row r="640" spans="1:4" x14ac:dyDescent="0.35">
      <c r="A640" s="1">
        <v>45200</v>
      </c>
      <c r="B640" s="5">
        <v>44</v>
      </c>
      <c r="C640" s="9">
        <v>51.81</v>
      </c>
      <c r="D640" s="4">
        <v>171.21</v>
      </c>
    </row>
    <row r="641" spans="1:4" x14ac:dyDescent="0.35">
      <c r="A641" s="1">
        <v>45201</v>
      </c>
      <c r="B641" s="5">
        <v>39</v>
      </c>
      <c r="C641" s="9">
        <v>58.43</v>
      </c>
      <c r="D641" s="4">
        <v>215.09</v>
      </c>
    </row>
    <row r="642" spans="1:4" x14ac:dyDescent="0.35">
      <c r="A642" s="1">
        <v>45202</v>
      </c>
      <c r="B642" s="5">
        <v>37</v>
      </c>
      <c r="C642" s="9">
        <v>59.15</v>
      </c>
      <c r="D642" s="4">
        <v>215.63</v>
      </c>
    </row>
    <row r="643" spans="1:4" x14ac:dyDescent="0.35">
      <c r="A643" s="1">
        <v>45203</v>
      </c>
      <c r="B643" s="5">
        <v>41</v>
      </c>
      <c r="C643" s="9">
        <v>54.13</v>
      </c>
      <c r="D643" s="4">
        <v>180.1</v>
      </c>
    </row>
    <row r="644" spans="1:4" x14ac:dyDescent="0.35">
      <c r="A644" s="1">
        <v>45204</v>
      </c>
      <c r="B644" s="5">
        <v>41</v>
      </c>
      <c r="C644" s="9">
        <v>47.23</v>
      </c>
      <c r="D644" s="4">
        <v>224.19</v>
      </c>
    </row>
    <row r="645" spans="1:4" x14ac:dyDescent="0.35">
      <c r="A645" s="1">
        <v>45205</v>
      </c>
      <c r="B645" s="5">
        <v>40</v>
      </c>
      <c r="C645" s="9">
        <v>50.28</v>
      </c>
      <c r="D645" s="4">
        <v>231.65</v>
      </c>
    </row>
    <row r="646" spans="1:4" x14ac:dyDescent="0.35">
      <c r="A646" s="1">
        <v>45206</v>
      </c>
      <c r="B646" s="5">
        <v>36</v>
      </c>
      <c r="C646" s="9">
        <v>58.68</v>
      </c>
      <c r="D646" s="4">
        <v>172.84</v>
      </c>
    </row>
    <row r="647" spans="1:4" x14ac:dyDescent="0.35">
      <c r="A647" s="1">
        <v>45207</v>
      </c>
      <c r="B647" s="5">
        <v>46</v>
      </c>
      <c r="C647" s="9">
        <v>55.44</v>
      </c>
      <c r="D647" s="4">
        <v>212.08</v>
      </c>
    </row>
    <row r="648" spans="1:4" x14ac:dyDescent="0.35">
      <c r="A648" s="1">
        <v>45208</v>
      </c>
      <c r="B648" s="5">
        <v>40</v>
      </c>
      <c r="C648" s="9">
        <v>43.16</v>
      </c>
      <c r="D648" s="4">
        <v>228.48</v>
      </c>
    </row>
    <row r="649" spans="1:4" x14ac:dyDescent="0.35">
      <c r="A649" s="1">
        <v>45209</v>
      </c>
      <c r="B649" s="5">
        <v>44</v>
      </c>
      <c r="C649" s="9">
        <v>49.43</v>
      </c>
      <c r="D649" s="4">
        <v>218.34</v>
      </c>
    </row>
    <row r="650" spans="1:4" x14ac:dyDescent="0.35">
      <c r="A650" s="1">
        <v>45210</v>
      </c>
      <c r="B650" s="5">
        <v>42</v>
      </c>
      <c r="C650" s="9">
        <v>61.46</v>
      </c>
      <c r="D650" s="4">
        <v>188.79</v>
      </c>
    </row>
    <row r="651" spans="1:4" x14ac:dyDescent="0.35">
      <c r="A651" s="1">
        <v>45211</v>
      </c>
      <c r="B651" s="5">
        <v>39</v>
      </c>
      <c r="C651" s="9">
        <v>56.48</v>
      </c>
      <c r="D651" s="4">
        <v>234.5</v>
      </c>
    </row>
    <row r="652" spans="1:4" x14ac:dyDescent="0.35">
      <c r="A652" s="1">
        <v>45212</v>
      </c>
      <c r="B652" s="5">
        <v>36</v>
      </c>
      <c r="C652" s="9">
        <v>53.66</v>
      </c>
      <c r="D652" s="4">
        <v>204.54</v>
      </c>
    </row>
    <row r="653" spans="1:4" x14ac:dyDescent="0.35">
      <c r="A653" s="1">
        <v>45213</v>
      </c>
      <c r="B653" s="5">
        <v>39</v>
      </c>
      <c r="C653" s="9">
        <v>52.93</v>
      </c>
      <c r="D653" s="4">
        <v>222.07</v>
      </c>
    </row>
    <row r="654" spans="1:4" x14ac:dyDescent="0.35">
      <c r="A654" s="1">
        <v>45214</v>
      </c>
      <c r="B654" s="5">
        <v>36</v>
      </c>
      <c r="C654" s="9">
        <v>44.95</v>
      </c>
      <c r="D654" s="4">
        <v>157.94999999999999</v>
      </c>
    </row>
    <row r="655" spans="1:4" x14ac:dyDescent="0.35">
      <c r="A655" s="1">
        <v>45215</v>
      </c>
      <c r="B655" s="5">
        <v>37</v>
      </c>
      <c r="C655" s="9">
        <v>58.23</v>
      </c>
      <c r="D655" s="4">
        <v>176.86</v>
      </c>
    </row>
    <row r="656" spans="1:4" x14ac:dyDescent="0.35">
      <c r="A656" s="1">
        <v>45216</v>
      </c>
      <c r="B656" s="5">
        <v>36</v>
      </c>
      <c r="C656" s="9">
        <v>53.01</v>
      </c>
      <c r="D656" s="4">
        <v>158.13</v>
      </c>
    </row>
    <row r="657" spans="1:4" x14ac:dyDescent="0.35">
      <c r="A657" s="1">
        <v>45217</v>
      </c>
      <c r="B657" s="5">
        <v>45</v>
      </c>
      <c r="C657" s="9">
        <v>52.22</v>
      </c>
      <c r="D657" s="4">
        <v>211.12</v>
      </c>
    </row>
    <row r="658" spans="1:4" x14ac:dyDescent="0.35">
      <c r="A658" s="1">
        <v>45218</v>
      </c>
      <c r="B658" s="5">
        <v>43</v>
      </c>
      <c r="C658" s="9">
        <v>50.15</v>
      </c>
      <c r="D658" s="4">
        <v>198.84</v>
      </c>
    </row>
    <row r="659" spans="1:4" x14ac:dyDescent="0.35">
      <c r="A659" s="1">
        <v>45219</v>
      </c>
      <c r="B659" s="5">
        <v>43</v>
      </c>
      <c r="C659" s="9">
        <v>44.73</v>
      </c>
      <c r="D659" s="4">
        <v>232.96</v>
      </c>
    </row>
    <row r="660" spans="1:4" x14ac:dyDescent="0.35">
      <c r="A660" s="1">
        <v>45220</v>
      </c>
      <c r="B660" s="5">
        <v>37</v>
      </c>
      <c r="C660" s="9">
        <v>55.21</v>
      </c>
      <c r="D660" s="4">
        <v>200.32</v>
      </c>
    </row>
    <row r="661" spans="1:4" x14ac:dyDescent="0.35">
      <c r="A661" s="1">
        <v>45221</v>
      </c>
      <c r="B661" s="5">
        <v>37</v>
      </c>
      <c r="C661" s="9">
        <v>60.87</v>
      </c>
      <c r="D661" s="4">
        <v>165.69</v>
      </c>
    </row>
    <row r="662" spans="1:4" x14ac:dyDescent="0.35">
      <c r="A662" s="1">
        <v>45222</v>
      </c>
      <c r="B662" s="5">
        <v>48</v>
      </c>
      <c r="C662" s="9">
        <v>45.27</v>
      </c>
      <c r="D662" s="4">
        <v>184.27</v>
      </c>
    </row>
    <row r="663" spans="1:4" x14ac:dyDescent="0.35">
      <c r="A663" s="1">
        <v>45223</v>
      </c>
      <c r="B663" s="5">
        <v>39</v>
      </c>
      <c r="C663" s="9">
        <v>42.25</v>
      </c>
      <c r="D663" s="4">
        <v>184.82</v>
      </c>
    </row>
    <row r="664" spans="1:4" x14ac:dyDescent="0.35">
      <c r="A664" s="1">
        <v>45224</v>
      </c>
      <c r="B664" s="5">
        <v>44</v>
      </c>
      <c r="C664" s="9">
        <v>57.25</v>
      </c>
      <c r="D664" s="4">
        <v>211.13</v>
      </c>
    </row>
    <row r="665" spans="1:4" x14ac:dyDescent="0.35">
      <c r="A665" s="1">
        <v>45225</v>
      </c>
      <c r="B665" s="5">
        <v>48</v>
      </c>
      <c r="C665" s="9">
        <v>43.02</v>
      </c>
      <c r="D665" s="4">
        <v>168.29</v>
      </c>
    </row>
    <row r="666" spans="1:4" x14ac:dyDescent="0.35">
      <c r="A666" s="1">
        <v>45226</v>
      </c>
      <c r="B666" s="5">
        <v>41</v>
      </c>
      <c r="C666" s="9">
        <v>60.55</v>
      </c>
      <c r="D666" s="4">
        <v>172.92</v>
      </c>
    </row>
    <row r="667" spans="1:4" x14ac:dyDescent="0.35">
      <c r="A667" s="1">
        <v>45227</v>
      </c>
      <c r="B667" s="5">
        <v>43</v>
      </c>
      <c r="C667" s="9">
        <v>54.23</v>
      </c>
      <c r="D667" s="4">
        <v>219.77</v>
      </c>
    </row>
    <row r="668" spans="1:4" x14ac:dyDescent="0.35">
      <c r="A668" s="1">
        <v>45228</v>
      </c>
      <c r="B668" s="5">
        <v>46</v>
      </c>
      <c r="C668" s="9">
        <v>52.59</v>
      </c>
      <c r="D668" s="4">
        <v>218.01</v>
      </c>
    </row>
    <row r="669" spans="1:4" x14ac:dyDescent="0.35">
      <c r="A669" s="1">
        <v>45229</v>
      </c>
      <c r="B669" s="5">
        <v>43</v>
      </c>
      <c r="C669" s="9">
        <v>49.91</v>
      </c>
      <c r="D669" s="4">
        <v>208.07</v>
      </c>
    </row>
    <row r="670" spans="1:4" x14ac:dyDescent="0.35">
      <c r="A670" s="1">
        <v>45230</v>
      </c>
      <c r="B670" s="5">
        <v>43</v>
      </c>
      <c r="C670" s="9">
        <v>42.97</v>
      </c>
      <c r="D670" s="4">
        <v>148.94</v>
      </c>
    </row>
    <row r="671" spans="1:4" x14ac:dyDescent="0.35">
      <c r="A671" s="1">
        <v>45231</v>
      </c>
      <c r="B671" s="5">
        <v>37</v>
      </c>
      <c r="C671" s="9">
        <v>55.64</v>
      </c>
      <c r="D671" s="4">
        <v>219.51</v>
      </c>
    </row>
    <row r="672" spans="1:4" x14ac:dyDescent="0.35">
      <c r="A672" s="1">
        <v>45232</v>
      </c>
      <c r="B672" s="5">
        <v>47</v>
      </c>
      <c r="C672" s="9">
        <v>61.25</v>
      </c>
      <c r="D672" s="4">
        <v>153.51</v>
      </c>
    </row>
    <row r="673" spans="1:4" x14ac:dyDescent="0.35">
      <c r="A673" s="1">
        <v>45233</v>
      </c>
      <c r="B673" s="5">
        <v>40</v>
      </c>
      <c r="C673" s="9">
        <v>43.05</v>
      </c>
      <c r="D673" s="4">
        <v>152.58000000000001</v>
      </c>
    </row>
    <row r="674" spans="1:4" x14ac:dyDescent="0.35">
      <c r="A674" s="1">
        <v>45234</v>
      </c>
      <c r="B674" s="5">
        <v>47</v>
      </c>
      <c r="C674" s="9">
        <v>54.24</v>
      </c>
      <c r="D674" s="4">
        <v>186.62</v>
      </c>
    </row>
    <row r="675" spans="1:4" x14ac:dyDescent="0.35">
      <c r="A675" s="1">
        <v>45235</v>
      </c>
      <c r="B675" s="5">
        <v>45</v>
      </c>
      <c r="C675" s="9">
        <v>48.95</v>
      </c>
      <c r="D675" s="4">
        <v>181.37</v>
      </c>
    </row>
    <row r="676" spans="1:4" x14ac:dyDescent="0.35">
      <c r="A676" s="1">
        <v>45236</v>
      </c>
      <c r="B676" s="5">
        <v>50</v>
      </c>
      <c r="C676" s="9">
        <v>54.49</v>
      </c>
      <c r="D676" s="4">
        <v>205.21</v>
      </c>
    </row>
    <row r="677" spans="1:4" x14ac:dyDescent="0.35">
      <c r="A677" s="1">
        <v>45237</v>
      </c>
      <c r="B677" s="5">
        <v>44</v>
      </c>
      <c r="C677" s="9">
        <v>58.65</v>
      </c>
      <c r="D677" s="4">
        <v>225.25</v>
      </c>
    </row>
    <row r="678" spans="1:4" x14ac:dyDescent="0.35">
      <c r="A678" s="1">
        <v>45238</v>
      </c>
      <c r="B678" s="5">
        <v>45</v>
      </c>
      <c r="C678" s="9">
        <v>44.9</v>
      </c>
      <c r="D678" s="4">
        <v>149.16</v>
      </c>
    </row>
    <row r="679" spans="1:4" x14ac:dyDescent="0.35">
      <c r="A679" s="1">
        <v>45239</v>
      </c>
      <c r="B679" s="5">
        <v>39</v>
      </c>
      <c r="C679" s="9">
        <v>46.41</v>
      </c>
      <c r="D679" s="4">
        <v>226.23</v>
      </c>
    </row>
    <row r="680" spans="1:4" x14ac:dyDescent="0.35">
      <c r="A680" s="1">
        <v>45240</v>
      </c>
      <c r="B680" s="5">
        <v>46</v>
      </c>
      <c r="C680" s="9">
        <v>60.25</v>
      </c>
      <c r="D680" s="4">
        <v>159.44999999999999</v>
      </c>
    </row>
    <row r="681" spans="1:4" x14ac:dyDescent="0.35">
      <c r="A681" s="1">
        <v>45241</v>
      </c>
      <c r="B681" s="5">
        <v>41</v>
      </c>
      <c r="C681" s="9">
        <v>57.9</v>
      </c>
      <c r="D681" s="4">
        <v>203.45</v>
      </c>
    </row>
    <row r="682" spans="1:4" x14ac:dyDescent="0.35">
      <c r="A682" s="1">
        <v>45242</v>
      </c>
      <c r="B682" s="5">
        <v>49</v>
      </c>
      <c r="C682" s="9">
        <v>57.75</v>
      </c>
      <c r="D682" s="4">
        <v>241.88</v>
      </c>
    </row>
    <row r="683" spans="1:4" x14ac:dyDescent="0.35">
      <c r="A683" s="1">
        <v>45243</v>
      </c>
      <c r="B683" s="5">
        <v>46</v>
      </c>
      <c r="C683" s="9">
        <v>50.55</v>
      </c>
      <c r="D683" s="4">
        <v>190.79</v>
      </c>
    </row>
    <row r="684" spans="1:4" x14ac:dyDescent="0.35">
      <c r="A684" s="1">
        <v>45244</v>
      </c>
      <c r="B684" s="5">
        <v>42</v>
      </c>
      <c r="C684" s="9">
        <v>57.86</v>
      </c>
      <c r="D684" s="4">
        <v>202.04</v>
      </c>
    </row>
    <row r="685" spans="1:4" x14ac:dyDescent="0.35">
      <c r="A685" s="1">
        <v>45245</v>
      </c>
      <c r="B685" s="5">
        <v>40</v>
      </c>
      <c r="C685" s="9">
        <v>48.66</v>
      </c>
      <c r="D685" s="4">
        <v>239.55</v>
      </c>
    </row>
    <row r="686" spans="1:4" x14ac:dyDescent="0.35">
      <c r="A686" s="1">
        <v>45246</v>
      </c>
      <c r="B686" s="5">
        <v>44</v>
      </c>
      <c r="C686" s="9">
        <v>60.4</v>
      </c>
      <c r="D686" s="4">
        <v>183.3</v>
      </c>
    </row>
    <row r="687" spans="1:4" x14ac:dyDescent="0.35">
      <c r="A687" s="1">
        <v>45247</v>
      </c>
      <c r="B687" s="5">
        <v>38</v>
      </c>
      <c r="C687" s="9">
        <v>52.05</v>
      </c>
      <c r="D687" s="4">
        <v>180.57</v>
      </c>
    </row>
    <row r="688" spans="1:4" x14ac:dyDescent="0.35">
      <c r="A688" s="1">
        <v>45248</v>
      </c>
      <c r="B688" s="5">
        <v>46</v>
      </c>
      <c r="C688" s="9">
        <v>49.93</v>
      </c>
      <c r="D688" s="4">
        <v>152.24</v>
      </c>
    </row>
    <row r="689" spans="1:4" x14ac:dyDescent="0.35">
      <c r="A689" s="1">
        <v>45249</v>
      </c>
      <c r="B689" s="5">
        <v>39</v>
      </c>
      <c r="C689" s="9">
        <v>48.78</v>
      </c>
      <c r="D689" s="4">
        <v>231.76</v>
      </c>
    </row>
    <row r="690" spans="1:4" x14ac:dyDescent="0.35">
      <c r="A690" s="1">
        <v>45250</v>
      </c>
      <c r="B690" s="5">
        <v>40</v>
      </c>
      <c r="C690" s="9">
        <v>58.84</v>
      </c>
      <c r="D690" s="4">
        <v>229.77</v>
      </c>
    </row>
    <row r="691" spans="1:4" x14ac:dyDescent="0.35">
      <c r="A691" s="1">
        <v>45251</v>
      </c>
      <c r="B691" s="5">
        <v>38</v>
      </c>
      <c r="C691" s="9">
        <v>46.7</v>
      </c>
      <c r="D691" s="4">
        <v>192.4</v>
      </c>
    </row>
    <row r="692" spans="1:4" x14ac:dyDescent="0.35">
      <c r="A692" s="1">
        <v>45252</v>
      </c>
      <c r="B692" s="5">
        <v>45</v>
      </c>
      <c r="C692" s="9">
        <v>50.6</v>
      </c>
      <c r="D692" s="4">
        <v>153.87</v>
      </c>
    </row>
    <row r="693" spans="1:4" x14ac:dyDescent="0.35">
      <c r="A693" s="1">
        <v>45253</v>
      </c>
      <c r="B693" s="5">
        <v>46</v>
      </c>
      <c r="C693" s="9">
        <v>46.37</v>
      </c>
      <c r="D693" s="4">
        <v>203.77</v>
      </c>
    </row>
    <row r="694" spans="1:4" x14ac:dyDescent="0.35">
      <c r="A694" s="1">
        <v>45254</v>
      </c>
      <c r="B694" s="5">
        <v>40</v>
      </c>
      <c r="C694" s="9">
        <v>46.61</v>
      </c>
      <c r="D694" s="4">
        <v>213.41</v>
      </c>
    </row>
    <row r="695" spans="1:4" x14ac:dyDescent="0.35">
      <c r="A695" s="1">
        <v>45255</v>
      </c>
      <c r="B695" s="5">
        <v>42</v>
      </c>
      <c r="C695" s="9">
        <v>57.34</v>
      </c>
      <c r="D695" s="4">
        <v>225.78</v>
      </c>
    </row>
    <row r="696" spans="1:4" x14ac:dyDescent="0.35">
      <c r="A696" s="1">
        <v>45256</v>
      </c>
      <c r="B696" s="5">
        <v>40</v>
      </c>
      <c r="C696" s="9">
        <v>43.88</v>
      </c>
      <c r="D696" s="4">
        <v>191.82</v>
      </c>
    </row>
    <row r="697" spans="1:4" x14ac:dyDescent="0.35">
      <c r="A697" s="1">
        <v>45257</v>
      </c>
      <c r="B697" s="5">
        <v>42</v>
      </c>
      <c r="C697" s="9">
        <v>44.82</v>
      </c>
      <c r="D697" s="4">
        <v>169.72</v>
      </c>
    </row>
    <row r="698" spans="1:4" x14ac:dyDescent="0.35">
      <c r="A698" s="1">
        <v>45258</v>
      </c>
      <c r="B698" s="5">
        <v>50</v>
      </c>
      <c r="C698" s="9">
        <v>44.77</v>
      </c>
      <c r="D698" s="4">
        <v>193.52</v>
      </c>
    </row>
    <row r="699" spans="1:4" x14ac:dyDescent="0.35">
      <c r="A699" s="1">
        <v>45259</v>
      </c>
      <c r="B699" s="5">
        <v>50</v>
      </c>
      <c r="C699" s="9">
        <v>58.82</v>
      </c>
      <c r="D699" s="4">
        <v>227.52</v>
      </c>
    </row>
    <row r="700" spans="1:4" x14ac:dyDescent="0.35">
      <c r="A700" s="1">
        <v>45260</v>
      </c>
      <c r="B700" s="5">
        <v>41</v>
      </c>
      <c r="C700" s="9">
        <v>60.05</v>
      </c>
      <c r="D700" s="4">
        <v>164.54</v>
      </c>
    </row>
    <row r="701" spans="1:4" x14ac:dyDescent="0.35">
      <c r="A701" s="1">
        <v>45261</v>
      </c>
      <c r="B701" s="5">
        <v>49</v>
      </c>
      <c r="C701" s="9">
        <v>61.13</v>
      </c>
      <c r="D701" s="4">
        <v>193.3</v>
      </c>
    </row>
    <row r="702" spans="1:4" x14ac:dyDescent="0.35">
      <c r="A702" s="1">
        <v>45262</v>
      </c>
      <c r="B702" s="5">
        <v>39</v>
      </c>
      <c r="C702" s="9">
        <v>58.12</v>
      </c>
      <c r="D702" s="4">
        <v>209.22</v>
      </c>
    </row>
    <row r="703" spans="1:4" x14ac:dyDescent="0.35">
      <c r="A703" s="1">
        <v>45263</v>
      </c>
      <c r="B703" s="5">
        <v>46</v>
      </c>
      <c r="C703" s="9">
        <v>55.63</v>
      </c>
      <c r="D703" s="4">
        <v>185.59</v>
      </c>
    </row>
    <row r="704" spans="1:4" x14ac:dyDescent="0.35">
      <c r="A704" s="1">
        <v>45264</v>
      </c>
      <c r="B704" s="5">
        <v>50</v>
      </c>
      <c r="C704" s="9">
        <v>60.78</v>
      </c>
      <c r="D704" s="4">
        <v>244.83</v>
      </c>
    </row>
    <row r="705" spans="1:4" x14ac:dyDescent="0.35">
      <c r="A705" s="1">
        <v>45265</v>
      </c>
      <c r="B705" s="5">
        <v>46</v>
      </c>
      <c r="C705" s="9">
        <v>42.98</v>
      </c>
      <c r="D705" s="4">
        <v>211.29</v>
      </c>
    </row>
    <row r="706" spans="1:4" x14ac:dyDescent="0.35">
      <c r="A706" s="1">
        <v>45266</v>
      </c>
      <c r="B706" s="5">
        <v>46</v>
      </c>
      <c r="C706" s="9">
        <v>45.14</v>
      </c>
      <c r="D706" s="4">
        <v>241.42</v>
      </c>
    </row>
    <row r="707" spans="1:4" x14ac:dyDescent="0.35">
      <c r="A707" s="1">
        <v>45267</v>
      </c>
      <c r="B707" s="5">
        <v>43</v>
      </c>
      <c r="C707" s="9">
        <v>44.63</v>
      </c>
      <c r="D707" s="4">
        <v>203.31</v>
      </c>
    </row>
    <row r="708" spans="1:4" x14ac:dyDescent="0.35">
      <c r="A708" s="1">
        <v>45268</v>
      </c>
      <c r="B708" s="5">
        <v>40</v>
      </c>
      <c r="C708" s="9">
        <v>47.63</v>
      </c>
      <c r="D708" s="4">
        <v>165.48</v>
      </c>
    </row>
    <row r="709" spans="1:4" x14ac:dyDescent="0.35">
      <c r="A709" s="1">
        <v>45269</v>
      </c>
      <c r="B709" s="5">
        <v>42</v>
      </c>
      <c r="C709" s="9">
        <v>49.41</v>
      </c>
      <c r="D709" s="4">
        <v>190.72</v>
      </c>
    </row>
    <row r="710" spans="1:4" x14ac:dyDescent="0.35">
      <c r="A710" s="1">
        <v>45270</v>
      </c>
      <c r="B710" s="5">
        <v>39</v>
      </c>
      <c r="C710" s="9">
        <v>51.94</v>
      </c>
      <c r="D710" s="4">
        <v>245.58</v>
      </c>
    </row>
    <row r="711" spans="1:4" x14ac:dyDescent="0.35">
      <c r="A711" s="1">
        <v>45271</v>
      </c>
      <c r="B711" s="5">
        <v>48</v>
      </c>
      <c r="C711" s="9">
        <v>47.57</v>
      </c>
      <c r="D711" s="4">
        <v>228.93</v>
      </c>
    </row>
    <row r="712" spans="1:4" x14ac:dyDescent="0.35">
      <c r="A712" s="1">
        <v>45272</v>
      </c>
      <c r="B712" s="5">
        <v>48</v>
      </c>
      <c r="C712" s="9">
        <v>58.21</v>
      </c>
      <c r="D712" s="4">
        <v>186.98</v>
      </c>
    </row>
    <row r="713" spans="1:4" x14ac:dyDescent="0.35">
      <c r="A713" s="1">
        <v>45273</v>
      </c>
      <c r="B713" s="5">
        <v>43</v>
      </c>
      <c r="C713" s="9">
        <v>54.26</v>
      </c>
      <c r="D713" s="4">
        <v>183.17</v>
      </c>
    </row>
    <row r="714" spans="1:4" x14ac:dyDescent="0.35">
      <c r="A714" s="1">
        <v>45274</v>
      </c>
      <c r="B714" s="5">
        <v>47</v>
      </c>
      <c r="C714" s="9">
        <v>45.93</v>
      </c>
      <c r="D714" s="4">
        <v>184.74</v>
      </c>
    </row>
    <row r="715" spans="1:4" x14ac:dyDescent="0.35">
      <c r="A715" s="1">
        <v>45275</v>
      </c>
      <c r="B715" s="5">
        <v>41</v>
      </c>
      <c r="C715" s="9">
        <v>58.96</v>
      </c>
      <c r="D715" s="4">
        <v>158.04</v>
      </c>
    </row>
    <row r="716" spans="1:4" x14ac:dyDescent="0.35">
      <c r="A716" s="1">
        <v>45276</v>
      </c>
      <c r="B716" s="5">
        <v>45</v>
      </c>
      <c r="C716" s="9">
        <v>50.81</v>
      </c>
      <c r="D716" s="4">
        <v>159.05000000000001</v>
      </c>
    </row>
    <row r="717" spans="1:4" x14ac:dyDescent="0.35">
      <c r="A717" s="1">
        <v>45277</v>
      </c>
      <c r="B717" s="5">
        <v>51</v>
      </c>
      <c r="C717" s="9">
        <v>50.9</v>
      </c>
      <c r="D717" s="4">
        <v>153.75</v>
      </c>
    </row>
    <row r="718" spans="1:4" x14ac:dyDescent="0.35">
      <c r="A718" s="1">
        <v>45278</v>
      </c>
      <c r="B718" s="5">
        <v>48</v>
      </c>
      <c r="C718" s="9">
        <v>55.94</v>
      </c>
      <c r="D718" s="4">
        <v>174.93</v>
      </c>
    </row>
    <row r="719" spans="1:4" x14ac:dyDescent="0.35">
      <c r="A719" s="1">
        <v>45279</v>
      </c>
      <c r="B719" s="5">
        <v>43</v>
      </c>
      <c r="C719" s="9">
        <v>46.14</v>
      </c>
      <c r="D719" s="4">
        <v>210.69</v>
      </c>
    </row>
    <row r="720" spans="1:4" x14ac:dyDescent="0.35">
      <c r="A720" s="1">
        <v>45280</v>
      </c>
      <c r="B720" s="5">
        <v>47</v>
      </c>
      <c r="C720" s="9">
        <v>60.7</v>
      </c>
      <c r="D720" s="4">
        <v>236.82</v>
      </c>
    </row>
    <row r="721" spans="1:4" x14ac:dyDescent="0.35">
      <c r="A721" s="1">
        <v>45281</v>
      </c>
      <c r="B721" s="5">
        <v>47</v>
      </c>
      <c r="C721" s="9">
        <v>51.16</v>
      </c>
      <c r="D721" s="4">
        <v>196.26</v>
      </c>
    </row>
    <row r="722" spans="1:4" x14ac:dyDescent="0.35">
      <c r="A722" s="1">
        <v>45282</v>
      </c>
      <c r="B722" s="5">
        <v>45</v>
      </c>
      <c r="C722" s="9">
        <v>53.34</v>
      </c>
      <c r="D722" s="4">
        <v>157.47</v>
      </c>
    </row>
    <row r="723" spans="1:4" x14ac:dyDescent="0.35">
      <c r="A723" s="1">
        <v>45283</v>
      </c>
      <c r="B723" s="5">
        <v>49</v>
      </c>
      <c r="C723" s="9">
        <v>50</v>
      </c>
      <c r="D723" s="4">
        <v>172</v>
      </c>
    </row>
    <row r="724" spans="1:4" x14ac:dyDescent="0.35">
      <c r="A724" s="1">
        <v>45284</v>
      </c>
      <c r="B724" s="5">
        <v>46</v>
      </c>
      <c r="C724" s="9">
        <v>48.5</v>
      </c>
      <c r="D724" s="4">
        <v>180.53</v>
      </c>
    </row>
    <row r="725" spans="1:4" x14ac:dyDescent="0.35">
      <c r="A725" s="1">
        <v>45285</v>
      </c>
      <c r="B725" s="5">
        <v>46</v>
      </c>
      <c r="C725" s="9">
        <v>50.03</v>
      </c>
      <c r="D725" s="4">
        <v>245.29</v>
      </c>
    </row>
    <row r="726" spans="1:4" x14ac:dyDescent="0.35">
      <c r="A726" s="1">
        <v>45286</v>
      </c>
      <c r="B726" s="5">
        <v>42</v>
      </c>
      <c r="C726" s="9">
        <v>51.23</v>
      </c>
      <c r="D726" s="4">
        <v>243.62</v>
      </c>
    </row>
    <row r="727" spans="1:4" x14ac:dyDescent="0.35">
      <c r="A727" s="1">
        <v>45287</v>
      </c>
      <c r="B727" s="5">
        <v>45</v>
      </c>
      <c r="C727" s="9">
        <v>44.5</v>
      </c>
      <c r="D727" s="4">
        <v>168.18</v>
      </c>
    </row>
    <row r="728" spans="1:4" x14ac:dyDescent="0.35">
      <c r="A728" s="1">
        <v>45288</v>
      </c>
      <c r="B728" s="5">
        <v>48</v>
      </c>
      <c r="C728" s="9">
        <v>45.24</v>
      </c>
      <c r="D728" s="4">
        <v>189.33</v>
      </c>
    </row>
    <row r="729" spans="1:4" x14ac:dyDescent="0.35">
      <c r="A729" s="1">
        <v>45289</v>
      </c>
      <c r="B729" s="5">
        <v>43</v>
      </c>
      <c r="C729" s="9">
        <v>53.67</v>
      </c>
      <c r="D729" s="4">
        <v>192.01</v>
      </c>
    </row>
    <row r="730" spans="1:4" x14ac:dyDescent="0.35">
      <c r="A730" s="1">
        <v>45290</v>
      </c>
      <c r="B730" s="5">
        <v>47</v>
      </c>
      <c r="C730" s="9">
        <v>52.96</v>
      </c>
      <c r="D730" s="4">
        <v>215.32</v>
      </c>
    </row>
    <row r="731" spans="1:4" x14ac:dyDescent="0.35">
      <c r="A731" s="1">
        <v>45291</v>
      </c>
      <c r="B731" s="5">
        <v>42</v>
      </c>
      <c r="C731" s="9">
        <v>51.89</v>
      </c>
      <c r="D731" s="4">
        <v>208.57</v>
      </c>
    </row>
    <row r="732" spans="1:4" x14ac:dyDescent="0.35">
      <c r="A732" s="1">
        <v>45292</v>
      </c>
      <c r="B732" s="5">
        <v>40</v>
      </c>
      <c r="C732" s="9">
        <v>42.81</v>
      </c>
      <c r="D732" s="4">
        <v>222.74</v>
      </c>
    </row>
    <row r="733" spans="1:4" x14ac:dyDescent="0.35">
      <c r="A733" s="1">
        <v>45293</v>
      </c>
      <c r="B733" s="5">
        <v>43</v>
      </c>
      <c r="C733" s="9">
        <v>49.92</v>
      </c>
      <c r="D733" s="4">
        <v>247.48</v>
      </c>
    </row>
    <row r="734" spans="1:4" x14ac:dyDescent="0.35">
      <c r="A734" s="1">
        <v>45294</v>
      </c>
      <c r="B734" s="5">
        <v>42</v>
      </c>
      <c r="C734" s="9">
        <v>60.6</v>
      </c>
      <c r="D734" s="4">
        <v>229.07</v>
      </c>
    </row>
    <row r="735" spans="1:4" x14ac:dyDescent="0.35">
      <c r="A735" s="1">
        <v>45295</v>
      </c>
      <c r="B735" s="5">
        <v>41</v>
      </c>
      <c r="C735" s="9">
        <v>41.65</v>
      </c>
      <c r="D735" s="4">
        <v>241.07</v>
      </c>
    </row>
    <row r="736" spans="1:4" x14ac:dyDescent="0.35">
      <c r="A736" s="1">
        <v>45296</v>
      </c>
      <c r="B736" s="5">
        <v>42</v>
      </c>
      <c r="C736" s="9">
        <v>53.77</v>
      </c>
      <c r="D736" s="4">
        <v>242.56</v>
      </c>
    </row>
    <row r="737" spans="1:4" x14ac:dyDescent="0.35">
      <c r="A737" s="1">
        <v>45297</v>
      </c>
      <c r="B737" s="5">
        <v>46</v>
      </c>
      <c r="C737" s="9">
        <v>42.14</v>
      </c>
      <c r="D737" s="4">
        <v>152.27000000000001</v>
      </c>
    </row>
    <row r="738" spans="1:4" x14ac:dyDescent="0.35">
      <c r="A738" s="1">
        <v>45298</v>
      </c>
      <c r="B738" s="5">
        <v>50</v>
      </c>
      <c r="C738" s="9">
        <v>58.77</v>
      </c>
      <c r="D738" s="4">
        <v>177.62</v>
      </c>
    </row>
    <row r="739" spans="1:4" x14ac:dyDescent="0.35">
      <c r="A739" s="1">
        <v>45299</v>
      </c>
      <c r="B739" s="5">
        <v>43</v>
      </c>
      <c r="C739" s="9">
        <v>51.12</v>
      </c>
      <c r="D739" s="4">
        <v>173.76</v>
      </c>
    </row>
    <row r="740" spans="1:4" x14ac:dyDescent="0.35">
      <c r="A740" s="1">
        <v>45300</v>
      </c>
      <c r="B740" s="5">
        <v>49</v>
      </c>
      <c r="C740" s="9">
        <v>56.81</v>
      </c>
      <c r="D740" s="4">
        <v>173.76</v>
      </c>
    </row>
    <row r="741" spans="1:4" x14ac:dyDescent="0.35">
      <c r="A741" s="1">
        <v>45301</v>
      </c>
      <c r="B741" s="5">
        <v>39</v>
      </c>
      <c r="C741" s="9">
        <v>54.88</v>
      </c>
      <c r="D741" s="4">
        <v>190.1</v>
      </c>
    </row>
    <row r="742" spans="1:4" x14ac:dyDescent="0.35">
      <c r="A742" s="1">
        <v>45302</v>
      </c>
      <c r="B742" s="5">
        <v>50</v>
      </c>
      <c r="C742" s="9">
        <v>46.93</v>
      </c>
      <c r="D742" s="4">
        <v>241.63</v>
      </c>
    </row>
    <row r="743" spans="1:4" x14ac:dyDescent="0.35">
      <c r="A743" s="1">
        <v>45303</v>
      </c>
      <c r="B743" s="5">
        <v>44</v>
      </c>
      <c r="C743" s="9">
        <v>49.13</v>
      </c>
      <c r="D743" s="4">
        <v>167.04</v>
      </c>
    </row>
    <row r="744" spans="1:4" x14ac:dyDescent="0.35">
      <c r="A744" s="1">
        <v>45304</v>
      </c>
      <c r="B744" s="5">
        <v>45</v>
      </c>
      <c r="C744" s="9">
        <v>53</v>
      </c>
      <c r="D744" s="4">
        <v>222.14</v>
      </c>
    </row>
    <row r="745" spans="1:4" x14ac:dyDescent="0.35">
      <c r="A745" s="1">
        <v>45305</v>
      </c>
      <c r="B745" s="5">
        <v>51</v>
      </c>
      <c r="C745" s="9">
        <v>56.09</v>
      </c>
      <c r="D745" s="4">
        <v>233.87</v>
      </c>
    </row>
    <row r="746" spans="1:4" x14ac:dyDescent="0.35">
      <c r="A746" s="1">
        <v>45306</v>
      </c>
      <c r="B746" s="5">
        <v>45</v>
      </c>
      <c r="C746" s="9">
        <v>60.91</v>
      </c>
      <c r="D746" s="4">
        <v>230.1</v>
      </c>
    </row>
    <row r="747" spans="1:4" x14ac:dyDescent="0.35">
      <c r="A747" s="1">
        <v>45307</v>
      </c>
      <c r="B747" s="5">
        <v>50</v>
      </c>
      <c r="C747" s="9">
        <v>51.88</v>
      </c>
      <c r="D747" s="4">
        <v>189.99</v>
      </c>
    </row>
    <row r="748" spans="1:4" x14ac:dyDescent="0.35">
      <c r="A748" s="1">
        <v>45308</v>
      </c>
      <c r="B748" s="5">
        <v>44</v>
      </c>
      <c r="C748" s="9">
        <v>44.13</v>
      </c>
      <c r="D748" s="4">
        <v>159.08000000000001</v>
      </c>
    </row>
    <row r="749" spans="1:4" x14ac:dyDescent="0.35">
      <c r="A749" s="1">
        <v>45309</v>
      </c>
      <c r="B749" s="5">
        <v>51</v>
      </c>
      <c r="C749" s="9">
        <v>45.26</v>
      </c>
      <c r="D749" s="4">
        <v>214.7</v>
      </c>
    </row>
    <row r="750" spans="1:4" x14ac:dyDescent="0.35">
      <c r="A750" s="1">
        <v>45310</v>
      </c>
      <c r="B750" s="5">
        <v>51</v>
      </c>
      <c r="C750" s="9">
        <v>56.03</v>
      </c>
      <c r="D750" s="4">
        <v>232.31</v>
      </c>
    </row>
    <row r="751" spans="1:4" x14ac:dyDescent="0.35">
      <c r="A751" s="1">
        <v>45311</v>
      </c>
      <c r="B751" s="5">
        <v>41</v>
      </c>
      <c r="C751" s="9">
        <v>42.18</v>
      </c>
      <c r="D751" s="4">
        <v>204.87</v>
      </c>
    </row>
    <row r="752" spans="1:4" x14ac:dyDescent="0.35">
      <c r="A752" s="1">
        <v>45312</v>
      </c>
      <c r="B752" s="5">
        <v>40</v>
      </c>
      <c r="C752" s="9">
        <v>49.41</v>
      </c>
      <c r="D752" s="4">
        <v>218.24</v>
      </c>
    </row>
    <row r="753" spans="1:4" x14ac:dyDescent="0.35">
      <c r="A753" s="1">
        <v>45313</v>
      </c>
      <c r="B753" s="5">
        <v>41</v>
      </c>
      <c r="C753" s="9">
        <v>57.47</v>
      </c>
      <c r="D753" s="4">
        <v>236.51</v>
      </c>
    </row>
    <row r="754" spans="1:4" x14ac:dyDescent="0.35">
      <c r="A754" s="1">
        <v>45314</v>
      </c>
      <c r="B754" s="5">
        <v>44</v>
      </c>
      <c r="C754" s="9">
        <v>50.53</v>
      </c>
      <c r="D754" s="4">
        <v>171.78</v>
      </c>
    </row>
    <row r="755" spans="1:4" x14ac:dyDescent="0.35">
      <c r="A755" s="1">
        <v>45315</v>
      </c>
      <c r="B755" s="5">
        <v>51</v>
      </c>
      <c r="C755" s="9">
        <v>42.6</v>
      </c>
      <c r="D755" s="4">
        <v>228.17</v>
      </c>
    </row>
    <row r="756" spans="1:4" x14ac:dyDescent="0.35">
      <c r="A756" s="1">
        <v>45316</v>
      </c>
      <c r="B756" s="5">
        <v>49</v>
      </c>
      <c r="C756" s="9">
        <v>57.45</v>
      </c>
      <c r="D756" s="4">
        <v>207.33</v>
      </c>
    </row>
    <row r="757" spans="1:4" x14ac:dyDescent="0.35">
      <c r="A757" s="1">
        <v>45317</v>
      </c>
      <c r="B757" s="5">
        <v>49</v>
      </c>
      <c r="C757" s="9">
        <v>43.38</v>
      </c>
      <c r="D757" s="4">
        <v>233.51</v>
      </c>
    </row>
    <row r="758" spans="1:4" x14ac:dyDescent="0.35">
      <c r="A758" s="1">
        <v>45318</v>
      </c>
      <c r="B758" s="5">
        <v>41</v>
      </c>
      <c r="C758" s="9">
        <v>57.85</v>
      </c>
      <c r="D758" s="4">
        <v>161.85</v>
      </c>
    </row>
    <row r="759" spans="1:4" x14ac:dyDescent="0.35">
      <c r="A759" s="1">
        <v>45319</v>
      </c>
      <c r="B759" s="5">
        <v>52</v>
      </c>
      <c r="C759" s="9">
        <v>52.84</v>
      </c>
      <c r="D759" s="4">
        <v>192.19</v>
      </c>
    </row>
    <row r="760" spans="1:4" x14ac:dyDescent="0.35">
      <c r="A760" s="1">
        <v>45320</v>
      </c>
      <c r="B760" s="5">
        <v>51</v>
      </c>
      <c r="C760" s="9">
        <v>47.83</v>
      </c>
      <c r="D760" s="4">
        <v>235.85</v>
      </c>
    </row>
    <row r="761" spans="1:4" x14ac:dyDescent="0.35">
      <c r="A761" s="1">
        <v>45321</v>
      </c>
      <c r="B761" s="5">
        <v>51</v>
      </c>
      <c r="C761" s="9">
        <v>57.2</v>
      </c>
      <c r="D761" s="4">
        <v>237.4</v>
      </c>
    </row>
    <row r="762" spans="1:4" x14ac:dyDescent="0.35">
      <c r="A762" s="1">
        <v>45322</v>
      </c>
      <c r="B762" s="5">
        <v>48</v>
      </c>
      <c r="C762" s="9">
        <v>56.42</v>
      </c>
      <c r="D762" s="4">
        <v>167.85</v>
      </c>
    </row>
    <row r="763" spans="1:4" x14ac:dyDescent="0.35">
      <c r="A763" s="1">
        <v>45323</v>
      </c>
      <c r="B763" s="5">
        <v>53</v>
      </c>
      <c r="C763" s="9">
        <v>60.46</v>
      </c>
      <c r="D763" s="4">
        <v>179.34</v>
      </c>
    </row>
    <row r="764" spans="1:4" x14ac:dyDescent="0.35">
      <c r="A764" s="1">
        <v>45324</v>
      </c>
      <c r="B764" s="5">
        <v>44</v>
      </c>
      <c r="C764" s="9">
        <v>49.54</v>
      </c>
      <c r="D764" s="4">
        <v>239.55</v>
      </c>
    </row>
    <row r="765" spans="1:4" x14ac:dyDescent="0.35">
      <c r="A765" s="1">
        <v>45325</v>
      </c>
      <c r="B765" s="5">
        <v>50</v>
      </c>
      <c r="C765" s="9">
        <v>52.58</v>
      </c>
      <c r="D765" s="4">
        <v>208.78</v>
      </c>
    </row>
    <row r="766" spans="1:4" x14ac:dyDescent="0.35">
      <c r="A766" s="1">
        <v>45326</v>
      </c>
      <c r="B766" s="5">
        <v>48</v>
      </c>
      <c r="C766" s="9">
        <v>52</v>
      </c>
      <c r="D766" s="4">
        <v>170.27</v>
      </c>
    </row>
    <row r="767" spans="1:4" x14ac:dyDescent="0.35">
      <c r="A767" s="1">
        <v>45327</v>
      </c>
      <c r="B767" s="5">
        <v>40</v>
      </c>
      <c r="C767" s="9">
        <v>56.24</v>
      </c>
      <c r="D767" s="4">
        <v>227.89</v>
      </c>
    </row>
    <row r="768" spans="1:4" x14ac:dyDescent="0.35">
      <c r="A768" s="1">
        <v>45328</v>
      </c>
      <c r="B768" s="5">
        <v>52</v>
      </c>
      <c r="C768" s="9">
        <v>58.31</v>
      </c>
      <c r="D768" s="4">
        <v>230.5</v>
      </c>
    </row>
    <row r="769" spans="1:4" x14ac:dyDescent="0.35">
      <c r="A769" s="1">
        <v>45329</v>
      </c>
      <c r="B769" s="5">
        <v>52</v>
      </c>
      <c r="C769" s="9">
        <v>58.49</v>
      </c>
      <c r="D769" s="4">
        <v>235.63</v>
      </c>
    </row>
    <row r="770" spans="1:4" x14ac:dyDescent="0.35">
      <c r="A770" s="1">
        <v>45330</v>
      </c>
      <c r="B770" s="5">
        <v>42</v>
      </c>
      <c r="C770" s="9">
        <v>43.81</v>
      </c>
      <c r="D770" s="4">
        <v>203.52</v>
      </c>
    </row>
    <row r="771" spans="1:4" x14ac:dyDescent="0.35">
      <c r="A771" s="1">
        <v>45331</v>
      </c>
      <c r="B771" s="5">
        <v>47</v>
      </c>
      <c r="C771" s="9">
        <v>44.89</v>
      </c>
      <c r="D771" s="4">
        <v>170.28</v>
      </c>
    </row>
    <row r="772" spans="1:4" x14ac:dyDescent="0.35">
      <c r="A772" s="1">
        <v>45332</v>
      </c>
      <c r="B772" s="5">
        <v>50</v>
      </c>
      <c r="C772" s="9">
        <v>56.48</v>
      </c>
      <c r="D772" s="4">
        <v>185.43</v>
      </c>
    </row>
    <row r="773" spans="1:4" x14ac:dyDescent="0.35">
      <c r="A773" s="1">
        <v>45333</v>
      </c>
      <c r="B773" s="5">
        <v>42</v>
      </c>
      <c r="C773" s="9">
        <v>60.16</v>
      </c>
      <c r="D773" s="4">
        <v>198</v>
      </c>
    </row>
    <row r="774" spans="1:4" x14ac:dyDescent="0.35">
      <c r="A774" s="1">
        <v>45334</v>
      </c>
      <c r="B774" s="5">
        <v>42</v>
      </c>
      <c r="C774" s="9">
        <v>60.14</v>
      </c>
      <c r="D774" s="4">
        <v>213.66</v>
      </c>
    </row>
    <row r="775" spans="1:4" x14ac:dyDescent="0.35">
      <c r="A775" s="1">
        <v>45335</v>
      </c>
      <c r="B775" s="5">
        <v>47</v>
      </c>
      <c r="C775" s="9">
        <v>53.17</v>
      </c>
      <c r="D775" s="4">
        <v>201.68</v>
      </c>
    </row>
    <row r="776" spans="1:4" x14ac:dyDescent="0.35">
      <c r="A776" s="1">
        <v>45336</v>
      </c>
      <c r="B776" s="5">
        <v>42</v>
      </c>
      <c r="C776" s="9">
        <v>48.94</v>
      </c>
      <c r="D776" s="4">
        <v>175.89</v>
      </c>
    </row>
    <row r="777" spans="1:4" x14ac:dyDescent="0.35">
      <c r="A777" s="1">
        <v>45337</v>
      </c>
      <c r="B777" s="5">
        <v>44</v>
      </c>
      <c r="C777" s="9">
        <v>55.56</v>
      </c>
      <c r="D777" s="4">
        <v>171.55</v>
      </c>
    </row>
    <row r="778" spans="1:4" x14ac:dyDescent="0.35">
      <c r="A778" s="1">
        <v>45338</v>
      </c>
      <c r="B778" s="5">
        <v>53</v>
      </c>
      <c r="C778" s="9">
        <v>44.2</v>
      </c>
      <c r="D778" s="4">
        <v>207.24</v>
      </c>
    </row>
    <row r="779" spans="1:4" x14ac:dyDescent="0.35">
      <c r="A779" s="1">
        <v>45339</v>
      </c>
      <c r="B779" s="5">
        <v>41</v>
      </c>
      <c r="C779" s="9">
        <v>41.7</v>
      </c>
      <c r="D779" s="4">
        <v>202.84</v>
      </c>
    </row>
    <row r="780" spans="1:4" x14ac:dyDescent="0.35">
      <c r="A780" s="1">
        <v>45340</v>
      </c>
      <c r="B780" s="5">
        <v>48</v>
      </c>
      <c r="C780" s="9">
        <v>45.37</v>
      </c>
      <c r="D780" s="4">
        <v>190.44</v>
      </c>
    </row>
    <row r="781" spans="1:4" x14ac:dyDescent="0.35">
      <c r="A781" s="1">
        <v>45341</v>
      </c>
      <c r="B781" s="5">
        <v>53</v>
      </c>
      <c r="C781" s="9">
        <v>41.39</v>
      </c>
      <c r="D781" s="4">
        <v>199.84</v>
      </c>
    </row>
    <row r="782" spans="1:4" x14ac:dyDescent="0.35">
      <c r="A782" s="1">
        <v>45342</v>
      </c>
      <c r="B782" s="5">
        <v>43</v>
      </c>
      <c r="C782" s="9">
        <v>51.42</v>
      </c>
      <c r="D782" s="4">
        <v>234.52</v>
      </c>
    </row>
    <row r="783" spans="1:4" x14ac:dyDescent="0.35">
      <c r="A783" s="1">
        <v>45343</v>
      </c>
      <c r="B783" s="5">
        <v>43</v>
      </c>
      <c r="C783" s="9">
        <v>49.42</v>
      </c>
      <c r="D783" s="4">
        <v>161.47</v>
      </c>
    </row>
    <row r="784" spans="1:4" x14ac:dyDescent="0.35">
      <c r="A784" s="1">
        <v>45344</v>
      </c>
      <c r="B784" s="5">
        <v>46</v>
      </c>
      <c r="C784" s="9">
        <v>45.19</v>
      </c>
      <c r="D784" s="4">
        <v>157.56</v>
      </c>
    </row>
    <row r="785" spans="1:4" x14ac:dyDescent="0.35">
      <c r="A785" s="1">
        <v>45345</v>
      </c>
      <c r="B785" s="5">
        <v>42</v>
      </c>
      <c r="C785" s="9">
        <v>43.15</v>
      </c>
      <c r="D785" s="4">
        <v>210.05</v>
      </c>
    </row>
    <row r="786" spans="1:4" x14ac:dyDescent="0.35">
      <c r="A786" s="1">
        <v>45346</v>
      </c>
      <c r="B786" s="5">
        <v>45</v>
      </c>
      <c r="C786" s="9">
        <v>57.83</v>
      </c>
      <c r="D786" s="4">
        <v>160.16999999999999</v>
      </c>
    </row>
    <row r="787" spans="1:4" x14ac:dyDescent="0.35">
      <c r="A787" s="1">
        <v>45347</v>
      </c>
      <c r="B787" s="5">
        <v>48</v>
      </c>
      <c r="C787" s="9">
        <v>59.68</v>
      </c>
      <c r="D787" s="4">
        <v>224.81</v>
      </c>
    </row>
    <row r="788" spans="1:4" x14ac:dyDescent="0.35">
      <c r="A788" s="1">
        <v>45348</v>
      </c>
      <c r="B788" s="5">
        <v>45</v>
      </c>
      <c r="C788" s="9">
        <v>46.28</v>
      </c>
      <c r="D788" s="4">
        <v>242.66</v>
      </c>
    </row>
    <row r="789" spans="1:4" x14ac:dyDescent="0.35">
      <c r="A789" s="1">
        <v>45349</v>
      </c>
      <c r="B789" s="5">
        <v>45</v>
      </c>
      <c r="C789" s="9">
        <v>58.97</v>
      </c>
      <c r="D789" s="4">
        <v>216.52</v>
      </c>
    </row>
    <row r="790" spans="1:4" x14ac:dyDescent="0.35">
      <c r="A790" s="1">
        <v>45350</v>
      </c>
      <c r="B790" s="5">
        <v>47</v>
      </c>
      <c r="C790" s="9">
        <v>57.97</v>
      </c>
      <c r="D790" s="4">
        <v>220.01</v>
      </c>
    </row>
    <row r="791" spans="1:4" x14ac:dyDescent="0.35">
      <c r="A791" s="1">
        <v>45351</v>
      </c>
      <c r="B791" s="5">
        <v>53</v>
      </c>
      <c r="C791" s="9">
        <v>43.46</v>
      </c>
      <c r="D791" s="4">
        <v>195.39</v>
      </c>
    </row>
    <row r="792" spans="1:4" x14ac:dyDescent="0.35">
      <c r="A792" s="1">
        <v>45352</v>
      </c>
      <c r="B792" s="5">
        <v>49</v>
      </c>
      <c r="C792" s="9">
        <v>50.86</v>
      </c>
      <c r="D792" s="4">
        <v>152.9</v>
      </c>
    </row>
    <row r="793" spans="1:4" x14ac:dyDescent="0.35">
      <c r="A793" s="1">
        <v>45353</v>
      </c>
      <c r="B793" s="5">
        <v>44</v>
      </c>
      <c r="C793" s="9">
        <v>52.44</v>
      </c>
      <c r="D793" s="4">
        <v>173.51</v>
      </c>
    </row>
    <row r="794" spans="1:4" x14ac:dyDescent="0.35">
      <c r="A794" s="1">
        <v>45354</v>
      </c>
      <c r="B794" s="5">
        <v>51</v>
      </c>
      <c r="C794" s="9">
        <v>53.68</v>
      </c>
      <c r="D794" s="4">
        <v>174.48</v>
      </c>
    </row>
    <row r="795" spans="1:4" x14ac:dyDescent="0.35">
      <c r="A795" s="1">
        <v>45355</v>
      </c>
      <c r="B795" s="5">
        <v>48</v>
      </c>
      <c r="C795" s="9">
        <v>47.75</v>
      </c>
      <c r="D795" s="4">
        <v>216.92</v>
      </c>
    </row>
    <row r="796" spans="1:4" x14ac:dyDescent="0.35">
      <c r="A796" s="1">
        <v>45356</v>
      </c>
      <c r="B796" s="5">
        <v>54</v>
      </c>
      <c r="C796" s="9">
        <v>55.28</v>
      </c>
      <c r="D796" s="4">
        <v>163.25</v>
      </c>
    </row>
    <row r="797" spans="1:4" x14ac:dyDescent="0.35">
      <c r="A797" s="1">
        <v>45357</v>
      </c>
      <c r="B797" s="5">
        <v>43</v>
      </c>
      <c r="C797" s="9">
        <v>41.06</v>
      </c>
      <c r="D797" s="4">
        <v>158.15</v>
      </c>
    </row>
    <row r="798" spans="1:4" x14ac:dyDescent="0.35">
      <c r="A798" s="1">
        <v>45358</v>
      </c>
      <c r="B798" s="5">
        <v>42</v>
      </c>
      <c r="C798" s="9">
        <v>44.07</v>
      </c>
      <c r="D798" s="4">
        <v>207.73</v>
      </c>
    </row>
    <row r="799" spans="1:4" x14ac:dyDescent="0.35">
      <c r="A799" s="1">
        <v>45359</v>
      </c>
      <c r="B799" s="5">
        <v>51</v>
      </c>
      <c r="C799" s="9">
        <v>44.56</v>
      </c>
      <c r="D799" s="4">
        <v>165.69</v>
      </c>
    </row>
    <row r="800" spans="1:4" x14ac:dyDescent="0.35">
      <c r="A800" s="1">
        <v>45360</v>
      </c>
      <c r="B800" s="5">
        <v>51</v>
      </c>
      <c r="C800" s="9">
        <v>60.29</v>
      </c>
      <c r="D800" s="4">
        <v>222.81</v>
      </c>
    </row>
    <row r="801" spans="1:4" x14ac:dyDescent="0.35">
      <c r="A801" s="1">
        <v>45361</v>
      </c>
      <c r="B801" s="5">
        <v>53</v>
      </c>
      <c r="C801" s="9">
        <v>46</v>
      </c>
      <c r="D801" s="4">
        <v>233.69</v>
      </c>
    </row>
    <row r="802" spans="1:4" x14ac:dyDescent="0.35">
      <c r="A802" s="1">
        <v>45362</v>
      </c>
      <c r="B802" s="5">
        <v>48</v>
      </c>
      <c r="C802" s="9">
        <v>45.17</v>
      </c>
      <c r="D802" s="4">
        <v>219.11</v>
      </c>
    </row>
    <row r="803" spans="1:4" x14ac:dyDescent="0.35">
      <c r="A803" s="1">
        <v>45363</v>
      </c>
      <c r="B803" s="5">
        <v>47</v>
      </c>
      <c r="C803" s="9">
        <v>46.77</v>
      </c>
      <c r="D803" s="4">
        <v>197.04</v>
      </c>
    </row>
    <row r="804" spans="1:4" x14ac:dyDescent="0.35">
      <c r="A804" s="1">
        <v>45364</v>
      </c>
      <c r="B804" s="5">
        <v>42</v>
      </c>
      <c r="C804" s="9">
        <v>46.26</v>
      </c>
      <c r="D804" s="4">
        <v>201.42</v>
      </c>
    </row>
    <row r="805" spans="1:4" x14ac:dyDescent="0.35">
      <c r="A805" s="1">
        <v>45365</v>
      </c>
      <c r="B805" s="5">
        <v>51</v>
      </c>
      <c r="C805" s="9">
        <v>41.36</v>
      </c>
      <c r="D805" s="4">
        <v>202.56</v>
      </c>
    </row>
    <row r="806" spans="1:4" x14ac:dyDescent="0.35">
      <c r="A806" s="1">
        <v>45366</v>
      </c>
      <c r="B806" s="5">
        <v>50</v>
      </c>
      <c r="C806" s="9">
        <v>54.76</v>
      </c>
      <c r="D806" s="4">
        <v>166.26</v>
      </c>
    </row>
    <row r="807" spans="1:4" x14ac:dyDescent="0.35">
      <c r="A807" s="1">
        <v>45367</v>
      </c>
      <c r="B807" s="5">
        <v>48</v>
      </c>
      <c r="C807" s="9">
        <v>47.28</v>
      </c>
      <c r="D807" s="4">
        <v>178.03</v>
      </c>
    </row>
    <row r="808" spans="1:4" x14ac:dyDescent="0.35">
      <c r="A808" s="1">
        <v>45368</v>
      </c>
      <c r="B808" s="5">
        <v>43</v>
      </c>
      <c r="C808" s="9">
        <v>41.03</v>
      </c>
      <c r="D808" s="4">
        <v>179.5</v>
      </c>
    </row>
    <row r="809" spans="1:4" x14ac:dyDescent="0.35">
      <c r="A809" s="1">
        <v>45369</v>
      </c>
      <c r="B809" s="5">
        <v>53</v>
      </c>
      <c r="C809" s="9">
        <v>44.55</v>
      </c>
      <c r="D809" s="4">
        <v>172.54</v>
      </c>
    </row>
    <row r="810" spans="1:4" x14ac:dyDescent="0.35">
      <c r="A810" s="1">
        <v>45370</v>
      </c>
      <c r="B810" s="5">
        <v>45</v>
      </c>
      <c r="C810" s="9">
        <v>44.89</v>
      </c>
      <c r="D810" s="4">
        <v>172.49</v>
      </c>
    </row>
    <row r="811" spans="1:4" x14ac:dyDescent="0.35">
      <c r="A811" s="1">
        <v>45371</v>
      </c>
      <c r="B811" s="5">
        <v>51</v>
      </c>
      <c r="C811" s="9">
        <v>50.7</v>
      </c>
      <c r="D811" s="4">
        <v>171.75</v>
      </c>
    </row>
    <row r="812" spans="1:4" x14ac:dyDescent="0.35">
      <c r="A812" s="1">
        <v>45372</v>
      </c>
      <c r="B812" s="5">
        <v>44</v>
      </c>
      <c r="C812" s="9">
        <v>60.14</v>
      </c>
      <c r="D812" s="4">
        <v>228.66</v>
      </c>
    </row>
    <row r="813" spans="1:4" x14ac:dyDescent="0.35">
      <c r="A813" s="1">
        <v>45373</v>
      </c>
      <c r="B813" s="5">
        <v>47</v>
      </c>
      <c r="C813" s="9">
        <v>43.31</v>
      </c>
      <c r="D813" s="4">
        <v>157.27000000000001</v>
      </c>
    </row>
    <row r="814" spans="1:4" x14ac:dyDescent="0.35">
      <c r="A814" s="1">
        <v>45374</v>
      </c>
      <c r="B814" s="5">
        <v>52</v>
      </c>
      <c r="C814" s="9">
        <v>53.03</v>
      </c>
      <c r="D814" s="4">
        <v>200.13</v>
      </c>
    </row>
    <row r="815" spans="1:4" x14ac:dyDescent="0.35">
      <c r="A815" s="1">
        <v>45375</v>
      </c>
      <c r="B815" s="5">
        <v>54</v>
      </c>
      <c r="C815" s="9">
        <v>55.1</v>
      </c>
      <c r="D815" s="4">
        <v>233.61</v>
      </c>
    </row>
    <row r="816" spans="1:4" x14ac:dyDescent="0.35">
      <c r="A816" s="1">
        <v>45376</v>
      </c>
      <c r="B816" s="5">
        <v>47</v>
      </c>
      <c r="C816" s="9">
        <v>43.41</v>
      </c>
      <c r="D816" s="4">
        <v>149.54</v>
      </c>
    </row>
    <row r="817" spans="1:4" x14ac:dyDescent="0.35">
      <c r="A817" s="1">
        <v>45377</v>
      </c>
      <c r="B817" s="5">
        <v>45</v>
      </c>
      <c r="C817" s="9">
        <v>42.62</v>
      </c>
      <c r="D817" s="4">
        <v>225.32</v>
      </c>
    </row>
    <row r="818" spans="1:4" x14ac:dyDescent="0.35">
      <c r="A818" s="1">
        <v>45378</v>
      </c>
      <c r="B818" s="5">
        <v>47</v>
      </c>
      <c r="C818" s="9">
        <v>48.15</v>
      </c>
      <c r="D818" s="4">
        <v>213.88</v>
      </c>
    </row>
    <row r="819" spans="1:4" x14ac:dyDescent="0.35">
      <c r="A819" s="1">
        <v>45379</v>
      </c>
      <c r="B819" s="5">
        <v>53</v>
      </c>
      <c r="C819" s="9">
        <v>49.22</v>
      </c>
      <c r="D819" s="4">
        <v>242.55</v>
      </c>
    </row>
    <row r="820" spans="1:4" x14ac:dyDescent="0.35">
      <c r="A820" s="1">
        <v>45380</v>
      </c>
      <c r="B820" s="5">
        <v>42</v>
      </c>
      <c r="C820" s="9">
        <v>55.53</v>
      </c>
      <c r="D820" s="4">
        <v>209.82</v>
      </c>
    </row>
    <row r="821" spans="1:4" x14ac:dyDescent="0.35">
      <c r="A821" s="1">
        <v>45381</v>
      </c>
      <c r="B821" s="5">
        <v>55</v>
      </c>
      <c r="C821" s="9">
        <v>54.31</v>
      </c>
      <c r="D821" s="4">
        <v>214.88</v>
      </c>
    </row>
    <row r="822" spans="1:4" x14ac:dyDescent="0.35">
      <c r="A822" s="1">
        <v>45382</v>
      </c>
      <c r="B822" s="5">
        <v>53</v>
      </c>
      <c r="C822" s="9">
        <v>48.85</v>
      </c>
      <c r="D822" s="4">
        <v>157.47999999999999</v>
      </c>
    </row>
    <row r="823" spans="1:4" x14ac:dyDescent="0.35">
      <c r="A823" s="1">
        <v>45383</v>
      </c>
      <c r="B823" s="5">
        <v>48</v>
      </c>
      <c r="C823" s="9">
        <v>47.89</v>
      </c>
      <c r="D823" s="4">
        <v>156.75</v>
      </c>
    </row>
    <row r="824" spans="1:4" x14ac:dyDescent="0.35">
      <c r="A824" s="1">
        <v>45384</v>
      </c>
      <c r="B824" s="5">
        <v>51</v>
      </c>
      <c r="C824" s="9">
        <v>55.23</v>
      </c>
      <c r="D824" s="4">
        <v>185.22</v>
      </c>
    </row>
    <row r="825" spans="1:4" x14ac:dyDescent="0.35">
      <c r="A825" s="1">
        <v>45385</v>
      </c>
      <c r="B825" s="5">
        <v>52</v>
      </c>
      <c r="C825" s="9">
        <v>47.37</v>
      </c>
      <c r="D825" s="4">
        <v>170.15</v>
      </c>
    </row>
    <row r="826" spans="1:4" x14ac:dyDescent="0.35">
      <c r="A826" s="1">
        <v>45386</v>
      </c>
      <c r="B826" s="5">
        <v>54</v>
      </c>
      <c r="C826" s="9">
        <v>48.62</v>
      </c>
      <c r="D826" s="4">
        <v>206.2</v>
      </c>
    </row>
    <row r="827" spans="1:4" x14ac:dyDescent="0.35">
      <c r="A827" s="1">
        <v>45387</v>
      </c>
      <c r="B827" s="5">
        <v>51</v>
      </c>
      <c r="C827" s="9">
        <v>41.03</v>
      </c>
      <c r="D827" s="4">
        <v>245.8</v>
      </c>
    </row>
    <row r="828" spans="1:4" x14ac:dyDescent="0.35">
      <c r="A828" s="1">
        <v>45388</v>
      </c>
      <c r="B828" s="5">
        <v>43</v>
      </c>
      <c r="C828" s="9">
        <v>54.72</v>
      </c>
      <c r="D828" s="4">
        <v>165.18</v>
      </c>
    </row>
    <row r="829" spans="1:4" x14ac:dyDescent="0.35">
      <c r="A829" s="1">
        <v>45389</v>
      </c>
      <c r="B829" s="5">
        <v>44</v>
      </c>
      <c r="C829" s="9">
        <v>42.72</v>
      </c>
      <c r="D829" s="4">
        <v>224.65</v>
      </c>
    </row>
    <row r="830" spans="1:4" x14ac:dyDescent="0.35">
      <c r="A830" s="1">
        <v>45390</v>
      </c>
      <c r="B830" s="5">
        <v>54</v>
      </c>
      <c r="C830" s="9">
        <v>45.6</v>
      </c>
      <c r="D830" s="4">
        <v>217.46</v>
      </c>
    </row>
    <row r="831" spans="1:4" x14ac:dyDescent="0.35">
      <c r="A831" s="1">
        <v>45391</v>
      </c>
      <c r="B831" s="5">
        <v>54</v>
      </c>
      <c r="C831" s="9">
        <v>44.73</v>
      </c>
      <c r="D831" s="4">
        <v>186.71</v>
      </c>
    </row>
    <row r="832" spans="1:4" x14ac:dyDescent="0.35">
      <c r="A832" s="1">
        <v>45392</v>
      </c>
      <c r="B832" s="5">
        <v>44</v>
      </c>
      <c r="C832" s="9">
        <v>42.28</v>
      </c>
      <c r="D832" s="4">
        <v>198.96</v>
      </c>
    </row>
    <row r="833" spans="1:4" x14ac:dyDescent="0.35">
      <c r="A833" s="1">
        <v>45393</v>
      </c>
      <c r="B833" s="5">
        <v>51</v>
      </c>
      <c r="C833" s="9">
        <v>59.9</v>
      </c>
      <c r="D833" s="4">
        <v>153.6</v>
      </c>
    </row>
    <row r="834" spans="1:4" x14ac:dyDescent="0.35">
      <c r="A834" s="1">
        <v>45394</v>
      </c>
      <c r="B834" s="5">
        <v>44</v>
      </c>
      <c r="C834" s="9">
        <v>59.96</v>
      </c>
      <c r="D834" s="4">
        <v>160.4</v>
      </c>
    </row>
    <row r="835" spans="1:4" x14ac:dyDescent="0.35">
      <c r="A835" s="1">
        <v>45395</v>
      </c>
      <c r="B835" s="5">
        <v>43</v>
      </c>
      <c r="C835" s="9">
        <v>55.28</v>
      </c>
      <c r="D835" s="4">
        <v>228.8</v>
      </c>
    </row>
    <row r="836" spans="1:4" x14ac:dyDescent="0.35">
      <c r="A836" s="1">
        <v>45396</v>
      </c>
      <c r="B836" s="5">
        <v>52</v>
      </c>
      <c r="C836" s="9">
        <v>53.27</v>
      </c>
      <c r="D836" s="4">
        <v>152.84</v>
      </c>
    </row>
    <row r="837" spans="1:4" x14ac:dyDescent="0.35">
      <c r="A837" s="1">
        <v>45397</v>
      </c>
      <c r="B837" s="5">
        <v>46</v>
      </c>
      <c r="C837" s="9">
        <v>58.84</v>
      </c>
      <c r="D837" s="4">
        <v>244.46</v>
      </c>
    </row>
    <row r="838" spans="1:4" x14ac:dyDescent="0.35">
      <c r="A838" s="1">
        <v>45398</v>
      </c>
      <c r="B838" s="5">
        <v>45</v>
      </c>
      <c r="C838" s="9">
        <v>45.75</v>
      </c>
      <c r="D838" s="4">
        <v>155.24</v>
      </c>
    </row>
    <row r="839" spans="1:4" x14ac:dyDescent="0.35">
      <c r="A839" s="1">
        <v>45399</v>
      </c>
      <c r="B839" s="5">
        <v>47</v>
      </c>
      <c r="C839" s="9">
        <v>51.45</v>
      </c>
      <c r="D839" s="4">
        <v>216.59</v>
      </c>
    </row>
    <row r="840" spans="1:4" x14ac:dyDescent="0.35">
      <c r="A840" s="1">
        <v>45400</v>
      </c>
      <c r="B840" s="5">
        <v>47</v>
      </c>
      <c r="C840" s="9">
        <v>52.96</v>
      </c>
      <c r="D840" s="4">
        <v>235.47</v>
      </c>
    </row>
    <row r="841" spans="1:4" x14ac:dyDescent="0.35">
      <c r="A841" s="1">
        <v>45401</v>
      </c>
      <c r="B841" s="5">
        <v>53</v>
      </c>
      <c r="C841" s="9">
        <v>58.33</v>
      </c>
      <c r="D841" s="4">
        <v>183.26</v>
      </c>
    </row>
    <row r="842" spans="1:4" x14ac:dyDescent="0.35">
      <c r="A842" s="1">
        <v>45402</v>
      </c>
      <c r="B842" s="5">
        <v>54</v>
      </c>
      <c r="C842" s="9">
        <v>56.07</v>
      </c>
      <c r="D842" s="4">
        <v>202.6</v>
      </c>
    </row>
    <row r="843" spans="1:4" x14ac:dyDescent="0.35">
      <c r="A843" s="1">
        <v>45403</v>
      </c>
      <c r="B843" s="5">
        <v>47</v>
      </c>
      <c r="C843" s="9">
        <v>50.26</v>
      </c>
      <c r="D843" s="4">
        <v>223.75</v>
      </c>
    </row>
    <row r="844" spans="1:4" x14ac:dyDescent="0.35">
      <c r="A844" s="1">
        <v>45404</v>
      </c>
      <c r="B844" s="5">
        <v>47</v>
      </c>
      <c r="C844" s="9">
        <v>50.41</v>
      </c>
      <c r="D844" s="4">
        <v>238.57</v>
      </c>
    </row>
    <row r="845" spans="1:4" x14ac:dyDescent="0.35">
      <c r="A845" s="1">
        <v>45405</v>
      </c>
      <c r="B845" s="5">
        <v>44</v>
      </c>
      <c r="C845" s="9">
        <v>58.63</v>
      </c>
      <c r="D845" s="4">
        <v>170.84</v>
      </c>
    </row>
    <row r="846" spans="1:4" x14ac:dyDescent="0.35">
      <c r="A846" s="1">
        <v>45406</v>
      </c>
      <c r="B846" s="5">
        <v>46</v>
      </c>
      <c r="C846" s="9">
        <v>52.68</v>
      </c>
      <c r="D846" s="4">
        <v>161.05000000000001</v>
      </c>
    </row>
    <row r="847" spans="1:4" x14ac:dyDescent="0.35">
      <c r="A847" s="1">
        <v>45407</v>
      </c>
      <c r="B847" s="5">
        <v>53</v>
      </c>
      <c r="C847" s="9">
        <v>42.89</v>
      </c>
      <c r="D847" s="4">
        <v>173.66</v>
      </c>
    </row>
    <row r="848" spans="1:4" x14ac:dyDescent="0.35">
      <c r="A848" s="1">
        <v>45408</v>
      </c>
      <c r="B848" s="5">
        <v>44</v>
      </c>
      <c r="C848" s="9">
        <v>54.13</v>
      </c>
      <c r="D848" s="4">
        <v>230.75</v>
      </c>
    </row>
    <row r="849" spans="1:4" x14ac:dyDescent="0.35">
      <c r="A849" s="1">
        <v>45409</v>
      </c>
      <c r="B849" s="5">
        <v>45</v>
      </c>
      <c r="C849" s="9">
        <v>55.46</v>
      </c>
      <c r="D849" s="4">
        <v>150.85</v>
      </c>
    </row>
    <row r="850" spans="1:4" x14ac:dyDescent="0.35">
      <c r="A850" s="1">
        <v>45410</v>
      </c>
      <c r="B850" s="5">
        <v>49</v>
      </c>
      <c r="C850" s="9">
        <v>52.21</v>
      </c>
      <c r="D850" s="4">
        <v>163.94</v>
      </c>
    </row>
    <row r="851" spans="1:4" x14ac:dyDescent="0.35">
      <c r="A851" s="1">
        <v>45411</v>
      </c>
      <c r="B851" s="5">
        <v>52</v>
      </c>
      <c r="C851" s="9">
        <v>46.11</v>
      </c>
      <c r="D851" s="4">
        <v>204.45</v>
      </c>
    </row>
    <row r="852" spans="1:4" x14ac:dyDescent="0.35">
      <c r="A852" s="1">
        <v>45412</v>
      </c>
      <c r="B852" s="5">
        <v>52</v>
      </c>
      <c r="C852" s="9">
        <v>40.83</v>
      </c>
      <c r="D852" s="4">
        <v>208.36</v>
      </c>
    </row>
    <row r="853" spans="1:4" x14ac:dyDescent="0.35">
      <c r="A853" s="1">
        <v>45413</v>
      </c>
      <c r="B853" s="5">
        <v>43</v>
      </c>
      <c r="C853" s="9">
        <v>51.48</v>
      </c>
      <c r="D853" s="4">
        <v>149.66</v>
      </c>
    </row>
    <row r="854" spans="1:4" x14ac:dyDescent="0.35">
      <c r="A854" s="1">
        <v>45414</v>
      </c>
      <c r="B854" s="5">
        <v>47</v>
      </c>
      <c r="C854" s="9">
        <v>46.84</v>
      </c>
      <c r="D854" s="4">
        <v>245.75</v>
      </c>
    </row>
    <row r="855" spans="1:4" x14ac:dyDescent="0.35">
      <c r="A855" s="1">
        <v>45415</v>
      </c>
      <c r="B855" s="5">
        <v>56</v>
      </c>
      <c r="C855" s="9">
        <v>57.11</v>
      </c>
      <c r="D855" s="4">
        <v>202.3</v>
      </c>
    </row>
    <row r="856" spans="1:4" x14ac:dyDescent="0.35">
      <c r="A856" s="1">
        <v>45416</v>
      </c>
      <c r="B856" s="5">
        <v>50</v>
      </c>
      <c r="C856" s="9">
        <v>57.45</v>
      </c>
      <c r="D856" s="4">
        <v>225.24</v>
      </c>
    </row>
    <row r="857" spans="1:4" x14ac:dyDescent="0.35">
      <c r="A857" s="1">
        <v>45417</v>
      </c>
      <c r="B857" s="5">
        <v>50</v>
      </c>
      <c r="C857" s="9">
        <v>40.44</v>
      </c>
      <c r="D857" s="4">
        <v>179.4</v>
      </c>
    </row>
    <row r="858" spans="1:4" x14ac:dyDescent="0.35">
      <c r="A858" s="1">
        <v>45418</v>
      </c>
      <c r="B858" s="5">
        <v>56</v>
      </c>
      <c r="C858" s="9">
        <v>48.77</v>
      </c>
      <c r="D858" s="4">
        <v>174.68</v>
      </c>
    </row>
    <row r="859" spans="1:4" x14ac:dyDescent="0.35">
      <c r="A859" s="1">
        <v>45419</v>
      </c>
      <c r="B859" s="5">
        <v>47</v>
      </c>
      <c r="C859" s="9">
        <v>51.41</v>
      </c>
      <c r="D859" s="4">
        <v>214.56</v>
      </c>
    </row>
    <row r="860" spans="1:4" x14ac:dyDescent="0.35">
      <c r="A860" s="1">
        <v>45420</v>
      </c>
      <c r="B860" s="5">
        <v>55</v>
      </c>
      <c r="C860" s="9">
        <v>42.78</v>
      </c>
      <c r="D860" s="4">
        <v>152.9</v>
      </c>
    </row>
    <row r="861" spans="1:4" x14ac:dyDescent="0.35">
      <c r="A861" s="1">
        <v>45421</v>
      </c>
      <c r="B861" s="5">
        <v>55</v>
      </c>
      <c r="C861" s="9">
        <v>54.1</v>
      </c>
      <c r="D861" s="4">
        <v>200.59</v>
      </c>
    </row>
    <row r="862" spans="1:4" x14ac:dyDescent="0.35">
      <c r="A862" s="1">
        <v>45422</v>
      </c>
      <c r="B862" s="5">
        <v>51</v>
      </c>
      <c r="C862" s="9">
        <v>57.25</v>
      </c>
      <c r="D862" s="4">
        <v>227.95</v>
      </c>
    </row>
    <row r="863" spans="1:4" x14ac:dyDescent="0.35">
      <c r="A863" s="1">
        <v>45423</v>
      </c>
      <c r="B863" s="5">
        <v>44</v>
      </c>
      <c r="C863" s="9">
        <v>41.48</v>
      </c>
      <c r="D863" s="4">
        <v>226.25</v>
      </c>
    </row>
    <row r="864" spans="1:4" x14ac:dyDescent="0.35">
      <c r="A864" s="1">
        <v>45424</v>
      </c>
      <c r="B864" s="5">
        <v>52</v>
      </c>
      <c r="C864" s="9">
        <v>42.9</v>
      </c>
      <c r="D864" s="4">
        <v>172.06</v>
      </c>
    </row>
    <row r="865" spans="1:4" x14ac:dyDescent="0.35">
      <c r="A865" s="1">
        <v>45425</v>
      </c>
      <c r="B865" s="5">
        <v>49</v>
      </c>
      <c r="C865" s="9">
        <v>53.53</v>
      </c>
      <c r="D865" s="4">
        <v>220.28</v>
      </c>
    </row>
    <row r="866" spans="1:4" x14ac:dyDescent="0.35">
      <c r="A866" s="1">
        <v>45426</v>
      </c>
      <c r="B866" s="5">
        <v>52</v>
      </c>
      <c r="C866" s="9">
        <v>45.69</v>
      </c>
      <c r="D866" s="4">
        <v>224.46</v>
      </c>
    </row>
    <row r="867" spans="1:4" x14ac:dyDescent="0.35">
      <c r="A867" s="1">
        <v>45427</v>
      </c>
      <c r="B867" s="5">
        <v>45</v>
      </c>
      <c r="C867" s="9">
        <v>46.65</v>
      </c>
      <c r="D867" s="4">
        <v>185.04</v>
      </c>
    </row>
    <row r="868" spans="1:4" x14ac:dyDescent="0.35">
      <c r="A868" s="1">
        <v>45428</v>
      </c>
      <c r="B868" s="5">
        <v>46</v>
      </c>
      <c r="C868" s="9">
        <v>57.27</v>
      </c>
      <c r="D868" s="4">
        <v>210.97</v>
      </c>
    </row>
    <row r="869" spans="1:4" x14ac:dyDescent="0.35">
      <c r="A869" s="1">
        <v>45429</v>
      </c>
      <c r="B869" s="5">
        <v>45</v>
      </c>
      <c r="C869" s="9">
        <v>41.02</v>
      </c>
      <c r="D869" s="4">
        <v>209.04</v>
      </c>
    </row>
    <row r="870" spans="1:4" x14ac:dyDescent="0.35">
      <c r="A870" s="1">
        <v>45430</v>
      </c>
      <c r="B870" s="5">
        <v>50</v>
      </c>
      <c r="C870" s="9">
        <v>52.67</v>
      </c>
      <c r="D870" s="4">
        <v>167.84</v>
      </c>
    </row>
    <row r="871" spans="1:4" x14ac:dyDescent="0.35">
      <c r="A871" s="1">
        <v>45431</v>
      </c>
      <c r="B871" s="5">
        <v>52</v>
      </c>
      <c r="C871" s="9">
        <v>40.76</v>
      </c>
      <c r="D871" s="4">
        <v>215.18</v>
      </c>
    </row>
    <row r="872" spans="1:4" x14ac:dyDescent="0.35">
      <c r="A872" s="1">
        <v>45432</v>
      </c>
      <c r="B872" s="5">
        <v>55</v>
      </c>
      <c r="C872" s="9">
        <v>48.23</v>
      </c>
      <c r="D872" s="4">
        <v>213.15</v>
      </c>
    </row>
    <row r="873" spans="1:4" x14ac:dyDescent="0.35">
      <c r="A873" s="1">
        <v>45433</v>
      </c>
      <c r="B873" s="5">
        <v>44</v>
      </c>
      <c r="C873" s="9">
        <v>49.19</v>
      </c>
      <c r="D873" s="4">
        <v>241.53</v>
      </c>
    </row>
    <row r="874" spans="1:4" x14ac:dyDescent="0.35">
      <c r="A874" s="1">
        <v>45434</v>
      </c>
      <c r="B874" s="5">
        <v>48</v>
      </c>
      <c r="C874" s="9">
        <v>57.85</v>
      </c>
      <c r="D874" s="4">
        <v>206.9</v>
      </c>
    </row>
    <row r="875" spans="1:4" x14ac:dyDescent="0.35">
      <c r="A875" s="1">
        <v>45435</v>
      </c>
      <c r="B875" s="5">
        <v>51</v>
      </c>
      <c r="C875" s="9">
        <v>50.74</v>
      </c>
      <c r="D875" s="4">
        <v>165.82</v>
      </c>
    </row>
    <row r="876" spans="1:4" x14ac:dyDescent="0.35">
      <c r="A876" s="1">
        <v>45436</v>
      </c>
      <c r="B876" s="5">
        <v>48</v>
      </c>
      <c r="C876" s="9">
        <v>48.91</v>
      </c>
      <c r="D876" s="4">
        <v>222.36</v>
      </c>
    </row>
    <row r="877" spans="1:4" x14ac:dyDescent="0.35">
      <c r="A877" s="1">
        <v>45437</v>
      </c>
      <c r="B877" s="5">
        <v>52</v>
      </c>
      <c r="C877" s="9">
        <v>51.17</v>
      </c>
      <c r="D877" s="4">
        <v>175.46</v>
      </c>
    </row>
    <row r="878" spans="1:4" x14ac:dyDescent="0.35">
      <c r="A878" s="1">
        <v>45438</v>
      </c>
      <c r="B878" s="5">
        <v>57</v>
      </c>
      <c r="C878" s="9">
        <v>52.81</v>
      </c>
      <c r="D878" s="4">
        <v>225.6</v>
      </c>
    </row>
    <row r="879" spans="1:4" x14ac:dyDescent="0.35">
      <c r="A879" s="1">
        <v>45439</v>
      </c>
      <c r="B879" s="5">
        <v>50</v>
      </c>
      <c r="C879" s="9">
        <v>58.02</v>
      </c>
      <c r="D879" s="4">
        <v>228.23</v>
      </c>
    </row>
    <row r="880" spans="1:4" x14ac:dyDescent="0.35">
      <c r="A880" s="1">
        <v>45440</v>
      </c>
      <c r="B880" s="5">
        <v>53</v>
      </c>
      <c r="C880" s="9">
        <v>59.38</v>
      </c>
      <c r="D880" s="4">
        <v>224.37</v>
      </c>
    </row>
    <row r="881" spans="1:4" x14ac:dyDescent="0.35">
      <c r="A881" s="1">
        <v>45441</v>
      </c>
      <c r="B881" s="5">
        <v>55</v>
      </c>
      <c r="C881" s="9">
        <v>59.15</v>
      </c>
      <c r="D881" s="4">
        <v>242.9</v>
      </c>
    </row>
    <row r="882" spans="1:4" x14ac:dyDescent="0.35">
      <c r="A882" s="1">
        <v>45442</v>
      </c>
      <c r="B882" s="5">
        <v>47</v>
      </c>
      <c r="C882" s="9">
        <v>53.51</v>
      </c>
      <c r="D882" s="4">
        <v>233.48</v>
      </c>
    </row>
    <row r="883" spans="1:4" x14ac:dyDescent="0.35">
      <c r="A883" s="1">
        <v>45443</v>
      </c>
      <c r="B883" s="5">
        <v>52</v>
      </c>
      <c r="C883" s="9">
        <v>52.37</v>
      </c>
      <c r="D883" s="4">
        <v>163.26</v>
      </c>
    </row>
    <row r="884" spans="1:4" x14ac:dyDescent="0.35">
      <c r="A884" s="1">
        <v>45444</v>
      </c>
      <c r="B884" s="5">
        <v>46</v>
      </c>
      <c r="C884" s="9">
        <v>41.61</v>
      </c>
      <c r="D884" s="4">
        <v>156.36000000000001</v>
      </c>
    </row>
    <row r="885" spans="1:4" x14ac:dyDescent="0.35">
      <c r="A885" s="1">
        <v>45445</v>
      </c>
      <c r="B885" s="5">
        <v>57</v>
      </c>
      <c r="C885" s="9">
        <v>48.33</v>
      </c>
      <c r="D885" s="4">
        <v>196.7</v>
      </c>
    </row>
    <row r="886" spans="1:4" x14ac:dyDescent="0.35">
      <c r="A886" s="1">
        <v>45446</v>
      </c>
      <c r="B886" s="5">
        <v>57</v>
      </c>
      <c r="C886" s="9">
        <v>55.69</v>
      </c>
      <c r="D886" s="4">
        <v>166.37</v>
      </c>
    </row>
    <row r="887" spans="1:4" x14ac:dyDescent="0.35">
      <c r="A887" s="1">
        <v>45447</v>
      </c>
      <c r="B887" s="5">
        <v>47</v>
      </c>
      <c r="C887" s="9">
        <v>59.22</v>
      </c>
      <c r="D887" s="4">
        <v>194.02</v>
      </c>
    </row>
    <row r="888" spans="1:4" x14ac:dyDescent="0.35">
      <c r="A888" s="1">
        <v>45448</v>
      </c>
      <c r="B888" s="5">
        <v>53</v>
      </c>
      <c r="C888" s="9">
        <v>58.92</v>
      </c>
      <c r="D888" s="4">
        <v>247.46</v>
      </c>
    </row>
    <row r="889" spans="1:4" x14ac:dyDescent="0.35">
      <c r="A889" s="1">
        <v>45449</v>
      </c>
      <c r="B889" s="5">
        <v>49</v>
      </c>
      <c r="C889" s="9">
        <v>44.48</v>
      </c>
      <c r="D889" s="4">
        <v>161.35</v>
      </c>
    </row>
    <row r="890" spans="1:4" x14ac:dyDescent="0.35">
      <c r="A890" s="1">
        <v>45450</v>
      </c>
      <c r="B890" s="5">
        <v>47</v>
      </c>
      <c r="C890" s="9">
        <v>54.98</v>
      </c>
      <c r="D890" s="4">
        <v>170.77</v>
      </c>
    </row>
    <row r="891" spans="1:4" x14ac:dyDescent="0.35">
      <c r="A891" s="1">
        <v>45451</v>
      </c>
      <c r="B891" s="5">
        <v>50</v>
      </c>
      <c r="C891" s="9">
        <v>51.49</v>
      </c>
      <c r="D891" s="4">
        <v>209.34</v>
      </c>
    </row>
    <row r="892" spans="1:4" x14ac:dyDescent="0.35">
      <c r="A892" s="1">
        <v>45452</v>
      </c>
      <c r="B892" s="5">
        <v>52</v>
      </c>
      <c r="C892" s="9">
        <v>43.46</v>
      </c>
      <c r="D892" s="4">
        <v>152.27000000000001</v>
      </c>
    </row>
    <row r="893" spans="1:4" x14ac:dyDescent="0.35">
      <c r="A893" s="1">
        <v>45453</v>
      </c>
      <c r="B893" s="5">
        <v>47</v>
      </c>
      <c r="C893" s="9">
        <v>44.02</v>
      </c>
      <c r="D893" s="4">
        <v>222.91</v>
      </c>
    </row>
    <row r="894" spans="1:4" x14ac:dyDescent="0.35">
      <c r="A894" s="1">
        <v>45454</v>
      </c>
      <c r="B894" s="5">
        <v>54</v>
      </c>
      <c r="C894" s="9">
        <v>58.95</v>
      </c>
      <c r="D894" s="4">
        <v>212.15</v>
      </c>
    </row>
    <row r="895" spans="1:4" x14ac:dyDescent="0.35">
      <c r="A895" s="1">
        <v>45455</v>
      </c>
      <c r="B895" s="5">
        <v>51</v>
      </c>
      <c r="C895" s="9">
        <v>46.88</v>
      </c>
      <c r="D895" s="4">
        <v>148.58000000000001</v>
      </c>
    </row>
    <row r="896" spans="1:4" x14ac:dyDescent="0.35">
      <c r="A896" s="1">
        <v>45456</v>
      </c>
      <c r="B896" s="5">
        <v>50</v>
      </c>
      <c r="C896" s="9">
        <v>52.43</v>
      </c>
      <c r="D896" s="4">
        <v>160.47999999999999</v>
      </c>
    </row>
    <row r="897" spans="1:4" x14ac:dyDescent="0.35">
      <c r="A897" s="1">
        <v>45457</v>
      </c>
      <c r="B897" s="5">
        <v>47</v>
      </c>
      <c r="C897" s="9">
        <v>40.61</v>
      </c>
      <c r="D897" s="4">
        <v>172.71</v>
      </c>
    </row>
    <row r="898" spans="1:4" x14ac:dyDescent="0.35">
      <c r="A898" s="1">
        <v>45458</v>
      </c>
      <c r="B898" s="5">
        <v>56</v>
      </c>
      <c r="C898" s="9">
        <v>42.05</v>
      </c>
      <c r="D898" s="4">
        <v>186.9</v>
      </c>
    </row>
    <row r="899" spans="1:4" x14ac:dyDescent="0.35">
      <c r="A899" s="1">
        <v>45459</v>
      </c>
      <c r="B899" s="5">
        <v>49</v>
      </c>
      <c r="C899" s="9">
        <v>48.65</v>
      </c>
      <c r="D899" s="4">
        <v>183.77</v>
      </c>
    </row>
    <row r="900" spans="1:4" x14ac:dyDescent="0.35">
      <c r="A900" s="1">
        <v>45460</v>
      </c>
      <c r="B900" s="5">
        <v>51</v>
      </c>
      <c r="C900" s="9">
        <v>53.67</v>
      </c>
      <c r="D900" s="4">
        <v>175.95</v>
      </c>
    </row>
    <row r="901" spans="1:4" x14ac:dyDescent="0.35">
      <c r="A901" s="1">
        <v>45461</v>
      </c>
      <c r="B901" s="5">
        <v>51</v>
      </c>
      <c r="C901" s="9">
        <v>50.48</v>
      </c>
      <c r="D901" s="4">
        <v>215.22</v>
      </c>
    </row>
    <row r="902" spans="1:4" x14ac:dyDescent="0.35">
      <c r="A902" s="1">
        <v>45462</v>
      </c>
      <c r="B902" s="5">
        <v>55</v>
      </c>
      <c r="C902" s="9">
        <v>41.16</v>
      </c>
      <c r="D902" s="4">
        <v>150.86000000000001</v>
      </c>
    </row>
    <row r="903" spans="1:4" x14ac:dyDescent="0.35">
      <c r="A903" s="1">
        <v>45463</v>
      </c>
      <c r="B903" s="5">
        <v>52</v>
      </c>
      <c r="C903" s="9">
        <v>44.63</v>
      </c>
      <c r="D903" s="4">
        <v>196.84</v>
      </c>
    </row>
    <row r="904" spans="1:4" x14ac:dyDescent="0.35">
      <c r="A904" s="1">
        <v>45464</v>
      </c>
      <c r="B904" s="5">
        <v>53</v>
      </c>
      <c r="C904" s="9">
        <v>56.39</v>
      </c>
      <c r="D904" s="4">
        <v>174.16</v>
      </c>
    </row>
    <row r="905" spans="1:4" x14ac:dyDescent="0.35">
      <c r="A905" s="1">
        <v>45465</v>
      </c>
      <c r="B905" s="5">
        <v>45</v>
      </c>
      <c r="C905" s="9">
        <v>48.55</v>
      </c>
      <c r="D905" s="4">
        <v>189.69</v>
      </c>
    </row>
    <row r="906" spans="1:4" x14ac:dyDescent="0.35">
      <c r="A906" s="1">
        <v>45466</v>
      </c>
      <c r="B906" s="5">
        <v>47</v>
      </c>
      <c r="C906" s="9">
        <v>42.51</v>
      </c>
      <c r="D906" s="4">
        <v>153.97</v>
      </c>
    </row>
    <row r="907" spans="1:4" x14ac:dyDescent="0.35">
      <c r="A907" s="1">
        <v>45467</v>
      </c>
      <c r="B907" s="5">
        <v>48</v>
      </c>
      <c r="C907" s="9">
        <v>59.24</v>
      </c>
      <c r="D907" s="4">
        <v>204.32</v>
      </c>
    </row>
    <row r="908" spans="1:4" x14ac:dyDescent="0.35">
      <c r="A908" s="1">
        <v>45468</v>
      </c>
      <c r="B908" s="5">
        <v>54</v>
      </c>
      <c r="C908" s="9">
        <v>50.31</v>
      </c>
      <c r="D908" s="4">
        <v>200</v>
      </c>
    </row>
    <row r="909" spans="1:4" x14ac:dyDescent="0.35">
      <c r="A909" s="1">
        <v>45469</v>
      </c>
      <c r="B909" s="5">
        <v>53</v>
      </c>
      <c r="C909" s="9">
        <v>43.42</v>
      </c>
      <c r="D909" s="4">
        <v>166.63</v>
      </c>
    </row>
    <row r="910" spans="1:4" x14ac:dyDescent="0.35">
      <c r="A910" s="1">
        <v>45470</v>
      </c>
      <c r="B910" s="5">
        <v>49</v>
      </c>
      <c r="C910" s="9">
        <v>44.65</v>
      </c>
      <c r="D910" s="4">
        <v>164.79</v>
      </c>
    </row>
    <row r="911" spans="1:4" x14ac:dyDescent="0.35">
      <c r="A911" s="1">
        <v>45471</v>
      </c>
      <c r="B911" s="5">
        <v>45</v>
      </c>
      <c r="C911" s="9">
        <v>51.2</v>
      </c>
      <c r="D911" s="4">
        <v>182.6</v>
      </c>
    </row>
    <row r="912" spans="1:4" x14ac:dyDescent="0.35">
      <c r="A912" s="1">
        <v>45472</v>
      </c>
      <c r="B912" s="5">
        <v>58</v>
      </c>
      <c r="C912" s="9">
        <v>50.88</v>
      </c>
      <c r="D912" s="4">
        <v>216.2</v>
      </c>
    </row>
    <row r="913" spans="1:4" x14ac:dyDescent="0.35">
      <c r="A913" s="1">
        <v>45473</v>
      </c>
      <c r="B913" s="5">
        <v>50</v>
      </c>
      <c r="C913" s="9">
        <v>55.27</v>
      </c>
      <c r="D913" s="4">
        <v>163.98</v>
      </c>
    </row>
    <row r="914" spans="1:4" x14ac:dyDescent="0.35">
      <c r="A914" s="1">
        <v>45474</v>
      </c>
      <c r="B914" s="5">
        <v>59</v>
      </c>
      <c r="C914" s="9">
        <v>41.01</v>
      </c>
      <c r="D914" s="4">
        <v>238.65</v>
      </c>
    </row>
    <row r="915" spans="1:4" x14ac:dyDescent="0.35">
      <c r="A915" s="1">
        <v>45475</v>
      </c>
      <c r="B915" s="5">
        <v>59</v>
      </c>
      <c r="C915" s="9">
        <v>58.33</v>
      </c>
      <c r="D915" s="4">
        <v>177.32</v>
      </c>
    </row>
    <row r="916" spans="1:4" x14ac:dyDescent="0.35">
      <c r="A916" s="1">
        <v>45476</v>
      </c>
      <c r="B916" s="5">
        <v>48</v>
      </c>
      <c r="C916" s="9">
        <v>43.71</v>
      </c>
      <c r="D916" s="4">
        <v>184.38</v>
      </c>
    </row>
    <row r="917" spans="1:4" x14ac:dyDescent="0.35">
      <c r="A917" s="1">
        <v>45477</v>
      </c>
      <c r="B917" s="5">
        <v>59</v>
      </c>
      <c r="C917" s="9">
        <v>54.79</v>
      </c>
      <c r="D917" s="4">
        <v>212.11</v>
      </c>
    </row>
    <row r="918" spans="1:4" x14ac:dyDescent="0.35">
      <c r="A918" s="1">
        <v>45478</v>
      </c>
      <c r="B918" s="5">
        <v>47</v>
      </c>
      <c r="C918" s="9">
        <v>51.43</v>
      </c>
      <c r="D918" s="4">
        <v>218.98</v>
      </c>
    </row>
    <row r="919" spans="1:4" x14ac:dyDescent="0.35">
      <c r="A919" s="1">
        <v>45479</v>
      </c>
      <c r="B919" s="5">
        <v>54</v>
      </c>
      <c r="C919" s="9">
        <v>50.7</v>
      </c>
      <c r="D919" s="4">
        <v>196.84</v>
      </c>
    </row>
    <row r="920" spans="1:4" x14ac:dyDescent="0.35">
      <c r="A920" s="1">
        <v>45480</v>
      </c>
      <c r="B920" s="5">
        <v>56</v>
      </c>
      <c r="C920" s="9">
        <v>40.82</v>
      </c>
      <c r="D920" s="4">
        <v>218.93</v>
      </c>
    </row>
    <row r="921" spans="1:4" x14ac:dyDescent="0.35">
      <c r="A921" s="1">
        <v>45481</v>
      </c>
      <c r="B921" s="5">
        <v>51</v>
      </c>
      <c r="C921" s="9">
        <v>47.86</v>
      </c>
      <c r="D921" s="4">
        <v>151.41</v>
      </c>
    </row>
    <row r="922" spans="1:4" x14ac:dyDescent="0.35">
      <c r="A922" s="1">
        <v>45482</v>
      </c>
      <c r="B922" s="5">
        <v>48</v>
      </c>
      <c r="C922" s="9">
        <v>45.7</v>
      </c>
      <c r="D922" s="4">
        <v>155.25</v>
      </c>
    </row>
    <row r="923" spans="1:4" x14ac:dyDescent="0.35">
      <c r="A923" s="1">
        <v>45483</v>
      </c>
      <c r="B923" s="5">
        <v>51</v>
      </c>
      <c r="C923" s="9">
        <v>45.2</v>
      </c>
      <c r="D923" s="4">
        <v>221.68</v>
      </c>
    </row>
    <row r="924" spans="1:4" x14ac:dyDescent="0.35">
      <c r="A924" s="1">
        <v>45484</v>
      </c>
      <c r="B924" s="5">
        <v>57</v>
      </c>
      <c r="C924" s="9">
        <v>40.58</v>
      </c>
      <c r="D924" s="4">
        <v>160.9</v>
      </c>
    </row>
    <row r="925" spans="1:4" x14ac:dyDescent="0.35">
      <c r="A925" s="1">
        <v>45485</v>
      </c>
      <c r="B925" s="5">
        <v>55</v>
      </c>
      <c r="C925" s="9">
        <v>46.83</v>
      </c>
      <c r="D925" s="4">
        <v>190.99</v>
      </c>
    </row>
    <row r="926" spans="1:4" x14ac:dyDescent="0.35">
      <c r="A926" s="1">
        <v>45486</v>
      </c>
      <c r="B926" s="5">
        <v>59</v>
      </c>
      <c r="C926" s="9">
        <v>44.08</v>
      </c>
      <c r="D926" s="4">
        <v>224.81</v>
      </c>
    </row>
    <row r="927" spans="1:4" x14ac:dyDescent="0.35">
      <c r="A927" s="1">
        <v>45487</v>
      </c>
      <c r="B927" s="5">
        <v>56</v>
      </c>
      <c r="C927" s="9">
        <v>56.46</v>
      </c>
      <c r="D927" s="4">
        <v>165.8</v>
      </c>
    </row>
    <row r="928" spans="1:4" x14ac:dyDescent="0.35">
      <c r="A928" s="1">
        <v>45488</v>
      </c>
      <c r="B928" s="5">
        <v>58</v>
      </c>
      <c r="C928" s="9">
        <v>59.07</v>
      </c>
      <c r="D928" s="4">
        <v>176.4</v>
      </c>
    </row>
    <row r="929" spans="1:4" x14ac:dyDescent="0.35">
      <c r="A929" s="1">
        <v>45489</v>
      </c>
      <c r="B929" s="5">
        <v>54</v>
      </c>
      <c r="C929" s="9">
        <v>56.93</v>
      </c>
      <c r="D929" s="4">
        <v>243.72</v>
      </c>
    </row>
    <row r="930" spans="1:4" x14ac:dyDescent="0.35">
      <c r="A930" s="1">
        <v>45490</v>
      </c>
      <c r="B930" s="5">
        <v>56</v>
      </c>
      <c r="C930" s="9">
        <v>45.7</v>
      </c>
      <c r="D930" s="4">
        <v>157.53</v>
      </c>
    </row>
    <row r="931" spans="1:4" x14ac:dyDescent="0.35">
      <c r="A931" s="1">
        <v>45491</v>
      </c>
      <c r="B931" s="5">
        <v>55</v>
      </c>
      <c r="C931" s="9">
        <v>47.98</v>
      </c>
      <c r="D931" s="4">
        <v>200.07</v>
      </c>
    </row>
    <row r="932" spans="1:4" x14ac:dyDescent="0.35">
      <c r="A932" s="1">
        <v>45492</v>
      </c>
      <c r="B932" s="5">
        <v>51</v>
      </c>
      <c r="C932" s="9">
        <v>55.49</v>
      </c>
      <c r="D932" s="4">
        <v>197.29</v>
      </c>
    </row>
    <row r="933" spans="1:4" x14ac:dyDescent="0.35">
      <c r="A933" s="1">
        <v>45493</v>
      </c>
      <c r="B933" s="5">
        <v>54</v>
      </c>
      <c r="C933" s="9">
        <v>59.68</v>
      </c>
      <c r="D933" s="4">
        <v>157.04</v>
      </c>
    </row>
    <row r="934" spans="1:4" x14ac:dyDescent="0.35">
      <c r="A934" s="1">
        <v>45494</v>
      </c>
      <c r="B934" s="5">
        <v>57</v>
      </c>
      <c r="C934" s="9">
        <v>58.23</v>
      </c>
      <c r="D934" s="4">
        <v>182.53</v>
      </c>
    </row>
    <row r="935" spans="1:4" x14ac:dyDescent="0.35">
      <c r="A935" s="1">
        <v>45495</v>
      </c>
      <c r="B935" s="5">
        <v>49</v>
      </c>
      <c r="C935" s="9">
        <v>40.86</v>
      </c>
      <c r="D935" s="4">
        <v>167.19</v>
      </c>
    </row>
    <row r="936" spans="1:4" x14ac:dyDescent="0.35">
      <c r="A936" s="1">
        <v>45496</v>
      </c>
      <c r="B936" s="5">
        <v>50</v>
      </c>
      <c r="C936" s="9">
        <v>55.4</v>
      </c>
      <c r="D936" s="4">
        <v>153.79</v>
      </c>
    </row>
    <row r="937" spans="1:4" x14ac:dyDescent="0.35">
      <c r="A937" s="1">
        <v>45497</v>
      </c>
      <c r="B937" s="5">
        <v>51</v>
      </c>
      <c r="C937" s="9">
        <v>42.91</v>
      </c>
      <c r="D937" s="4">
        <v>160.87</v>
      </c>
    </row>
    <row r="938" spans="1:4" x14ac:dyDescent="0.35">
      <c r="A938" s="1">
        <v>45498</v>
      </c>
      <c r="B938" s="5">
        <v>47</v>
      </c>
      <c r="C938" s="9">
        <v>52.92</v>
      </c>
      <c r="D938" s="4">
        <v>223.9</v>
      </c>
    </row>
    <row r="939" spans="1:4" x14ac:dyDescent="0.35">
      <c r="A939" s="1">
        <v>45499</v>
      </c>
      <c r="B939" s="5">
        <v>60</v>
      </c>
      <c r="C939" s="9">
        <v>52.16</v>
      </c>
      <c r="D939" s="4">
        <v>182.32</v>
      </c>
    </row>
    <row r="940" spans="1:4" x14ac:dyDescent="0.35">
      <c r="A940" s="1">
        <v>45500</v>
      </c>
      <c r="B940" s="5">
        <v>57</v>
      </c>
      <c r="C940" s="9">
        <v>54.62</v>
      </c>
      <c r="D940" s="4">
        <v>165.14</v>
      </c>
    </row>
    <row r="941" spans="1:4" x14ac:dyDescent="0.35">
      <c r="A941" s="1">
        <v>45501</v>
      </c>
      <c r="B941" s="5">
        <v>57</v>
      </c>
      <c r="C941" s="9">
        <v>55.01</v>
      </c>
      <c r="D941" s="4">
        <v>196.91</v>
      </c>
    </row>
    <row r="942" spans="1:4" x14ac:dyDescent="0.35">
      <c r="A942" s="1">
        <v>45502</v>
      </c>
      <c r="B942" s="5">
        <v>52</v>
      </c>
      <c r="C942" s="9">
        <v>52.13</v>
      </c>
      <c r="D942" s="4">
        <v>162.02000000000001</v>
      </c>
    </row>
    <row r="943" spans="1:4" x14ac:dyDescent="0.35">
      <c r="A943" s="1">
        <v>45503</v>
      </c>
      <c r="B943" s="5">
        <v>53</v>
      </c>
      <c r="C943" s="9">
        <v>46.79</v>
      </c>
      <c r="D943" s="4">
        <v>194.41</v>
      </c>
    </row>
    <row r="944" spans="1:4" x14ac:dyDescent="0.35">
      <c r="A944" s="1">
        <v>45504</v>
      </c>
      <c r="B944" s="5">
        <v>57</v>
      </c>
      <c r="C944" s="9">
        <v>53.37</v>
      </c>
      <c r="D944" s="4">
        <v>206.35</v>
      </c>
    </row>
    <row r="945" spans="1:4" x14ac:dyDescent="0.35">
      <c r="A945" s="1">
        <v>45505</v>
      </c>
      <c r="B945" s="5">
        <v>48</v>
      </c>
      <c r="C945" s="9">
        <v>56.2</v>
      </c>
      <c r="D945" s="4">
        <v>172.91</v>
      </c>
    </row>
    <row r="946" spans="1:4" x14ac:dyDescent="0.35">
      <c r="A946" s="1">
        <v>45506</v>
      </c>
      <c r="B946" s="5">
        <v>55</v>
      </c>
      <c r="C946" s="9">
        <v>44.64</v>
      </c>
      <c r="D946" s="4">
        <v>242.77</v>
      </c>
    </row>
    <row r="947" spans="1:4" x14ac:dyDescent="0.35">
      <c r="A947" s="1">
        <v>45507</v>
      </c>
      <c r="B947" s="5">
        <v>48</v>
      </c>
      <c r="C947" s="9">
        <v>59.48</v>
      </c>
      <c r="D947" s="4">
        <v>233.97</v>
      </c>
    </row>
    <row r="948" spans="1:4" x14ac:dyDescent="0.35">
      <c r="A948" s="1">
        <v>45508</v>
      </c>
      <c r="B948" s="5">
        <v>53</v>
      </c>
      <c r="C948" s="9">
        <v>57.26</v>
      </c>
      <c r="D948" s="4">
        <v>209.04</v>
      </c>
    </row>
    <row r="949" spans="1:4" x14ac:dyDescent="0.35">
      <c r="A949" s="1">
        <v>45509</v>
      </c>
      <c r="B949" s="5">
        <v>61</v>
      </c>
      <c r="C949" s="9">
        <v>42.04</v>
      </c>
      <c r="D949" s="4">
        <v>198.63</v>
      </c>
    </row>
    <row r="950" spans="1:4" x14ac:dyDescent="0.35">
      <c r="A950" s="1">
        <v>45510</v>
      </c>
      <c r="B950" s="5">
        <v>58</v>
      </c>
      <c r="C950" s="9">
        <v>53.48</v>
      </c>
      <c r="D950" s="4">
        <v>194.13</v>
      </c>
    </row>
    <row r="951" spans="1:4" x14ac:dyDescent="0.35">
      <c r="A951" s="1">
        <v>45511</v>
      </c>
      <c r="B951" s="5">
        <v>48</v>
      </c>
      <c r="C951" s="9">
        <v>41.53</v>
      </c>
      <c r="D951" s="4">
        <v>170.34</v>
      </c>
    </row>
    <row r="952" spans="1:4" x14ac:dyDescent="0.35">
      <c r="A952" s="1">
        <v>45512</v>
      </c>
      <c r="B952" s="5">
        <v>53</v>
      </c>
      <c r="C952" s="9">
        <v>40.21</v>
      </c>
      <c r="D952" s="4">
        <v>236.12</v>
      </c>
    </row>
    <row r="953" spans="1:4" x14ac:dyDescent="0.35">
      <c r="A953" s="1">
        <v>45513</v>
      </c>
      <c r="B953" s="5">
        <v>48</v>
      </c>
      <c r="C953" s="9">
        <v>42.69</v>
      </c>
      <c r="D953" s="4">
        <v>232.72</v>
      </c>
    </row>
    <row r="954" spans="1:4" x14ac:dyDescent="0.35">
      <c r="A954" s="1">
        <v>45514</v>
      </c>
      <c r="B954" s="5">
        <v>55</v>
      </c>
      <c r="C954" s="9">
        <v>53.36</v>
      </c>
      <c r="D954" s="4">
        <v>172.14</v>
      </c>
    </row>
    <row r="955" spans="1:4" x14ac:dyDescent="0.35">
      <c r="A955" s="1">
        <v>45515</v>
      </c>
      <c r="B955" s="5">
        <v>50</v>
      </c>
      <c r="C955" s="9">
        <v>43.08</v>
      </c>
      <c r="D955" s="4">
        <v>201.02</v>
      </c>
    </row>
    <row r="956" spans="1:4" x14ac:dyDescent="0.35">
      <c r="A956" s="1">
        <v>45516</v>
      </c>
      <c r="B956" s="5">
        <v>58</v>
      </c>
      <c r="C956" s="9">
        <v>50.13</v>
      </c>
      <c r="D956" s="4">
        <v>186.05</v>
      </c>
    </row>
    <row r="957" spans="1:4" x14ac:dyDescent="0.35">
      <c r="A957" s="1">
        <v>45517</v>
      </c>
      <c r="B957" s="5">
        <v>51</v>
      </c>
      <c r="C957" s="9">
        <v>41.97</v>
      </c>
      <c r="D957" s="4">
        <v>184.53</v>
      </c>
    </row>
    <row r="958" spans="1:4" x14ac:dyDescent="0.35">
      <c r="A958" s="1">
        <v>45518</v>
      </c>
      <c r="B958" s="5">
        <v>60</v>
      </c>
      <c r="C958" s="9">
        <v>58.89</v>
      </c>
      <c r="D958" s="4">
        <v>213.56</v>
      </c>
    </row>
    <row r="959" spans="1:4" x14ac:dyDescent="0.35">
      <c r="A959" s="1">
        <v>45519</v>
      </c>
      <c r="B959" s="5">
        <v>52</v>
      </c>
      <c r="C959" s="9">
        <v>55.34</v>
      </c>
      <c r="D959" s="4">
        <v>233.71</v>
      </c>
    </row>
    <row r="960" spans="1:4" x14ac:dyDescent="0.35">
      <c r="A960" s="1">
        <v>45520</v>
      </c>
      <c r="B960" s="5">
        <v>58</v>
      </c>
      <c r="C960" s="9">
        <v>53.68</v>
      </c>
      <c r="D960" s="4">
        <v>195.33</v>
      </c>
    </row>
    <row r="961" spans="1:4" x14ac:dyDescent="0.35">
      <c r="A961" s="1">
        <v>45521</v>
      </c>
      <c r="B961" s="5">
        <v>55</v>
      </c>
      <c r="C961" s="9">
        <v>53.15</v>
      </c>
      <c r="D961" s="4">
        <v>161.44</v>
      </c>
    </row>
    <row r="962" spans="1:4" x14ac:dyDescent="0.35">
      <c r="A962" s="1">
        <v>45522</v>
      </c>
      <c r="B962" s="5">
        <v>54</v>
      </c>
      <c r="C962" s="9">
        <v>40.6</v>
      </c>
      <c r="D962" s="4">
        <v>187.83</v>
      </c>
    </row>
    <row r="963" spans="1:4" x14ac:dyDescent="0.35">
      <c r="A963" s="1">
        <v>45523</v>
      </c>
      <c r="B963" s="5">
        <v>59</v>
      </c>
      <c r="C963" s="9">
        <v>52.06</v>
      </c>
      <c r="D963" s="4">
        <v>198.42</v>
      </c>
    </row>
    <row r="964" spans="1:4" x14ac:dyDescent="0.35">
      <c r="A964" s="1">
        <v>45524</v>
      </c>
      <c r="B964" s="5">
        <v>51</v>
      </c>
      <c r="C964" s="9">
        <v>44.54</v>
      </c>
      <c r="D964" s="4">
        <v>171.53</v>
      </c>
    </row>
    <row r="965" spans="1:4" x14ac:dyDescent="0.35">
      <c r="A965" s="1">
        <v>45525</v>
      </c>
      <c r="B965" s="5">
        <v>60</v>
      </c>
      <c r="C965" s="9">
        <v>58.8</v>
      </c>
      <c r="D965" s="4">
        <v>208.12</v>
      </c>
    </row>
    <row r="966" spans="1:4" x14ac:dyDescent="0.35">
      <c r="A966" s="1">
        <v>45526</v>
      </c>
      <c r="B966" s="5">
        <v>53</v>
      </c>
      <c r="C966" s="9">
        <v>44.67</v>
      </c>
      <c r="D966" s="4">
        <v>223.06</v>
      </c>
    </row>
    <row r="967" spans="1:4" x14ac:dyDescent="0.35">
      <c r="A967" s="1">
        <v>45527</v>
      </c>
      <c r="B967" s="5">
        <v>55</v>
      </c>
      <c r="C967" s="9">
        <v>43.18</v>
      </c>
      <c r="D967" s="4">
        <v>151.35</v>
      </c>
    </row>
    <row r="968" spans="1:4" x14ac:dyDescent="0.35">
      <c r="A968" s="1">
        <v>45528</v>
      </c>
      <c r="B968" s="5">
        <v>56</v>
      </c>
      <c r="C968" s="9">
        <v>43.76</v>
      </c>
      <c r="D968" s="4">
        <v>219.2</v>
      </c>
    </row>
    <row r="969" spans="1:4" x14ac:dyDescent="0.35">
      <c r="A969" s="1">
        <v>45529</v>
      </c>
      <c r="B969" s="5">
        <v>60</v>
      </c>
      <c r="C969" s="9">
        <v>55.75</v>
      </c>
      <c r="D969" s="4">
        <v>221.62</v>
      </c>
    </row>
    <row r="970" spans="1:4" x14ac:dyDescent="0.35">
      <c r="A970" s="1">
        <v>45530</v>
      </c>
      <c r="B970" s="5">
        <v>58</v>
      </c>
      <c r="C970" s="9">
        <v>43.3</v>
      </c>
      <c r="D970" s="4">
        <v>148.72</v>
      </c>
    </row>
    <row r="971" spans="1:4" x14ac:dyDescent="0.35">
      <c r="A971" s="1">
        <v>45531</v>
      </c>
      <c r="B971" s="5">
        <v>58</v>
      </c>
      <c r="C971" s="9">
        <v>48.09</v>
      </c>
      <c r="D971" s="4">
        <v>240.04</v>
      </c>
    </row>
    <row r="972" spans="1:4" x14ac:dyDescent="0.35">
      <c r="A972" s="1">
        <v>45532</v>
      </c>
      <c r="B972" s="5">
        <v>56</v>
      </c>
      <c r="C972" s="9">
        <v>41.81</v>
      </c>
      <c r="D972" s="4">
        <v>154.74</v>
      </c>
    </row>
    <row r="973" spans="1:4" x14ac:dyDescent="0.35">
      <c r="A973" s="1">
        <v>45533</v>
      </c>
      <c r="B973" s="5">
        <v>61</v>
      </c>
      <c r="C973" s="9">
        <v>52.72</v>
      </c>
      <c r="D973" s="4">
        <v>191.1</v>
      </c>
    </row>
    <row r="974" spans="1:4" x14ac:dyDescent="0.35">
      <c r="A974" s="1">
        <v>45534</v>
      </c>
      <c r="B974" s="5">
        <v>60</v>
      </c>
      <c r="C974" s="9">
        <v>53.41</v>
      </c>
      <c r="D974" s="4">
        <v>244.65</v>
      </c>
    </row>
    <row r="975" spans="1:4" x14ac:dyDescent="0.35">
      <c r="A975" s="1">
        <v>45535</v>
      </c>
      <c r="B975" s="5">
        <v>56</v>
      </c>
      <c r="C975" s="9">
        <v>52.91</v>
      </c>
      <c r="D975" s="4">
        <v>170.66</v>
      </c>
    </row>
    <row r="976" spans="1:4" x14ac:dyDescent="0.35">
      <c r="A976" s="1">
        <v>45536</v>
      </c>
      <c r="B976" s="5">
        <v>54</v>
      </c>
      <c r="C976" s="9">
        <v>51.17</v>
      </c>
      <c r="D976" s="4">
        <v>174.99</v>
      </c>
    </row>
    <row r="977" spans="1:4" x14ac:dyDescent="0.35">
      <c r="A977" s="1">
        <v>45537</v>
      </c>
      <c r="B977" s="5">
        <v>55</v>
      </c>
      <c r="C977" s="9">
        <v>58.98</v>
      </c>
      <c r="D977" s="4">
        <v>212.44</v>
      </c>
    </row>
    <row r="978" spans="1:4" x14ac:dyDescent="0.35">
      <c r="A978" s="1">
        <v>45538</v>
      </c>
      <c r="B978" s="5">
        <v>52</v>
      </c>
      <c r="C978" s="9">
        <v>58.88</v>
      </c>
      <c r="D978" s="4">
        <v>177.55</v>
      </c>
    </row>
    <row r="979" spans="1:4" x14ac:dyDescent="0.35">
      <c r="A979" s="1">
        <v>45539</v>
      </c>
      <c r="B979" s="5">
        <v>52</v>
      </c>
      <c r="C979" s="9">
        <v>40.659999999999997</v>
      </c>
      <c r="D979" s="4">
        <v>220.04</v>
      </c>
    </row>
    <row r="980" spans="1:4" x14ac:dyDescent="0.35">
      <c r="A980" s="1">
        <v>45540</v>
      </c>
      <c r="B980" s="5">
        <v>53</v>
      </c>
      <c r="C980" s="9">
        <v>56.41</v>
      </c>
      <c r="D980" s="4">
        <v>224.34</v>
      </c>
    </row>
    <row r="981" spans="1:4" x14ac:dyDescent="0.35">
      <c r="A981" s="1">
        <v>45541</v>
      </c>
      <c r="B981" s="5">
        <v>59</v>
      </c>
      <c r="C981" s="9">
        <v>52.46</v>
      </c>
      <c r="D981" s="4">
        <v>238.71</v>
      </c>
    </row>
    <row r="982" spans="1:4" x14ac:dyDescent="0.35">
      <c r="A982" s="1">
        <v>45542</v>
      </c>
      <c r="B982" s="5">
        <v>55</v>
      </c>
      <c r="C982" s="9">
        <v>45.5</v>
      </c>
      <c r="D982" s="4">
        <v>220.38</v>
      </c>
    </row>
    <row r="983" spans="1:4" x14ac:dyDescent="0.35">
      <c r="A983" s="1">
        <v>45543</v>
      </c>
      <c r="B983" s="5">
        <v>54</v>
      </c>
      <c r="C983" s="9">
        <v>59.05</v>
      </c>
      <c r="D983" s="4">
        <v>187.05</v>
      </c>
    </row>
    <row r="984" spans="1:4" x14ac:dyDescent="0.35">
      <c r="A984" s="1">
        <v>45544</v>
      </c>
      <c r="B984" s="5">
        <v>55</v>
      </c>
      <c r="C984" s="9">
        <v>58.76</v>
      </c>
      <c r="D984" s="4">
        <v>225.01</v>
      </c>
    </row>
    <row r="985" spans="1:4" x14ac:dyDescent="0.35">
      <c r="A985" s="1">
        <v>45545</v>
      </c>
      <c r="B985" s="5">
        <v>62</v>
      </c>
      <c r="C985" s="9">
        <v>54.08</v>
      </c>
      <c r="D985" s="4">
        <v>184.39</v>
      </c>
    </row>
    <row r="986" spans="1:4" x14ac:dyDescent="0.35">
      <c r="A986" s="1">
        <v>45546</v>
      </c>
      <c r="B986" s="5">
        <v>55</v>
      </c>
      <c r="C986" s="9">
        <v>54.32</v>
      </c>
      <c r="D986" s="4">
        <v>197.61</v>
      </c>
    </row>
    <row r="987" spans="1:4" x14ac:dyDescent="0.35">
      <c r="A987" s="1">
        <v>45547</v>
      </c>
      <c r="B987" s="5">
        <v>51</v>
      </c>
      <c r="C987" s="9">
        <v>41.26</v>
      </c>
      <c r="D987" s="4">
        <v>188.08</v>
      </c>
    </row>
    <row r="988" spans="1:4" x14ac:dyDescent="0.35">
      <c r="A988" s="1">
        <v>45548</v>
      </c>
      <c r="B988" s="5">
        <v>55</v>
      </c>
      <c r="C988" s="9">
        <v>50.81</v>
      </c>
      <c r="D988" s="4">
        <v>211.97</v>
      </c>
    </row>
    <row r="989" spans="1:4" x14ac:dyDescent="0.35">
      <c r="A989" s="1">
        <v>45549</v>
      </c>
      <c r="B989" s="5">
        <v>53</v>
      </c>
      <c r="C989" s="9">
        <v>42.42</v>
      </c>
      <c r="D989" s="4">
        <v>189.7</v>
      </c>
    </row>
    <row r="990" spans="1:4" x14ac:dyDescent="0.35">
      <c r="A990" s="1">
        <v>45550</v>
      </c>
      <c r="B990" s="5">
        <v>58</v>
      </c>
      <c r="C990" s="9">
        <v>49.92</v>
      </c>
      <c r="D990" s="4">
        <v>202.51</v>
      </c>
    </row>
    <row r="991" spans="1:4" x14ac:dyDescent="0.35">
      <c r="A991" s="1">
        <v>45551</v>
      </c>
      <c r="B991" s="5">
        <v>53</v>
      </c>
      <c r="C991" s="9">
        <v>46.09</v>
      </c>
      <c r="D991" s="4">
        <v>150.65</v>
      </c>
    </row>
    <row r="992" spans="1:4" x14ac:dyDescent="0.35">
      <c r="A992" s="1">
        <v>45552</v>
      </c>
      <c r="B992" s="5">
        <v>57</v>
      </c>
      <c r="C992" s="9">
        <v>58.58</v>
      </c>
      <c r="D992" s="4">
        <v>160.07</v>
      </c>
    </row>
    <row r="993" spans="1:4" x14ac:dyDescent="0.35">
      <c r="A993" s="1">
        <v>45553</v>
      </c>
      <c r="B993" s="5">
        <v>57</v>
      </c>
      <c r="C993" s="9">
        <v>57.4</v>
      </c>
      <c r="D993" s="4">
        <v>157.71</v>
      </c>
    </row>
    <row r="994" spans="1:4" x14ac:dyDescent="0.35">
      <c r="A994" s="1">
        <v>45554</v>
      </c>
      <c r="B994" s="5">
        <v>57</v>
      </c>
      <c r="C994" s="9">
        <v>55.8</v>
      </c>
      <c r="D994" s="4">
        <v>211.59</v>
      </c>
    </row>
    <row r="995" spans="1:4" x14ac:dyDescent="0.35">
      <c r="A995" s="1">
        <v>45555</v>
      </c>
      <c r="B995" s="5">
        <v>54</v>
      </c>
      <c r="C995" s="9">
        <v>50.19</v>
      </c>
      <c r="D995" s="4">
        <v>204.47</v>
      </c>
    </row>
    <row r="996" spans="1:4" x14ac:dyDescent="0.35">
      <c r="A996" s="1">
        <v>45556</v>
      </c>
      <c r="B996" s="5">
        <v>56</v>
      </c>
      <c r="C996" s="9">
        <v>46.97</v>
      </c>
      <c r="D996" s="4">
        <v>201.69</v>
      </c>
    </row>
    <row r="997" spans="1:4" x14ac:dyDescent="0.35">
      <c r="A997" s="1">
        <v>45557</v>
      </c>
      <c r="B997" s="5">
        <v>58</v>
      </c>
      <c r="C997" s="9">
        <v>53.67</v>
      </c>
      <c r="D997" s="4">
        <v>198.73</v>
      </c>
    </row>
    <row r="998" spans="1:4" x14ac:dyDescent="0.35">
      <c r="A998" s="1">
        <v>45558</v>
      </c>
      <c r="B998" s="5">
        <v>60</v>
      </c>
      <c r="C998" s="9">
        <v>41.4</v>
      </c>
      <c r="D998" s="4">
        <v>154.52000000000001</v>
      </c>
    </row>
    <row r="999" spans="1:4" x14ac:dyDescent="0.35">
      <c r="A999" s="1">
        <v>45559</v>
      </c>
      <c r="B999" s="5">
        <v>50</v>
      </c>
      <c r="C999" s="9">
        <v>52.61</v>
      </c>
      <c r="D999" s="4">
        <v>173.89</v>
      </c>
    </row>
    <row r="1000" spans="1:4" x14ac:dyDescent="0.35">
      <c r="A1000" s="1">
        <v>45560</v>
      </c>
      <c r="B1000" s="5">
        <v>60</v>
      </c>
      <c r="C1000" s="9">
        <v>44.17</v>
      </c>
      <c r="D1000" s="4">
        <v>164.78</v>
      </c>
    </row>
    <row r="1001" spans="1:4" x14ac:dyDescent="0.35">
      <c r="A1001" s="1">
        <v>45561</v>
      </c>
      <c r="B1001" s="5">
        <v>55</v>
      </c>
      <c r="C1001" s="9">
        <v>58.63</v>
      </c>
      <c r="D1001" s="4">
        <v>185.31</v>
      </c>
    </row>
    <row r="1002" spans="1:4" x14ac:dyDescent="0.35">
      <c r="A1002" s="1">
        <v>45562</v>
      </c>
      <c r="B1002" s="5">
        <v>52</v>
      </c>
      <c r="C1002" s="9">
        <v>47.27</v>
      </c>
      <c r="D1002" s="4">
        <v>165.5</v>
      </c>
    </row>
    <row r="1003" spans="1:4" x14ac:dyDescent="0.35">
      <c r="A1003" s="1">
        <v>45563</v>
      </c>
      <c r="B1003" s="5">
        <v>52</v>
      </c>
      <c r="C1003" s="9">
        <v>52.72</v>
      </c>
      <c r="D1003" s="4">
        <v>216.92</v>
      </c>
    </row>
    <row r="1004" spans="1:4" x14ac:dyDescent="0.35">
      <c r="A1004" s="1">
        <v>45564</v>
      </c>
      <c r="B1004" s="5">
        <v>60</v>
      </c>
      <c r="C1004" s="9">
        <v>50.99</v>
      </c>
      <c r="D1004" s="4">
        <v>165.83</v>
      </c>
    </row>
    <row r="1005" spans="1:4" x14ac:dyDescent="0.35">
      <c r="A1005" s="1">
        <v>45565</v>
      </c>
      <c r="B1005" s="5">
        <v>55</v>
      </c>
      <c r="C1005" s="9">
        <v>45.22</v>
      </c>
      <c r="D1005" s="4">
        <v>243.81</v>
      </c>
    </row>
    <row r="1006" spans="1:4" x14ac:dyDescent="0.35">
      <c r="A1006" s="1">
        <v>45566</v>
      </c>
      <c r="B1006" s="5">
        <v>57</v>
      </c>
      <c r="C1006" s="9">
        <v>58.97</v>
      </c>
      <c r="D1006" s="4">
        <v>197.64</v>
      </c>
    </row>
    <row r="1007" spans="1:4" x14ac:dyDescent="0.35">
      <c r="A1007" s="1">
        <v>45567</v>
      </c>
      <c r="B1007" s="5">
        <v>56</v>
      </c>
      <c r="C1007" s="9">
        <v>39.380000000000003</v>
      </c>
      <c r="D1007" s="4">
        <v>205.22</v>
      </c>
    </row>
    <row r="1008" spans="1:4" x14ac:dyDescent="0.35">
      <c r="A1008" s="1">
        <v>45568</v>
      </c>
      <c r="B1008" s="5">
        <v>51</v>
      </c>
      <c r="C1008" s="9">
        <v>52.43</v>
      </c>
      <c r="D1008" s="4">
        <v>219.08</v>
      </c>
    </row>
    <row r="1009" spans="1:4" x14ac:dyDescent="0.35">
      <c r="A1009" s="1">
        <v>45569</v>
      </c>
      <c r="B1009" s="5">
        <v>60</v>
      </c>
      <c r="C1009" s="9">
        <v>42.66</v>
      </c>
      <c r="D1009" s="4">
        <v>194.65</v>
      </c>
    </row>
    <row r="1010" spans="1:4" x14ac:dyDescent="0.35">
      <c r="A1010" s="1">
        <v>45570</v>
      </c>
      <c r="B1010" s="5">
        <v>58</v>
      </c>
      <c r="C1010" s="9">
        <v>52.37</v>
      </c>
      <c r="D1010" s="4">
        <v>218.31</v>
      </c>
    </row>
    <row r="1011" spans="1:4" x14ac:dyDescent="0.35">
      <c r="A1011" s="1">
        <v>45571</v>
      </c>
      <c r="B1011" s="5">
        <v>54</v>
      </c>
      <c r="C1011" s="9">
        <v>47.55</v>
      </c>
      <c r="D1011" s="4">
        <v>212.31</v>
      </c>
    </row>
    <row r="1012" spans="1:4" x14ac:dyDescent="0.35">
      <c r="A1012" s="1">
        <v>45572</v>
      </c>
      <c r="B1012" s="5">
        <v>62</v>
      </c>
      <c r="C1012" s="9">
        <v>57.22</v>
      </c>
      <c r="D1012" s="4">
        <v>224.93</v>
      </c>
    </row>
    <row r="1013" spans="1:4" x14ac:dyDescent="0.35">
      <c r="A1013" s="1">
        <v>45573</v>
      </c>
      <c r="B1013" s="5">
        <v>50</v>
      </c>
      <c r="C1013" s="9">
        <v>51.41</v>
      </c>
      <c r="D1013" s="4">
        <v>160.54</v>
      </c>
    </row>
    <row r="1014" spans="1:4" x14ac:dyDescent="0.35">
      <c r="A1014" s="1">
        <v>45574</v>
      </c>
      <c r="B1014" s="5">
        <v>53</v>
      </c>
      <c r="C1014" s="9">
        <v>44.06</v>
      </c>
      <c r="D1014" s="4">
        <v>162.87</v>
      </c>
    </row>
    <row r="1015" spans="1:4" x14ac:dyDescent="0.35">
      <c r="A1015" s="1">
        <v>45575</v>
      </c>
      <c r="B1015" s="5">
        <v>61</v>
      </c>
      <c r="C1015" s="9">
        <v>58.28</v>
      </c>
      <c r="D1015" s="4">
        <v>234.89</v>
      </c>
    </row>
    <row r="1016" spans="1:4" x14ac:dyDescent="0.35">
      <c r="A1016" s="1">
        <v>45576</v>
      </c>
      <c r="B1016" s="5">
        <v>57</v>
      </c>
      <c r="C1016" s="9">
        <v>56.98</v>
      </c>
      <c r="D1016" s="4">
        <v>161.46</v>
      </c>
    </row>
    <row r="1017" spans="1:4" x14ac:dyDescent="0.35">
      <c r="A1017" s="1">
        <v>45577</v>
      </c>
      <c r="B1017" s="5">
        <v>59</v>
      </c>
      <c r="C1017" s="9">
        <v>43.87</v>
      </c>
      <c r="D1017" s="4">
        <v>242.25</v>
      </c>
    </row>
    <row r="1018" spans="1:4" x14ac:dyDescent="0.35">
      <c r="A1018" s="1">
        <v>45578</v>
      </c>
      <c r="B1018" s="5">
        <v>61</v>
      </c>
      <c r="C1018" s="9">
        <v>45.08</v>
      </c>
      <c r="D1018" s="4">
        <v>191.9</v>
      </c>
    </row>
    <row r="1019" spans="1:4" x14ac:dyDescent="0.35">
      <c r="A1019" s="1">
        <v>45579</v>
      </c>
      <c r="B1019" s="5">
        <v>55</v>
      </c>
      <c r="C1019" s="9">
        <v>43.45</v>
      </c>
      <c r="D1019" s="4">
        <v>194.19</v>
      </c>
    </row>
    <row r="1020" spans="1:4" x14ac:dyDescent="0.35">
      <c r="A1020" s="1">
        <v>45580</v>
      </c>
      <c r="B1020" s="5">
        <v>62</v>
      </c>
      <c r="C1020" s="9">
        <v>49.8</v>
      </c>
      <c r="D1020" s="4">
        <v>209.03</v>
      </c>
    </row>
    <row r="1021" spans="1:4" x14ac:dyDescent="0.35">
      <c r="A1021" s="1">
        <v>45581</v>
      </c>
      <c r="B1021" s="5">
        <v>56</v>
      </c>
      <c r="C1021" s="9">
        <v>58.09</v>
      </c>
      <c r="D1021" s="4">
        <v>240.61</v>
      </c>
    </row>
    <row r="1022" spans="1:4" x14ac:dyDescent="0.35">
      <c r="A1022" s="1">
        <v>45582</v>
      </c>
      <c r="B1022" s="5">
        <v>53</v>
      </c>
      <c r="C1022" s="9">
        <v>54.74</v>
      </c>
      <c r="D1022" s="4">
        <v>229.4</v>
      </c>
    </row>
    <row r="1023" spans="1:4" x14ac:dyDescent="0.35">
      <c r="A1023" s="1">
        <v>45583</v>
      </c>
      <c r="B1023" s="5">
        <v>51</v>
      </c>
      <c r="C1023" s="9">
        <v>46.77</v>
      </c>
      <c r="D1023" s="4">
        <v>153.9</v>
      </c>
    </row>
    <row r="1024" spans="1:4" x14ac:dyDescent="0.35">
      <c r="A1024" s="1">
        <v>45584</v>
      </c>
      <c r="B1024" s="5">
        <v>54</v>
      </c>
      <c r="C1024" s="9">
        <v>49.92</v>
      </c>
      <c r="D1024" s="4">
        <v>169.39</v>
      </c>
    </row>
    <row r="1025" spans="1:4" x14ac:dyDescent="0.35">
      <c r="A1025" s="1">
        <v>45585</v>
      </c>
      <c r="B1025" s="5">
        <v>59</v>
      </c>
      <c r="C1025" s="9">
        <v>39.14</v>
      </c>
      <c r="D1025" s="4">
        <v>175.83</v>
      </c>
    </row>
    <row r="1026" spans="1:4" x14ac:dyDescent="0.35">
      <c r="A1026" s="1">
        <v>45586</v>
      </c>
      <c r="B1026" s="5">
        <v>50</v>
      </c>
      <c r="C1026" s="9">
        <v>50.55</v>
      </c>
      <c r="D1026" s="4">
        <v>161.54</v>
      </c>
    </row>
    <row r="1027" spans="1:4" x14ac:dyDescent="0.35">
      <c r="A1027" s="1">
        <v>45587</v>
      </c>
      <c r="B1027" s="5">
        <v>56</v>
      </c>
      <c r="C1027" s="9">
        <v>43.9</v>
      </c>
      <c r="D1027" s="4">
        <v>200.15</v>
      </c>
    </row>
    <row r="1028" spans="1:4" x14ac:dyDescent="0.35">
      <c r="A1028" s="1">
        <v>45588</v>
      </c>
      <c r="B1028" s="5">
        <v>63</v>
      </c>
      <c r="C1028" s="9">
        <v>48.51</v>
      </c>
      <c r="D1028" s="4">
        <v>180.87</v>
      </c>
    </row>
    <row r="1029" spans="1:4" x14ac:dyDescent="0.35">
      <c r="A1029" s="1">
        <v>45589</v>
      </c>
      <c r="B1029" s="5">
        <v>60</v>
      </c>
      <c r="C1029" s="9">
        <v>45.96</v>
      </c>
      <c r="D1029" s="4">
        <v>190.9</v>
      </c>
    </row>
    <row r="1030" spans="1:4" x14ac:dyDescent="0.35">
      <c r="A1030" s="1">
        <v>45590</v>
      </c>
      <c r="B1030" s="5">
        <v>54</v>
      </c>
      <c r="C1030" s="9">
        <v>39.97</v>
      </c>
      <c r="D1030" s="4">
        <v>221.89</v>
      </c>
    </row>
    <row r="1031" spans="1:4" x14ac:dyDescent="0.35">
      <c r="A1031" s="1">
        <v>45591</v>
      </c>
      <c r="B1031" s="5">
        <v>51</v>
      </c>
      <c r="C1031" s="9">
        <v>57.43</v>
      </c>
      <c r="D1031" s="4">
        <v>194.24</v>
      </c>
    </row>
    <row r="1032" spans="1:4" x14ac:dyDescent="0.35">
      <c r="A1032" s="1">
        <v>45592</v>
      </c>
      <c r="B1032" s="5">
        <v>56</v>
      </c>
      <c r="C1032" s="9">
        <v>55.85</v>
      </c>
      <c r="D1032" s="4">
        <v>238.87</v>
      </c>
    </row>
    <row r="1033" spans="1:4" x14ac:dyDescent="0.35">
      <c r="A1033" s="1">
        <v>45593</v>
      </c>
      <c r="B1033" s="5">
        <v>55</v>
      </c>
      <c r="C1033" s="9">
        <v>49.93</v>
      </c>
      <c r="D1033" s="4">
        <v>210.73</v>
      </c>
    </row>
    <row r="1034" spans="1:4" x14ac:dyDescent="0.35">
      <c r="A1034" s="1">
        <v>45594</v>
      </c>
      <c r="B1034" s="5">
        <v>56</v>
      </c>
      <c r="C1034" s="9">
        <v>40.64</v>
      </c>
      <c r="D1034" s="4">
        <v>209.44</v>
      </c>
    </row>
    <row r="1035" spans="1:4" x14ac:dyDescent="0.35">
      <c r="A1035" s="1">
        <v>45595</v>
      </c>
      <c r="B1035" s="5">
        <v>59</v>
      </c>
      <c r="C1035" s="9">
        <v>49.44</v>
      </c>
      <c r="D1035" s="4">
        <v>223.18</v>
      </c>
    </row>
    <row r="1036" spans="1:4" x14ac:dyDescent="0.35">
      <c r="A1036" s="1">
        <v>45596</v>
      </c>
      <c r="B1036" s="5">
        <v>56</v>
      </c>
      <c r="C1036" s="9">
        <v>40.35</v>
      </c>
      <c r="D1036" s="4">
        <v>168.42</v>
      </c>
    </row>
    <row r="1037" spans="1:4" x14ac:dyDescent="0.35">
      <c r="A1037" s="1">
        <v>45597</v>
      </c>
      <c r="B1037" s="5">
        <v>63</v>
      </c>
      <c r="C1037" s="9">
        <v>42.88</v>
      </c>
      <c r="D1037" s="4">
        <v>153.57</v>
      </c>
    </row>
    <row r="1038" spans="1:4" x14ac:dyDescent="0.35">
      <c r="A1038" s="1">
        <v>45598</v>
      </c>
      <c r="B1038" s="5">
        <v>63</v>
      </c>
      <c r="C1038" s="9">
        <v>56.4</v>
      </c>
      <c r="D1038" s="4">
        <v>239.4</v>
      </c>
    </row>
    <row r="1039" spans="1:4" x14ac:dyDescent="0.35">
      <c r="A1039" s="1">
        <v>45599</v>
      </c>
      <c r="B1039" s="5">
        <v>58</v>
      </c>
      <c r="C1039" s="9">
        <v>45.4</v>
      </c>
      <c r="D1039" s="4">
        <v>178.69</v>
      </c>
    </row>
    <row r="1040" spans="1:4" x14ac:dyDescent="0.35">
      <c r="A1040" s="1">
        <v>45600</v>
      </c>
      <c r="B1040" s="5">
        <v>53</v>
      </c>
      <c r="C1040" s="9">
        <v>46.51</v>
      </c>
      <c r="D1040" s="4">
        <v>199.99</v>
      </c>
    </row>
    <row r="1041" spans="1:4" x14ac:dyDescent="0.35">
      <c r="A1041" s="1">
        <v>45601</v>
      </c>
      <c r="B1041" s="5">
        <v>52</v>
      </c>
      <c r="C1041" s="9">
        <v>44.69</v>
      </c>
      <c r="D1041" s="4">
        <v>225.46</v>
      </c>
    </row>
    <row r="1042" spans="1:4" x14ac:dyDescent="0.35">
      <c r="A1042" s="1">
        <v>45602</v>
      </c>
      <c r="B1042" s="5">
        <v>54</v>
      </c>
      <c r="C1042" s="9">
        <v>38.79</v>
      </c>
      <c r="D1042" s="4">
        <v>160.53</v>
      </c>
    </row>
    <row r="1043" spans="1:4" x14ac:dyDescent="0.35">
      <c r="A1043" s="1">
        <v>45603</v>
      </c>
      <c r="B1043" s="5">
        <v>59</v>
      </c>
      <c r="C1043" s="9">
        <v>43.56</v>
      </c>
      <c r="D1043" s="4">
        <v>220.15</v>
      </c>
    </row>
    <row r="1044" spans="1:4" x14ac:dyDescent="0.35">
      <c r="A1044" s="1">
        <v>45604</v>
      </c>
      <c r="B1044" s="5">
        <v>61</v>
      </c>
      <c r="C1044" s="9">
        <v>57.88</v>
      </c>
      <c r="D1044" s="4">
        <v>234.84</v>
      </c>
    </row>
    <row r="1045" spans="1:4" x14ac:dyDescent="0.35">
      <c r="A1045" s="1">
        <v>45605</v>
      </c>
      <c r="B1045" s="5">
        <v>55</v>
      </c>
      <c r="C1045" s="9">
        <v>40.340000000000003</v>
      </c>
      <c r="D1045" s="4">
        <v>180.14</v>
      </c>
    </row>
    <row r="1046" spans="1:4" x14ac:dyDescent="0.35">
      <c r="A1046" s="1">
        <v>45606</v>
      </c>
      <c r="B1046" s="5">
        <v>63</v>
      </c>
      <c r="C1046" s="9">
        <v>57.47</v>
      </c>
      <c r="D1046" s="4">
        <v>187.77</v>
      </c>
    </row>
    <row r="1047" spans="1:4" x14ac:dyDescent="0.35">
      <c r="A1047" s="1">
        <v>45607</v>
      </c>
      <c r="B1047" s="5">
        <v>57</v>
      </c>
      <c r="C1047" s="9">
        <v>39.479999999999997</v>
      </c>
      <c r="D1047" s="4">
        <v>158.01</v>
      </c>
    </row>
    <row r="1048" spans="1:4" x14ac:dyDescent="0.35">
      <c r="A1048" s="1">
        <v>45608</v>
      </c>
      <c r="B1048" s="5">
        <v>63</v>
      </c>
      <c r="C1048" s="9">
        <v>39.979999999999997</v>
      </c>
      <c r="D1048" s="4">
        <v>198.78</v>
      </c>
    </row>
    <row r="1049" spans="1:4" x14ac:dyDescent="0.35">
      <c r="A1049" s="1">
        <v>45609</v>
      </c>
      <c r="B1049" s="5">
        <v>53</v>
      </c>
      <c r="C1049" s="9">
        <v>43.78</v>
      </c>
      <c r="D1049" s="4">
        <v>238.5</v>
      </c>
    </row>
    <row r="1050" spans="1:4" x14ac:dyDescent="0.35">
      <c r="A1050" s="1">
        <v>45610</v>
      </c>
      <c r="B1050" s="5">
        <v>57</v>
      </c>
      <c r="C1050" s="9">
        <v>49.89</v>
      </c>
      <c r="D1050" s="4">
        <v>190.2</v>
      </c>
    </row>
    <row r="1051" spans="1:4" x14ac:dyDescent="0.35">
      <c r="A1051" s="1">
        <v>45611</v>
      </c>
      <c r="B1051" s="5">
        <v>52</v>
      </c>
      <c r="C1051" s="9">
        <v>42.32</v>
      </c>
      <c r="D1051" s="4">
        <v>224.29</v>
      </c>
    </row>
    <row r="1052" spans="1:4" x14ac:dyDescent="0.35">
      <c r="A1052" s="1">
        <v>45612</v>
      </c>
      <c r="B1052" s="5">
        <v>54</v>
      </c>
      <c r="C1052" s="9">
        <v>42.83</v>
      </c>
      <c r="D1052" s="4">
        <v>195.64</v>
      </c>
    </row>
    <row r="1053" spans="1:4" x14ac:dyDescent="0.35">
      <c r="A1053" s="1">
        <v>45613</v>
      </c>
      <c r="B1053" s="5">
        <v>53</v>
      </c>
      <c r="C1053" s="9">
        <v>50.07</v>
      </c>
      <c r="D1053" s="4">
        <v>247.21</v>
      </c>
    </row>
    <row r="1054" spans="1:4" x14ac:dyDescent="0.35">
      <c r="A1054" s="1">
        <v>45614</v>
      </c>
      <c r="B1054" s="5">
        <v>56</v>
      </c>
      <c r="C1054" s="9">
        <v>47.88</v>
      </c>
      <c r="D1054" s="4">
        <v>204.55</v>
      </c>
    </row>
    <row r="1055" spans="1:4" x14ac:dyDescent="0.35">
      <c r="A1055" s="1">
        <v>45615</v>
      </c>
      <c r="B1055" s="5">
        <v>59</v>
      </c>
      <c r="C1055" s="9">
        <v>45.96</v>
      </c>
      <c r="D1055" s="4">
        <v>153.16</v>
      </c>
    </row>
    <row r="1056" spans="1:4" x14ac:dyDescent="0.35">
      <c r="A1056" s="1">
        <v>45616</v>
      </c>
      <c r="B1056" s="5">
        <v>59</v>
      </c>
      <c r="C1056" s="9">
        <v>38.61</v>
      </c>
      <c r="D1056" s="4">
        <v>218.21</v>
      </c>
    </row>
    <row r="1057" spans="1:4" x14ac:dyDescent="0.35">
      <c r="A1057" s="1">
        <v>45617</v>
      </c>
      <c r="B1057" s="5">
        <v>56</v>
      </c>
      <c r="C1057" s="9">
        <v>50.65</v>
      </c>
      <c r="D1057" s="4">
        <v>198.61</v>
      </c>
    </row>
    <row r="1058" spans="1:4" x14ac:dyDescent="0.35">
      <c r="A1058" s="1">
        <v>45618</v>
      </c>
      <c r="B1058" s="5">
        <v>61</v>
      </c>
      <c r="C1058" s="9">
        <v>39.19</v>
      </c>
      <c r="D1058" s="4">
        <v>240.84</v>
      </c>
    </row>
    <row r="1059" spans="1:4" x14ac:dyDescent="0.35">
      <c r="A1059" s="1">
        <v>45619</v>
      </c>
      <c r="B1059" s="5">
        <v>64</v>
      </c>
      <c r="C1059" s="9">
        <v>45.52</v>
      </c>
      <c r="D1059" s="4">
        <v>188.78</v>
      </c>
    </row>
    <row r="1060" spans="1:4" x14ac:dyDescent="0.35">
      <c r="A1060" s="1">
        <v>45620</v>
      </c>
      <c r="B1060" s="5">
        <v>56</v>
      </c>
      <c r="C1060" s="9">
        <v>49.46</v>
      </c>
      <c r="D1060" s="4">
        <v>232.66</v>
      </c>
    </row>
    <row r="1061" spans="1:4" x14ac:dyDescent="0.35">
      <c r="A1061" s="1">
        <v>45621</v>
      </c>
      <c r="B1061" s="5">
        <v>52</v>
      </c>
      <c r="C1061" s="9">
        <v>57.59</v>
      </c>
      <c r="D1061" s="4">
        <v>221.95</v>
      </c>
    </row>
    <row r="1062" spans="1:4" x14ac:dyDescent="0.35">
      <c r="A1062" s="1">
        <v>45622</v>
      </c>
      <c r="B1062" s="5">
        <v>62</v>
      </c>
      <c r="C1062" s="9">
        <v>40.299999999999997</v>
      </c>
      <c r="D1062" s="4">
        <v>218.24</v>
      </c>
    </row>
    <row r="1063" spans="1:4" x14ac:dyDescent="0.35">
      <c r="A1063" s="1">
        <v>45623</v>
      </c>
      <c r="B1063" s="5">
        <v>64</v>
      </c>
      <c r="C1063" s="9">
        <v>42.21</v>
      </c>
      <c r="D1063" s="4">
        <v>214.62</v>
      </c>
    </row>
    <row r="1064" spans="1:4" x14ac:dyDescent="0.35">
      <c r="A1064" s="1">
        <v>45624</v>
      </c>
      <c r="B1064" s="5">
        <v>52</v>
      </c>
      <c r="C1064" s="9">
        <v>46.75</v>
      </c>
      <c r="D1064" s="4">
        <v>186.19</v>
      </c>
    </row>
    <row r="1065" spans="1:4" x14ac:dyDescent="0.35">
      <c r="A1065" s="1">
        <v>45625</v>
      </c>
      <c r="B1065" s="5">
        <v>59</v>
      </c>
      <c r="C1065" s="9">
        <v>55.78</v>
      </c>
      <c r="D1065" s="4">
        <v>203.02</v>
      </c>
    </row>
    <row r="1066" spans="1:4" x14ac:dyDescent="0.35">
      <c r="A1066" s="1">
        <v>45626</v>
      </c>
      <c r="B1066" s="5">
        <v>60</v>
      </c>
      <c r="C1066" s="9">
        <v>46.53</v>
      </c>
      <c r="D1066" s="4">
        <v>212.27</v>
      </c>
    </row>
    <row r="1067" spans="1:4" x14ac:dyDescent="0.35">
      <c r="A1067" s="1">
        <v>45627</v>
      </c>
      <c r="B1067" s="5">
        <v>63</v>
      </c>
      <c r="C1067" s="9">
        <v>57.85</v>
      </c>
      <c r="D1067" s="4">
        <v>206.37</v>
      </c>
    </row>
    <row r="1068" spans="1:4" x14ac:dyDescent="0.35">
      <c r="A1068" s="1">
        <v>45628</v>
      </c>
      <c r="B1068" s="5">
        <v>63</v>
      </c>
      <c r="C1068" s="9">
        <v>54.19</v>
      </c>
      <c r="D1068" s="4">
        <v>197.09</v>
      </c>
    </row>
    <row r="1069" spans="1:4" x14ac:dyDescent="0.35">
      <c r="A1069" s="1">
        <v>45629</v>
      </c>
      <c r="B1069" s="5">
        <v>63</v>
      </c>
      <c r="C1069" s="9">
        <v>41.02</v>
      </c>
      <c r="D1069" s="4">
        <v>182.26</v>
      </c>
    </row>
    <row r="1070" spans="1:4" x14ac:dyDescent="0.35">
      <c r="A1070" s="1">
        <v>45630</v>
      </c>
      <c r="B1070" s="5">
        <v>55</v>
      </c>
      <c r="C1070" s="9">
        <v>55.89</v>
      </c>
      <c r="D1070" s="4">
        <v>177.91</v>
      </c>
    </row>
    <row r="1071" spans="1:4" x14ac:dyDescent="0.35">
      <c r="A1071" s="1">
        <v>45631</v>
      </c>
      <c r="B1071" s="5">
        <v>64</v>
      </c>
      <c r="C1071" s="9">
        <v>50.95</v>
      </c>
      <c r="D1071" s="4">
        <v>238.39</v>
      </c>
    </row>
    <row r="1072" spans="1:4" x14ac:dyDescent="0.35">
      <c r="A1072" s="1">
        <v>45632</v>
      </c>
      <c r="B1072" s="5">
        <v>56</v>
      </c>
      <c r="C1072" s="9">
        <v>53.08</v>
      </c>
      <c r="D1072" s="4">
        <v>172.12</v>
      </c>
    </row>
    <row r="1073" spans="1:4" x14ac:dyDescent="0.35">
      <c r="A1073" s="1">
        <v>45633</v>
      </c>
      <c r="B1073" s="5">
        <v>63</v>
      </c>
      <c r="C1073" s="9">
        <v>57.04</v>
      </c>
      <c r="D1073" s="4">
        <v>152.9</v>
      </c>
    </row>
    <row r="1074" spans="1:4" x14ac:dyDescent="0.35">
      <c r="A1074" s="1">
        <v>45634</v>
      </c>
      <c r="B1074" s="5">
        <v>59</v>
      </c>
      <c r="C1074" s="9">
        <v>51.65</v>
      </c>
      <c r="D1074" s="4">
        <v>215.16</v>
      </c>
    </row>
    <row r="1075" spans="1:4" x14ac:dyDescent="0.35">
      <c r="A1075" s="1">
        <v>45635</v>
      </c>
      <c r="B1075" s="5">
        <v>53</v>
      </c>
      <c r="C1075" s="9">
        <v>49.14</v>
      </c>
      <c r="D1075" s="4">
        <v>177.01</v>
      </c>
    </row>
    <row r="1076" spans="1:4" x14ac:dyDescent="0.35">
      <c r="A1076" s="1">
        <v>45636</v>
      </c>
      <c r="B1076" s="5">
        <v>62</v>
      </c>
      <c r="C1076" s="9">
        <v>52.96</v>
      </c>
      <c r="D1076" s="4">
        <v>221.07</v>
      </c>
    </row>
    <row r="1077" spans="1:4" x14ac:dyDescent="0.35">
      <c r="A1077" s="1">
        <v>45637</v>
      </c>
      <c r="B1077" s="5">
        <v>56</v>
      </c>
      <c r="C1077" s="9">
        <v>54.17</v>
      </c>
      <c r="D1077" s="4">
        <v>244.94</v>
      </c>
    </row>
    <row r="1078" spans="1:4" x14ac:dyDescent="0.35">
      <c r="A1078" s="1">
        <v>45638</v>
      </c>
      <c r="B1078" s="5">
        <v>59</v>
      </c>
      <c r="C1078" s="9">
        <v>39.89</v>
      </c>
      <c r="D1078" s="4">
        <v>183.79</v>
      </c>
    </row>
    <row r="1079" spans="1:4" x14ac:dyDescent="0.35">
      <c r="A1079" s="1">
        <v>45639</v>
      </c>
      <c r="B1079" s="5">
        <v>63</v>
      </c>
      <c r="C1079" s="9">
        <v>54.4</v>
      </c>
      <c r="D1079" s="4">
        <v>231.14</v>
      </c>
    </row>
    <row r="1080" spans="1:4" x14ac:dyDescent="0.35">
      <c r="A1080" s="1">
        <v>45640</v>
      </c>
      <c r="B1080" s="5">
        <v>64</v>
      </c>
      <c r="C1080" s="9">
        <v>42.47</v>
      </c>
      <c r="D1080" s="4">
        <v>176.86</v>
      </c>
    </row>
    <row r="1081" spans="1:4" x14ac:dyDescent="0.35">
      <c r="A1081" s="1">
        <v>45641</v>
      </c>
      <c r="B1081" s="5">
        <v>57</v>
      </c>
      <c r="C1081" s="9">
        <v>40.630000000000003</v>
      </c>
      <c r="D1081" s="4">
        <v>219.45</v>
      </c>
    </row>
    <row r="1082" spans="1:4" x14ac:dyDescent="0.35">
      <c r="A1082" s="1">
        <v>45642</v>
      </c>
      <c r="B1082" s="5">
        <v>60</v>
      </c>
      <c r="C1082" s="9">
        <v>56.47</v>
      </c>
      <c r="D1082" s="4">
        <v>209.05</v>
      </c>
    </row>
    <row r="1083" spans="1:4" x14ac:dyDescent="0.35">
      <c r="A1083" s="1">
        <v>45643</v>
      </c>
      <c r="B1083" s="5">
        <v>62</v>
      </c>
      <c r="C1083" s="9">
        <v>46.3</v>
      </c>
      <c r="D1083" s="4">
        <v>173.61</v>
      </c>
    </row>
    <row r="1084" spans="1:4" x14ac:dyDescent="0.35">
      <c r="A1084" s="1">
        <v>45644</v>
      </c>
      <c r="B1084" s="5">
        <v>63</v>
      </c>
      <c r="C1084" s="9">
        <v>42.51</v>
      </c>
      <c r="D1084" s="4">
        <v>225.78</v>
      </c>
    </row>
    <row r="1085" spans="1:4" x14ac:dyDescent="0.35">
      <c r="A1085" s="1">
        <v>45645</v>
      </c>
      <c r="B1085" s="5">
        <v>65</v>
      </c>
      <c r="C1085" s="9">
        <v>43.1</v>
      </c>
      <c r="D1085" s="4">
        <v>206.55</v>
      </c>
    </row>
    <row r="1086" spans="1:4" x14ac:dyDescent="0.35">
      <c r="A1086" s="1">
        <v>45646</v>
      </c>
      <c r="B1086" s="5">
        <v>59</v>
      </c>
      <c r="C1086" s="9">
        <v>50.42</v>
      </c>
      <c r="D1086" s="4">
        <v>244.92</v>
      </c>
    </row>
    <row r="1087" spans="1:4" x14ac:dyDescent="0.35">
      <c r="A1087" s="1">
        <v>45647</v>
      </c>
      <c r="B1087" s="5">
        <v>56</v>
      </c>
      <c r="C1087" s="9">
        <v>39.42</v>
      </c>
      <c r="D1087" s="4">
        <v>164.64</v>
      </c>
    </row>
    <row r="1088" spans="1:4" x14ac:dyDescent="0.35">
      <c r="A1088" s="1">
        <v>45648</v>
      </c>
      <c r="B1088" s="5">
        <v>60</v>
      </c>
      <c r="C1088" s="9">
        <v>41</v>
      </c>
      <c r="D1088" s="4">
        <v>216.65</v>
      </c>
    </row>
    <row r="1089" spans="1:4" x14ac:dyDescent="0.35">
      <c r="A1089" s="1">
        <v>45649</v>
      </c>
      <c r="B1089" s="5">
        <v>60</v>
      </c>
      <c r="C1089" s="9">
        <v>40.159999999999997</v>
      </c>
      <c r="D1089" s="4">
        <v>168.25</v>
      </c>
    </row>
    <row r="1090" spans="1:4" x14ac:dyDescent="0.35">
      <c r="A1090" s="1">
        <v>45650</v>
      </c>
      <c r="B1090" s="5">
        <v>60</v>
      </c>
      <c r="C1090" s="9">
        <v>56.83</v>
      </c>
      <c r="D1090" s="4">
        <v>217.34</v>
      </c>
    </row>
    <row r="1091" spans="1:4" x14ac:dyDescent="0.35">
      <c r="A1091" s="1">
        <v>45651</v>
      </c>
      <c r="B1091" s="5">
        <v>53</v>
      </c>
      <c r="C1091" s="9">
        <v>48.07</v>
      </c>
      <c r="D1091" s="4">
        <v>193.43</v>
      </c>
    </row>
    <row r="1092" spans="1:4" x14ac:dyDescent="0.35">
      <c r="A1092" s="1">
        <v>45652</v>
      </c>
      <c r="B1092" s="5">
        <v>58</v>
      </c>
      <c r="C1092" s="9">
        <v>51.11</v>
      </c>
      <c r="D1092" s="4">
        <v>160.80000000000001</v>
      </c>
    </row>
    <row r="1093" spans="1:4" x14ac:dyDescent="0.35">
      <c r="A1093" s="1">
        <v>45653</v>
      </c>
      <c r="B1093" s="5">
        <v>62</v>
      </c>
      <c r="C1093" s="9">
        <v>40.619999999999997</v>
      </c>
      <c r="D1093" s="4">
        <v>234.76</v>
      </c>
    </row>
    <row r="1094" spans="1:4" x14ac:dyDescent="0.35">
      <c r="A1094" s="1">
        <v>45654</v>
      </c>
      <c r="B1094" s="5">
        <v>54</v>
      </c>
      <c r="C1094" s="9">
        <v>44.57</v>
      </c>
      <c r="D1094" s="4">
        <v>156.03</v>
      </c>
    </row>
    <row r="1095" spans="1:4" x14ac:dyDescent="0.35">
      <c r="A1095" s="1">
        <v>45655</v>
      </c>
      <c r="B1095" s="5">
        <v>61</v>
      </c>
      <c r="C1095" s="9">
        <v>43.04</v>
      </c>
      <c r="D1095" s="4">
        <v>245.72</v>
      </c>
    </row>
    <row r="1096" spans="1:4" x14ac:dyDescent="0.35">
      <c r="A1096" s="1">
        <v>45656</v>
      </c>
      <c r="B1096" s="5">
        <v>62</v>
      </c>
      <c r="C1096" s="9">
        <v>44.91</v>
      </c>
      <c r="D1096" s="4">
        <v>236.73</v>
      </c>
    </row>
    <row r="1097" spans="1:4" x14ac:dyDescent="0.35">
      <c r="A1097" s="1">
        <v>45657</v>
      </c>
      <c r="B1097" s="5">
        <v>66</v>
      </c>
      <c r="C1097" s="9">
        <v>47.14</v>
      </c>
      <c r="D1097" s="4">
        <v>189.16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522E-4779-4B7F-BB33-59B0A42C5200}">
  <dimension ref="A1:E366"/>
  <sheetViews>
    <sheetView zoomScale="87" workbookViewId="0">
      <selection activeCell="F10" sqref="F10"/>
    </sheetView>
  </sheetViews>
  <sheetFormatPr defaultRowHeight="14.5" x14ac:dyDescent="0.35"/>
  <cols>
    <col min="2" max="2" width="10.36328125" bestFit="1" customWidth="1"/>
    <col min="4" max="4" width="12.1796875" bestFit="1" customWidth="1"/>
    <col min="5" max="5" width="10.1796875" bestFit="1" customWidth="1"/>
  </cols>
  <sheetData>
    <row r="1" spans="1:5" x14ac:dyDescent="0.35">
      <c r="A1" s="2" t="s">
        <v>0</v>
      </c>
      <c r="B1" s="2" t="s">
        <v>42</v>
      </c>
      <c r="C1" s="2" t="s">
        <v>43</v>
      </c>
      <c r="D1" s="2" t="s">
        <v>44</v>
      </c>
      <c r="E1" s="2" t="s">
        <v>45</v>
      </c>
    </row>
    <row r="2" spans="1:5" x14ac:dyDescent="0.35">
      <c r="A2">
        <v>1</v>
      </c>
      <c r="B2" s="13">
        <v>889.61422403842425</v>
      </c>
      <c r="C2" s="13">
        <f>Model!$I$7/365</f>
        <v>52.575342465753423</v>
      </c>
      <c r="D2" s="13">
        <f>B2-C2</f>
        <v>837.03888157267079</v>
      </c>
      <c r="E2">
        <v>21</v>
      </c>
    </row>
    <row r="3" spans="1:5" x14ac:dyDescent="0.35">
      <c r="A3">
        <v>2</v>
      </c>
      <c r="B3" s="13">
        <f>D2</f>
        <v>837.03888157267079</v>
      </c>
      <c r="C3" s="13">
        <f>Model!$I$7/365</f>
        <v>52.575342465753423</v>
      </c>
      <c r="D3" s="13">
        <f t="shared" ref="D3:D66" si="0">B3-C3</f>
        <v>784.46353910691732</v>
      </c>
    </row>
    <row r="4" spans="1:5" x14ac:dyDescent="0.35">
      <c r="A4">
        <v>3</v>
      </c>
      <c r="B4" s="13">
        <f t="shared" ref="B4:B67" si="1">D3</f>
        <v>784.46353910691732</v>
      </c>
      <c r="C4" s="13">
        <f>Model!$I$7/365</f>
        <v>52.575342465753423</v>
      </c>
      <c r="D4" s="13">
        <f t="shared" si="0"/>
        <v>731.88819664116386</v>
      </c>
    </row>
    <row r="5" spans="1:5" x14ac:dyDescent="0.35">
      <c r="A5">
        <v>4</v>
      </c>
      <c r="B5" s="13">
        <f t="shared" si="1"/>
        <v>731.88819664116386</v>
      </c>
      <c r="C5" s="13">
        <f>Model!$I$7/365</f>
        <v>52.575342465753423</v>
      </c>
      <c r="D5" s="13">
        <f t="shared" si="0"/>
        <v>679.31285417541039</v>
      </c>
    </row>
    <row r="6" spans="1:5" x14ac:dyDescent="0.35">
      <c r="A6">
        <v>5</v>
      </c>
      <c r="B6" s="13">
        <f t="shared" si="1"/>
        <v>679.31285417541039</v>
      </c>
      <c r="C6" s="13">
        <f>Model!$I$7/365</f>
        <v>52.575342465753423</v>
      </c>
      <c r="D6" s="13">
        <f t="shared" si="0"/>
        <v>626.73751170965693</v>
      </c>
    </row>
    <row r="7" spans="1:5" x14ac:dyDescent="0.35">
      <c r="A7">
        <v>6</v>
      </c>
      <c r="B7" s="13">
        <f t="shared" si="1"/>
        <v>626.73751170965693</v>
      </c>
      <c r="C7" s="13">
        <f>Model!$I$7/365</f>
        <v>52.575342465753423</v>
      </c>
      <c r="D7" s="13">
        <f t="shared" si="0"/>
        <v>574.16216924390346</v>
      </c>
    </row>
    <row r="8" spans="1:5" x14ac:dyDescent="0.35">
      <c r="A8">
        <v>7</v>
      </c>
      <c r="B8" s="13">
        <f t="shared" si="1"/>
        <v>574.16216924390346</v>
      </c>
      <c r="C8" s="13">
        <f>Model!$I$7/365</f>
        <v>52.575342465753423</v>
      </c>
      <c r="D8" s="13">
        <f t="shared" si="0"/>
        <v>521.58682677815</v>
      </c>
    </row>
    <row r="9" spans="1:5" x14ac:dyDescent="0.35">
      <c r="A9">
        <v>8</v>
      </c>
      <c r="B9" s="13">
        <f t="shared" si="1"/>
        <v>521.58682677815</v>
      </c>
      <c r="C9" s="13">
        <f>Model!$I$7/365</f>
        <v>52.575342465753423</v>
      </c>
      <c r="D9" s="13">
        <f t="shared" si="0"/>
        <v>469.01148431239659</v>
      </c>
    </row>
    <row r="10" spans="1:5" x14ac:dyDescent="0.35">
      <c r="A10">
        <v>9</v>
      </c>
      <c r="B10" s="13">
        <f t="shared" si="1"/>
        <v>469.01148431239659</v>
      </c>
      <c r="C10" s="13">
        <f>Model!$I$7/365</f>
        <v>52.575342465753423</v>
      </c>
      <c r="D10" s="13">
        <f t="shared" si="0"/>
        <v>416.43614184664318</v>
      </c>
    </row>
    <row r="11" spans="1:5" x14ac:dyDescent="0.35">
      <c r="A11">
        <v>10</v>
      </c>
      <c r="B11" s="13">
        <f t="shared" si="1"/>
        <v>416.43614184664318</v>
      </c>
      <c r="C11" s="13">
        <f>Model!$I$7/365</f>
        <v>52.575342465753423</v>
      </c>
      <c r="D11" s="13">
        <f t="shared" si="0"/>
        <v>363.86079938088977</v>
      </c>
    </row>
    <row r="12" spans="1:5" x14ac:dyDescent="0.35">
      <c r="A12">
        <v>11</v>
      </c>
      <c r="B12" s="13">
        <f t="shared" si="1"/>
        <v>363.86079938088977</v>
      </c>
      <c r="C12" s="13">
        <f>Model!$I$7/365</f>
        <v>52.575342465753423</v>
      </c>
      <c r="D12" s="13">
        <f t="shared" si="0"/>
        <v>311.28545691513636</v>
      </c>
    </row>
    <row r="13" spans="1:5" x14ac:dyDescent="0.35">
      <c r="A13">
        <v>12</v>
      </c>
      <c r="B13" s="13">
        <f t="shared" si="1"/>
        <v>311.28545691513636</v>
      </c>
      <c r="C13" s="13">
        <f>Model!$I$7/365</f>
        <v>52.575342465753423</v>
      </c>
      <c r="D13" s="13">
        <f t="shared" si="0"/>
        <v>258.71011444938296</v>
      </c>
    </row>
    <row r="14" spans="1:5" x14ac:dyDescent="0.35">
      <c r="A14">
        <v>13</v>
      </c>
      <c r="B14" s="13">
        <f t="shared" si="1"/>
        <v>258.71011444938296</v>
      </c>
      <c r="C14" s="13">
        <f>Model!$I$7/365</f>
        <v>52.575342465753423</v>
      </c>
      <c r="D14" s="13">
        <f t="shared" si="0"/>
        <v>206.13477198362955</v>
      </c>
    </row>
    <row r="15" spans="1:5" x14ac:dyDescent="0.35">
      <c r="A15">
        <v>14</v>
      </c>
      <c r="B15" s="13">
        <f t="shared" si="1"/>
        <v>206.13477198362955</v>
      </c>
      <c r="C15" s="13">
        <f>Model!$I$7/365</f>
        <v>52.575342465753423</v>
      </c>
      <c r="D15" s="13">
        <f t="shared" si="0"/>
        <v>153.55942951787614</v>
      </c>
    </row>
    <row r="16" spans="1:5" x14ac:dyDescent="0.35">
      <c r="A16">
        <v>15</v>
      </c>
      <c r="B16" s="13">
        <f t="shared" si="1"/>
        <v>153.55942951787614</v>
      </c>
      <c r="C16" s="13">
        <f>Model!$I$7/365</f>
        <v>52.575342465753423</v>
      </c>
      <c r="D16" s="13">
        <f t="shared" si="0"/>
        <v>100.98408705212272</v>
      </c>
    </row>
    <row r="17" spans="1:4" x14ac:dyDescent="0.35">
      <c r="A17">
        <v>16</v>
      </c>
      <c r="B17" s="13">
        <f t="shared" si="1"/>
        <v>100.98408705212272</v>
      </c>
      <c r="C17" s="13">
        <f>Model!$I$7/365</f>
        <v>52.575342465753423</v>
      </c>
      <c r="D17" s="13">
        <f t="shared" si="0"/>
        <v>48.408744586369295</v>
      </c>
    </row>
    <row r="18" spans="1:4" x14ac:dyDescent="0.35">
      <c r="A18">
        <v>17</v>
      </c>
      <c r="B18" s="13">
        <f>D17+890</f>
        <v>938.40874458636927</v>
      </c>
      <c r="C18" s="13">
        <f>Model!$I$7/365</f>
        <v>52.575342465753423</v>
      </c>
      <c r="D18" s="13">
        <f t="shared" si="0"/>
        <v>885.8334021206158</v>
      </c>
    </row>
    <row r="19" spans="1:4" x14ac:dyDescent="0.35">
      <c r="A19">
        <v>18</v>
      </c>
      <c r="B19" s="13">
        <f t="shared" si="1"/>
        <v>885.8334021206158</v>
      </c>
      <c r="C19" s="13">
        <f>Model!$I$7/365</f>
        <v>52.575342465753423</v>
      </c>
      <c r="D19" s="13">
        <f t="shared" si="0"/>
        <v>833.25805965486234</v>
      </c>
    </row>
    <row r="20" spans="1:4" x14ac:dyDescent="0.35">
      <c r="A20">
        <v>19</v>
      </c>
      <c r="B20" s="13">
        <f t="shared" si="1"/>
        <v>833.25805965486234</v>
      </c>
      <c r="C20" s="13">
        <f>Model!$I$7/365</f>
        <v>52.575342465753423</v>
      </c>
      <c r="D20" s="13">
        <f t="shared" si="0"/>
        <v>780.68271718910887</v>
      </c>
    </row>
    <row r="21" spans="1:4" x14ac:dyDescent="0.35">
      <c r="A21">
        <v>20</v>
      </c>
      <c r="B21" s="13">
        <f t="shared" si="1"/>
        <v>780.68271718910887</v>
      </c>
      <c r="C21" s="13">
        <f>Model!$I$7/365</f>
        <v>52.575342465753423</v>
      </c>
      <c r="D21" s="13">
        <f t="shared" si="0"/>
        <v>728.10737472335541</v>
      </c>
    </row>
    <row r="22" spans="1:4" x14ac:dyDescent="0.35">
      <c r="A22">
        <v>21</v>
      </c>
      <c r="B22" s="13">
        <f t="shared" si="1"/>
        <v>728.10737472335541</v>
      </c>
      <c r="C22" s="13">
        <f>Model!$I$7/365</f>
        <v>52.575342465753423</v>
      </c>
      <c r="D22" s="13">
        <f t="shared" si="0"/>
        <v>675.53203225760194</v>
      </c>
    </row>
    <row r="23" spans="1:4" x14ac:dyDescent="0.35">
      <c r="A23">
        <v>22</v>
      </c>
      <c r="B23" s="13">
        <f t="shared" si="1"/>
        <v>675.53203225760194</v>
      </c>
      <c r="C23" s="13">
        <f>Model!$I$7/365</f>
        <v>52.575342465753423</v>
      </c>
      <c r="D23" s="13">
        <f t="shared" si="0"/>
        <v>622.95668979184848</v>
      </c>
    </row>
    <row r="24" spans="1:4" x14ac:dyDescent="0.35">
      <c r="A24">
        <v>23</v>
      </c>
      <c r="B24" s="13">
        <f t="shared" si="1"/>
        <v>622.95668979184848</v>
      </c>
      <c r="C24" s="13">
        <f>Model!$I$7/365</f>
        <v>52.575342465753423</v>
      </c>
      <c r="D24" s="13">
        <f t="shared" si="0"/>
        <v>570.38134732609501</v>
      </c>
    </row>
    <row r="25" spans="1:4" x14ac:dyDescent="0.35">
      <c r="A25">
        <v>24</v>
      </c>
      <c r="B25" s="13">
        <f t="shared" si="1"/>
        <v>570.38134732609501</v>
      </c>
      <c r="C25" s="13">
        <f>Model!$I$7/365</f>
        <v>52.575342465753423</v>
      </c>
      <c r="D25" s="13">
        <f t="shared" si="0"/>
        <v>517.80600486034155</v>
      </c>
    </row>
    <row r="26" spans="1:4" x14ac:dyDescent="0.35">
      <c r="A26">
        <v>25</v>
      </c>
      <c r="B26" s="13">
        <f t="shared" si="1"/>
        <v>517.80600486034155</v>
      </c>
      <c r="C26" s="13">
        <f>Model!$I$7/365</f>
        <v>52.575342465753423</v>
      </c>
      <c r="D26" s="13">
        <f t="shared" si="0"/>
        <v>465.23066239458814</v>
      </c>
    </row>
    <row r="27" spans="1:4" x14ac:dyDescent="0.35">
      <c r="A27">
        <v>26</v>
      </c>
      <c r="B27" s="13">
        <f t="shared" si="1"/>
        <v>465.23066239458814</v>
      </c>
      <c r="C27" s="13">
        <f>Model!$I$7/365</f>
        <v>52.575342465753423</v>
      </c>
      <c r="D27" s="13">
        <f t="shared" si="0"/>
        <v>412.65531992883473</v>
      </c>
    </row>
    <row r="28" spans="1:4" x14ac:dyDescent="0.35">
      <c r="A28">
        <v>27</v>
      </c>
      <c r="B28" s="13">
        <f t="shared" si="1"/>
        <v>412.65531992883473</v>
      </c>
      <c r="C28" s="13">
        <f>Model!$I$7/365</f>
        <v>52.575342465753423</v>
      </c>
      <c r="D28" s="13">
        <f t="shared" si="0"/>
        <v>360.07997746308132</v>
      </c>
    </row>
    <row r="29" spans="1:4" x14ac:dyDescent="0.35">
      <c r="A29">
        <v>28</v>
      </c>
      <c r="B29" s="13">
        <f t="shared" si="1"/>
        <v>360.07997746308132</v>
      </c>
      <c r="C29" s="13">
        <f>Model!$I$7/365</f>
        <v>52.575342465753423</v>
      </c>
      <c r="D29" s="13">
        <f t="shared" si="0"/>
        <v>307.50463499732791</v>
      </c>
    </row>
    <row r="30" spans="1:4" x14ac:dyDescent="0.35">
      <c r="A30">
        <v>29</v>
      </c>
      <c r="B30" s="13">
        <f t="shared" si="1"/>
        <v>307.50463499732791</v>
      </c>
      <c r="C30" s="13">
        <f>Model!$I$7/365</f>
        <v>52.575342465753423</v>
      </c>
      <c r="D30" s="13">
        <f t="shared" si="0"/>
        <v>254.9292925315745</v>
      </c>
    </row>
    <row r="31" spans="1:4" x14ac:dyDescent="0.35">
      <c r="A31">
        <v>30</v>
      </c>
      <c r="B31" s="13">
        <f t="shared" si="1"/>
        <v>254.9292925315745</v>
      </c>
      <c r="C31" s="13">
        <f>Model!$I$7/365</f>
        <v>52.575342465753423</v>
      </c>
      <c r="D31" s="13">
        <f t="shared" si="0"/>
        <v>202.3539500658211</v>
      </c>
    </row>
    <row r="32" spans="1:4" x14ac:dyDescent="0.35">
      <c r="A32">
        <v>31</v>
      </c>
      <c r="B32" s="13">
        <f t="shared" si="1"/>
        <v>202.3539500658211</v>
      </c>
      <c r="C32" s="13">
        <f>Model!$I$7/365</f>
        <v>52.575342465753423</v>
      </c>
      <c r="D32" s="13">
        <f t="shared" si="0"/>
        <v>149.77860760006769</v>
      </c>
    </row>
    <row r="33" spans="1:4" x14ac:dyDescent="0.35">
      <c r="A33">
        <v>32</v>
      </c>
      <c r="B33" s="13">
        <f t="shared" si="1"/>
        <v>149.77860760006769</v>
      </c>
      <c r="C33" s="13">
        <f>Model!$I$7/365</f>
        <v>52.575342465753423</v>
      </c>
      <c r="D33" s="13">
        <f t="shared" si="0"/>
        <v>97.203265134314265</v>
      </c>
    </row>
    <row r="34" spans="1:4" x14ac:dyDescent="0.35">
      <c r="A34">
        <v>33</v>
      </c>
      <c r="B34" s="13">
        <f t="shared" si="1"/>
        <v>97.203265134314265</v>
      </c>
      <c r="C34" s="13">
        <f>Model!$I$7/365</f>
        <v>52.575342465753423</v>
      </c>
      <c r="D34" s="13">
        <f t="shared" si="0"/>
        <v>44.627922668560842</v>
      </c>
    </row>
    <row r="35" spans="1:4" x14ac:dyDescent="0.35">
      <c r="A35">
        <v>34</v>
      </c>
      <c r="B35" s="13">
        <f>D34+890</f>
        <v>934.62792266856081</v>
      </c>
      <c r="C35" s="13">
        <f>Model!$I$7/365</f>
        <v>52.575342465753423</v>
      </c>
      <c r="D35" s="13">
        <f t="shared" si="0"/>
        <v>882.05258020280735</v>
      </c>
    </row>
    <row r="36" spans="1:4" x14ac:dyDescent="0.35">
      <c r="A36">
        <v>35</v>
      </c>
      <c r="B36" s="13">
        <f t="shared" si="1"/>
        <v>882.05258020280735</v>
      </c>
      <c r="C36" s="13">
        <f>Model!$I$7/365</f>
        <v>52.575342465753423</v>
      </c>
      <c r="D36" s="13">
        <f t="shared" si="0"/>
        <v>829.47723773705388</v>
      </c>
    </row>
    <row r="37" spans="1:4" x14ac:dyDescent="0.35">
      <c r="A37">
        <v>36</v>
      </c>
      <c r="B37" s="13">
        <f t="shared" si="1"/>
        <v>829.47723773705388</v>
      </c>
      <c r="C37" s="13">
        <f>Model!$I$7/365</f>
        <v>52.575342465753423</v>
      </c>
      <c r="D37" s="13">
        <f t="shared" si="0"/>
        <v>776.90189527130042</v>
      </c>
    </row>
    <row r="38" spans="1:4" x14ac:dyDescent="0.35">
      <c r="A38">
        <v>37</v>
      </c>
      <c r="B38" s="13">
        <f t="shared" si="1"/>
        <v>776.90189527130042</v>
      </c>
      <c r="C38" s="13">
        <f>Model!$I$7/365</f>
        <v>52.575342465753423</v>
      </c>
      <c r="D38" s="13">
        <f t="shared" si="0"/>
        <v>724.32655280554695</v>
      </c>
    </row>
    <row r="39" spans="1:4" x14ac:dyDescent="0.35">
      <c r="A39">
        <v>38</v>
      </c>
      <c r="B39" s="13">
        <f t="shared" si="1"/>
        <v>724.32655280554695</v>
      </c>
      <c r="C39" s="13">
        <f>Model!$I$7/365</f>
        <v>52.575342465753423</v>
      </c>
      <c r="D39" s="13">
        <f t="shared" si="0"/>
        <v>671.75121033979349</v>
      </c>
    </row>
    <row r="40" spans="1:4" x14ac:dyDescent="0.35">
      <c r="A40">
        <v>39</v>
      </c>
      <c r="B40" s="13">
        <f t="shared" si="1"/>
        <v>671.75121033979349</v>
      </c>
      <c r="C40" s="13">
        <f>Model!$I$7/365</f>
        <v>52.575342465753423</v>
      </c>
      <c r="D40" s="13">
        <f t="shared" si="0"/>
        <v>619.17586787404002</v>
      </c>
    </row>
    <row r="41" spans="1:4" x14ac:dyDescent="0.35">
      <c r="A41">
        <v>40</v>
      </c>
      <c r="B41" s="13">
        <f t="shared" si="1"/>
        <v>619.17586787404002</v>
      </c>
      <c r="C41" s="13">
        <f>Model!$I$7/365</f>
        <v>52.575342465753423</v>
      </c>
      <c r="D41" s="13">
        <f t="shared" si="0"/>
        <v>566.60052540828656</v>
      </c>
    </row>
    <row r="42" spans="1:4" x14ac:dyDescent="0.35">
      <c r="A42">
        <v>41</v>
      </c>
      <c r="B42" s="13">
        <f t="shared" si="1"/>
        <v>566.60052540828656</v>
      </c>
      <c r="C42" s="13">
        <f>Model!$I$7/365</f>
        <v>52.575342465753423</v>
      </c>
      <c r="D42" s="13">
        <f t="shared" si="0"/>
        <v>514.02518294253309</v>
      </c>
    </row>
    <row r="43" spans="1:4" x14ac:dyDescent="0.35">
      <c r="A43">
        <v>42</v>
      </c>
      <c r="B43" s="13">
        <f t="shared" si="1"/>
        <v>514.02518294253309</v>
      </c>
      <c r="C43" s="13">
        <f>Model!$I$7/365</f>
        <v>52.575342465753423</v>
      </c>
      <c r="D43" s="13">
        <f t="shared" si="0"/>
        <v>461.44984047677968</v>
      </c>
    </row>
    <row r="44" spans="1:4" x14ac:dyDescent="0.35">
      <c r="A44">
        <v>43</v>
      </c>
      <c r="B44" s="13">
        <f t="shared" si="1"/>
        <v>461.44984047677968</v>
      </c>
      <c r="C44" s="13">
        <f>Model!$I$7/365</f>
        <v>52.575342465753423</v>
      </c>
      <c r="D44" s="13">
        <f t="shared" si="0"/>
        <v>408.87449801102628</v>
      </c>
    </row>
    <row r="45" spans="1:4" x14ac:dyDescent="0.35">
      <c r="A45">
        <v>44</v>
      </c>
      <c r="B45" s="13">
        <f t="shared" si="1"/>
        <v>408.87449801102628</v>
      </c>
      <c r="C45" s="13">
        <f>Model!$I$7/365</f>
        <v>52.575342465753423</v>
      </c>
      <c r="D45" s="13">
        <f t="shared" si="0"/>
        <v>356.29915554527287</v>
      </c>
    </row>
    <row r="46" spans="1:4" x14ac:dyDescent="0.35">
      <c r="A46">
        <v>45</v>
      </c>
      <c r="B46" s="13">
        <f t="shared" si="1"/>
        <v>356.29915554527287</v>
      </c>
      <c r="C46" s="13">
        <f>Model!$I$7/365</f>
        <v>52.575342465753423</v>
      </c>
      <c r="D46" s="13">
        <f t="shared" si="0"/>
        <v>303.72381307951946</v>
      </c>
    </row>
    <row r="47" spans="1:4" x14ac:dyDescent="0.35">
      <c r="A47">
        <v>46</v>
      </c>
      <c r="B47" s="13">
        <f t="shared" si="1"/>
        <v>303.72381307951946</v>
      </c>
      <c r="C47" s="13">
        <f>Model!$I$7/365</f>
        <v>52.575342465753423</v>
      </c>
      <c r="D47" s="13">
        <f t="shared" si="0"/>
        <v>251.14847061376605</v>
      </c>
    </row>
    <row r="48" spans="1:4" x14ac:dyDescent="0.35">
      <c r="A48">
        <v>47</v>
      </c>
      <c r="B48" s="13">
        <f t="shared" si="1"/>
        <v>251.14847061376605</v>
      </c>
      <c r="C48" s="13">
        <f>Model!$I$7/365</f>
        <v>52.575342465753423</v>
      </c>
      <c r="D48" s="13">
        <f t="shared" si="0"/>
        <v>198.57312814801264</v>
      </c>
    </row>
    <row r="49" spans="1:4" x14ac:dyDescent="0.35">
      <c r="A49">
        <v>48</v>
      </c>
      <c r="B49" s="13">
        <f t="shared" si="1"/>
        <v>198.57312814801264</v>
      </c>
      <c r="C49" s="13">
        <f>Model!$I$7/365</f>
        <v>52.575342465753423</v>
      </c>
      <c r="D49" s="13">
        <f t="shared" si="0"/>
        <v>145.99778568225923</v>
      </c>
    </row>
    <row r="50" spans="1:4" x14ac:dyDescent="0.35">
      <c r="A50">
        <v>49</v>
      </c>
      <c r="B50" s="13">
        <f t="shared" si="1"/>
        <v>145.99778568225923</v>
      </c>
      <c r="C50" s="13">
        <f>Model!$I$7/365</f>
        <v>52.575342465753423</v>
      </c>
      <c r="D50" s="13">
        <f t="shared" si="0"/>
        <v>93.422443216505812</v>
      </c>
    </row>
    <row r="51" spans="1:4" x14ac:dyDescent="0.35">
      <c r="A51">
        <v>50</v>
      </c>
      <c r="B51" s="13">
        <f t="shared" si="1"/>
        <v>93.422443216505812</v>
      </c>
      <c r="C51" s="13">
        <f>Model!$I$7/365</f>
        <v>52.575342465753423</v>
      </c>
      <c r="D51" s="13">
        <f t="shared" si="0"/>
        <v>40.847100750752389</v>
      </c>
    </row>
    <row r="52" spans="1:4" x14ac:dyDescent="0.35">
      <c r="A52">
        <v>51</v>
      </c>
      <c r="B52" s="13">
        <f>D51+890</f>
        <v>930.84710075075236</v>
      </c>
      <c r="C52" s="13">
        <f>Model!$I$7/365</f>
        <v>52.575342465753423</v>
      </c>
      <c r="D52" s="13">
        <f t="shared" si="0"/>
        <v>878.2717582849989</v>
      </c>
    </row>
    <row r="53" spans="1:4" x14ac:dyDescent="0.35">
      <c r="A53">
        <v>52</v>
      </c>
      <c r="B53" s="13">
        <f t="shared" si="1"/>
        <v>878.2717582849989</v>
      </c>
      <c r="C53" s="13">
        <f>Model!$I$7/365</f>
        <v>52.575342465753423</v>
      </c>
      <c r="D53" s="13">
        <f t="shared" si="0"/>
        <v>825.69641581924543</v>
      </c>
    </row>
    <row r="54" spans="1:4" x14ac:dyDescent="0.35">
      <c r="A54">
        <v>53</v>
      </c>
      <c r="B54" s="13">
        <f t="shared" si="1"/>
        <v>825.69641581924543</v>
      </c>
      <c r="C54" s="13">
        <f>Model!$I$7/365</f>
        <v>52.575342465753423</v>
      </c>
      <c r="D54" s="13">
        <f t="shared" si="0"/>
        <v>773.12107335349197</v>
      </c>
    </row>
    <row r="55" spans="1:4" x14ac:dyDescent="0.35">
      <c r="A55">
        <v>54</v>
      </c>
      <c r="B55" s="13">
        <f t="shared" si="1"/>
        <v>773.12107335349197</v>
      </c>
      <c r="C55" s="13">
        <f>Model!$I$7/365</f>
        <v>52.575342465753423</v>
      </c>
      <c r="D55" s="13">
        <f t="shared" si="0"/>
        <v>720.5457308877385</v>
      </c>
    </row>
    <row r="56" spans="1:4" x14ac:dyDescent="0.35">
      <c r="A56">
        <v>55</v>
      </c>
      <c r="B56" s="13">
        <f t="shared" si="1"/>
        <v>720.5457308877385</v>
      </c>
      <c r="C56" s="13">
        <f>Model!$I$7/365</f>
        <v>52.575342465753423</v>
      </c>
      <c r="D56" s="13">
        <f t="shared" si="0"/>
        <v>667.97038842198504</v>
      </c>
    </row>
    <row r="57" spans="1:4" x14ac:dyDescent="0.35">
      <c r="A57">
        <v>56</v>
      </c>
      <c r="B57" s="13">
        <f t="shared" si="1"/>
        <v>667.97038842198504</v>
      </c>
      <c r="C57" s="13">
        <f>Model!$I$7/365</f>
        <v>52.575342465753423</v>
      </c>
      <c r="D57" s="13">
        <f t="shared" si="0"/>
        <v>615.39504595623157</v>
      </c>
    </row>
    <row r="58" spans="1:4" x14ac:dyDescent="0.35">
      <c r="A58">
        <v>57</v>
      </c>
      <c r="B58" s="13">
        <f t="shared" si="1"/>
        <v>615.39504595623157</v>
      </c>
      <c r="C58" s="13">
        <f>Model!$I$7/365</f>
        <v>52.575342465753423</v>
      </c>
      <c r="D58" s="13">
        <f t="shared" si="0"/>
        <v>562.8197034904781</v>
      </c>
    </row>
    <row r="59" spans="1:4" x14ac:dyDescent="0.35">
      <c r="A59">
        <v>58</v>
      </c>
      <c r="B59" s="13">
        <f t="shared" si="1"/>
        <v>562.8197034904781</v>
      </c>
      <c r="C59" s="13">
        <f>Model!$I$7/365</f>
        <v>52.575342465753423</v>
      </c>
      <c r="D59" s="13">
        <f t="shared" si="0"/>
        <v>510.2443610247247</v>
      </c>
    </row>
    <row r="60" spans="1:4" x14ac:dyDescent="0.35">
      <c r="A60">
        <v>59</v>
      </c>
      <c r="B60" s="13">
        <f t="shared" si="1"/>
        <v>510.2443610247247</v>
      </c>
      <c r="C60" s="13">
        <f>Model!$I$7/365</f>
        <v>52.575342465753423</v>
      </c>
      <c r="D60" s="13">
        <f t="shared" si="0"/>
        <v>457.66901855897129</v>
      </c>
    </row>
    <row r="61" spans="1:4" x14ac:dyDescent="0.35">
      <c r="A61">
        <v>60</v>
      </c>
      <c r="B61" s="13">
        <f t="shared" si="1"/>
        <v>457.66901855897129</v>
      </c>
      <c r="C61" s="13">
        <f>Model!$I$7/365</f>
        <v>52.575342465753423</v>
      </c>
      <c r="D61" s="13">
        <f t="shared" si="0"/>
        <v>405.09367609321788</v>
      </c>
    </row>
    <row r="62" spans="1:4" x14ac:dyDescent="0.35">
      <c r="A62">
        <v>61</v>
      </c>
      <c r="B62" s="13">
        <f t="shared" si="1"/>
        <v>405.09367609321788</v>
      </c>
      <c r="C62" s="13">
        <f>Model!$I$7/365</f>
        <v>52.575342465753423</v>
      </c>
      <c r="D62" s="13">
        <f t="shared" si="0"/>
        <v>352.51833362746447</v>
      </c>
    </row>
    <row r="63" spans="1:4" x14ac:dyDescent="0.35">
      <c r="A63">
        <v>62</v>
      </c>
      <c r="B63" s="13">
        <f t="shared" si="1"/>
        <v>352.51833362746447</v>
      </c>
      <c r="C63" s="13">
        <f>Model!$I$7/365</f>
        <v>52.575342465753423</v>
      </c>
      <c r="D63" s="13">
        <f t="shared" si="0"/>
        <v>299.94299116171106</v>
      </c>
    </row>
    <row r="64" spans="1:4" x14ac:dyDescent="0.35">
      <c r="A64">
        <v>63</v>
      </c>
      <c r="B64" s="13">
        <f t="shared" si="1"/>
        <v>299.94299116171106</v>
      </c>
      <c r="C64" s="13">
        <f>Model!$I$7/365</f>
        <v>52.575342465753423</v>
      </c>
      <c r="D64" s="13">
        <f t="shared" si="0"/>
        <v>247.36764869595766</v>
      </c>
    </row>
    <row r="65" spans="1:4" x14ac:dyDescent="0.35">
      <c r="A65">
        <v>64</v>
      </c>
      <c r="B65" s="13">
        <f t="shared" si="1"/>
        <v>247.36764869595766</v>
      </c>
      <c r="C65" s="13">
        <f>Model!$I$7/365</f>
        <v>52.575342465753423</v>
      </c>
      <c r="D65" s="13">
        <f t="shared" si="0"/>
        <v>194.79230623020425</v>
      </c>
    </row>
    <row r="66" spans="1:4" x14ac:dyDescent="0.35">
      <c r="A66">
        <v>65</v>
      </c>
      <c r="B66" s="13">
        <f t="shared" si="1"/>
        <v>194.79230623020425</v>
      </c>
      <c r="C66" s="13">
        <f>Model!$I$7/365</f>
        <v>52.575342465753423</v>
      </c>
      <c r="D66" s="13">
        <f t="shared" si="0"/>
        <v>142.21696376445084</v>
      </c>
    </row>
    <row r="67" spans="1:4" x14ac:dyDescent="0.35">
      <c r="A67">
        <v>66</v>
      </c>
      <c r="B67" s="13">
        <f t="shared" si="1"/>
        <v>142.21696376445084</v>
      </c>
      <c r="C67" s="13">
        <f>Model!$I$7/365</f>
        <v>52.575342465753423</v>
      </c>
      <c r="D67" s="13">
        <f t="shared" ref="D67:D130" si="2">B67-C67</f>
        <v>89.641621298697416</v>
      </c>
    </row>
    <row r="68" spans="1:4" x14ac:dyDescent="0.35">
      <c r="A68">
        <v>67</v>
      </c>
      <c r="B68" s="13">
        <f t="shared" ref="B68:B131" si="3">D67</f>
        <v>89.641621298697416</v>
      </c>
      <c r="C68" s="13">
        <f>Model!$I$7/365</f>
        <v>52.575342465753423</v>
      </c>
      <c r="D68" s="13">
        <f t="shared" si="2"/>
        <v>37.066278832943993</v>
      </c>
    </row>
    <row r="69" spans="1:4" x14ac:dyDescent="0.35">
      <c r="A69">
        <v>68</v>
      </c>
      <c r="B69" s="13">
        <f>D68+890</f>
        <v>927.06627883294402</v>
      </c>
      <c r="C69" s="13">
        <f>Model!$I$7/365</f>
        <v>52.575342465753423</v>
      </c>
      <c r="D69" s="13">
        <f t="shared" si="2"/>
        <v>874.49093636719056</v>
      </c>
    </row>
    <row r="70" spans="1:4" x14ac:dyDescent="0.35">
      <c r="A70">
        <v>69</v>
      </c>
      <c r="B70" s="13">
        <f t="shared" si="3"/>
        <v>874.49093636719056</v>
      </c>
      <c r="C70" s="13">
        <f>Model!$I$7/365</f>
        <v>52.575342465753423</v>
      </c>
      <c r="D70" s="13">
        <f t="shared" si="2"/>
        <v>821.91559390143709</v>
      </c>
    </row>
    <row r="71" spans="1:4" x14ac:dyDescent="0.35">
      <c r="A71">
        <v>70</v>
      </c>
      <c r="B71" s="13">
        <f t="shared" si="3"/>
        <v>821.91559390143709</v>
      </c>
      <c r="C71" s="13">
        <f>Model!$I$7/365</f>
        <v>52.575342465753423</v>
      </c>
      <c r="D71" s="13">
        <f t="shared" si="2"/>
        <v>769.34025143568363</v>
      </c>
    </row>
    <row r="72" spans="1:4" x14ac:dyDescent="0.35">
      <c r="A72">
        <v>71</v>
      </c>
      <c r="B72" s="13">
        <f t="shared" si="3"/>
        <v>769.34025143568363</v>
      </c>
      <c r="C72" s="13">
        <f>Model!$I$7/365</f>
        <v>52.575342465753423</v>
      </c>
      <c r="D72" s="13">
        <f t="shared" si="2"/>
        <v>716.76490896993016</v>
      </c>
    </row>
    <row r="73" spans="1:4" x14ac:dyDescent="0.35">
      <c r="A73">
        <v>72</v>
      </c>
      <c r="B73" s="13">
        <f t="shared" si="3"/>
        <v>716.76490896993016</v>
      </c>
      <c r="C73" s="13">
        <f>Model!$I$7/365</f>
        <v>52.575342465753423</v>
      </c>
      <c r="D73" s="13">
        <f t="shared" si="2"/>
        <v>664.1895665041767</v>
      </c>
    </row>
    <row r="74" spans="1:4" x14ac:dyDescent="0.35">
      <c r="A74">
        <v>73</v>
      </c>
      <c r="B74" s="13">
        <f t="shared" si="3"/>
        <v>664.1895665041767</v>
      </c>
      <c r="C74" s="13">
        <f>Model!$I$7/365</f>
        <v>52.575342465753423</v>
      </c>
      <c r="D74" s="13">
        <f t="shared" si="2"/>
        <v>611.61422403842323</v>
      </c>
    </row>
    <row r="75" spans="1:4" x14ac:dyDescent="0.35">
      <c r="A75">
        <v>74</v>
      </c>
      <c r="B75" s="13">
        <f t="shared" si="3"/>
        <v>611.61422403842323</v>
      </c>
      <c r="C75" s="13">
        <f>Model!$I$7/365</f>
        <v>52.575342465753423</v>
      </c>
      <c r="D75" s="13">
        <f t="shared" si="2"/>
        <v>559.03888157266977</v>
      </c>
    </row>
    <row r="76" spans="1:4" x14ac:dyDescent="0.35">
      <c r="A76">
        <v>75</v>
      </c>
      <c r="B76" s="13">
        <f t="shared" si="3"/>
        <v>559.03888157266977</v>
      </c>
      <c r="C76" s="13">
        <f>Model!$I$7/365</f>
        <v>52.575342465753423</v>
      </c>
      <c r="D76" s="13">
        <f t="shared" si="2"/>
        <v>506.46353910691636</v>
      </c>
    </row>
    <row r="77" spans="1:4" x14ac:dyDescent="0.35">
      <c r="A77">
        <v>76</v>
      </c>
      <c r="B77" s="13">
        <f t="shared" si="3"/>
        <v>506.46353910691636</v>
      </c>
      <c r="C77" s="13">
        <f>Model!$I$7/365</f>
        <v>52.575342465753423</v>
      </c>
      <c r="D77" s="13">
        <f t="shared" si="2"/>
        <v>453.88819664116295</v>
      </c>
    </row>
    <row r="78" spans="1:4" x14ac:dyDescent="0.35">
      <c r="A78">
        <v>77</v>
      </c>
      <c r="B78" s="13">
        <f t="shared" si="3"/>
        <v>453.88819664116295</v>
      </c>
      <c r="C78" s="13">
        <f>Model!$I$7/365</f>
        <v>52.575342465753423</v>
      </c>
      <c r="D78" s="13">
        <f t="shared" si="2"/>
        <v>401.31285417540954</v>
      </c>
    </row>
    <row r="79" spans="1:4" x14ac:dyDescent="0.35">
      <c r="A79">
        <v>78</v>
      </c>
      <c r="B79" s="13">
        <f t="shared" si="3"/>
        <v>401.31285417540954</v>
      </c>
      <c r="C79" s="13">
        <f>Model!$I$7/365</f>
        <v>52.575342465753423</v>
      </c>
      <c r="D79" s="13">
        <f t="shared" si="2"/>
        <v>348.73751170965613</v>
      </c>
    </row>
    <row r="80" spans="1:4" x14ac:dyDescent="0.35">
      <c r="A80">
        <v>79</v>
      </c>
      <c r="B80" s="13">
        <f t="shared" si="3"/>
        <v>348.73751170965613</v>
      </c>
      <c r="C80" s="13">
        <f>Model!$I$7/365</f>
        <v>52.575342465753423</v>
      </c>
      <c r="D80" s="13">
        <f t="shared" si="2"/>
        <v>296.16216924390272</v>
      </c>
    </row>
    <row r="81" spans="1:4" x14ac:dyDescent="0.35">
      <c r="A81">
        <v>80</v>
      </c>
      <c r="B81" s="13">
        <f t="shared" si="3"/>
        <v>296.16216924390272</v>
      </c>
      <c r="C81" s="13">
        <f>Model!$I$7/365</f>
        <v>52.575342465753423</v>
      </c>
      <c r="D81" s="13">
        <f t="shared" si="2"/>
        <v>243.58682677814932</v>
      </c>
    </row>
    <row r="82" spans="1:4" x14ac:dyDescent="0.35">
      <c r="A82">
        <v>81</v>
      </c>
      <c r="B82" s="13">
        <f t="shared" si="3"/>
        <v>243.58682677814932</v>
      </c>
      <c r="C82" s="13">
        <f>Model!$I$7/365</f>
        <v>52.575342465753423</v>
      </c>
      <c r="D82" s="13">
        <f t="shared" si="2"/>
        <v>191.01148431239591</v>
      </c>
    </row>
    <row r="83" spans="1:4" x14ac:dyDescent="0.35">
      <c r="A83">
        <v>82</v>
      </c>
      <c r="B83" s="13">
        <f t="shared" si="3"/>
        <v>191.01148431239591</v>
      </c>
      <c r="C83" s="13">
        <f>Model!$I$7/365</f>
        <v>52.575342465753423</v>
      </c>
      <c r="D83" s="13">
        <f t="shared" si="2"/>
        <v>138.4361418466425</v>
      </c>
    </row>
    <row r="84" spans="1:4" x14ac:dyDescent="0.35">
      <c r="A84">
        <v>83</v>
      </c>
      <c r="B84" s="13">
        <f t="shared" si="3"/>
        <v>138.4361418466425</v>
      </c>
      <c r="C84" s="13">
        <f>Model!$I$7/365</f>
        <v>52.575342465753423</v>
      </c>
      <c r="D84" s="13">
        <f t="shared" si="2"/>
        <v>85.860799380889077</v>
      </c>
    </row>
    <row r="85" spans="1:4" x14ac:dyDescent="0.35">
      <c r="A85">
        <v>84</v>
      </c>
      <c r="B85" s="13">
        <f t="shared" si="3"/>
        <v>85.860799380889077</v>
      </c>
      <c r="C85" s="13">
        <f>Model!$I$7/365</f>
        <v>52.575342465753423</v>
      </c>
      <c r="D85" s="13">
        <f t="shared" si="2"/>
        <v>33.285456915135654</v>
      </c>
    </row>
    <row r="86" spans="1:4" x14ac:dyDescent="0.35">
      <c r="A86">
        <v>85</v>
      </c>
      <c r="B86" s="13">
        <f>D85+890</f>
        <v>923.28545691513568</v>
      </c>
      <c r="C86" s="13">
        <f>Model!$I$7/365</f>
        <v>52.575342465753423</v>
      </c>
      <c r="D86" s="13">
        <f t="shared" si="2"/>
        <v>870.71011444938222</v>
      </c>
    </row>
    <row r="87" spans="1:4" x14ac:dyDescent="0.35">
      <c r="A87">
        <v>86</v>
      </c>
      <c r="B87" s="13">
        <f t="shared" si="3"/>
        <v>870.71011444938222</v>
      </c>
      <c r="C87" s="13">
        <f>Model!$I$7/365</f>
        <v>52.575342465753423</v>
      </c>
      <c r="D87" s="13">
        <f t="shared" si="2"/>
        <v>818.13477198362875</v>
      </c>
    </row>
    <row r="88" spans="1:4" x14ac:dyDescent="0.35">
      <c r="A88">
        <v>87</v>
      </c>
      <c r="B88" s="13">
        <f t="shared" si="3"/>
        <v>818.13477198362875</v>
      </c>
      <c r="C88" s="13">
        <f>Model!$I$7/365</f>
        <v>52.575342465753423</v>
      </c>
      <c r="D88" s="13">
        <f t="shared" si="2"/>
        <v>765.55942951787529</v>
      </c>
    </row>
    <row r="89" spans="1:4" x14ac:dyDescent="0.35">
      <c r="A89">
        <v>88</v>
      </c>
      <c r="B89" s="13">
        <f t="shared" si="3"/>
        <v>765.55942951787529</v>
      </c>
      <c r="C89" s="13">
        <f>Model!$I$7/365</f>
        <v>52.575342465753423</v>
      </c>
      <c r="D89" s="13">
        <f t="shared" si="2"/>
        <v>712.98408705212182</v>
      </c>
    </row>
    <row r="90" spans="1:4" x14ac:dyDescent="0.35">
      <c r="A90">
        <v>89</v>
      </c>
      <c r="B90" s="13">
        <f t="shared" si="3"/>
        <v>712.98408705212182</v>
      </c>
      <c r="C90" s="13">
        <f>Model!$I$7/365</f>
        <v>52.575342465753423</v>
      </c>
      <c r="D90" s="13">
        <f t="shared" si="2"/>
        <v>660.40874458636836</v>
      </c>
    </row>
    <row r="91" spans="1:4" x14ac:dyDescent="0.35">
      <c r="A91">
        <v>90</v>
      </c>
      <c r="B91" s="13">
        <f t="shared" si="3"/>
        <v>660.40874458636836</v>
      </c>
      <c r="C91" s="13">
        <f>Model!$I$7/365</f>
        <v>52.575342465753423</v>
      </c>
      <c r="D91" s="13">
        <f t="shared" si="2"/>
        <v>607.83340212061489</v>
      </c>
    </row>
    <row r="92" spans="1:4" x14ac:dyDescent="0.35">
      <c r="A92">
        <v>91</v>
      </c>
      <c r="B92" s="13">
        <f t="shared" si="3"/>
        <v>607.83340212061489</v>
      </c>
      <c r="C92" s="13">
        <f>Model!$I$7/365</f>
        <v>52.575342465753423</v>
      </c>
      <c r="D92" s="13">
        <f t="shared" si="2"/>
        <v>555.25805965486143</v>
      </c>
    </row>
    <row r="93" spans="1:4" x14ac:dyDescent="0.35">
      <c r="A93">
        <v>92</v>
      </c>
      <c r="B93" s="13">
        <f t="shared" si="3"/>
        <v>555.25805965486143</v>
      </c>
      <c r="C93" s="13">
        <f>Model!$I$7/365</f>
        <v>52.575342465753423</v>
      </c>
      <c r="D93" s="13">
        <f t="shared" si="2"/>
        <v>502.68271718910802</v>
      </c>
    </row>
    <row r="94" spans="1:4" x14ac:dyDescent="0.35">
      <c r="A94">
        <v>93</v>
      </c>
      <c r="B94" s="13">
        <f t="shared" si="3"/>
        <v>502.68271718910802</v>
      </c>
      <c r="C94" s="13">
        <f>Model!$I$7/365</f>
        <v>52.575342465753423</v>
      </c>
      <c r="D94" s="13">
        <f t="shared" si="2"/>
        <v>450.10737472335461</v>
      </c>
    </row>
    <row r="95" spans="1:4" x14ac:dyDescent="0.35">
      <c r="A95">
        <v>94</v>
      </c>
      <c r="B95" s="13">
        <f t="shared" si="3"/>
        <v>450.10737472335461</v>
      </c>
      <c r="C95" s="13">
        <f>Model!$I$7/365</f>
        <v>52.575342465753423</v>
      </c>
      <c r="D95" s="13">
        <f t="shared" si="2"/>
        <v>397.5320322576012</v>
      </c>
    </row>
    <row r="96" spans="1:4" x14ac:dyDescent="0.35">
      <c r="A96">
        <v>95</v>
      </c>
      <c r="B96" s="13">
        <f t="shared" si="3"/>
        <v>397.5320322576012</v>
      </c>
      <c r="C96" s="13">
        <f>Model!$I$7/365</f>
        <v>52.575342465753423</v>
      </c>
      <c r="D96" s="13">
        <f t="shared" si="2"/>
        <v>344.95668979184779</v>
      </c>
    </row>
    <row r="97" spans="1:4" x14ac:dyDescent="0.35">
      <c r="A97">
        <v>96</v>
      </c>
      <c r="B97" s="13">
        <f t="shared" si="3"/>
        <v>344.95668979184779</v>
      </c>
      <c r="C97" s="13">
        <f>Model!$I$7/365</f>
        <v>52.575342465753423</v>
      </c>
      <c r="D97" s="13">
        <f t="shared" si="2"/>
        <v>292.38134732609439</v>
      </c>
    </row>
    <row r="98" spans="1:4" x14ac:dyDescent="0.35">
      <c r="A98">
        <v>97</v>
      </c>
      <c r="B98" s="13">
        <f t="shared" si="3"/>
        <v>292.38134732609439</v>
      </c>
      <c r="C98" s="13">
        <f>Model!$I$7/365</f>
        <v>52.575342465753423</v>
      </c>
      <c r="D98" s="13">
        <f t="shared" si="2"/>
        <v>239.80600486034098</v>
      </c>
    </row>
    <row r="99" spans="1:4" x14ac:dyDescent="0.35">
      <c r="A99">
        <v>98</v>
      </c>
      <c r="B99" s="13">
        <f t="shared" si="3"/>
        <v>239.80600486034098</v>
      </c>
      <c r="C99" s="13">
        <f>Model!$I$7/365</f>
        <v>52.575342465753423</v>
      </c>
      <c r="D99" s="13">
        <f t="shared" si="2"/>
        <v>187.23066239458757</v>
      </c>
    </row>
    <row r="100" spans="1:4" x14ac:dyDescent="0.35">
      <c r="A100">
        <v>99</v>
      </c>
      <c r="B100" s="13">
        <f t="shared" si="3"/>
        <v>187.23066239458757</v>
      </c>
      <c r="C100" s="13">
        <f>Model!$I$7/365</f>
        <v>52.575342465753423</v>
      </c>
      <c r="D100" s="13">
        <f t="shared" si="2"/>
        <v>134.65531992883416</v>
      </c>
    </row>
    <row r="101" spans="1:4" x14ac:dyDescent="0.35">
      <c r="A101">
        <v>100</v>
      </c>
      <c r="B101" s="13">
        <f t="shared" si="3"/>
        <v>134.65531992883416</v>
      </c>
      <c r="C101" s="13">
        <f>Model!$I$7/365</f>
        <v>52.575342465753423</v>
      </c>
      <c r="D101" s="13">
        <f t="shared" si="2"/>
        <v>82.079977463080738</v>
      </c>
    </row>
    <row r="102" spans="1:4" x14ac:dyDescent="0.35">
      <c r="A102">
        <v>101</v>
      </c>
      <c r="B102" s="13">
        <f t="shared" si="3"/>
        <v>82.079977463080738</v>
      </c>
      <c r="C102" s="13">
        <f>Model!$I$7/365</f>
        <v>52.575342465753423</v>
      </c>
      <c r="D102" s="13">
        <f t="shared" si="2"/>
        <v>29.504634997327315</v>
      </c>
    </row>
    <row r="103" spans="1:4" x14ac:dyDescent="0.35">
      <c r="A103">
        <v>102</v>
      </c>
      <c r="B103" s="13">
        <f>D102+890</f>
        <v>919.50463499732734</v>
      </c>
      <c r="C103" s="13">
        <f>Model!$I$7/365</f>
        <v>52.575342465753423</v>
      </c>
      <c r="D103" s="13">
        <f t="shared" si="2"/>
        <v>866.92929253157388</v>
      </c>
    </row>
    <row r="104" spans="1:4" x14ac:dyDescent="0.35">
      <c r="A104">
        <v>103</v>
      </c>
      <c r="B104" s="13">
        <f t="shared" si="3"/>
        <v>866.92929253157388</v>
      </c>
      <c r="C104" s="13">
        <f>Model!$I$7/365</f>
        <v>52.575342465753423</v>
      </c>
      <c r="D104" s="13">
        <f t="shared" si="2"/>
        <v>814.35395006582041</v>
      </c>
    </row>
    <row r="105" spans="1:4" x14ac:dyDescent="0.35">
      <c r="A105">
        <v>104</v>
      </c>
      <c r="B105" s="13">
        <f t="shared" si="3"/>
        <v>814.35395006582041</v>
      </c>
      <c r="C105" s="13">
        <f>Model!$I$7/365</f>
        <v>52.575342465753423</v>
      </c>
      <c r="D105" s="13">
        <f t="shared" si="2"/>
        <v>761.77860760006695</v>
      </c>
    </row>
    <row r="106" spans="1:4" x14ac:dyDescent="0.35">
      <c r="A106">
        <v>105</v>
      </c>
      <c r="B106" s="13">
        <f t="shared" si="3"/>
        <v>761.77860760006695</v>
      </c>
      <c r="C106" s="13">
        <f>Model!$I$7/365</f>
        <v>52.575342465753423</v>
      </c>
      <c r="D106" s="13">
        <f t="shared" si="2"/>
        <v>709.20326513431348</v>
      </c>
    </row>
    <row r="107" spans="1:4" x14ac:dyDescent="0.35">
      <c r="A107">
        <v>106</v>
      </c>
      <c r="B107" s="13">
        <f t="shared" si="3"/>
        <v>709.20326513431348</v>
      </c>
      <c r="C107" s="13">
        <f>Model!$I$7/365</f>
        <v>52.575342465753423</v>
      </c>
      <c r="D107" s="13">
        <f t="shared" si="2"/>
        <v>656.62792266856002</v>
      </c>
    </row>
    <row r="108" spans="1:4" x14ac:dyDescent="0.35">
      <c r="A108">
        <v>107</v>
      </c>
      <c r="B108" s="13">
        <f t="shared" si="3"/>
        <v>656.62792266856002</v>
      </c>
      <c r="C108" s="13">
        <f>Model!$I$7/365</f>
        <v>52.575342465753423</v>
      </c>
      <c r="D108" s="13">
        <f t="shared" si="2"/>
        <v>604.05258020280655</v>
      </c>
    </row>
    <row r="109" spans="1:4" x14ac:dyDescent="0.35">
      <c r="A109">
        <v>108</v>
      </c>
      <c r="B109" s="13">
        <f t="shared" si="3"/>
        <v>604.05258020280655</v>
      </c>
      <c r="C109" s="13">
        <f>Model!$I$7/365</f>
        <v>52.575342465753423</v>
      </c>
      <c r="D109" s="13">
        <f t="shared" si="2"/>
        <v>551.47723773705309</v>
      </c>
    </row>
    <row r="110" spans="1:4" x14ac:dyDescent="0.35">
      <c r="A110">
        <v>109</v>
      </c>
      <c r="B110" s="13">
        <f t="shared" si="3"/>
        <v>551.47723773705309</v>
      </c>
      <c r="C110" s="13">
        <f>Model!$I$7/365</f>
        <v>52.575342465753423</v>
      </c>
      <c r="D110" s="13">
        <f t="shared" si="2"/>
        <v>498.90189527129968</v>
      </c>
    </row>
    <row r="111" spans="1:4" x14ac:dyDescent="0.35">
      <c r="A111">
        <v>110</v>
      </c>
      <c r="B111" s="13">
        <f t="shared" si="3"/>
        <v>498.90189527129968</v>
      </c>
      <c r="C111" s="13">
        <f>Model!$I$7/365</f>
        <v>52.575342465753423</v>
      </c>
      <c r="D111" s="13">
        <f t="shared" si="2"/>
        <v>446.32655280554627</v>
      </c>
    </row>
    <row r="112" spans="1:4" x14ac:dyDescent="0.35">
      <c r="A112">
        <v>111</v>
      </c>
      <c r="B112" s="13">
        <f t="shared" si="3"/>
        <v>446.32655280554627</v>
      </c>
      <c r="C112" s="13">
        <f>Model!$I$7/365</f>
        <v>52.575342465753423</v>
      </c>
      <c r="D112" s="13">
        <f t="shared" si="2"/>
        <v>393.75121033979286</v>
      </c>
    </row>
    <row r="113" spans="1:4" x14ac:dyDescent="0.35">
      <c r="A113">
        <v>112</v>
      </c>
      <c r="B113" s="13">
        <f t="shared" si="3"/>
        <v>393.75121033979286</v>
      </c>
      <c r="C113" s="13">
        <f>Model!$I$7/365</f>
        <v>52.575342465753423</v>
      </c>
      <c r="D113" s="13">
        <f t="shared" si="2"/>
        <v>341.17586787403945</v>
      </c>
    </row>
    <row r="114" spans="1:4" x14ac:dyDescent="0.35">
      <c r="A114">
        <v>113</v>
      </c>
      <c r="B114" s="13">
        <f t="shared" si="3"/>
        <v>341.17586787403945</v>
      </c>
      <c r="C114" s="13">
        <f>Model!$I$7/365</f>
        <v>52.575342465753423</v>
      </c>
      <c r="D114" s="13">
        <f t="shared" si="2"/>
        <v>288.60052540828605</v>
      </c>
    </row>
    <row r="115" spans="1:4" x14ac:dyDescent="0.35">
      <c r="A115">
        <v>114</v>
      </c>
      <c r="B115" s="13">
        <f t="shared" si="3"/>
        <v>288.60052540828605</v>
      </c>
      <c r="C115" s="13">
        <f>Model!$I$7/365</f>
        <v>52.575342465753423</v>
      </c>
      <c r="D115" s="13">
        <f t="shared" si="2"/>
        <v>236.02518294253264</v>
      </c>
    </row>
    <row r="116" spans="1:4" x14ac:dyDescent="0.35">
      <c r="A116">
        <v>115</v>
      </c>
      <c r="B116" s="13">
        <f t="shared" si="3"/>
        <v>236.02518294253264</v>
      </c>
      <c r="C116" s="13">
        <f>Model!$I$7/365</f>
        <v>52.575342465753423</v>
      </c>
      <c r="D116" s="13">
        <f t="shared" si="2"/>
        <v>183.44984047677923</v>
      </c>
    </row>
    <row r="117" spans="1:4" x14ac:dyDescent="0.35">
      <c r="A117">
        <v>116</v>
      </c>
      <c r="B117" s="13">
        <f t="shared" si="3"/>
        <v>183.44984047677923</v>
      </c>
      <c r="C117" s="13">
        <f>Model!$I$7/365</f>
        <v>52.575342465753423</v>
      </c>
      <c r="D117" s="13">
        <f t="shared" si="2"/>
        <v>130.87449801102582</v>
      </c>
    </row>
    <row r="118" spans="1:4" x14ac:dyDescent="0.35">
      <c r="A118">
        <v>117</v>
      </c>
      <c r="B118" s="13">
        <f t="shared" si="3"/>
        <v>130.87449801102582</v>
      </c>
      <c r="C118" s="13">
        <f>Model!$I$7/365</f>
        <v>52.575342465753423</v>
      </c>
      <c r="D118" s="13">
        <f t="shared" si="2"/>
        <v>78.299155545272399</v>
      </c>
    </row>
    <row r="119" spans="1:4" x14ac:dyDescent="0.35">
      <c r="A119">
        <v>118</v>
      </c>
      <c r="B119" s="13">
        <f t="shared" si="3"/>
        <v>78.299155545272399</v>
      </c>
      <c r="C119" s="13">
        <f>Model!$I$7/365</f>
        <v>52.575342465753423</v>
      </c>
      <c r="D119" s="13">
        <f t="shared" si="2"/>
        <v>25.723813079518976</v>
      </c>
    </row>
    <row r="120" spans="1:4" x14ac:dyDescent="0.35">
      <c r="A120">
        <v>119</v>
      </c>
      <c r="B120" s="13">
        <f>D119+890</f>
        <v>915.723813079519</v>
      </c>
      <c r="C120" s="13">
        <f>Model!$I$7/365</f>
        <v>52.575342465753423</v>
      </c>
      <c r="D120" s="13">
        <f t="shared" si="2"/>
        <v>863.14847061376554</v>
      </c>
    </row>
    <row r="121" spans="1:4" x14ac:dyDescent="0.35">
      <c r="A121">
        <v>120</v>
      </c>
      <c r="B121" s="13">
        <f t="shared" si="3"/>
        <v>863.14847061376554</v>
      </c>
      <c r="C121" s="13">
        <f>Model!$I$7/365</f>
        <v>52.575342465753423</v>
      </c>
      <c r="D121" s="13">
        <f t="shared" si="2"/>
        <v>810.57312814801207</v>
      </c>
    </row>
    <row r="122" spans="1:4" x14ac:dyDescent="0.35">
      <c r="A122">
        <v>121</v>
      </c>
      <c r="B122" s="13">
        <f t="shared" si="3"/>
        <v>810.57312814801207</v>
      </c>
      <c r="C122" s="13">
        <f>Model!$I$7/365</f>
        <v>52.575342465753423</v>
      </c>
      <c r="D122" s="13">
        <f t="shared" si="2"/>
        <v>757.99778568225861</v>
      </c>
    </row>
    <row r="123" spans="1:4" x14ac:dyDescent="0.35">
      <c r="A123">
        <v>122</v>
      </c>
      <c r="B123" s="13">
        <f t="shared" si="3"/>
        <v>757.99778568225861</v>
      </c>
      <c r="C123" s="13">
        <f>Model!$I$7/365</f>
        <v>52.575342465753423</v>
      </c>
      <c r="D123" s="13">
        <f t="shared" si="2"/>
        <v>705.42244321650514</v>
      </c>
    </row>
    <row r="124" spans="1:4" x14ac:dyDescent="0.35">
      <c r="A124">
        <v>123</v>
      </c>
      <c r="B124" s="13">
        <f t="shared" si="3"/>
        <v>705.42244321650514</v>
      </c>
      <c r="C124" s="13">
        <f>Model!$I$7/365</f>
        <v>52.575342465753423</v>
      </c>
      <c r="D124" s="13">
        <f t="shared" si="2"/>
        <v>652.84710075075168</v>
      </c>
    </row>
    <row r="125" spans="1:4" x14ac:dyDescent="0.35">
      <c r="A125">
        <v>124</v>
      </c>
      <c r="B125" s="13">
        <f t="shared" si="3"/>
        <v>652.84710075075168</v>
      </c>
      <c r="C125" s="13">
        <f>Model!$I$7/365</f>
        <v>52.575342465753423</v>
      </c>
      <c r="D125" s="13">
        <f t="shared" si="2"/>
        <v>600.27175828499821</v>
      </c>
    </row>
    <row r="126" spans="1:4" x14ac:dyDescent="0.35">
      <c r="A126">
        <v>125</v>
      </c>
      <c r="B126" s="13">
        <f t="shared" si="3"/>
        <v>600.27175828499821</v>
      </c>
      <c r="C126" s="13">
        <f>Model!$I$7/365</f>
        <v>52.575342465753423</v>
      </c>
      <c r="D126" s="13">
        <f t="shared" si="2"/>
        <v>547.69641581924475</v>
      </c>
    </row>
    <row r="127" spans="1:4" x14ac:dyDescent="0.35">
      <c r="A127">
        <v>126</v>
      </c>
      <c r="B127" s="13">
        <f t="shared" si="3"/>
        <v>547.69641581924475</v>
      </c>
      <c r="C127" s="13">
        <f>Model!$I$7/365</f>
        <v>52.575342465753423</v>
      </c>
      <c r="D127" s="13">
        <f t="shared" si="2"/>
        <v>495.12107335349134</v>
      </c>
    </row>
    <row r="128" spans="1:4" x14ac:dyDescent="0.35">
      <c r="A128">
        <v>127</v>
      </c>
      <c r="B128" s="13">
        <f t="shared" si="3"/>
        <v>495.12107335349134</v>
      </c>
      <c r="C128" s="13">
        <f>Model!$I$7/365</f>
        <v>52.575342465753423</v>
      </c>
      <c r="D128" s="13">
        <f t="shared" si="2"/>
        <v>442.54573088773793</v>
      </c>
    </row>
    <row r="129" spans="1:4" x14ac:dyDescent="0.35">
      <c r="A129">
        <v>128</v>
      </c>
      <c r="B129" s="13">
        <f t="shared" si="3"/>
        <v>442.54573088773793</v>
      </c>
      <c r="C129" s="13">
        <f>Model!$I$7/365</f>
        <v>52.575342465753423</v>
      </c>
      <c r="D129" s="13">
        <f t="shared" si="2"/>
        <v>389.97038842198452</v>
      </c>
    </row>
    <row r="130" spans="1:4" x14ac:dyDescent="0.35">
      <c r="A130">
        <v>129</v>
      </c>
      <c r="B130" s="13">
        <f t="shared" si="3"/>
        <v>389.97038842198452</v>
      </c>
      <c r="C130" s="13">
        <f>Model!$I$7/365</f>
        <v>52.575342465753423</v>
      </c>
      <c r="D130" s="13">
        <f t="shared" si="2"/>
        <v>337.39504595623112</v>
      </c>
    </row>
    <row r="131" spans="1:4" x14ac:dyDescent="0.35">
      <c r="A131">
        <v>130</v>
      </c>
      <c r="B131" s="13">
        <f t="shared" si="3"/>
        <v>337.39504595623112</v>
      </c>
      <c r="C131" s="13">
        <f>Model!$I$7/365</f>
        <v>52.575342465753423</v>
      </c>
      <c r="D131" s="13">
        <f t="shared" ref="D131:D194" si="4">B131-C131</f>
        <v>284.81970349047771</v>
      </c>
    </row>
    <row r="132" spans="1:4" x14ac:dyDescent="0.35">
      <c r="A132">
        <v>131</v>
      </c>
      <c r="B132" s="13">
        <f t="shared" ref="B132:B195" si="5">D131</f>
        <v>284.81970349047771</v>
      </c>
      <c r="C132" s="13">
        <f>Model!$I$7/365</f>
        <v>52.575342465753423</v>
      </c>
      <c r="D132" s="13">
        <f t="shared" si="4"/>
        <v>232.2443610247243</v>
      </c>
    </row>
    <row r="133" spans="1:4" x14ac:dyDescent="0.35">
      <c r="A133">
        <v>132</v>
      </c>
      <c r="B133" s="13">
        <f t="shared" si="5"/>
        <v>232.2443610247243</v>
      </c>
      <c r="C133" s="13">
        <f>Model!$I$7/365</f>
        <v>52.575342465753423</v>
      </c>
      <c r="D133" s="13">
        <f t="shared" si="4"/>
        <v>179.66901855897089</v>
      </c>
    </row>
    <row r="134" spans="1:4" x14ac:dyDescent="0.35">
      <c r="A134">
        <v>133</v>
      </c>
      <c r="B134" s="13">
        <f t="shared" si="5"/>
        <v>179.66901855897089</v>
      </c>
      <c r="C134" s="13">
        <f>Model!$I$7/365</f>
        <v>52.575342465753423</v>
      </c>
      <c r="D134" s="13">
        <f t="shared" si="4"/>
        <v>127.09367609321747</v>
      </c>
    </row>
    <row r="135" spans="1:4" x14ac:dyDescent="0.35">
      <c r="A135">
        <v>134</v>
      </c>
      <c r="B135" s="13">
        <f t="shared" si="5"/>
        <v>127.09367609321747</v>
      </c>
      <c r="C135" s="13">
        <f>Model!$I$7/365</f>
        <v>52.575342465753423</v>
      </c>
      <c r="D135" s="13">
        <f t="shared" si="4"/>
        <v>74.518333627464045</v>
      </c>
    </row>
    <row r="136" spans="1:4" x14ac:dyDescent="0.35">
      <c r="A136">
        <v>135</v>
      </c>
      <c r="B136" s="13">
        <f t="shared" si="5"/>
        <v>74.518333627464045</v>
      </c>
      <c r="C136" s="13">
        <f>Model!$I$7/365</f>
        <v>52.575342465753423</v>
      </c>
      <c r="D136" s="13">
        <f t="shared" si="4"/>
        <v>21.942991161710623</v>
      </c>
    </row>
    <row r="137" spans="1:4" x14ac:dyDescent="0.35">
      <c r="A137">
        <v>136</v>
      </c>
      <c r="B137" s="13">
        <f>D136+890</f>
        <v>911.94299116171067</v>
      </c>
      <c r="C137" s="13">
        <f>Model!$I$7/365</f>
        <v>52.575342465753423</v>
      </c>
      <c r="D137" s="13">
        <f t="shared" si="4"/>
        <v>859.3676486959572</v>
      </c>
    </row>
    <row r="138" spans="1:4" x14ac:dyDescent="0.35">
      <c r="A138">
        <v>137</v>
      </c>
      <c r="B138" s="13">
        <f t="shared" si="5"/>
        <v>859.3676486959572</v>
      </c>
      <c r="C138" s="13">
        <f>Model!$I$7/365</f>
        <v>52.575342465753423</v>
      </c>
      <c r="D138" s="13">
        <f t="shared" si="4"/>
        <v>806.79230623020374</v>
      </c>
    </row>
    <row r="139" spans="1:4" x14ac:dyDescent="0.35">
      <c r="A139">
        <v>138</v>
      </c>
      <c r="B139" s="13">
        <f t="shared" si="5"/>
        <v>806.79230623020374</v>
      </c>
      <c r="C139" s="13">
        <f>Model!$I$7/365</f>
        <v>52.575342465753423</v>
      </c>
      <c r="D139" s="13">
        <f t="shared" si="4"/>
        <v>754.21696376445027</v>
      </c>
    </row>
    <row r="140" spans="1:4" x14ac:dyDescent="0.35">
      <c r="A140">
        <v>139</v>
      </c>
      <c r="B140" s="13">
        <f t="shared" si="5"/>
        <v>754.21696376445027</v>
      </c>
      <c r="C140" s="13">
        <f>Model!$I$7/365</f>
        <v>52.575342465753423</v>
      </c>
      <c r="D140" s="13">
        <f t="shared" si="4"/>
        <v>701.6416212986968</v>
      </c>
    </row>
    <row r="141" spans="1:4" x14ac:dyDescent="0.35">
      <c r="A141">
        <v>140</v>
      </c>
      <c r="B141" s="13">
        <f t="shared" si="5"/>
        <v>701.6416212986968</v>
      </c>
      <c r="C141" s="13">
        <f>Model!$I$7/365</f>
        <v>52.575342465753423</v>
      </c>
      <c r="D141" s="13">
        <f t="shared" si="4"/>
        <v>649.06627883294334</v>
      </c>
    </row>
    <row r="142" spans="1:4" x14ac:dyDescent="0.35">
      <c r="A142">
        <v>141</v>
      </c>
      <c r="B142" s="13">
        <f t="shared" si="5"/>
        <v>649.06627883294334</v>
      </c>
      <c r="C142" s="13">
        <f>Model!$I$7/365</f>
        <v>52.575342465753423</v>
      </c>
      <c r="D142" s="13">
        <f t="shared" si="4"/>
        <v>596.49093636718987</v>
      </c>
    </row>
    <row r="143" spans="1:4" x14ac:dyDescent="0.35">
      <c r="A143">
        <v>142</v>
      </c>
      <c r="B143" s="13">
        <f t="shared" si="5"/>
        <v>596.49093636718987</v>
      </c>
      <c r="C143" s="13">
        <f>Model!$I$7/365</f>
        <v>52.575342465753423</v>
      </c>
      <c r="D143" s="13">
        <f t="shared" si="4"/>
        <v>543.91559390143641</v>
      </c>
    </row>
    <row r="144" spans="1:4" x14ac:dyDescent="0.35">
      <c r="A144">
        <v>143</v>
      </c>
      <c r="B144" s="13">
        <f t="shared" si="5"/>
        <v>543.91559390143641</v>
      </c>
      <c r="C144" s="13">
        <f>Model!$I$7/365</f>
        <v>52.575342465753423</v>
      </c>
      <c r="D144" s="13">
        <f t="shared" si="4"/>
        <v>491.340251435683</v>
      </c>
    </row>
    <row r="145" spans="1:4" x14ac:dyDescent="0.35">
      <c r="A145">
        <v>144</v>
      </c>
      <c r="B145" s="13">
        <f t="shared" si="5"/>
        <v>491.340251435683</v>
      </c>
      <c r="C145" s="13">
        <f>Model!$I$7/365</f>
        <v>52.575342465753423</v>
      </c>
      <c r="D145" s="13">
        <f t="shared" si="4"/>
        <v>438.76490896992959</v>
      </c>
    </row>
    <row r="146" spans="1:4" x14ac:dyDescent="0.35">
      <c r="A146">
        <v>145</v>
      </c>
      <c r="B146" s="13">
        <f t="shared" si="5"/>
        <v>438.76490896992959</v>
      </c>
      <c r="C146" s="13">
        <f>Model!$I$7/365</f>
        <v>52.575342465753423</v>
      </c>
      <c r="D146" s="13">
        <f t="shared" si="4"/>
        <v>386.18956650417618</v>
      </c>
    </row>
    <row r="147" spans="1:4" x14ac:dyDescent="0.35">
      <c r="A147">
        <v>146</v>
      </c>
      <c r="B147" s="13">
        <f t="shared" si="5"/>
        <v>386.18956650417618</v>
      </c>
      <c r="C147" s="13">
        <f>Model!$I$7/365</f>
        <v>52.575342465753423</v>
      </c>
      <c r="D147" s="13">
        <f t="shared" si="4"/>
        <v>333.61422403842278</v>
      </c>
    </row>
    <row r="148" spans="1:4" x14ac:dyDescent="0.35">
      <c r="A148">
        <v>147</v>
      </c>
      <c r="B148" s="13">
        <f t="shared" si="5"/>
        <v>333.61422403842278</v>
      </c>
      <c r="C148" s="13">
        <f>Model!$I$7/365</f>
        <v>52.575342465753423</v>
      </c>
      <c r="D148" s="13">
        <f t="shared" si="4"/>
        <v>281.03888157266937</v>
      </c>
    </row>
    <row r="149" spans="1:4" x14ac:dyDescent="0.35">
      <c r="A149">
        <v>148</v>
      </c>
      <c r="B149" s="13">
        <f t="shared" si="5"/>
        <v>281.03888157266937</v>
      </c>
      <c r="C149" s="13">
        <f>Model!$I$7/365</f>
        <v>52.575342465753423</v>
      </c>
      <c r="D149" s="13">
        <f t="shared" si="4"/>
        <v>228.46353910691596</v>
      </c>
    </row>
    <row r="150" spans="1:4" x14ac:dyDescent="0.35">
      <c r="A150">
        <v>149</v>
      </c>
      <c r="B150" s="13">
        <f t="shared" si="5"/>
        <v>228.46353910691596</v>
      </c>
      <c r="C150" s="13">
        <f>Model!$I$7/365</f>
        <v>52.575342465753423</v>
      </c>
      <c r="D150" s="13">
        <f t="shared" si="4"/>
        <v>175.88819664116255</v>
      </c>
    </row>
    <row r="151" spans="1:4" x14ac:dyDescent="0.35">
      <c r="A151">
        <v>150</v>
      </c>
      <c r="B151" s="13">
        <f t="shared" si="5"/>
        <v>175.88819664116255</v>
      </c>
      <c r="C151" s="13">
        <f>Model!$I$7/365</f>
        <v>52.575342465753423</v>
      </c>
      <c r="D151" s="13">
        <f t="shared" si="4"/>
        <v>123.31285417540913</v>
      </c>
    </row>
    <row r="152" spans="1:4" x14ac:dyDescent="0.35">
      <c r="A152">
        <v>151</v>
      </c>
      <c r="B152" s="13">
        <f t="shared" si="5"/>
        <v>123.31285417540913</v>
      </c>
      <c r="C152" s="13">
        <f>Model!$I$7/365</f>
        <v>52.575342465753423</v>
      </c>
      <c r="D152" s="13">
        <f t="shared" si="4"/>
        <v>70.737511709655706</v>
      </c>
    </row>
    <row r="153" spans="1:4" x14ac:dyDescent="0.35">
      <c r="A153">
        <v>152</v>
      </c>
      <c r="B153" s="13">
        <f t="shared" si="5"/>
        <v>70.737511709655706</v>
      </c>
      <c r="C153" s="13">
        <f>Model!$I$7/365</f>
        <v>52.575342465753423</v>
      </c>
      <c r="D153" s="13">
        <f t="shared" si="4"/>
        <v>18.162169243902284</v>
      </c>
    </row>
    <row r="154" spans="1:4" x14ac:dyDescent="0.35">
      <c r="A154">
        <v>153</v>
      </c>
      <c r="B154" s="13">
        <f>D153+890</f>
        <v>908.16216924390233</v>
      </c>
      <c r="C154" s="13">
        <f>Model!$I$7/365</f>
        <v>52.575342465753423</v>
      </c>
      <c r="D154" s="13">
        <f t="shared" si="4"/>
        <v>855.58682677814886</v>
      </c>
    </row>
    <row r="155" spans="1:4" x14ac:dyDescent="0.35">
      <c r="A155">
        <v>154</v>
      </c>
      <c r="B155" s="13">
        <f t="shared" si="5"/>
        <v>855.58682677814886</v>
      </c>
      <c r="C155" s="13">
        <f>Model!$I$7/365</f>
        <v>52.575342465753423</v>
      </c>
      <c r="D155" s="13">
        <f t="shared" si="4"/>
        <v>803.0114843123954</v>
      </c>
    </row>
    <row r="156" spans="1:4" x14ac:dyDescent="0.35">
      <c r="A156">
        <v>155</v>
      </c>
      <c r="B156" s="13">
        <f t="shared" si="5"/>
        <v>803.0114843123954</v>
      </c>
      <c r="C156" s="13">
        <f>Model!$I$7/365</f>
        <v>52.575342465753423</v>
      </c>
      <c r="D156" s="13">
        <f t="shared" si="4"/>
        <v>750.43614184664193</v>
      </c>
    </row>
    <row r="157" spans="1:4" x14ac:dyDescent="0.35">
      <c r="A157">
        <v>156</v>
      </c>
      <c r="B157" s="13">
        <f t="shared" si="5"/>
        <v>750.43614184664193</v>
      </c>
      <c r="C157" s="13">
        <f>Model!$I$7/365</f>
        <v>52.575342465753423</v>
      </c>
      <c r="D157" s="13">
        <f t="shared" si="4"/>
        <v>697.86079938088847</v>
      </c>
    </row>
    <row r="158" spans="1:4" x14ac:dyDescent="0.35">
      <c r="A158">
        <v>157</v>
      </c>
      <c r="B158" s="13">
        <f t="shared" si="5"/>
        <v>697.86079938088847</v>
      </c>
      <c r="C158" s="13">
        <f>Model!$I$7/365</f>
        <v>52.575342465753423</v>
      </c>
      <c r="D158" s="13">
        <f t="shared" si="4"/>
        <v>645.285456915135</v>
      </c>
    </row>
    <row r="159" spans="1:4" x14ac:dyDescent="0.35">
      <c r="A159">
        <v>158</v>
      </c>
      <c r="B159" s="13">
        <f t="shared" si="5"/>
        <v>645.285456915135</v>
      </c>
      <c r="C159" s="13">
        <f>Model!$I$7/365</f>
        <v>52.575342465753423</v>
      </c>
      <c r="D159" s="13">
        <f t="shared" si="4"/>
        <v>592.71011444938154</v>
      </c>
    </row>
    <row r="160" spans="1:4" x14ac:dyDescent="0.35">
      <c r="A160">
        <v>159</v>
      </c>
      <c r="B160" s="13">
        <f t="shared" si="5"/>
        <v>592.71011444938154</v>
      </c>
      <c r="C160" s="13">
        <f>Model!$I$7/365</f>
        <v>52.575342465753423</v>
      </c>
      <c r="D160" s="13">
        <f t="shared" si="4"/>
        <v>540.13477198362807</v>
      </c>
    </row>
    <row r="161" spans="1:4" x14ac:dyDescent="0.35">
      <c r="A161">
        <v>160</v>
      </c>
      <c r="B161" s="13">
        <f t="shared" si="5"/>
        <v>540.13477198362807</v>
      </c>
      <c r="C161" s="13">
        <f>Model!$I$7/365</f>
        <v>52.575342465753423</v>
      </c>
      <c r="D161" s="13">
        <f t="shared" si="4"/>
        <v>487.55942951787466</v>
      </c>
    </row>
    <row r="162" spans="1:4" x14ac:dyDescent="0.35">
      <c r="A162">
        <v>161</v>
      </c>
      <c r="B162" s="13">
        <f t="shared" si="5"/>
        <v>487.55942951787466</v>
      </c>
      <c r="C162" s="13">
        <f>Model!$I$7/365</f>
        <v>52.575342465753423</v>
      </c>
      <c r="D162" s="13">
        <f t="shared" si="4"/>
        <v>434.98408705212125</v>
      </c>
    </row>
    <row r="163" spans="1:4" x14ac:dyDescent="0.35">
      <c r="A163">
        <v>162</v>
      </c>
      <c r="B163" s="13">
        <f t="shared" si="5"/>
        <v>434.98408705212125</v>
      </c>
      <c r="C163" s="13">
        <f>Model!$I$7/365</f>
        <v>52.575342465753423</v>
      </c>
      <c r="D163" s="13">
        <f t="shared" si="4"/>
        <v>382.40874458636785</v>
      </c>
    </row>
    <row r="164" spans="1:4" x14ac:dyDescent="0.35">
      <c r="A164">
        <v>163</v>
      </c>
      <c r="B164" s="13">
        <f t="shared" si="5"/>
        <v>382.40874458636785</v>
      </c>
      <c r="C164" s="13">
        <f>Model!$I$7/365</f>
        <v>52.575342465753423</v>
      </c>
      <c r="D164" s="13">
        <f t="shared" si="4"/>
        <v>329.83340212061444</v>
      </c>
    </row>
    <row r="165" spans="1:4" x14ac:dyDescent="0.35">
      <c r="A165">
        <v>164</v>
      </c>
      <c r="B165" s="13">
        <f t="shared" si="5"/>
        <v>329.83340212061444</v>
      </c>
      <c r="C165" s="13">
        <f>Model!$I$7/365</f>
        <v>52.575342465753423</v>
      </c>
      <c r="D165" s="13">
        <f t="shared" si="4"/>
        <v>277.25805965486103</v>
      </c>
    </row>
    <row r="166" spans="1:4" x14ac:dyDescent="0.35">
      <c r="A166">
        <v>165</v>
      </c>
      <c r="B166" s="13">
        <f t="shared" si="5"/>
        <v>277.25805965486103</v>
      </c>
      <c r="C166" s="13">
        <f>Model!$I$7/365</f>
        <v>52.575342465753423</v>
      </c>
      <c r="D166" s="13">
        <f t="shared" si="4"/>
        <v>224.68271718910762</v>
      </c>
    </row>
    <row r="167" spans="1:4" x14ac:dyDescent="0.35">
      <c r="A167">
        <v>166</v>
      </c>
      <c r="B167" s="13">
        <f t="shared" si="5"/>
        <v>224.68271718910762</v>
      </c>
      <c r="C167" s="13">
        <f>Model!$I$7/365</f>
        <v>52.575342465753423</v>
      </c>
      <c r="D167" s="13">
        <f t="shared" si="4"/>
        <v>172.10737472335421</v>
      </c>
    </row>
    <row r="168" spans="1:4" x14ac:dyDescent="0.35">
      <c r="A168">
        <v>167</v>
      </c>
      <c r="B168" s="13">
        <f t="shared" si="5"/>
        <v>172.10737472335421</v>
      </c>
      <c r="C168" s="13">
        <f>Model!$I$7/365</f>
        <v>52.575342465753423</v>
      </c>
      <c r="D168" s="13">
        <f t="shared" si="4"/>
        <v>119.53203225760079</v>
      </c>
    </row>
    <row r="169" spans="1:4" x14ac:dyDescent="0.35">
      <c r="A169">
        <v>168</v>
      </c>
      <c r="B169" s="13">
        <f t="shared" si="5"/>
        <v>119.53203225760079</v>
      </c>
      <c r="C169" s="13">
        <f>Model!$I$7/365</f>
        <v>52.575342465753423</v>
      </c>
      <c r="D169" s="13">
        <f t="shared" si="4"/>
        <v>66.956689791847367</v>
      </c>
    </row>
    <row r="170" spans="1:4" x14ac:dyDescent="0.35">
      <c r="A170">
        <v>169</v>
      </c>
      <c r="B170" s="13">
        <f t="shared" si="5"/>
        <v>66.956689791847367</v>
      </c>
      <c r="C170" s="13">
        <f>Model!$I$7/365</f>
        <v>52.575342465753423</v>
      </c>
      <c r="D170" s="13">
        <f t="shared" si="4"/>
        <v>14.381347326093945</v>
      </c>
    </row>
    <row r="171" spans="1:4" x14ac:dyDescent="0.35">
      <c r="A171">
        <v>170</v>
      </c>
      <c r="B171" s="13">
        <f>D170+890</f>
        <v>904.38134732609399</v>
      </c>
      <c r="C171" s="13">
        <f>Model!$I$7/365</f>
        <v>52.575342465753423</v>
      </c>
      <c r="D171" s="13">
        <f t="shared" si="4"/>
        <v>851.80600486034052</v>
      </c>
    </row>
    <row r="172" spans="1:4" x14ac:dyDescent="0.35">
      <c r="A172">
        <v>171</v>
      </c>
      <c r="B172" s="13">
        <f t="shared" si="5"/>
        <v>851.80600486034052</v>
      </c>
      <c r="C172" s="13">
        <f>Model!$I$7/365</f>
        <v>52.575342465753423</v>
      </c>
      <c r="D172" s="13">
        <f t="shared" si="4"/>
        <v>799.23066239458706</v>
      </c>
    </row>
    <row r="173" spans="1:4" x14ac:dyDescent="0.35">
      <c r="A173">
        <v>172</v>
      </c>
      <c r="B173" s="13">
        <f t="shared" si="5"/>
        <v>799.23066239458706</v>
      </c>
      <c r="C173" s="13">
        <f>Model!$I$7/365</f>
        <v>52.575342465753423</v>
      </c>
      <c r="D173" s="13">
        <f t="shared" si="4"/>
        <v>746.65531992883359</v>
      </c>
    </row>
    <row r="174" spans="1:4" x14ac:dyDescent="0.35">
      <c r="A174">
        <v>173</v>
      </c>
      <c r="B174" s="13">
        <f t="shared" si="5"/>
        <v>746.65531992883359</v>
      </c>
      <c r="C174" s="13">
        <f>Model!$I$7/365</f>
        <v>52.575342465753423</v>
      </c>
      <c r="D174" s="13">
        <f t="shared" si="4"/>
        <v>694.07997746308013</v>
      </c>
    </row>
    <row r="175" spans="1:4" x14ac:dyDescent="0.35">
      <c r="A175">
        <v>174</v>
      </c>
      <c r="B175" s="13">
        <f t="shared" si="5"/>
        <v>694.07997746308013</v>
      </c>
      <c r="C175" s="13">
        <f>Model!$I$7/365</f>
        <v>52.575342465753423</v>
      </c>
      <c r="D175" s="13">
        <f t="shared" si="4"/>
        <v>641.50463499732666</v>
      </c>
    </row>
    <row r="176" spans="1:4" x14ac:dyDescent="0.35">
      <c r="A176">
        <v>175</v>
      </c>
      <c r="B176" s="13">
        <f t="shared" si="5"/>
        <v>641.50463499732666</v>
      </c>
      <c r="C176" s="13">
        <f>Model!$I$7/365</f>
        <v>52.575342465753423</v>
      </c>
      <c r="D176" s="13">
        <f t="shared" si="4"/>
        <v>588.9292925315732</v>
      </c>
    </row>
    <row r="177" spans="1:4" x14ac:dyDescent="0.35">
      <c r="A177">
        <v>176</v>
      </c>
      <c r="B177" s="13">
        <f t="shared" si="5"/>
        <v>588.9292925315732</v>
      </c>
      <c r="C177" s="13">
        <f>Model!$I$7/365</f>
        <v>52.575342465753423</v>
      </c>
      <c r="D177" s="13">
        <f t="shared" si="4"/>
        <v>536.35395006581973</v>
      </c>
    </row>
    <row r="178" spans="1:4" x14ac:dyDescent="0.35">
      <c r="A178">
        <v>177</v>
      </c>
      <c r="B178" s="13">
        <f t="shared" si="5"/>
        <v>536.35395006581973</v>
      </c>
      <c r="C178" s="13">
        <f>Model!$I$7/365</f>
        <v>52.575342465753423</v>
      </c>
      <c r="D178" s="13">
        <f t="shared" si="4"/>
        <v>483.77860760006632</v>
      </c>
    </row>
    <row r="179" spans="1:4" x14ac:dyDescent="0.35">
      <c r="A179">
        <v>178</v>
      </c>
      <c r="B179" s="13">
        <f t="shared" si="5"/>
        <v>483.77860760006632</v>
      </c>
      <c r="C179" s="13">
        <f>Model!$I$7/365</f>
        <v>52.575342465753423</v>
      </c>
      <c r="D179" s="13">
        <f t="shared" si="4"/>
        <v>431.20326513431291</v>
      </c>
    </row>
    <row r="180" spans="1:4" x14ac:dyDescent="0.35">
      <c r="A180">
        <v>179</v>
      </c>
      <c r="B180" s="13">
        <f t="shared" si="5"/>
        <v>431.20326513431291</v>
      </c>
      <c r="C180" s="13">
        <f>Model!$I$7/365</f>
        <v>52.575342465753423</v>
      </c>
      <c r="D180" s="13">
        <f t="shared" si="4"/>
        <v>378.62792266855951</v>
      </c>
    </row>
    <row r="181" spans="1:4" x14ac:dyDescent="0.35">
      <c r="A181">
        <v>180</v>
      </c>
      <c r="B181" s="13">
        <f t="shared" si="5"/>
        <v>378.62792266855951</v>
      </c>
      <c r="C181" s="13">
        <f>Model!$I$7/365</f>
        <v>52.575342465753423</v>
      </c>
      <c r="D181" s="13">
        <f t="shared" si="4"/>
        <v>326.0525802028061</v>
      </c>
    </row>
    <row r="182" spans="1:4" x14ac:dyDescent="0.35">
      <c r="A182">
        <v>181</v>
      </c>
      <c r="B182" s="13">
        <f t="shared" si="5"/>
        <v>326.0525802028061</v>
      </c>
      <c r="C182" s="13">
        <f>Model!$I$7/365</f>
        <v>52.575342465753423</v>
      </c>
      <c r="D182" s="13">
        <f t="shared" si="4"/>
        <v>273.47723773705269</v>
      </c>
    </row>
    <row r="183" spans="1:4" x14ac:dyDescent="0.35">
      <c r="A183">
        <v>182</v>
      </c>
      <c r="B183" s="13">
        <f t="shared" si="5"/>
        <v>273.47723773705269</v>
      </c>
      <c r="C183" s="13">
        <f>Model!$I$7/365</f>
        <v>52.575342465753423</v>
      </c>
      <c r="D183" s="13">
        <f t="shared" si="4"/>
        <v>220.90189527129928</v>
      </c>
    </row>
    <row r="184" spans="1:4" x14ac:dyDescent="0.35">
      <c r="A184">
        <v>183</v>
      </c>
      <c r="B184" s="13">
        <f t="shared" si="5"/>
        <v>220.90189527129928</v>
      </c>
      <c r="C184" s="13">
        <f>Model!$I$7/365</f>
        <v>52.575342465753423</v>
      </c>
      <c r="D184" s="13">
        <f t="shared" si="4"/>
        <v>168.32655280554587</v>
      </c>
    </row>
    <row r="185" spans="1:4" x14ac:dyDescent="0.35">
      <c r="A185">
        <v>184</v>
      </c>
      <c r="B185" s="13">
        <f t="shared" si="5"/>
        <v>168.32655280554587</v>
      </c>
      <c r="C185" s="13">
        <f>Model!$I$7/365</f>
        <v>52.575342465753423</v>
      </c>
      <c r="D185" s="13">
        <f t="shared" si="4"/>
        <v>115.75121033979245</v>
      </c>
    </row>
    <row r="186" spans="1:4" x14ac:dyDescent="0.35">
      <c r="A186">
        <v>185</v>
      </c>
      <c r="B186" s="13">
        <f t="shared" si="5"/>
        <v>115.75121033979245</v>
      </c>
      <c r="C186" s="13">
        <f>Model!$I$7/365</f>
        <v>52.575342465753423</v>
      </c>
      <c r="D186" s="13">
        <f t="shared" si="4"/>
        <v>63.175867874039028</v>
      </c>
    </row>
    <row r="187" spans="1:4" x14ac:dyDescent="0.35">
      <c r="A187">
        <v>186</v>
      </c>
      <c r="B187" s="13">
        <f t="shared" si="5"/>
        <v>63.175867874039028</v>
      </c>
      <c r="C187" s="13">
        <f>Model!$I$7/365</f>
        <v>52.575342465753423</v>
      </c>
      <c r="D187" s="13">
        <f t="shared" si="4"/>
        <v>10.600525408285606</v>
      </c>
    </row>
    <row r="188" spans="1:4" x14ac:dyDescent="0.35">
      <c r="A188">
        <v>187</v>
      </c>
      <c r="B188" s="13">
        <f>D187+890</f>
        <v>900.60052540828565</v>
      </c>
      <c r="C188" s="13">
        <f>Model!$I$7/365</f>
        <v>52.575342465753423</v>
      </c>
      <c r="D188" s="13">
        <f t="shared" si="4"/>
        <v>848.02518294253218</v>
      </c>
    </row>
    <row r="189" spans="1:4" x14ac:dyDescent="0.35">
      <c r="A189">
        <v>188</v>
      </c>
      <c r="B189" s="13">
        <f t="shared" si="5"/>
        <v>848.02518294253218</v>
      </c>
      <c r="C189" s="13">
        <f>Model!$I$7/365</f>
        <v>52.575342465753423</v>
      </c>
      <c r="D189" s="13">
        <f t="shared" si="4"/>
        <v>795.44984047677872</v>
      </c>
    </row>
    <row r="190" spans="1:4" x14ac:dyDescent="0.35">
      <c r="A190">
        <v>189</v>
      </c>
      <c r="B190" s="13">
        <f t="shared" si="5"/>
        <v>795.44984047677872</v>
      </c>
      <c r="C190" s="13">
        <f>Model!$I$7/365</f>
        <v>52.575342465753423</v>
      </c>
      <c r="D190" s="13">
        <f t="shared" si="4"/>
        <v>742.87449801102525</v>
      </c>
    </row>
    <row r="191" spans="1:4" x14ac:dyDescent="0.35">
      <c r="A191">
        <v>190</v>
      </c>
      <c r="B191" s="13">
        <f t="shared" si="5"/>
        <v>742.87449801102525</v>
      </c>
      <c r="C191" s="13">
        <f>Model!$I$7/365</f>
        <v>52.575342465753423</v>
      </c>
      <c r="D191" s="13">
        <f t="shared" si="4"/>
        <v>690.29915554527179</v>
      </c>
    </row>
    <row r="192" spans="1:4" x14ac:dyDescent="0.35">
      <c r="A192">
        <v>191</v>
      </c>
      <c r="B192" s="13">
        <f t="shared" si="5"/>
        <v>690.29915554527179</v>
      </c>
      <c r="C192" s="13">
        <f>Model!$I$7/365</f>
        <v>52.575342465753423</v>
      </c>
      <c r="D192" s="13">
        <f t="shared" si="4"/>
        <v>637.72381307951832</v>
      </c>
    </row>
    <row r="193" spans="1:4" x14ac:dyDescent="0.35">
      <c r="A193">
        <v>192</v>
      </c>
      <c r="B193" s="13">
        <f t="shared" si="5"/>
        <v>637.72381307951832</v>
      </c>
      <c r="C193" s="13">
        <f>Model!$I$7/365</f>
        <v>52.575342465753423</v>
      </c>
      <c r="D193" s="13">
        <f t="shared" si="4"/>
        <v>585.14847061376486</v>
      </c>
    </row>
    <row r="194" spans="1:4" x14ac:dyDescent="0.35">
      <c r="A194">
        <v>193</v>
      </c>
      <c r="B194" s="13">
        <f t="shared" si="5"/>
        <v>585.14847061376486</v>
      </c>
      <c r="C194" s="13">
        <f>Model!$I$7/365</f>
        <v>52.575342465753423</v>
      </c>
      <c r="D194" s="13">
        <f t="shared" si="4"/>
        <v>532.57312814801139</v>
      </c>
    </row>
    <row r="195" spans="1:4" x14ac:dyDescent="0.35">
      <c r="A195">
        <v>194</v>
      </c>
      <c r="B195" s="13">
        <f t="shared" si="5"/>
        <v>532.57312814801139</v>
      </c>
      <c r="C195" s="13">
        <f>Model!$I$7/365</f>
        <v>52.575342465753423</v>
      </c>
      <c r="D195" s="13">
        <f t="shared" ref="D195:D258" si="6">B195-C195</f>
        <v>479.99778568225798</v>
      </c>
    </row>
    <row r="196" spans="1:4" x14ac:dyDescent="0.35">
      <c r="A196">
        <v>195</v>
      </c>
      <c r="B196" s="13">
        <f t="shared" ref="B196:B259" si="7">D195</f>
        <v>479.99778568225798</v>
      </c>
      <c r="C196" s="13">
        <f>Model!$I$7/365</f>
        <v>52.575342465753423</v>
      </c>
      <c r="D196" s="13">
        <f t="shared" si="6"/>
        <v>427.42244321650458</v>
      </c>
    </row>
    <row r="197" spans="1:4" x14ac:dyDescent="0.35">
      <c r="A197">
        <v>196</v>
      </c>
      <c r="B197" s="13">
        <f t="shared" si="7"/>
        <v>427.42244321650458</v>
      </c>
      <c r="C197" s="13">
        <f>Model!$I$7/365</f>
        <v>52.575342465753423</v>
      </c>
      <c r="D197" s="13">
        <f t="shared" si="6"/>
        <v>374.84710075075117</v>
      </c>
    </row>
    <row r="198" spans="1:4" x14ac:dyDescent="0.35">
      <c r="A198">
        <v>197</v>
      </c>
      <c r="B198" s="13">
        <f t="shared" si="7"/>
        <v>374.84710075075117</v>
      </c>
      <c r="C198" s="13">
        <f>Model!$I$7/365</f>
        <v>52.575342465753423</v>
      </c>
      <c r="D198" s="13">
        <f t="shared" si="6"/>
        <v>322.27175828499776</v>
      </c>
    </row>
    <row r="199" spans="1:4" x14ac:dyDescent="0.35">
      <c r="A199">
        <v>198</v>
      </c>
      <c r="B199" s="13">
        <f t="shared" si="7"/>
        <v>322.27175828499776</v>
      </c>
      <c r="C199" s="13">
        <f>Model!$I$7/365</f>
        <v>52.575342465753423</v>
      </c>
      <c r="D199" s="13">
        <f t="shared" si="6"/>
        <v>269.69641581924435</v>
      </c>
    </row>
    <row r="200" spans="1:4" x14ac:dyDescent="0.35">
      <c r="A200">
        <v>199</v>
      </c>
      <c r="B200" s="13">
        <f t="shared" si="7"/>
        <v>269.69641581924435</v>
      </c>
      <c r="C200" s="13">
        <f>Model!$I$7/365</f>
        <v>52.575342465753423</v>
      </c>
      <c r="D200" s="13">
        <f t="shared" si="6"/>
        <v>217.12107335349094</v>
      </c>
    </row>
    <row r="201" spans="1:4" x14ac:dyDescent="0.35">
      <c r="A201">
        <v>200</v>
      </c>
      <c r="B201" s="13">
        <f t="shared" si="7"/>
        <v>217.12107335349094</v>
      </c>
      <c r="C201" s="13">
        <f>Model!$I$7/365</f>
        <v>52.575342465753423</v>
      </c>
      <c r="D201" s="13">
        <f t="shared" si="6"/>
        <v>164.54573088773753</v>
      </c>
    </row>
    <row r="202" spans="1:4" x14ac:dyDescent="0.35">
      <c r="A202">
        <v>201</v>
      </c>
      <c r="B202" s="13">
        <f t="shared" si="7"/>
        <v>164.54573088773753</v>
      </c>
      <c r="C202" s="13">
        <f>Model!$I$7/365</f>
        <v>52.575342465753423</v>
      </c>
      <c r="D202" s="13">
        <f t="shared" si="6"/>
        <v>111.97038842198411</v>
      </c>
    </row>
    <row r="203" spans="1:4" x14ac:dyDescent="0.35">
      <c r="A203">
        <v>202</v>
      </c>
      <c r="B203" s="13">
        <f t="shared" si="7"/>
        <v>111.97038842198411</v>
      </c>
      <c r="C203" s="13">
        <f>Model!$I$7/365</f>
        <v>52.575342465753423</v>
      </c>
      <c r="D203" s="13">
        <f t="shared" si="6"/>
        <v>59.395045956230689</v>
      </c>
    </row>
    <row r="204" spans="1:4" x14ac:dyDescent="0.35">
      <c r="A204">
        <v>203</v>
      </c>
      <c r="B204" s="13">
        <f t="shared" si="7"/>
        <v>59.395045956230689</v>
      </c>
      <c r="C204" s="13">
        <f>Model!$I$7/365</f>
        <v>52.575342465753423</v>
      </c>
      <c r="D204" s="13">
        <f t="shared" si="6"/>
        <v>6.8197034904772664</v>
      </c>
    </row>
    <row r="205" spans="1:4" x14ac:dyDescent="0.35">
      <c r="A205">
        <v>204</v>
      </c>
      <c r="B205" s="13">
        <f>D204+890</f>
        <v>896.81970349047731</v>
      </c>
      <c r="C205" s="13">
        <f>Model!$I$7/365</f>
        <v>52.575342465753423</v>
      </c>
      <c r="D205" s="13">
        <f t="shared" si="6"/>
        <v>844.24436102472384</v>
      </c>
    </row>
    <row r="206" spans="1:4" x14ac:dyDescent="0.35">
      <c r="A206">
        <v>205</v>
      </c>
      <c r="B206" s="13">
        <f t="shared" si="7"/>
        <v>844.24436102472384</v>
      </c>
      <c r="C206" s="13">
        <f>Model!$I$7/365</f>
        <v>52.575342465753423</v>
      </c>
      <c r="D206" s="13">
        <f t="shared" si="6"/>
        <v>791.66901855897038</v>
      </c>
    </row>
    <row r="207" spans="1:4" x14ac:dyDescent="0.35">
      <c r="A207">
        <v>206</v>
      </c>
      <c r="B207" s="13">
        <f t="shared" si="7"/>
        <v>791.66901855897038</v>
      </c>
      <c r="C207" s="13">
        <f>Model!$I$7/365</f>
        <v>52.575342465753423</v>
      </c>
      <c r="D207" s="13">
        <f t="shared" si="6"/>
        <v>739.09367609321691</v>
      </c>
    </row>
    <row r="208" spans="1:4" x14ac:dyDescent="0.35">
      <c r="A208">
        <v>207</v>
      </c>
      <c r="B208" s="13">
        <f t="shared" si="7"/>
        <v>739.09367609321691</v>
      </c>
      <c r="C208" s="13">
        <f>Model!$I$7/365</f>
        <v>52.575342465753423</v>
      </c>
      <c r="D208" s="13">
        <f t="shared" si="6"/>
        <v>686.51833362746345</v>
      </c>
    </row>
    <row r="209" spans="1:4" x14ac:dyDescent="0.35">
      <c r="A209">
        <v>208</v>
      </c>
      <c r="B209" s="13">
        <f t="shared" si="7"/>
        <v>686.51833362746345</v>
      </c>
      <c r="C209" s="13">
        <f>Model!$I$7/365</f>
        <v>52.575342465753423</v>
      </c>
      <c r="D209" s="13">
        <f t="shared" si="6"/>
        <v>633.94299116170998</v>
      </c>
    </row>
    <row r="210" spans="1:4" x14ac:dyDescent="0.35">
      <c r="A210">
        <v>209</v>
      </c>
      <c r="B210" s="13">
        <f t="shared" si="7"/>
        <v>633.94299116170998</v>
      </c>
      <c r="C210" s="13">
        <f>Model!$I$7/365</f>
        <v>52.575342465753423</v>
      </c>
      <c r="D210" s="13">
        <f t="shared" si="6"/>
        <v>581.36764869595652</v>
      </c>
    </row>
    <row r="211" spans="1:4" x14ac:dyDescent="0.35">
      <c r="A211">
        <v>210</v>
      </c>
      <c r="B211" s="13">
        <f t="shared" si="7"/>
        <v>581.36764869595652</v>
      </c>
      <c r="C211" s="13">
        <f>Model!$I$7/365</f>
        <v>52.575342465753423</v>
      </c>
      <c r="D211" s="13">
        <f t="shared" si="6"/>
        <v>528.79230623020305</v>
      </c>
    </row>
    <row r="212" spans="1:4" x14ac:dyDescent="0.35">
      <c r="A212">
        <v>211</v>
      </c>
      <c r="B212" s="13">
        <f t="shared" si="7"/>
        <v>528.79230623020305</v>
      </c>
      <c r="C212" s="13">
        <f>Model!$I$7/365</f>
        <v>52.575342465753423</v>
      </c>
      <c r="D212" s="13">
        <f t="shared" si="6"/>
        <v>476.21696376444964</v>
      </c>
    </row>
    <row r="213" spans="1:4" x14ac:dyDescent="0.35">
      <c r="A213">
        <v>212</v>
      </c>
      <c r="B213" s="13">
        <f t="shared" si="7"/>
        <v>476.21696376444964</v>
      </c>
      <c r="C213" s="13">
        <f>Model!$I$7/365</f>
        <v>52.575342465753423</v>
      </c>
      <c r="D213" s="13">
        <f t="shared" si="6"/>
        <v>423.64162129869624</v>
      </c>
    </row>
    <row r="214" spans="1:4" x14ac:dyDescent="0.35">
      <c r="A214">
        <v>213</v>
      </c>
      <c r="B214" s="13">
        <f t="shared" si="7"/>
        <v>423.64162129869624</v>
      </c>
      <c r="C214" s="13">
        <f>Model!$I$7/365</f>
        <v>52.575342465753423</v>
      </c>
      <c r="D214" s="13">
        <f t="shared" si="6"/>
        <v>371.06627883294283</v>
      </c>
    </row>
    <row r="215" spans="1:4" x14ac:dyDescent="0.35">
      <c r="A215">
        <v>214</v>
      </c>
      <c r="B215" s="13">
        <f t="shared" si="7"/>
        <v>371.06627883294283</v>
      </c>
      <c r="C215" s="13">
        <f>Model!$I$7/365</f>
        <v>52.575342465753423</v>
      </c>
      <c r="D215" s="13">
        <f t="shared" si="6"/>
        <v>318.49093636718942</v>
      </c>
    </row>
    <row r="216" spans="1:4" x14ac:dyDescent="0.35">
      <c r="A216">
        <v>215</v>
      </c>
      <c r="B216" s="13">
        <f t="shared" si="7"/>
        <v>318.49093636718942</v>
      </c>
      <c r="C216" s="13">
        <f>Model!$I$7/365</f>
        <v>52.575342465753423</v>
      </c>
      <c r="D216" s="13">
        <f t="shared" si="6"/>
        <v>265.91559390143601</v>
      </c>
    </row>
    <row r="217" spans="1:4" x14ac:dyDescent="0.35">
      <c r="A217">
        <v>216</v>
      </c>
      <c r="B217" s="13">
        <f t="shared" si="7"/>
        <v>265.91559390143601</v>
      </c>
      <c r="C217" s="13">
        <f>Model!$I$7/365</f>
        <v>52.575342465753423</v>
      </c>
      <c r="D217" s="13">
        <f t="shared" si="6"/>
        <v>213.3402514356826</v>
      </c>
    </row>
    <row r="218" spans="1:4" x14ac:dyDescent="0.35">
      <c r="A218">
        <v>217</v>
      </c>
      <c r="B218" s="13">
        <f t="shared" si="7"/>
        <v>213.3402514356826</v>
      </c>
      <c r="C218" s="13">
        <f>Model!$I$7/365</f>
        <v>52.575342465753423</v>
      </c>
      <c r="D218" s="13">
        <f t="shared" si="6"/>
        <v>160.76490896992919</v>
      </c>
    </row>
    <row r="219" spans="1:4" x14ac:dyDescent="0.35">
      <c r="A219">
        <v>218</v>
      </c>
      <c r="B219" s="13">
        <f t="shared" si="7"/>
        <v>160.76490896992919</v>
      </c>
      <c r="C219" s="13">
        <f>Model!$I$7/365</f>
        <v>52.575342465753423</v>
      </c>
      <c r="D219" s="13">
        <f t="shared" si="6"/>
        <v>108.18956650417577</v>
      </c>
    </row>
    <row r="220" spans="1:4" x14ac:dyDescent="0.35">
      <c r="A220">
        <v>219</v>
      </c>
      <c r="B220" s="13">
        <f t="shared" si="7"/>
        <v>108.18956650417577</v>
      </c>
      <c r="C220" s="13">
        <f>Model!$I$7/365</f>
        <v>52.575342465753423</v>
      </c>
      <c r="D220" s="13">
        <f t="shared" si="6"/>
        <v>55.61422403842235</v>
      </c>
    </row>
    <row r="221" spans="1:4" x14ac:dyDescent="0.35">
      <c r="A221">
        <v>220</v>
      </c>
      <c r="B221" s="13">
        <f t="shared" si="7"/>
        <v>55.61422403842235</v>
      </c>
      <c r="C221" s="13">
        <f>Model!$I$7/365</f>
        <v>52.575342465753423</v>
      </c>
      <c r="D221" s="13">
        <f t="shared" si="6"/>
        <v>3.0388815726689273</v>
      </c>
    </row>
    <row r="222" spans="1:4" x14ac:dyDescent="0.35">
      <c r="A222">
        <v>221</v>
      </c>
      <c r="B222" s="13">
        <f>D221+890</f>
        <v>893.03888157266897</v>
      </c>
      <c r="C222" s="13">
        <f>Model!$I$7/365</f>
        <v>52.575342465753423</v>
      </c>
      <c r="D222" s="13">
        <f t="shared" si="6"/>
        <v>840.4635391069155</v>
      </c>
    </row>
    <row r="223" spans="1:4" x14ac:dyDescent="0.35">
      <c r="A223">
        <v>222</v>
      </c>
      <c r="B223" s="13">
        <f t="shared" si="7"/>
        <v>840.4635391069155</v>
      </c>
      <c r="C223" s="13">
        <f>Model!$I$7/365</f>
        <v>52.575342465753423</v>
      </c>
      <c r="D223" s="13">
        <f t="shared" si="6"/>
        <v>787.88819664116204</v>
      </c>
    </row>
    <row r="224" spans="1:4" x14ac:dyDescent="0.35">
      <c r="A224">
        <v>223</v>
      </c>
      <c r="B224" s="13">
        <f t="shared" si="7"/>
        <v>787.88819664116204</v>
      </c>
      <c r="C224" s="13">
        <f>Model!$I$7/365</f>
        <v>52.575342465753423</v>
      </c>
      <c r="D224" s="13">
        <f t="shared" si="6"/>
        <v>735.31285417540857</v>
      </c>
    </row>
    <row r="225" spans="1:4" x14ac:dyDescent="0.35">
      <c r="A225">
        <v>224</v>
      </c>
      <c r="B225" s="13">
        <f t="shared" si="7"/>
        <v>735.31285417540857</v>
      </c>
      <c r="C225" s="13">
        <f>Model!$I$7/365</f>
        <v>52.575342465753423</v>
      </c>
      <c r="D225" s="13">
        <f t="shared" si="6"/>
        <v>682.73751170965511</v>
      </c>
    </row>
    <row r="226" spans="1:4" x14ac:dyDescent="0.35">
      <c r="A226">
        <v>225</v>
      </c>
      <c r="B226" s="13">
        <f t="shared" si="7"/>
        <v>682.73751170965511</v>
      </c>
      <c r="C226" s="13">
        <f>Model!$I$7/365</f>
        <v>52.575342465753423</v>
      </c>
      <c r="D226" s="13">
        <f t="shared" si="6"/>
        <v>630.16216924390164</v>
      </c>
    </row>
    <row r="227" spans="1:4" x14ac:dyDescent="0.35">
      <c r="A227">
        <v>226</v>
      </c>
      <c r="B227" s="13">
        <f t="shared" si="7"/>
        <v>630.16216924390164</v>
      </c>
      <c r="C227" s="13">
        <f>Model!$I$7/365</f>
        <v>52.575342465753423</v>
      </c>
      <c r="D227" s="13">
        <f t="shared" si="6"/>
        <v>577.58682677814818</v>
      </c>
    </row>
    <row r="228" spans="1:4" x14ac:dyDescent="0.35">
      <c r="A228">
        <v>227</v>
      </c>
      <c r="B228" s="13">
        <f t="shared" si="7"/>
        <v>577.58682677814818</v>
      </c>
      <c r="C228" s="13">
        <f>Model!$I$7/365</f>
        <v>52.575342465753423</v>
      </c>
      <c r="D228" s="13">
        <f t="shared" si="6"/>
        <v>525.01148431239471</v>
      </c>
    </row>
    <row r="229" spans="1:4" x14ac:dyDescent="0.35">
      <c r="A229">
        <v>228</v>
      </c>
      <c r="B229" s="13">
        <f t="shared" si="7"/>
        <v>525.01148431239471</v>
      </c>
      <c r="C229" s="13">
        <f>Model!$I$7/365</f>
        <v>52.575342465753423</v>
      </c>
      <c r="D229" s="13">
        <f t="shared" si="6"/>
        <v>472.43614184664131</v>
      </c>
    </row>
    <row r="230" spans="1:4" x14ac:dyDescent="0.35">
      <c r="A230">
        <v>229</v>
      </c>
      <c r="B230" s="13">
        <f t="shared" si="7"/>
        <v>472.43614184664131</v>
      </c>
      <c r="C230" s="13">
        <f>Model!$I$7/365</f>
        <v>52.575342465753423</v>
      </c>
      <c r="D230" s="13">
        <f t="shared" si="6"/>
        <v>419.8607993808879</v>
      </c>
    </row>
    <row r="231" spans="1:4" x14ac:dyDescent="0.35">
      <c r="A231">
        <v>230</v>
      </c>
      <c r="B231" s="13">
        <f t="shared" si="7"/>
        <v>419.8607993808879</v>
      </c>
      <c r="C231" s="13">
        <f>Model!$I$7/365</f>
        <v>52.575342465753423</v>
      </c>
      <c r="D231" s="13">
        <f t="shared" si="6"/>
        <v>367.28545691513449</v>
      </c>
    </row>
    <row r="232" spans="1:4" x14ac:dyDescent="0.35">
      <c r="A232">
        <v>231</v>
      </c>
      <c r="B232" s="13">
        <f t="shared" si="7"/>
        <v>367.28545691513449</v>
      </c>
      <c r="C232" s="13">
        <f>Model!$I$7/365</f>
        <v>52.575342465753423</v>
      </c>
      <c r="D232" s="13">
        <f t="shared" si="6"/>
        <v>314.71011444938108</v>
      </c>
    </row>
    <row r="233" spans="1:4" x14ac:dyDescent="0.35">
      <c r="A233">
        <v>232</v>
      </c>
      <c r="B233" s="13">
        <f t="shared" si="7"/>
        <v>314.71011444938108</v>
      </c>
      <c r="C233" s="13">
        <f>Model!$I$7/365</f>
        <v>52.575342465753423</v>
      </c>
      <c r="D233" s="13">
        <f t="shared" si="6"/>
        <v>262.13477198362767</v>
      </c>
    </row>
    <row r="234" spans="1:4" x14ac:dyDescent="0.35">
      <c r="A234">
        <v>233</v>
      </c>
      <c r="B234" s="13">
        <f t="shared" si="7"/>
        <v>262.13477198362767</v>
      </c>
      <c r="C234" s="13">
        <f>Model!$I$7/365</f>
        <v>52.575342465753423</v>
      </c>
      <c r="D234" s="13">
        <f t="shared" si="6"/>
        <v>209.55942951787426</v>
      </c>
    </row>
    <row r="235" spans="1:4" x14ac:dyDescent="0.35">
      <c r="A235">
        <v>234</v>
      </c>
      <c r="B235" s="13">
        <f t="shared" si="7"/>
        <v>209.55942951787426</v>
      </c>
      <c r="C235" s="13">
        <f>Model!$I$7/365</f>
        <v>52.575342465753423</v>
      </c>
      <c r="D235" s="13">
        <f t="shared" si="6"/>
        <v>156.98408705212086</v>
      </c>
    </row>
    <row r="236" spans="1:4" x14ac:dyDescent="0.35">
      <c r="A236">
        <v>235</v>
      </c>
      <c r="B236" s="13">
        <f t="shared" si="7"/>
        <v>156.98408705212086</v>
      </c>
      <c r="C236" s="13">
        <f>Model!$I$7/365</f>
        <v>52.575342465753423</v>
      </c>
      <c r="D236" s="13">
        <f t="shared" si="6"/>
        <v>104.40874458636743</v>
      </c>
    </row>
    <row r="237" spans="1:4" x14ac:dyDescent="0.35">
      <c r="A237">
        <v>236</v>
      </c>
      <c r="B237" s="13">
        <f t="shared" si="7"/>
        <v>104.40874458636743</v>
      </c>
      <c r="C237" s="13">
        <f>Model!$I$7/365</f>
        <v>52.575342465753423</v>
      </c>
      <c r="D237" s="13">
        <f t="shared" si="6"/>
        <v>51.833402120614011</v>
      </c>
    </row>
    <row r="238" spans="1:4" x14ac:dyDescent="0.35">
      <c r="A238">
        <v>237</v>
      </c>
      <c r="B238" s="13">
        <f>D237+890</f>
        <v>941.83340212061398</v>
      </c>
      <c r="C238" s="13">
        <f>Model!$I$7/365</f>
        <v>52.575342465753423</v>
      </c>
      <c r="D238" s="13">
        <f t="shared" si="6"/>
        <v>889.25805965486052</v>
      </c>
    </row>
    <row r="239" spans="1:4" x14ac:dyDescent="0.35">
      <c r="A239">
        <v>238</v>
      </c>
      <c r="B239" s="13">
        <f t="shared" si="7"/>
        <v>889.25805965486052</v>
      </c>
      <c r="C239" s="13">
        <f>Model!$I$7/365</f>
        <v>52.575342465753423</v>
      </c>
      <c r="D239" s="13">
        <f t="shared" si="6"/>
        <v>836.68271718910705</v>
      </c>
    </row>
    <row r="240" spans="1:4" x14ac:dyDescent="0.35">
      <c r="A240">
        <v>239</v>
      </c>
      <c r="B240" s="13">
        <f t="shared" si="7"/>
        <v>836.68271718910705</v>
      </c>
      <c r="C240" s="13">
        <f>Model!$I$7/365</f>
        <v>52.575342465753423</v>
      </c>
      <c r="D240" s="13">
        <f t="shared" si="6"/>
        <v>784.10737472335359</v>
      </c>
    </row>
    <row r="241" spans="1:4" x14ac:dyDescent="0.35">
      <c r="A241">
        <v>240</v>
      </c>
      <c r="B241" s="13">
        <f t="shared" si="7"/>
        <v>784.10737472335359</v>
      </c>
      <c r="C241" s="13">
        <f>Model!$I$7/365</f>
        <v>52.575342465753423</v>
      </c>
      <c r="D241" s="13">
        <f t="shared" si="6"/>
        <v>731.53203225760012</v>
      </c>
    </row>
    <row r="242" spans="1:4" x14ac:dyDescent="0.35">
      <c r="A242">
        <v>241</v>
      </c>
      <c r="B242" s="13">
        <f t="shared" si="7"/>
        <v>731.53203225760012</v>
      </c>
      <c r="C242" s="13">
        <f>Model!$I$7/365</f>
        <v>52.575342465753423</v>
      </c>
      <c r="D242" s="13">
        <f t="shared" si="6"/>
        <v>678.95668979184666</v>
      </c>
    </row>
    <row r="243" spans="1:4" x14ac:dyDescent="0.35">
      <c r="A243">
        <v>242</v>
      </c>
      <c r="B243" s="13">
        <f t="shared" si="7"/>
        <v>678.95668979184666</v>
      </c>
      <c r="C243" s="13">
        <f>Model!$I$7/365</f>
        <v>52.575342465753423</v>
      </c>
      <c r="D243" s="13">
        <f t="shared" si="6"/>
        <v>626.38134732609319</v>
      </c>
    </row>
    <row r="244" spans="1:4" x14ac:dyDescent="0.35">
      <c r="A244">
        <v>243</v>
      </c>
      <c r="B244" s="13">
        <f t="shared" si="7"/>
        <v>626.38134732609319</v>
      </c>
      <c r="C244" s="13">
        <f>Model!$I$7/365</f>
        <v>52.575342465753423</v>
      </c>
      <c r="D244" s="13">
        <f t="shared" si="6"/>
        <v>573.80600486033973</v>
      </c>
    </row>
    <row r="245" spans="1:4" x14ac:dyDescent="0.35">
      <c r="A245">
        <v>244</v>
      </c>
      <c r="B245" s="13">
        <f t="shared" si="7"/>
        <v>573.80600486033973</v>
      </c>
      <c r="C245" s="13">
        <f>Model!$I$7/365</f>
        <v>52.575342465753423</v>
      </c>
      <c r="D245" s="13">
        <f t="shared" si="6"/>
        <v>521.23066239458626</v>
      </c>
    </row>
    <row r="246" spans="1:4" x14ac:dyDescent="0.35">
      <c r="A246">
        <v>245</v>
      </c>
      <c r="B246" s="13">
        <f t="shared" si="7"/>
        <v>521.23066239458626</v>
      </c>
      <c r="C246" s="13">
        <f>Model!$I$7/365</f>
        <v>52.575342465753423</v>
      </c>
      <c r="D246" s="13">
        <f t="shared" si="6"/>
        <v>468.65531992883285</v>
      </c>
    </row>
    <row r="247" spans="1:4" x14ac:dyDescent="0.35">
      <c r="A247">
        <v>246</v>
      </c>
      <c r="B247" s="13">
        <f t="shared" si="7"/>
        <v>468.65531992883285</v>
      </c>
      <c r="C247" s="13">
        <f>Model!$I$7/365</f>
        <v>52.575342465753423</v>
      </c>
      <c r="D247" s="13">
        <f t="shared" si="6"/>
        <v>416.07997746307944</v>
      </c>
    </row>
    <row r="248" spans="1:4" x14ac:dyDescent="0.35">
      <c r="A248">
        <v>247</v>
      </c>
      <c r="B248" s="13">
        <f t="shared" si="7"/>
        <v>416.07997746307944</v>
      </c>
      <c r="C248" s="13">
        <f>Model!$I$7/365</f>
        <v>52.575342465753423</v>
      </c>
      <c r="D248" s="13">
        <f t="shared" si="6"/>
        <v>363.50463499732604</v>
      </c>
    </row>
    <row r="249" spans="1:4" x14ac:dyDescent="0.35">
      <c r="A249">
        <v>248</v>
      </c>
      <c r="B249" s="13">
        <f t="shared" si="7"/>
        <v>363.50463499732604</v>
      </c>
      <c r="C249" s="13">
        <f>Model!$I$7/365</f>
        <v>52.575342465753423</v>
      </c>
      <c r="D249" s="13">
        <f t="shared" si="6"/>
        <v>310.92929253157263</v>
      </c>
    </row>
    <row r="250" spans="1:4" x14ac:dyDescent="0.35">
      <c r="A250">
        <v>249</v>
      </c>
      <c r="B250" s="13">
        <f t="shared" si="7"/>
        <v>310.92929253157263</v>
      </c>
      <c r="C250" s="13">
        <f>Model!$I$7/365</f>
        <v>52.575342465753423</v>
      </c>
      <c r="D250" s="13">
        <f t="shared" si="6"/>
        <v>258.35395006581922</v>
      </c>
    </row>
    <row r="251" spans="1:4" x14ac:dyDescent="0.35">
      <c r="A251">
        <v>250</v>
      </c>
      <c r="B251" s="13">
        <f t="shared" si="7"/>
        <v>258.35395006581922</v>
      </c>
      <c r="C251" s="13">
        <f>Model!$I$7/365</f>
        <v>52.575342465753423</v>
      </c>
      <c r="D251" s="13">
        <f t="shared" si="6"/>
        <v>205.77860760006581</v>
      </c>
    </row>
    <row r="252" spans="1:4" x14ac:dyDescent="0.35">
      <c r="A252">
        <v>251</v>
      </c>
      <c r="B252" s="13">
        <f t="shared" si="7"/>
        <v>205.77860760006581</v>
      </c>
      <c r="C252" s="13">
        <f>Model!$I$7/365</f>
        <v>52.575342465753423</v>
      </c>
      <c r="D252" s="13">
        <f t="shared" si="6"/>
        <v>153.2032651343124</v>
      </c>
    </row>
    <row r="253" spans="1:4" x14ac:dyDescent="0.35">
      <c r="A253">
        <v>252</v>
      </c>
      <c r="B253" s="13">
        <f t="shared" si="7"/>
        <v>153.2032651343124</v>
      </c>
      <c r="C253" s="13">
        <f>Model!$I$7/365</f>
        <v>52.575342465753423</v>
      </c>
      <c r="D253" s="13">
        <f t="shared" si="6"/>
        <v>100.62792266855898</v>
      </c>
    </row>
    <row r="254" spans="1:4" x14ac:dyDescent="0.35">
      <c r="A254">
        <v>253</v>
      </c>
      <c r="B254" s="13">
        <f t="shared" si="7"/>
        <v>100.62792266855898</v>
      </c>
      <c r="C254" s="13">
        <f>Model!$I$7/365</f>
        <v>52.575342465753423</v>
      </c>
      <c r="D254" s="13">
        <f t="shared" si="6"/>
        <v>48.052580202805558</v>
      </c>
    </row>
    <row r="255" spans="1:4" x14ac:dyDescent="0.35">
      <c r="A255">
        <v>254</v>
      </c>
      <c r="B255" s="13">
        <f>D254+890</f>
        <v>938.05258020280553</v>
      </c>
      <c r="C255" s="13">
        <f>Model!$I$7/365</f>
        <v>52.575342465753423</v>
      </c>
      <c r="D255" s="13">
        <f t="shared" si="6"/>
        <v>885.47723773705206</v>
      </c>
    </row>
    <row r="256" spans="1:4" x14ac:dyDescent="0.35">
      <c r="A256">
        <v>255</v>
      </c>
      <c r="B256" s="13">
        <f t="shared" si="7"/>
        <v>885.47723773705206</v>
      </c>
      <c r="C256" s="13">
        <f>Model!$I$7/365</f>
        <v>52.575342465753423</v>
      </c>
      <c r="D256" s="13">
        <f t="shared" si="6"/>
        <v>832.9018952712986</v>
      </c>
    </row>
    <row r="257" spans="1:4" x14ac:dyDescent="0.35">
      <c r="A257">
        <v>256</v>
      </c>
      <c r="B257" s="13">
        <f t="shared" si="7"/>
        <v>832.9018952712986</v>
      </c>
      <c r="C257" s="13">
        <f>Model!$I$7/365</f>
        <v>52.575342465753423</v>
      </c>
      <c r="D257" s="13">
        <f t="shared" si="6"/>
        <v>780.32655280554513</v>
      </c>
    </row>
    <row r="258" spans="1:4" x14ac:dyDescent="0.35">
      <c r="A258">
        <v>257</v>
      </c>
      <c r="B258" s="13">
        <f t="shared" si="7"/>
        <v>780.32655280554513</v>
      </c>
      <c r="C258" s="13">
        <f>Model!$I$7/365</f>
        <v>52.575342465753423</v>
      </c>
      <c r="D258" s="13">
        <f t="shared" si="6"/>
        <v>727.75121033979167</v>
      </c>
    </row>
    <row r="259" spans="1:4" x14ac:dyDescent="0.35">
      <c r="A259">
        <v>258</v>
      </c>
      <c r="B259" s="13">
        <f t="shared" si="7"/>
        <v>727.75121033979167</v>
      </c>
      <c r="C259" s="13">
        <f>Model!$I$7/365</f>
        <v>52.575342465753423</v>
      </c>
      <c r="D259" s="13">
        <f t="shared" ref="D259:D322" si="8">B259-C259</f>
        <v>675.1758678740382</v>
      </c>
    </row>
    <row r="260" spans="1:4" x14ac:dyDescent="0.35">
      <c r="A260">
        <v>259</v>
      </c>
      <c r="B260" s="13">
        <f t="shared" ref="B260:B323" si="9">D259</f>
        <v>675.1758678740382</v>
      </c>
      <c r="C260" s="13">
        <f>Model!$I$7/365</f>
        <v>52.575342465753423</v>
      </c>
      <c r="D260" s="13">
        <f t="shared" si="8"/>
        <v>622.60052540828474</v>
      </c>
    </row>
    <row r="261" spans="1:4" x14ac:dyDescent="0.35">
      <c r="A261">
        <v>260</v>
      </c>
      <c r="B261" s="13">
        <f t="shared" si="9"/>
        <v>622.60052540828474</v>
      </c>
      <c r="C261" s="13">
        <f>Model!$I$7/365</f>
        <v>52.575342465753423</v>
      </c>
      <c r="D261" s="13">
        <f t="shared" si="8"/>
        <v>570.02518294253127</v>
      </c>
    </row>
    <row r="262" spans="1:4" x14ac:dyDescent="0.35">
      <c r="A262">
        <v>261</v>
      </c>
      <c r="B262" s="13">
        <f t="shared" si="9"/>
        <v>570.02518294253127</v>
      </c>
      <c r="C262" s="13">
        <f>Model!$I$7/365</f>
        <v>52.575342465753423</v>
      </c>
      <c r="D262" s="13">
        <f t="shared" si="8"/>
        <v>517.44984047677781</v>
      </c>
    </row>
    <row r="263" spans="1:4" x14ac:dyDescent="0.35">
      <c r="A263">
        <v>262</v>
      </c>
      <c r="B263" s="13">
        <f t="shared" si="9"/>
        <v>517.44984047677781</v>
      </c>
      <c r="C263" s="13">
        <f>Model!$I$7/365</f>
        <v>52.575342465753423</v>
      </c>
      <c r="D263" s="13">
        <f t="shared" si="8"/>
        <v>464.8744980110244</v>
      </c>
    </row>
    <row r="264" spans="1:4" x14ac:dyDescent="0.35">
      <c r="A264">
        <v>263</v>
      </c>
      <c r="B264" s="13">
        <f t="shared" si="9"/>
        <v>464.8744980110244</v>
      </c>
      <c r="C264" s="13">
        <f>Model!$I$7/365</f>
        <v>52.575342465753423</v>
      </c>
      <c r="D264" s="13">
        <f t="shared" si="8"/>
        <v>412.29915554527099</v>
      </c>
    </row>
    <row r="265" spans="1:4" x14ac:dyDescent="0.35">
      <c r="A265">
        <v>264</v>
      </c>
      <c r="B265" s="13">
        <f t="shared" si="9"/>
        <v>412.29915554527099</v>
      </c>
      <c r="C265" s="13">
        <f>Model!$I$7/365</f>
        <v>52.575342465753423</v>
      </c>
      <c r="D265" s="13">
        <f t="shared" si="8"/>
        <v>359.72381307951758</v>
      </c>
    </row>
    <row r="266" spans="1:4" x14ac:dyDescent="0.35">
      <c r="A266">
        <v>265</v>
      </c>
      <c r="B266" s="13">
        <f t="shared" si="9"/>
        <v>359.72381307951758</v>
      </c>
      <c r="C266" s="13">
        <f>Model!$I$7/365</f>
        <v>52.575342465753423</v>
      </c>
      <c r="D266" s="13">
        <f t="shared" si="8"/>
        <v>307.14847061376418</v>
      </c>
    </row>
    <row r="267" spans="1:4" x14ac:dyDescent="0.35">
      <c r="A267">
        <v>266</v>
      </c>
      <c r="B267" s="13">
        <f t="shared" si="9"/>
        <v>307.14847061376418</v>
      </c>
      <c r="C267" s="13">
        <f>Model!$I$7/365</f>
        <v>52.575342465753423</v>
      </c>
      <c r="D267" s="13">
        <f t="shared" si="8"/>
        <v>254.57312814801077</v>
      </c>
    </row>
    <row r="268" spans="1:4" x14ac:dyDescent="0.35">
      <c r="A268">
        <v>267</v>
      </c>
      <c r="B268" s="13">
        <f t="shared" si="9"/>
        <v>254.57312814801077</v>
      </c>
      <c r="C268" s="13">
        <f>Model!$I$7/365</f>
        <v>52.575342465753423</v>
      </c>
      <c r="D268" s="13">
        <f t="shared" si="8"/>
        <v>201.99778568225736</v>
      </c>
    </row>
    <row r="269" spans="1:4" x14ac:dyDescent="0.35">
      <c r="A269">
        <v>268</v>
      </c>
      <c r="B269" s="13">
        <f t="shared" si="9"/>
        <v>201.99778568225736</v>
      </c>
      <c r="C269" s="13">
        <f>Model!$I$7/365</f>
        <v>52.575342465753423</v>
      </c>
      <c r="D269" s="13">
        <f t="shared" si="8"/>
        <v>149.42244321650395</v>
      </c>
    </row>
    <row r="270" spans="1:4" x14ac:dyDescent="0.35">
      <c r="A270">
        <v>269</v>
      </c>
      <c r="B270" s="13">
        <f t="shared" si="9"/>
        <v>149.42244321650395</v>
      </c>
      <c r="C270" s="13">
        <f>Model!$I$7/365</f>
        <v>52.575342465753423</v>
      </c>
      <c r="D270" s="13">
        <f t="shared" si="8"/>
        <v>96.847100750750528</v>
      </c>
    </row>
    <row r="271" spans="1:4" x14ac:dyDescent="0.35">
      <c r="A271">
        <v>270</v>
      </c>
      <c r="B271" s="13">
        <f t="shared" si="9"/>
        <v>96.847100750750528</v>
      </c>
      <c r="C271" s="13">
        <f>Model!$I$7/365</f>
        <v>52.575342465753423</v>
      </c>
      <c r="D271" s="13">
        <f t="shared" si="8"/>
        <v>44.271758284997105</v>
      </c>
    </row>
    <row r="272" spans="1:4" x14ac:dyDescent="0.35">
      <c r="A272">
        <v>271</v>
      </c>
      <c r="B272" s="13">
        <f>D271+890</f>
        <v>934.27175828499708</v>
      </c>
      <c r="C272" s="13">
        <f>Model!$I$7/365</f>
        <v>52.575342465753423</v>
      </c>
      <c r="D272" s="13">
        <f t="shared" si="8"/>
        <v>881.69641581924361</v>
      </c>
    </row>
    <row r="273" spans="1:4" x14ac:dyDescent="0.35">
      <c r="A273">
        <v>272</v>
      </c>
      <c r="B273" s="13">
        <f t="shared" si="9"/>
        <v>881.69641581924361</v>
      </c>
      <c r="C273" s="13">
        <f>Model!$I$7/365</f>
        <v>52.575342465753423</v>
      </c>
      <c r="D273" s="13">
        <f t="shared" si="8"/>
        <v>829.12107335349015</v>
      </c>
    </row>
    <row r="274" spans="1:4" x14ac:dyDescent="0.35">
      <c r="A274">
        <v>273</v>
      </c>
      <c r="B274" s="13">
        <f t="shared" si="9"/>
        <v>829.12107335349015</v>
      </c>
      <c r="C274" s="13">
        <f>Model!$I$7/365</f>
        <v>52.575342465753423</v>
      </c>
      <c r="D274" s="13">
        <f t="shared" si="8"/>
        <v>776.54573088773668</v>
      </c>
    </row>
    <row r="275" spans="1:4" x14ac:dyDescent="0.35">
      <c r="A275">
        <v>274</v>
      </c>
      <c r="B275" s="13">
        <f t="shared" si="9"/>
        <v>776.54573088773668</v>
      </c>
      <c r="C275" s="13">
        <f>Model!$I$7/365</f>
        <v>52.575342465753423</v>
      </c>
      <c r="D275" s="13">
        <f t="shared" si="8"/>
        <v>723.97038842198322</v>
      </c>
    </row>
    <row r="276" spans="1:4" x14ac:dyDescent="0.35">
      <c r="A276">
        <v>275</v>
      </c>
      <c r="B276" s="13">
        <f t="shared" si="9"/>
        <v>723.97038842198322</v>
      </c>
      <c r="C276" s="13">
        <f>Model!$I$7/365</f>
        <v>52.575342465753423</v>
      </c>
      <c r="D276" s="13">
        <f t="shared" si="8"/>
        <v>671.39504595622975</v>
      </c>
    </row>
    <row r="277" spans="1:4" x14ac:dyDescent="0.35">
      <c r="A277">
        <v>276</v>
      </c>
      <c r="B277" s="13">
        <f t="shared" si="9"/>
        <v>671.39504595622975</v>
      </c>
      <c r="C277" s="13">
        <f>Model!$I$7/365</f>
        <v>52.575342465753423</v>
      </c>
      <c r="D277" s="13">
        <f t="shared" si="8"/>
        <v>618.81970349047629</v>
      </c>
    </row>
    <row r="278" spans="1:4" x14ac:dyDescent="0.35">
      <c r="A278">
        <v>277</v>
      </c>
      <c r="B278" s="13">
        <f t="shared" si="9"/>
        <v>618.81970349047629</v>
      </c>
      <c r="C278" s="13">
        <f>Model!$I$7/365</f>
        <v>52.575342465753423</v>
      </c>
      <c r="D278" s="13">
        <f t="shared" si="8"/>
        <v>566.24436102472282</v>
      </c>
    </row>
    <row r="279" spans="1:4" x14ac:dyDescent="0.35">
      <c r="A279">
        <v>278</v>
      </c>
      <c r="B279" s="13">
        <f t="shared" si="9"/>
        <v>566.24436102472282</v>
      </c>
      <c r="C279" s="13">
        <f>Model!$I$7/365</f>
        <v>52.575342465753423</v>
      </c>
      <c r="D279" s="13">
        <f t="shared" si="8"/>
        <v>513.66901855896936</v>
      </c>
    </row>
    <row r="280" spans="1:4" x14ac:dyDescent="0.35">
      <c r="A280">
        <v>279</v>
      </c>
      <c r="B280" s="13">
        <f t="shared" si="9"/>
        <v>513.66901855896936</v>
      </c>
      <c r="C280" s="13">
        <f>Model!$I$7/365</f>
        <v>52.575342465753423</v>
      </c>
      <c r="D280" s="13">
        <f t="shared" si="8"/>
        <v>461.09367609321595</v>
      </c>
    </row>
    <row r="281" spans="1:4" x14ac:dyDescent="0.35">
      <c r="A281">
        <v>280</v>
      </c>
      <c r="B281" s="13">
        <f t="shared" si="9"/>
        <v>461.09367609321595</v>
      </c>
      <c r="C281" s="13">
        <f>Model!$I$7/365</f>
        <v>52.575342465753423</v>
      </c>
      <c r="D281" s="13">
        <f t="shared" si="8"/>
        <v>408.51833362746254</v>
      </c>
    </row>
    <row r="282" spans="1:4" x14ac:dyDescent="0.35">
      <c r="A282">
        <v>281</v>
      </c>
      <c r="B282" s="13">
        <f t="shared" si="9"/>
        <v>408.51833362746254</v>
      </c>
      <c r="C282" s="13">
        <f>Model!$I$7/365</f>
        <v>52.575342465753423</v>
      </c>
      <c r="D282" s="13">
        <f t="shared" si="8"/>
        <v>355.94299116170913</v>
      </c>
    </row>
    <row r="283" spans="1:4" x14ac:dyDescent="0.35">
      <c r="A283">
        <v>282</v>
      </c>
      <c r="B283" s="13">
        <f t="shared" si="9"/>
        <v>355.94299116170913</v>
      </c>
      <c r="C283" s="13">
        <f>Model!$I$7/365</f>
        <v>52.575342465753423</v>
      </c>
      <c r="D283" s="13">
        <f t="shared" si="8"/>
        <v>303.36764869595572</v>
      </c>
    </row>
    <row r="284" spans="1:4" x14ac:dyDescent="0.35">
      <c r="A284">
        <v>283</v>
      </c>
      <c r="B284" s="13">
        <f t="shared" si="9"/>
        <v>303.36764869595572</v>
      </c>
      <c r="C284" s="13">
        <f>Model!$I$7/365</f>
        <v>52.575342465753423</v>
      </c>
      <c r="D284" s="13">
        <f t="shared" si="8"/>
        <v>250.79230623020231</v>
      </c>
    </row>
    <row r="285" spans="1:4" x14ac:dyDescent="0.35">
      <c r="A285">
        <v>284</v>
      </c>
      <c r="B285" s="13">
        <f t="shared" si="9"/>
        <v>250.79230623020231</v>
      </c>
      <c r="C285" s="13">
        <f>Model!$I$7/365</f>
        <v>52.575342465753423</v>
      </c>
      <c r="D285" s="13">
        <f t="shared" si="8"/>
        <v>198.21696376444891</v>
      </c>
    </row>
    <row r="286" spans="1:4" x14ac:dyDescent="0.35">
      <c r="A286">
        <v>285</v>
      </c>
      <c r="B286" s="13">
        <f t="shared" si="9"/>
        <v>198.21696376444891</v>
      </c>
      <c r="C286" s="13">
        <f>Model!$I$7/365</f>
        <v>52.575342465753423</v>
      </c>
      <c r="D286" s="13">
        <f t="shared" si="8"/>
        <v>145.6416212986955</v>
      </c>
    </row>
    <row r="287" spans="1:4" x14ac:dyDescent="0.35">
      <c r="A287">
        <v>286</v>
      </c>
      <c r="B287" s="13">
        <f t="shared" si="9"/>
        <v>145.6416212986955</v>
      </c>
      <c r="C287" s="13">
        <f>Model!$I$7/365</f>
        <v>52.575342465753423</v>
      </c>
      <c r="D287" s="13">
        <f t="shared" si="8"/>
        <v>93.066278832942075</v>
      </c>
    </row>
    <row r="288" spans="1:4" x14ac:dyDescent="0.35">
      <c r="A288">
        <v>287</v>
      </c>
      <c r="B288" s="13">
        <f t="shared" si="9"/>
        <v>93.066278832942075</v>
      </c>
      <c r="C288" s="13">
        <f>Model!$I$7/365</f>
        <v>52.575342465753423</v>
      </c>
      <c r="D288" s="13">
        <f t="shared" si="8"/>
        <v>40.490936367188652</v>
      </c>
    </row>
    <row r="289" spans="1:4" x14ac:dyDescent="0.35">
      <c r="A289">
        <v>288</v>
      </c>
      <c r="B289" s="13">
        <f>D288+890</f>
        <v>930.49093636718862</v>
      </c>
      <c r="C289" s="13">
        <f>Model!$I$7/365</f>
        <v>52.575342465753423</v>
      </c>
      <c r="D289" s="13">
        <f t="shared" si="8"/>
        <v>877.91559390143516</v>
      </c>
    </row>
    <row r="290" spans="1:4" x14ac:dyDescent="0.35">
      <c r="A290">
        <v>289</v>
      </c>
      <c r="B290" s="13">
        <f t="shared" si="9"/>
        <v>877.91559390143516</v>
      </c>
      <c r="C290" s="13">
        <f>Model!$I$7/365</f>
        <v>52.575342465753423</v>
      </c>
      <c r="D290" s="13">
        <f t="shared" si="8"/>
        <v>825.34025143568169</v>
      </c>
    </row>
    <row r="291" spans="1:4" x14ac:dyDescent="0.35">
      <c r="A291">
        <v>290</v>
      </c>
      <c r="B291" s="13">
        <f t="shared" si="9"/>
        <v>825.34025143568169</v>
      </c>
      <c r="C291" s="13">
        <f>Model!$I$7/365</f>
        <v>52.575342465753423</v>
      </c>
      <c r="D291" s="13">
        <f t="shared" si="8"/>
        <v>772.76490896992823</v>
      </c>
    </row>
    <row r="292" spans="1:4" x14ac:dyDescent="0.35">
      <c r="A292">
        <v>291</v>
      </c>
      <c r="B292" s="13">
        <f t="shared" si="9"/>
        <v>772.76490896992823</v>
      </c>
      <c r="C292" s="13">
        <f>Model!$I$7/365</f>
        <v>52.575342465753423</v>
      </c>
      <c r="D292" s="13">
        <f t="shared" si="8"/>
        <v>720.18956650417476</v>
      </c>
    </row>
    <row r="293" spans="1:4" x14ac:dyDescent="0.35">
      <c r="A293">
        <v>292</v>
      </c>
      <c r="B293" s="13">
        <f t="shared" si="9"/>
        <v>720.18956650417476</v>
      </c>
      <c r="C293" s="13">
        <f>Model!$I$7/365</f>
        <v>52.575342465753423</v>
      </c>
      <c r="D293" s="13">
        <f t="shared" si="8"/>
        <v>667.6142240384213</v>
      </c>
    </row>
    <row r="294" spans="1:4" x14ac:dyDescent="0.35">
      <c r="A294">
        <v>293</v>
      </c>
      <c r="B294" s="13">
        <f t="shared" si="9"/>
        <v>667.6142240384213</v>
      </c>
      <c r="C294" s="13">
        <f>Model!$I$7/365</f>
        <v>52.575342465753423</v>
      </c>
      <c r="D294" s="13">
        <f t="shared" si="8"/>
        <v>615.03888157266783</v>
      </c>
    </row>
    <row r="295" spans="1:4" x14ac:dyDescent="0.35">
      <c r="A295">
        <v>294</v>
      </c>
      <c r="B295" s="13">
        <f t="shared" si="9"/>
        <v>615.03888157266783</v>
      </c>
      <c r="C295" s="13">
        <f>Model!$I$7/365</f>
        <v>52.575342465753423</v>
      </c>
      <c r="D295" s="13">
        <f t="shared" si="8"/>
        <v>562.46353910691437</v>
      </c>
    </row>
    <row r="296" spans="1:4" x14ac:dyDescent="0.35">
      <c r="A296">
        <v>295</v>
      </c>
      <c r="B296" s="13">
        <f t="shared" si="9"/>
        <v>562.46353910691437</v>
      </c>
      <c r="C296" s="13">
        <f>Model!$I$7/365</f>
        <v>52.575342465753423</v>
      </c>
      <c r="D296" s="13">
        <f t="shared" si="8"/>
        <v>509.88819664116096</v>
      </c>
    </row>
    <row r="297" spans="1:4" x14ac:dyDescent="0.35">
      <c r="A297">
        <v>296</v>
      </c>
      <c r="B297" s="13">
        <f t="shared" si="9"/>
        <v>509.88819664116096</v>
      </c>
      <c r="C297" s="13">
        <f>Model!$I$7/365</f>
        <v>52.575342465753423</v>
      </c>
      <c r="D297" s="13">
        <f t="shared" si="8"/>
        <v>457.31285417540755</v>
      </c>
    </row>
    <row r="298" spans="1:4" x14ac:dyDescent="0.35">
      <c r="A298">
        <v>297</v>
      </c>
      <c r="B298" s="13">
        <f t="shared" si="9"/>
        <v>457.31285417540755</v>
      </c>
      <c r="C298" s="13">
        <f>Model!$I$7/365</f>
        <v>52.575342465753423</v>
      </c>
      <c r="D298" s="13">
        <f t="shared" si="8"/>
        <v>404.73751170965414</v>
      </c>
    </row>
    <row r="299" spans="1:4" x14ac:dyDescent="0.35">
      <c r="A299">
        <v>298</v>
      </c>
      <c r="B299" s="13">
        <f t="shared" si="9"/>
        <v>404.73751170965414</v>
      </c>
      <c r="C299" s="13">
        <f>Model!$I$7/365</f>
        <v>52.575342465753423</v>
      </c>
      <c r="D299" s="13">
        <f t="shared" si="8"/>
        <v>352.16216924390073</v>
      </c>
    </row>
    <row r="300" spans="1:4" x14ac:dyDescent="0.35">
      <c r="A300">
        <v>299</v>
      </c>
      <c r="B300" s="13">
        <f t="shared" si="9"/>
        <v>352.16216924390073</v>
      </c>
      <c r="C300" s="13">
        <f>Model!$I$7/365</f>
        <v>52.575342465753423</v>
      </c>
      <c r="D300" s="13">
        <f t="shared" si="8"/>
        <v>299.58682677814733</v>
      </c>
    </row>
    <row r="301" spans="1:4" x14ac:dyDescent="0.35">
      <c r="A301">
        <v>300</v>
      </c>
      <c r="B301" s="13">
        <f t="shared" si="9"/>
        <v>299.58682677814733</v>
      </c>
      <c r="C301" s="13">
        <f>Model!$I$7/365</f>
        <v>52.575342465753423</v>
      </c>
      <c r="D301" s="13">
        <f t="shared" si="8"/>
        <v>247.01148431239392</v>
      </c>
    </row>
    <row r="302" spans="1:4" x14ac:dyDescent="0.35">
      <c r="A302">
        <v>301</v>
      </c>
      <c r="B302" s="13">
        <f t="shared" si="9"/>
        <v>247.01148431239392</v>
      </c>
      <c r="C302" s="13">
        <f>Model!$I$7/365</f>
        <v>52.575342465753423</v>
      </c>
      <c r="D302" s="13">
        <f t="shared" si="8"/>
        <v>194.43614184664051</v>
      </c>
    </row>
    <row r="303" spans="1:4" x14ac:dyDescent="0.35">
      <c r="A303">
        <v>302</v>
      </c>
      <c r="B303" s="13">
        <f t="shared" si="9"/>
        <v>194.43614184664051</v>
      </c>
      <c r="C303" s="13">
        <f>Model!$I$7/365</f>
        <v>52.575342465753423</v>
      </c>
      <c r="D303" s="13">
        <f t="shared" si="8"/>
        <v>141.8607993808871</v>
      </c>
    </row>
    <row r="304" spans="1:4" x14ac:dyDescent="0.35">
      <c r="A304">
        <v>303</v>
      </c>
      <c r="B304" s="13">
        <f t="shared" si="9"/>
        <v>141.8607993808871</v>
      </c>
      <c r="C304" s="13">
        <f>Model!$I$7/365</f>
        <v>52.575342465753423</v>
      </c>
      <c r="D304" s="13">
        <f t="shared" si="8"/>
        <v>89.285456915133679</v>
      </c>
    </row>
    <row r="305" spans="1:4" x14ac:dyDescent="0.35">
      <c r="A305">
        <v>304</v>
      </c>
      <c r="B305" s="13">
        <f t="shared" si="9"/>
        <v>89.285456915133679</v>
      </c>
      <c r="C305" s="13">
        <f>Model!$I$7/365</f>
        <v>52.575342465753423</v>
      </c>
      <c r="D305" s="13">
        <f t="shared" si="8"/>
        <v>36.710114449380256</v>
      </c>
    </row>
    <row r="306" spans="1:4" x14ac:dyDescent="0.35">
      <c r="A306">
        <v>305</v>
      </c>
      <c r="B306" s="13">
        <f>D305+890</f>
        <v>926.71011444938028</v>
      </c>
      <c r="C306" s="13">
        <f>Model!$I$7/365</f>
        <v>52.575342465753423</v>
      </c>
      <c r="D306" s="13">
        <f t="shared" si="8"/>
        <v>874.13477198362682</v>
      </c>
    </row>
    <row r="307" spans="1:4" x14ac:dyDescent="0.35">
      <c r="A307">
        <v>306</v>
      </c>
      <c r="B307" s="13">
        <f t="shared" si="9"/>
        <v>874.13477198362682</v>
      </c>
      <c r="C307" s="13">
        <f>Model!$I$7/365</f>
        <v>52.575342465753423</v>
      </c>
      <c r="D307" s="13">
        <f t="shared" si="8"/>
        <v>821.55942951787335</v>
      </c>
    </row>
    <row r="308" spans="1:4" x14ac:dyDescent="0.35">
      <c r="A308">
        <v>307</v>
      </c>
      <c r="B308" s="13">
        <f t="shared" si="9"/>
        <v>821.55942951787335</v>
      </c>
      <c r="C308" s="13">
        <f>Model!$I$7/365</f>
        <v>52.575342465753423</v>
      </c>
      <c r="D308" s="13">
        <f t="shared" si="8"/>
        <v>768.98408705211989</v>
      </c>
    </row>
    <row r="309" spans="1:4" x14ac:dyDescent="0.35">
      <c r="A309">
        <v>308</v>
      </c>
      <c r="B309" s="13">
        <f t="shared" si="9"/>
        <v>768.98408705211989</v>
      </c>
      <c r="C309" s="13">
        <f>Model!$I$7/365</f>
        <v>52.575342465753423</v>
      </c>
      <c r="D309" s="13">
        <f t="shared" si="8"/>
        <v>716.40874458636642</v>
      </c>
    </row>
    <row r="310" spans="1:4" x14ac:dyDescent="0.35">
      <c r="A310">
        <v>309</v>
      </c>
      <c r="B310" s="13">
        <f t="shared" si="9"/>
        <v>716.40874458636642</v>
      </c>
      <c r="C310" s="13">
        <f>Model!$I$7/365</f>
        <v>52.575342465753423</v>
      </c>
      <c r="D310" s="13">
        <f t="shared" si="8"/>
        <v>663.83340212061296</v>
      </c>
    </row>
    <row r="311" spans="1:4" x14ac:dyDescent="0.35">
      <c r="A311">
        <v>310</v>
      </c>
      <c r="B311" s="13">
        <f t="shared" si="9"/>
        <v>663.83340212061296</v>
      </c>
      <c r="C311" s="13">
        <f>Model!$I$7/365</f>
        <v>52.575342465753423</v>
      </c>
      <c r="D311" s="13">
        <f t="shared" si="8"/>
        <v>611.25805965485949</v>
      </c>
    </row>
    <row r="312" spans="1:4" x14ac:dyDescent="0.35">
      <c r="A312">
        <v>311</v>
      </c>
      <c r="B312" s="13">
        <f t="shared" si="9"/>
        <v>611.25805965485949</v>
      </c>
      <c r="C312" s="13">
        <f>Model!$I$7/365</f>
        <v>52.575342465753423</v>
      </c>
      <c r="D312" s="13">
        <f t="shared" si="8"/>
        <v>558.68271718910603</v>
      </c>
    </row>
    <row r="313" spans="1:4" x14ac:dyDescent="0.35">
      <c r="A313">
        <v>312</v>
      </c>
      <c r="B313" s="13">
        <f t="shared" si="9"/>
        <v>558.68271718910603</v>
      </c>
      <c r="C313" s="13">
        <f>Model!$I$7/365</f>
        <v>52.575342465753423</v>
      </c>
      <c r="D313" s="13">
        <f t="shared" si="8"/>
        <v>506.10737472335262</v>
      </c>
    </row>
    <row r="314" spans="1:4" x14ac:dyDescent="0.35">
      <c r="A314">
        <v>313</v>
      </c>
      <c r="B314" s="13">
        <f t="shared" si="9"/>
        <v>506.10737472335262</v>
      </c>
      <c r="C314" s="13">
        <f>Model!$I$7/365</f>
        <v>52.575342465753423</v>
      </c>
      <c r="D314" s="13">
        <f t="shared" si="8"/>
        <v>453.53203225759921</v>
      </c>
    </row>
    <row r="315" spans="1:4" x14ac:dyDescent="0.35">
      <c r="A315">
        <v>314</v>
      </c>
      <c r="B315" s="13">
        <f t="shared" si="9"/>
        <v>453.53203225759921</v>
      </c>
      <c r="C315" s="13">
        <f>Model!$I$7/365</f>
        <v>52.575342465753423</v>
      </c>
      <c r="D315" s="13">
        <f t="shared" si="8"/>
        <v>400.9566897918458</v>
      </c>
    </row>
    <row r="316" spans="1:4" x14ac:dyDescent="0.35">
      <c r="A316">
        <v>315</v>
      </c>
      <c r="B316" s="13">
        <f t="shared" si="9"/>
        <v>400.9566897918458</v>
      </c>
      <c r="C316" s="13">
        <f>Model!$I$7/365</f>
        <v>52.575342465753423</v>
      </c>
      <c r="D316" s="13">
        <f t="shared" si="8"/>
        <v>348.3813473260924</v>
      </c>
    </row>
    <row r="317" spans="1:4" x14ac:dyDescent="0.35">
      <c r="A317">
        <v>316</v>
      </c>
      <c r="B317" s="13">
        <f t="shared" si="9"/>
        <v>348.3813473260924</v>
      </c>
      <c r="C317" s="13">
        <f>Model!$I$7/365</f>
        <v>52.575342465753423</v>
      </c>
      <c r="D317" s="13">
        <f t="shared" si="8"/>
        <v>295.80600486033899</v>
      </c>
    </row>
    <row r="318" spans="1:4" x14ac:dyDescent="0.35">
      <c r="A318">
        <v>317</v>
      </c>
      <c r="B318" s="13">
        <f t="shared" si="9"/>
        <v>295.80600486033899</v>
      </c>
      <c r="C318" s="13">
        <f>Model!$I$7/365</f>
        <v>52.575342465753423</v>
      </c>
      <c r="D318" s="13">
        <f t="shared" si="8"/>
        <v>243.23066239458558</v>
      </c>
    </row>
    <row r="319" spans="1:4" x14ac:dyDescent="0.35">
      <c r="A319">
        <v>318</v>
      </c>
      <c r="B319" s="13">
        <f t="shared" si="9"/>
        <v>243.23066239458558</v>
      </c>
      <c r="C319" s="13">
        <f>Model!$I$7/365</f>
        <v>52.575342465753423</v>
      </c>
      <c r="D319" s="13">
        <f t="shared" si="8"/>
        <v>190.65531992883217</v>
      </c>
    </row>
    <row r="320" spans="1:4" x14ac:dyDescent="0.35">
      <c r="A320">
        <v>319</v>
      </c>
      <c r="B320" s="13">
        <f t="shared" si="9"/>
        <v>190.65531992883217</v>
      </c>
      <c r="C320" s="13">
        <f>Model!$I$7/365</f>
        <v>52.575342465753423</v>
      </c>
      <c r="D320" s="13">
        <f t="shared" si="8"/>
        <v>138.07997746307876</v>
      </c>
    </row>
    <row r="321" spans="1:4" x14ac:dyDescent="0.35">
      <c r="A321">
        <v>320</v>
      </c>
      <c r="B321" s="13">
        <f t="shared" si="9"/>
        <v>138.07997746307876</v>
      </c>
      <c r="C321" s="13">
        <f>Model!$I$7/365</f>
        <v>52.575342465753423</v>
      </c>
      <c r="D321" s="13">
        <f t="shared" si="8"/>
        <v>85.50463499732534</v>
      </c>
    </row>
    <row r="322" spans="1:4" x14ac:dyDescent="0.35">
      <c r="A322">
        <v>321</v>
      </c>
      <c r="B322" s="13">
        <f t="shared" si="9"/>
        <v>85.50463499732534</v>
      </c>
      <c r="C322" s="13">
        <f>Model!$I$7/365</f>
        <v>52.575342465753423</v>
      </c>
      <c r="D322" s="13">
        <f t="shared" si="8"/>
        <v>32.929292531571917</v>
      </c>
    </row>
    <row r="323" spans="1:4" x14ac:dyDescent="0.35">
      <c r="A323">
        <v>322</v>
      </c>
      <c r="B323" s="13">
        <f>D322+890</f>
        <v>922.92929253157195</v>
      </c>
      <c r="C323" s="13">
        <f>Model!$I$7/365</f>
        <v>52.575342465753423</v>
      </c>
      <c r="D323" s="13">
        <f t="shared" ref="D323:D366" si="10">B323-C323</f>
        <v>870.35395006581848</v>
      </c>
    </row>
    <row r="324" spans="1:4" x14ac:dyDescent="0.35">
      <c r="A324">
        <v>323</v>
      </c>
      <c r="B324" s="13">
        <f t="shared" ref="B324:B366" si="11">D323</f>
        <v>870.35395006581848</v>
      </c>
      <c r="C324" s="13">
        <f>Model!$I$7/365</f>
        <v>52.575342465753423</v>
      </c>
      <c r="D324" s="13">
        <f t="shared" si="10"/>
        <v>817.77860760006502</v>
      </c>
    </row>
    <row r="325" spans="1:4" x14ac:dyDescent="0.35">
      <c r="A325">
        <v>324</v>
      </c>
      <c r="B325" s="13">
        <f t="shared" si="11"/>
        <v>817.77860760006502</v>
      </c>
      <c r="C325" s="13">
        <f>Model!$I$7/365</f>
        <v>52.575342465753423</v>
      </c>
      <c r="D325" s="13">
        <f t="shared" si="10"/>
        <v>765.20326513431155</v>
      </c>
    </row>
    <row r="326" spans="1:4" x14ac:dyDescent="0.35">
      <c r="A326">
        <v>325</v>
      </c>
      <c r="B326" s="13">
        <f t="shared" si="11"/>
        <v>765.20326513431155</v>
      </c>
      <c r="C326" s="13">
        <f>Model!$I$7/365</f>
        <v>52.575342465753423</v>
      </c>
      <c r="D326" s="13">
        <f t="shared" si="10"/>
        <v>712.62792266855809</v>
      </c>
    </row>
    <row r="327" spans="1:4" x14ac:dyDescent="0.35">
      <c r="A327">
        <v>326</v>
      </c>
      <c r="B327" s="13">
        <f t="shared" si="11"/>
        <v>712.62792266855809</v>
      </c>
      <c r="C327" s="13">
        <f>Model!$I$7/365</f>
        <v>52.575342465753423</v>
      </c>
      <c r="D327" s="13">
        <f t="shared" si="10"/>
        <v>660.05258020280462</v>
      </c>
    </row>
    <row r="328" spans="1:4" x14ac:dyDescent="0.35">
      <c r="A328">
        <v>327</v>
      </c>
      <c r="B328" s="13">
        <f t="shared" si="11"/>
        <v>660.05258020280462</v>
      </c>
      <c r="C328" s="13">
        <f>Model!$I$7/365</f>
        <v>52.575342465753423</v>
      </c>
      <c r="D328" s="13">
        <f t="shared" si="10"/>
        <v>607.47723773705115</v>
      </c>
    </row>
    <row r="329" spans="1:4" x14ac:dyDescent="0.35">
      <c r="A329">
        <v>328</v>
      </c>
      <c r="B329" s="13">
        <f t="shared" si="11"/>
        <v>607.47723773705115</v>
      </c>
      <c r="C329" s="13">
        <f>Model!$I$7/365</f>
        <v>52.575342465753423</v>
      </c>
      <c r="D329" s="13">
        <f t="shared" si="10"/>
        <v>554.90189527129769</v>
      </c>
    </row>
    <row r="330" spans="1:4" x14ac:dyDescent="0.35">
      <c r="A330">
        <v>329</v>
      </c>
      <c r="B330" s="13">
        <f t="shared" si="11"/>
        <v>554.90189527129769</v>
      </c>
      <c r="C330" s="13">
        <f>Model!$I$7/365</f>
        <v>52.575342465753423</v>
      </c>
      <c r="D330" s="13">
        <f t="shared" si="10"/>
        <v>502.32655280554428</v>
      </c>
    </row>
    <row r="331" spans="1:4" x14ac:dyDescent="0.35">
      <c r="A331">
        <v>330</v>
      </c>
      <c r="B331" s="13">
        <f t="shared" si="11"/>
        <v>502.32655280554428</v>
      </c>
      <c r="C331" s="13">
        <f>Model!$I$7/365</f>
        <v>52.575342465753423</v>
      </c>
      <c r="D331" s="13">
        <f t="shared" si="10"/>
        <v>449.75121033979087</v>
      </c>
    </row>
    <row r="332" spans="1:4" x14ac:dyDescent="0.35">
      <c r="A332">
        <v>331</v>
      </c>
      <c r="B332" s="13">
        <f t="shared" si="11"/>
        <v>449.75121033979087</v>
      </c>
      <c r="C332" s="13">
        <f>Model!$I$7/365</f>
        <v>52.575342465753423</v>
      </c>
      <c r="D332" s="13">
        <f t="shared" si="10"/>
        <v>397.17586787403746</v>
      </c>
    </row>
    <row r="333" spans="1:4" x14ac:dyDescent="0.35">
      <c r="A333">
        <v>332</v>
      </c>
      <c r="B333" s="13">
        <f t="shared" si="11"/>
        <v>397.17586787403746</v>
      </c>
      <c r="C333" s="13">
        <f>Model!$I$7/365</f>
        <v>52.575342465753423</v>
      </c>
      <c r="D333" s="13">
        <f t="shared" si="10"/>
        <v>344.60052540828406</v>
      </c>
    </row>
    <row r="334" spans="1:4" x14ac:dyDescent="0.35">
      <c r="A334">
        <v>333</v>
      </c>
      <c r="B334" s="13">
        <f t="shared" si="11"/>
        <v>344.60052540828406</v>
      </c>
      <c r="C334" s="13">
        <f>Model!$I$7/365</f>
        <v>52.575342465753423</v>
      </c>
      <c r="D334" s="13">
        <f t="shared" si="10"/>
        <v>292.02518294253065</v>
      </c>
    </row>
    <row r="335" spans="1:4" x14ac:dyDescent="0.35">
      <c r="A335">
        <v>334</v>
      </c>
      <c r="B335" s="13">
        <f t="shared" si="11"/>
        <v>292.02518294253065</v>
      </c>
      <c r="C335" s="13">
        <f>Model!$I$7/365</f>
        <v>52.575342465753423</v>
      </c>
      <c r="D335" s="13">
        <f t="shared" si="10"/>
        <v>239.44984047677724</v>
      </c>
    </row>
    <row r="336" spans="1:4" x14ac:dyDescent="0.35">
      <c r="A336">
        <v>335</v>
      </c>
      <c r="B336" s="13">
        <f t="shared" si="11"/>
        <v>239.44984047677724</v>
      </c>
      <c r="C336" s="13">
        <f>Model!$I$7/365</f>
        <v>52.575342465753423</v>
      </c>
      <c r="D336" s="13">
        <f t="shared" si="10"/>
        <v>186.87449801102383</v>
      </c>
    </row>
    <row r="337" spans="1:4" x14ac:dyDescent="0.35">
      <c r="A337">
        <v>336</v>
      </c>
      <c r="B337" s="13">
        <f t="shared" si="11"/>
        <v>186.87449801102383</v>
      </c>
      <c r="C337" s="13">
        <f>Model!$I$7/365</f>
        <v>52.575342465753423</v>
      </c>
      <c r="D337" s="13">
        <f t="shared" si="10"/>
        <v>134.29915554527042</v>
      </c>
    </row>
    <row r="338" spans="1:4" x14ac:dyDescent="0.35">
      <c r="A338">
        <v>337</v>
      </c>
      <c r="B338" s="13">
        <f t="shared" si="11"/>
        <v>134.29915554527042</v>
      </c>
      <c r="C338" s="13">
        <f>Model!$I$7/365</f>
        <v>52.575342465753423</v>
      </c>
      <c r="D338" s="13">
        <f t="shared" si="10"/>
        <v>81.723813079517001</v>
      </c>
    </row>
    <row r="339" spans="1:4" x14ac:dyDescent="0.35">
      <c r="A339">
        <v>338</v>
      </c>
      <c r="B339" s="13">
        <f t="shared" si="11"/>
        <v>81.723813079517001</v>
      </c>
      <c r="C339" s="13">
        <f>Model!$I$7/365</f>
        <v>52.575342465753423</v>
      </c>
      <c r="D339" s="13">
        <f t="shared" si="10"/>
        <v>29.148470613763578</v>
      </c>
    </row>
    <row r="340" spans="1:4" x14ac:dyDescent="0.35">
      <c r="A340">
        <v>339</v>
      </c>
      <c r="B340" s="13">
        <f>D339+890</f>
        <v>919.14847061376361</v>
      </c>
      <c r="C340" s="13">
        <f>Model!$I$7/365</f>
        <v>52.575342465753423</v>
      </c>
      <c r="D340" s="13">
        <f t="shared" si="10"/>
        <v>866.57312814801014</v>
      </c>
    </row>
    <row r="341" spans="1:4" x14ac:dyDescent="0.35">
      <c r="A341">
        <v>340</v>
      </c>
      <c r="B341" s="13">
        <f t="shared" si="11"/>
        <v>866.57312814801014</v>
      </c>
      <c r="C341" s="13">
        <f>Model!$I$7/365</f>
        <v>52.575342465753423</v>
      </c>
      <c r="D341" s="13">
        <f t="shared" si="10"/>
        <v>813.99778568225668</v>
      </c>
    </row>
    <row r="342" spans="1:4" x14ac:dyDescent="0.35">
      <c r="A342">
        <v>341</v>
      </c>
      <c r="B342" s="13">
        <f t="shared" si="11"/>
        <v>813.99778568225668</v>
      </c>
      <c r="C342" s="13">
        <f>Model!$I$7/365</f>
        <v>52.575342465753423</v>
      </c>
      <c r="D342" s="13">
        <f t="shared" si="10"/>
        <v>761.42244321650321</v>
      </c>
    </row>
    <row r="343" spans="1:4" x14ac:dyDescent="0.35">
      <c r="A343">
        <v>342</v>
      </c>
      <c r="B343" s="13">
        <f t="shared" si="11"/>
        <v>761.42244321650321</v>
      </c>
      <c r="C343" s="13">
        <f>Model!$I$7/365</f>
        <v>52.575342465753423</v>
      </c>
      <c r="D343" s="13">
        <f t="shared" si="10"/>
        <v>708.84710075074975</v>
      </c>
    </row>
    <row r="344" spans="1:4" x14ac:dyDescent="0.35">
      <c r="A344">
        <v>343</v>
      </c>
      <c r="B344" s="13">
        <f t="shared" si="11"/>
        <v>708.84710075074975</v>
      </c>
      <c r="C344" s="13">
        <f>Model!$I$7/365</f>
        <v>52.575342465753423</v>
      </c>
      <c r="D344" s="13">
        <f t="shared" si="10"/>
        <v>656.27175828499628</v>
      </c>
    </row>
    <row r="345" spans="1:4" x14ac:dyDescent="0.35">
      <c r="A345">
        <v>344</v>
      </c>
      <c r="B345" s="13">
        <f t="shared" si="11"/>
        <v>656.27175828499628</v>
      </c>
      <c r="C345" s="13">
        <f>Model!$I$7/365</f>
        <v>52.575342465753423</v>
      </c>
      <c r="D345" s="13">
        <f t="shared" si="10"/>
        <v>603.69641581924282</v>
      </c>
    </row>
    <row r="346" spans="1:4" x14ac:dyDescent="0.35">
      <c r="A346">
        <v>345</v>
      </c>
      <c r="B346" s="13">
        <f t="shared" si="11"/>
        <v>603.69641581924282</v>
      </c>
      <c r="C346" s="13">
        <f>Model!$I$7/365</f>
        <v>52.575342465753423</v>
      </c>
      <c r="D346" s="13">
        <f t="shared" si="10"/>
        <v>551.12107335348935</v>
      </c>
    </row>
    <row r="347" spans="1:4" x14ac:dyDescent="0.35">
      <c r="A347">
        <v>346</v>
      </c>
      <c r="B347" s="13">
        <f t="shared" si="11"/>
        <v>551.12107335348935</v>
      </c>
      <c r="C347" s="13">
        <f>Model!$I$7/365</f>
        <v>52.575342465753423</v>
      </c>
      <c r="D347" s="13">
        <f t="shared" si="10"/>
        <v>498.54573088773594</v>
      </c>
    </row>
    <row r="348" spans="1:4" x14ac:dyDescent="0.35">
      <c r="A348">
        <v>347</v>
      </c>
      <c r="B348" s="13">
        <f t="shared" si="11"/>
        <v>498.54573088773594</v>
      </c>
      <c r="C348" s="13">
        <f>Model!$I$7/365</f>
        <v>52.575342465753423</v>
      </c>
      <c r="D348" s="13">
        <f t="shared" si="10"/>
        <v>445.97038842198253</v>
      </c>
    </row>
    <row r="349" spans="1:4" x14ac:dyDescent="0.35">
      <c r="A349">
        <v>348</v>
      </c>
      <c r="B349" s="13">
        <f t="shared" si="11"/>
        <v>445.97038842198253</v>
      </c>
      <c r="C349" s="13">
        <f>Model!$I$7/365</f>
        <v>52.575342465753423</v>
      </c>
      <c r="D349" s="13">
        <f t="shared" si="10"/>
        <v>393.39504595622913</v>
      </c>
    </row>
    <row r="350" spans="1:4" x14ac:dyDescent="0.35">
      <c r="A350">
        <v>349</v>
      </c>
      <c r="B350" s="13">
        <f t="shared" si="11"/>
        <v>393.39504595622913</v>
      </c>
      <c r="C350" s="13">
        <f>Model!$I$7/365</f>
        <v>52.575342465753423</v>
      </c>
      <c r="D350" s="13">
        <f t="shared" si="10"/>
        <v>340.81970349047572</v>
      </c>
    </row>
    <row r="351" spans="1:4" x14ac:dyDescent="0.35">
      <c r="A351">
        <v>350</v>
      </c>
      <c r="B351" s="13">
        <f t="shared" si="11"/>
        <v>340.81970349047572</v>
      </c>
      <c r="C351" s="13">
        <f>Model!$I$7/365</f>
        <v>52.575342465753423</v>
      </c>
      <c r="D351" s="13">
        <f t="shared" si="10"/>
        <v>288.24436102472231</v>
      </c>
    </row>
    <row r="352" spans="1:4" x14ac:dyDescent="0.35">
      <c r="A352">
        <v>351</v>
      </c>
      <c r="B352" s="13">
        <f t="shared" si="11"/>
        <v>288.24436102472231</v>
      </c>
      <c r="C352" s="13">
        <f>Model!$I$7/365</f>
        <v>52.575342465753423</v>
      </c>
      <c r="D352" s="13">
        <f t="shared" si="10"/>
        <v>235.6690185589689</v>
      </c>
    </row>
    <row r="353" spans="1:4" x14ac:dyDescent="0.35">
      <c r="A353">
        <v>352</v>
      </c>
      <c r="B353" s="13">
        <f t="shared" si="11"/>
        <v>235.6690185589689</v>
      </c>
      <c r="C353" s="13">
        <f>Model!$I$7/365</f>
        <v>52.575342465753423</v>
      </c>
      <c r="D353" s="13">
        <f t="shared" si="10"/>
        <v>183.09367609321549</v>
      </c>
    </row>
    <row r="354" spans="1:4" x14ac:dyDescent="0.35">
      <c r="A354">
        <v>353</v>
      </c>
      <c r="B354" s="13">
        <f t="shared" si="11"/>
        <v>183.09367609321549</v>
      </c>
      <c r="C354" s="13">
        <f>Model!$I$7/365</f>
        <v>52.575342465753423</v>
      </c>
      <c r="D354" s="13">
        <f t="shared" si="10"/>
        <v>130.51833362746208</v>
      </c>
    </row>
    <row r="355" spans="1:4" x14ac:dyDescent="0.35">
      <c r="A355">
        <v>354</v>
      </c>
      <c r="B355" s="13">
        <f t="shared" si="11"/>
        <v>130.51833362746208</v>
      </c>
      <c r="C355" s="13">
        <f>Model!$I$7/365</f>
        <v>52.575342465753423</v>
      </c>
      <c r="D355" s="13">
        <f t="shared" si="10"/>
        <v>77.942991161708662</v>
      </c>
    </row>
    <row r="356" spans="1:4" x14ac:dyDescent="0.35">
      <c r="A356">
        <v>355</v>
      </c>
      <c r="B356" s="13">
        <f t="shared" si="11"/>
        <v>77.942991161708662</v>
      </c>
      <c r="C356" s="13">
        <f>Model!$I$7/365</f>
        <v>52.575342465753423</v>
      </c>
      <c r="D356" s="13">
        <f t="shared" si="10"/>
        <v>25.367648695955239</v>
      </c>
    </row>
    <row r="357" spans="1:4" x14ac:dyDescent="0.35">
      <c r="A357">
        <v>356</v>
      </c>
      <c r="B357" s="13">
        <f>D356+890</f>
        <v>915.36764869595527</v>
      </c>
      <c r="C357" s="13">
        <f>Model!$I$7/365</f>
        <v>52.575342465753423</v>
      </c>
      <c r="D357" s="13">
        <f t="shared" si="10"/>
        <v>862.7923062302018</v>
      </c>
    </row>
    <row r="358" spans="1:4" x14ac:dyDescent="0.35">
      <c r="A358">
        <v>357</v>
      </c>
      <c r="B358" s="13">
        <f t="shared" si="11"/>
        <v>862.7923062302018</v>
      </c>
      <c r="C358" s="13">
        <f>Model!$I$7/365</f>
        <v>52.575342465753423</v>
      </c>
      <c r="D358" s="13">
        <f t="shared" si="10"/>
        <v>810.21696376444834</v>
      </c>
    </row>
    <row r="359" spans="1:4" x14ac:dyDescent="0.35">
      <c r="A359">
        <v>358</v>
      </c>
      <c r="B359" s="13">
        <f t="shared" si="11"/>
        <v>810.21696376444834</v>
      </c>
      <c r="C359" s="13">
        <f>Model!$I$7/365</f>
        <v>52.575342465753423</v>
      </c>
      <c r="D359" s="13">
        <f t="shared" si="10"/>
        <v>757.64162129869487</v>
      </c>
    </row>
    <row r="360" spans="1:4" x14ac:dyDescent="0.35">
      <c r="A360">
        <v>359</v>
      </c>
      <c r="B360" s="13">
        <f t="shared" si="11"/>
        <v>757.64162129869487</v>
      </c>
      <c r="C360" s="13">
        <f>Model!$I$7/365</f>
        <v>52.575342465753423</v>
      </c>
      <c r="D360" s="13">
        <f t="shared" si="10"/>
        <v>705.06627883294141</v>
      </c>
    </row>
    <row r="361" spans="1:4" x14ac:dyDescent="0.35">
      <c r="A361">
        <v>360</v>
      </c>
      <c r="B361" s="13">
        <f t="shared" si="11"/>
        <v>705.06627883294141</v>
      </c>
      <c r="C361" s="13">
        <f>Model!$I$7/365</f>
        <v>52.575342465753423</v>
      </c>
      <c r="D361" s="13">
        <f t="shared" si="10"/>
        <v>652.49093636718794</v>
      </c>
    </row>
    <row r="362" spans="1:4" x14ac:dyDescent="0.35">
      <c r="A362">
        <v>361</v>
      </c>
      <c r="B362" s="13">
        <f t="shared" si="11"/>
        <v>652.49093636718794</v>
      </c>
      <c r="C362" s="13">
        <f>Model!$I$7/365</f>
        <v>52.575342465753423</v>
      </c>
      <c r="D362" s="13">
        <f t="shared" si="10"/>
        <v>599.91559390143448</v>
      </c>
    </row>
    <row r="363" spans="1:4" x14ac:dyDescent="0.35">
      <c r="A363">
        <v>362</v>
      </c>
      <c r="B363" s="13">
        <f t="shared" si="11"/>
        <v>599.91559390143448</v>
      </c>
      <c r="C363" s="13">
        <f>Model!$I$7/365</f>
        <v>52.575342465753423</v>
      </c>
      <c r="D363" s="13">
        <f t="shared" si="10"/>
        <v>547.34025143568101</v>
      </c>
    </row>
    <row r="364" spans="1:4" x14ac:dyDescent="0.35">
      <c r="A364">
        <v>363</v>
      </c>
      <c r="B364" s="13">
        <f t="shared" si="11"/>
        <v>547.34025143568101</v>
      </c>
      <c r="C364" s="13">
        <f>Model!$I$7/365</f>
        <v>52.575342465753423</v>
      </c>
      <c r="D364" s="13">
        <f t="shared" si="10"/>
        <v>494.7649089699276</v>
      </c>
    </row>
    <row r="365" spans="1:4" x14ac:dyDescent="0.35">
      <c r="A365">
        <v>364</v>
      </c>
      <c r="B365" s="13">
        <f t="shared" si="11"/>
        <v>494.7649089699276</v>
      </c>
      <c r="C365" s="13">
        <f>Model!$I$7/365</f>
        <v>52.575342465753423</v>
      </c>
      <c r="D365" s="13">
        <f t="shared" si="10"/>
        <v>442.18956650417419</v>
      </c>
    </row>
    <row r="366" spans="1:4" x14ac:dyDescent="0.35">
      <c r="A366">
        <v>365</v>
      </c>
      <c r="B366" s="13">
        <f t="shared" si="11"/>
        <v>442.18956650417419</v>
      </c>
      <c r="C366" s="13">
        <f>Model!$I$7/365</f>
        <v>52.575342465753423</v>
      </c>
      <c r="D366" s="13">
        <f t="shared" si="10"/>
        <v>389.61422403842079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8DCD-2A4D-4CB8-BB8C-8D0514E9AE00}">
  <dimension ref="A1:I1097"/>
  <sheetViews>
    <sheetView zoomScale="81" workbookViewId="0">
      <selection activeCell="O15" sqref="O15"/>
    </sheetView>
  </sheetViews>
  <sheetFormatPr defaultRowHeight="14.5" x14ac:dyDescent="0.35"/>
  <cols>
    <col min="1" max="1" width="10.08984375" bestFit="1" customWidth="1"/>
    <col min="2" max="2" width="8.7265625" style="5"/>
    <col min="3" max="3" width="18.1796875" style="9" bestFit="1" customWidth="1"/>
    <col min="4" max="4" width="15.90625" style="4" bestFit="1" customWidth="1"/>
    <col min="7" max="7" width="16.54296875" customWidth="1"/>
    <col min="8" max="8" width="18.08984375" bestFit="1" customWidth="1"/>
    <col min="9" max="9" width="12.7265625" bestFit="1" customWidth="1"/>
  </cols>
  <sheetData>
    <row r="1" spans="1:9" x14ac:dyDescent="0.35">
      <c r="A1" s="2" t="s">
        <v>0</v>
      </c>
      <c r="B1" s="7" t="s">
        <v>1</v>
      </c>
      <c r="C1" s="8" t="s">
        <v>2</v>
      </c>
      <c r="D1" s="6" t="s">
        <v>3</v>
      </c>
      <c r="G1" s="2" t="s">
        <v>4</v>
      </c>
      <c r="H1" s="2" t="s">
        <v>5</v>
      </c>
      <c r="I1" s="2" t="s">
        <v>45</v>
      </c>
    </row>
    <row r="2" spans="1:9" x14ac:dyDescent="0.35">
      <c r="A2" s="1">
        <v>44562</v>
      </c>
      <c r="B2" s="5">
        <v>19</v>
      </c>
      <c r="C2" s="9">
        <v>64.59</v>
      </c>
      <c r="D2" s="4">
        <v>198.5</v>
      </c>
      <c r="G2" s="3">
        <v>0.18</v>
      </c>
      <c r="H2" s="5">
        <v>23</v>
      </c>
      <c r="I2">
        <v>21</v>
      </c>
    </row>
    <row r="3" spans="1:9" x14ac:dyDescent="0.35">
      <c r="A3" s="1">
        <v>44563</v>
      </c>
      <c r="B3" s="5">
        <v>23</v>
      </c>
      <c r="C3" s="9">
        <v>60.66</v>
      </c>
      <c r="D3" s="4">
        <v>209.99</v>
      </c>
      <c r="H3" s="14" t="s">
        <v>47</v>
      </c>
    </row>
    <row r="4" spans="1:9" x14ac:dyDescent="0.35">
      <c r="A4" s="1">
        <v>44564</v>
      </c>
      <c r="B4" s="5">
        <v>20</v>
      </c>
      <c r="C4" s="9">
        <v>61.32</v>
      </c>
      <c r="D4" s="4">
        <v>229</v>
      </c>
    </row>
    <row r="5" spans="1:9" x14ac:dyDescent="0.35">
      <c r="A5" s="1">
        <v>44565</v>
      </c>
      <c r="B5" s="5">
        <v>18</v>
      </c>
      <c r="C5" s="9">
        <v>52.17</v>
      </c>
      <c r="D5" s="4">
        <v>209.03</v>
      </c>
    </row>
    <row r="6" spans="1:9" x14ac:dyDescent="0.35">
      <c r="A6" s="1">
        <v>44566</v>
      </c>
      <c r="B6" s="5">
        <v>15</v>
      </c>
      <c r="C6" s="9">
        <v>66.81</v>
      </c>
      <c r="D6" s="4">
        <v>186.27</v>
      </c>
    </row>
    <row r="7" spans="1:9" x14ac:dyDescent="0.35">
      <c r="A7" s="1">
        <v>44567</v>
      </c>
      <c r="B7" s="5">
        <v>15</v>
      </c>
      <c r="C7" s="9">
        <v>57.93</v>
      </c>
      <c r="D7" s="4">
        <v>218.64</v>
      </c>
      <c r="G7" s="14" t="s">
        <v>28</v>
      </c>
      <c r="H7" s="2" t="s">
        <v>29</v>
      </c>
      <c r="I7" s="15">
        <v>19190</v>
      </c>
    </row>
    <row r="8" spans="1:9" x14ac:dyDescent="0.35">
      <c r="A8" s="1">
        <v>44568</v>
      </c>
      <c r="B8" s="5">
        <v>22</v>
      </c>
      <c r="C8" s="9">
        <v>52.37</v>
      </c>
      <c r="D8" s="4">
        <v>149.16</v>
      </c>
      <c r="G8" s="14" t="s">
        <v>30</v>
      </c>
      <c r="H8" s="2" t="s">
        <v>31</v>
      </c>
      <c r="I8" s="16">
        <v>53.310045620437947</v>
      </c>
    </row>
    <row r="9" spans="1:9" x14ac:dyDescent="0.35">
      <c r="A9" s="1">
        <v>44569</v>
      </c>
      <c r="B9" s="5">
        <v>18</v>
      </c>
      <c r="C9" s="9">
        <v>63.46</v>
      </c>
      <c r="D9" s="4">
        <v>186.22</v>
      </c>
      <c r="G9" s="14" t="s">
        <v>32</v>
      </c>
      <c r="H9" s="2" t="s">
        <v>33</v>
      </c>
      <c r="I9" s="16">
        <v>197.8700091240876</v>
      </c>
    </row>
    <row r="10" spans="1:9" x14ac:dyDescent="0.35">
      <c r="A10" s="1">
        <v>44570</v>
      </c>
      <c r="B10" s="5">
        <v>19</v>
      </c>
      <c r="C10" s="9">
        <v>62.56</v>
      </c>
      <c r="D10" s="4">
        <v>149.33000000000001</v>
      </c>
      <c r="G10" s="14" t="s">
        <v>34</v>
      </c>
      <c r="H10" s="2" t="s">
        <v>35</v>
      </c>
      <c r="I10" s="17">
        <v>0.18</v>
      </c>
    </row>
    <row r="11" spans="1:9" x14ac:dyDescent="0.35">
      <c r="A11" s="1">
        <v>44571</v>
      </c>
      <c r="B11" s="5">
        <v>15</v>
      </c>
      <c r="C11" s="9">
        <v>60.26</v>
      </c>
      <c r="D11" s="4">
        <v>245.53</v>
      </c>
      <c r="G11" s="14" t="s">
        <v>46</v>
      </c>
      <c r="H11" s="2" t="s">
        <v>48</v>
      </c>
      <c r="I11" s="20">
        <v>311.77224608375508</v>
      </c>
    </row>
    <row r="12" spans="1:9" x14ac:dyDescent="0.35">
      <c r="A12" s="1">
        <v>44572</v>
      </c>
      <c r="B12" s="5">
        <v>19</v>
      </c>
      <c r="C12" s="9">
        <v>62.89</v>
      </c>
      <c r="D12" s="4">
        <v>168.87</v>
      </c>
      <c r="G12" s="14" t="s">
        <v>36</v>
      </c>
      <c r="H12" s="2" t="s">
        <v>37</v>
      </c>
      <c r="I12" s="20">
        <v>1059.0535434571038</v>
      </c>
    </row>
    <row r="13" spans="1:9" x14ac:dyDescent="0.35">
      <c r="A13" s="1">
        <v>44573</v>
      </c>
      <c r="B13" s="5">
        <v>17</v>
      </c>
      <c r="C13" s="9">
        <v>54.38</v>
      </c>
      <c r="D13" s="4">
        <v>161.43</v>
      </c>
      <c r="G13" s="14"/>
      <c r="H13" s="2"/>
    </row>
    <row r="14" spans="1:9" x14ac:dyDescent="0.35">
      <c r="A14" s="1">
        <v>44574</v>
      </c>
      <c r="B14" s="5">
        <v>22</v>
      </c>
      <c r="C14" s="9">
        <v>53.32</v>
      </c>
      <c r="D14" s="4">
        <v>190.8</v>
      </c>
      <c r="H14" s="2" t="s">
        <v>38</v>
      </c>
      <c r="I14" s="18">
        <f>I7/I12*I9</f>
        <v>3585.395184738401</v>
      </c>
    </row>
    <row r="15" spans="1:9" x14ac:dyDescent="0.35">
      <c r="A15" s="1">
        <v>44575</v>
      </c>
      <c r="B15" s="5">
        <v>23</v>
      </c>
      <c r="C15" s="9">
        <v>63.52</v>
      </c>
      <c r="D15" s="4">
        <v>151.37</v>
      </c>
      <c r="H15" s="2" t="s">
        <v>39</v>
      </c>
      <c r="I15" s="18">
        <f>(((I12-I11)^2)/(I12*2))*I8*I10</f>
        <v>2529.8913613052232</v>
      </c>
    </row>
    <row r="16" spans="1:9" x14ac:dyDescent="0.35">
      <c r="A16" s="1">
        <v>44576</v>
      </c>
      <c r="B16" s="5">
        <v>15</v>
      </c>
      <c r="C16" s="9">
        <v>64.95</v>
      </c>
      <c r="D16" s="4">
        <v>228.39</v>
      </c>
      <c r="H16" s="2" t="s">
        <v>40</v>
      </c>
      <c r="I16" s="18">
        <f>((I11^2)/(I12*2))*H2</f>
        <v>1055.4917089218316</v>
      </c>
    </row>
    <row r="17" spans="1:9" x14ac:dyDescent="0.35">
      <c r="A17" s="1">
        <v>44577</v>
      </c>
      <c r="B17" s="5">
        <v>16</v>
      </c>
      <c r="C17" s="9">
        <v>61.93</v>
      </c>
      <c r="D17" s="4">
        <v>160.02000000000001</v>
      </c>
      <c r="H17" s="2" t="s">
        <v>49</v>
      </c>
      <c r="I17" s="19">
        <f>SUM(I14:I16)</f>
        <v>7170.7782549654557</v>
      </c>
    </row>
    <row r="18" spans="1:9" x14ac:dyDescent="0.35">
      <c r="A18" s="1">
        <v>44578</v>
      </c>
      <c r="B18" s="5">
        <v>22</v>
      </c>
      <c r="C18" s="9">
        <v>55.43</v>
      </c>
      <c r="D18" s="4">
        <v>217.82</v>
      </c>
      <c r="H18" s="2" t="s">
        <v>41</v>
      </c>
      <c r="I18" s="19">
        <f>SUM(I14:I16)+(I7*I8)</f>
        <v>1030190.5537111696</v>
      </c>
    </row>
    <row r="19" spans="1:9" x14ac:dyDescent="0.35">
      <c r="A19" s="1">
        <v>44579</v>
      </c>
      <c r="B19" s="5">
        <v>18</v>
      </c>
      <c r="C19" s="9">
        <v>48.77</v>
      </c>
      <c r="D19" s="4">
        <v>154.13</v>
      </c>
    </row>
    <row r="20" spans="1:9" x14ac:dyDescent="0.35">
      <c r="A20" s="1">
        <v>44580</v>
      </c>
      <c r="B20" s="5">
        <v>22</v>
      </c>
      <c r="C20" s="9">
        <v>48.18</v>
      </c>
      <c r="D20" s="4">
        <v>213.74</v>
      </c>
    </row>
    <row r="21" spans="1:9" x14ac:dyDescent="0.35">
      <c r="A21" s="1">
        <v>44581</v>
      </c>
      <c r="B21" s="5">
        <v>22</v>
      </c>
      <c r="C21" s="9">
        <v>58.89</v>
      </c>
      <c r="D21" s="4">
        <v>231.82</v>
      </c>
    </row>
    <row r="22" spans="1:9" x14ac:dyDescent="0.35">
      <c r="A22" s="1">
        <v>44582</v>
      </c>
      <c r="B22" s="5">
        <v>20</v>
      </c>
      <c r="C22" s="9">
        <v>59.1</v>
      </c>
      <c r="D22" s="4">
        <v>166.92</v>
      </c>
    </row>
    <row r="23" spans="1:9" x14ac:dyDescent="0.35">
      <c r="A23" s="1">
        <v>44583</v>
      </c>
      <c r="B23" s="5">
        <v>14</v>
      </c>
      <c r="C23" s="9">
        <v>55</v>
      </c>
      <c r="D23" s="4">
        <v>218.18</v>
      </c>
    </row>
    <row r="24" spans="1:9" x14ac:dyDescent="0.35">
      <c r="A24" s="1">
        <v>44584</v>
      </c>
      <c r="B24" s="5">
        <v>20</v>
      </c>
      <c r="C24" s="9">
        <v>65.86</v>
      </c>
      <c r="D24" s="4">
        <v>204.51</v>
      </c>
    </row>
    <row r="25" spans="1:9" x14ac:dyDescent="0.35">
      <c r="A25" s="1">
        <v>44585</v>
      </c>
      <c r="B25" s="5">
        <v>14</v>
      </c>
      <c r="C25" s="9">
        <v>56.96</v>
      </c>
      <c r="D25" s="4">
        <v>175.16</v>
      </c>
    </row>
    <row r="26" spans="1:9" x14ac:dyDescent="0.35">
      <c r="A26" s="1">
        <v>44586</v>
      </c>
      <c r="B26" s="5">
        <v>20</v>
      </c>
      <c r="C26" s="9">
        <v>59.74</v>
      </c>
      <c r="D26" s="4">
        <v>174.87</v>
      </c>
    </row>
    <row r="27" spans="1:9" x14ac:dyDescent="0.35">
      <c r="A27" s="1">
        <v>44587</v>
      </c>
      <c r="B27" s="5">
        <v>21</v>
      </c>
      <c r="C27" s="9">
        <v>57.01</v>
      </c>
      <c r="D27" s="4">
        <v>184.43</v>
      </c>
    </row>
    <row r="28" spans="1:9" x14ac:dyDescent="0.35">
      <c r="A28" s="1">
        <v>44588</v>
      </c>
      <c r="B28" s="5">
        <v>18</v>
      </c>
      <c r="C28" s="9">
        <v>64.58</v>
      </c>
      <c r="D28" s="4">
        <v>235.45</v>
      </c>
    </row>
    <row r="29" spans="1:9" x14ac:dyDescent="0.35">
      <c r="A29" s="1">
        <v>44589</v>
      </c>
      <c r="B29" s="5">
        <v>14</v>
      </c>
      <c r="C29" s="9">
        <v>62.51</v>
      </c>
      <c r="D29" s="4">
        <v>170.02</v>
      </c>
    </row>
    <row r="30" spans="1:9" x14ac:dyDescent="0.35">
      <c r="A30" s="1">
        <v>44590</v>
      </c>
      <c r="B30" s="5">
        <v>22</v>
      </c>
      <c r="C30" s="9">
        <v>66.55</v>
      </c>
      <c r="D30" s="4">
        <v>170.63</v>
      </c>
    </row>
    <row r="31" spans="1:9" x14ac:dyDescent="0.35">
      <c r="A31" s="1">
        <v>44591</v>
      </c>
      <c r="B31" s="5">
        <v>27</v>
      </c>
      <c r="C31" s="9">
        <v>60.6</v>
      </c>
      <c r="D31" s="4">
        <v>195.04</v>
      </c>
    </row>
    <row r="32" spans="1:9" x14ac:dyDescent="0.35">
      <c r="A32" s="1">
        <v>44592</v>
      </c>
      <c r="B32" s="5">
        <v>21</v>
      </c>
      <c r="C32" s="9">
        <v>62.14</v>
      </c>
      <c r="D32" s="4">
        <v>203.74</v>
      </c>
    </row>
    <row r="33" spans="1:4" x14ac:dyDescent="0.35">
      <c r="A33" s="1">
        <v>44593</v>
      </c>
      <c r="B33" s="5">
        <v>16</v>
      </c>
      <c r="C33" s="9">
        <v>47.99</v>
      </c>
      <c r="D33" s="4">
        <v>212.41</v>
      </c>
    </row>
    <row r="34" spans="1:4" x14ac:dyDescent="0.35">
      <c r="A34" s="1">
        <v>44594</v>
      </c>
      <c r="B34" s="5">
        <v>25</v>
      </c>
      <c r="C34" s="9">
        <v>51.78</v>
      </c>
      <c r="D34" s="4">
        <v>237.39</v>
      </c>
    </row>
    <row r="35" spans="1:4" x14ac:dyDescent="0.35">
      <c r="A35" s="1">
        <v>44595</v>
      </c>
      <c r="B35" s="5">
        <v>14</v>
      </c>
      <c r="C35" s="9">
        <v>54.9</v>
      </c>
      <c r="D35" s="4">
        <v>168.52</v>
      </c>
    </row>
    <row r="36" spans="1:4" x14ac:dyDescent="0.35">
      <c r="A36" s="1">
        <v>44596</v>
      </c>
      <c r="B36" s="5">
        <v>18</v>
      </c>
      <c r="C36" s="9">
        <v>67.39</v>
      </c>
      <c r="D36" s="4">
        <v>219.87</v>
      </c>
    </row>
    <row r="37" spans="1:4" x14ac:dyDescent="0.35">
      <c r="A37" s="1">
        <v>44597</v>
      </c>
      <c r="B37" s="5">
        <v>15</v>
      </c>
      <c r="C37" s="9">
        <v>54.98</v>
      </c>
      <c r="D37" s="4">
        <v>198.12</v>
      </c>
    </row>
    <row r="38" spans="1:4" x14ac:dyDescent="0.35">
      <c r="A38" s="1">
        <v>44598</v>
      </c>
      <c r="B38" s="5">
        <v>20</v>
      </c>
      <c r="C38" s="9">
        <v>64.33</v>
      </c>
      <c r="D38" s="4">
        <v>208.88</v>
      </c>
    </row>
    <row r="39" spans="1:4" x14ac:dyDescent="0.35">
      <c r="A39" s="1">
        <v>44599</v>
      </c>
      <c r="B39" s="5">
        <v>16</v>
      </c>
      <c r="C39" s="9">
        <v>56.98</v>
      </c>
      <c r="D39" s="4">
        <v>188.6</v>
      </c>
    </row>
    <row r="40" spans="1:4" x14ac:dyDescent="0.35">
      <c r="A40" s="1">
        <v>44600</v>
      </c>
      <c r="B40" s="5">
        <v>25</v>
      </c>
      <c r="C40" s="9">
        <v>49.36</v>
      </c>
      <c r="D40" s="4">
        <v>160.52000000000001</v>
      </c>
    </row>
    <row r="41" spans="1:4" x14ac:dyDescent="0.35">
      <c r="A41" s="1">
        <v>44601</v>
      </c>
      <c r="B41" s="5">
        <v>23</v>
      </c>
      <c r="C41" s="9">
        <v>55.26</v>
      </c>
      <c r="D41" s="4">
        <v>180.49</v>
      </c>
    </row>
    <row r="42" spans="1:4" x14ac:dyDescent="0.35">
      <c r="A42" s="1">
        <v>44602</v>
      </c>
      <c r="B42" s="5">
        <v>14</v>
      </c>
      <c r="C42" s="9">
        <v>52.04</v>
      </c>
      <c r="D42" s="4">
        <v>203.49</v>
      </c>
    </row>
    <row r="43" spans="1:4" x14ac:dyDescent="0.35">
      <c r="A43" s="1">
        <v>44603</v>
      </c>
      <c r="B43" s="5">
        <v>15</v>
      </c>
      <c r="C43" s="9">
        <v>66.739999999999995</v>
      </c>
      <c r="D43" s="4">
        <v>173.72</v>
      </c>
    </row>
    <row r="44" spans="1:4" x14ac:dyDescent="0.35">
      <c r="A44" s="1">
        <v>44604</v>
      </c>
      <c r="B44" s="5">
        <v>15</v>
      </c>
      <c r="C44" s="9">
        <v>50.1</v>
      </c>
      <c r="D44" s="4">
        <v>225.74</v>
      </c>
    </row>
    <row r="45" spans="1:4" x14ac:dyDescent="0.35">
      <c r="A45" s="1">
        <v>44605</v>
      </c>
      <c r="B45" s="5">
        <v>19</v>
      </c>
      <c r="C45" s="9">
        <v>48.28</v>
      </c>
      <c r="D45" s="4">
        <v>209.13</v>
      </c>
    </row>
    <row r="46" spans="1:4" x14ac:dyDescent="0.35">
      <c r="A46" s="1">
        <v>44606</v>
      </c>
      <c r="B46" s="5">
        <v>27</v>
      </c>
      <c r="C46" s="9">
        <v>49.74</v>
      </c>
      <c r="D46" s="4">
        <v>206.85</v>
      </c>
    </row>
    <row r="47" spans="1:4" x14ac:dyDescent="0.35">
      <c r="A47" s="1">
        <v>44607</v>
      </c>
      <c r="B47" s="5">
        <v>24</v>
      </c>
      <c r="C47" s="9">
        <v>48.98</v>
      </c>
      <c r="D47" s="4">
        <v>169.41</v>
      </c>
    </row>
    <row r="48" spans="1:4" x14ac:dyDescent="0.35">
      <c r="A48" s="1">
        <v>44608</v>
      </c>
      <c r="B48" s="5">
        <v>19</v>
      </c>
      <c r="C48" s="9">
        <v>52.85</v>
      </c>
      <c r="D48" s="4">
        <v>205.55</v>
      </c>
    </row>
    <row r="49" spans="1:4" x14ac:dyDescent="0.35">
      <c r="A49" s="1">
        <v>44609</v>
      </c>
      <c r="B49" s="5">
        <v>15</v>
      </c>
      <c r="C49" s="9">
        <v>64.47</v>
      </c>
      <c r="D49" s="4">
        <v>154.74</v>
      </c>
    </row>
    <row r="50" spans="1:4" x14ac:dyDescent="0.35">
      <c r="A50" s="1">
        <v>44610</v>
      </c>
      <c r="B50" s="5">
        <v>27</v>
      </c>
      <c r="C50" s="9">
        <v>50.69</v>
      </c>
      <c r="D50" s="4">
        <v>172.11</v>
      </c>
    </row>
    <row r="51" spans="1:4" x14ac:dyDescent="0.35">
      <c r="A51" s="1">
        <v>44611</v>
      </c>
      <c r="B51" s="5">
        <v>27</v>
      </c>
      <c r="C51" s="9">
        <v>61.23</v>
      </c>
      <c r="D51" s="4">
        <v>172.55</v>
      </c>
    </row>
    <row r="52" spans="1:4" x14ac:dyDescent="0.35">
      <c r="A52" s="1">
        <v>44612</v>
      </c>
      <c r="B52" s="5">
        <v>20</v>
      </c>
      <c r="C52" s="9">
        <v>50.56</v>
      </c>
      <c r="D52" s="4">
        <v>200.2</v>
      </c>
    </row>
    <row r="53" spans="1:4" x14ac:dyDescent="0.35">
      <c r="A53" s="1">
        <v>44613</v>
      </c>
      <c r="B53" s="5">
        <v>24</v>
      </c>
      <c r="C53" s="9">
        <v>67.48</v>
      </c>
      <c r="D53" s="4">
        <v>217.94</v>
      </c>
    </row>
    <row r="54" spans="1:4" x14ac:dyDescent="0.35">
      <c r="A54" s="1">
        <v>44614</v>
      </c>
      <c r="B54" s="5">
        <v>24</v>
      </c>
      <c r="C54" s="9">
        <v>48.67</v>
      </c>
      <c r="D54" s="4">
        <v>217.91</v>
      </c>
    </row>
    <row r="55" spans="1:4" x14ac:dyDescent="0.35">
      <c r="A55" s="1">
        <v>44615</v>
      </c>
      <c r="B55" s="5">
        <v>15</v>
      </c>
      <c r="C55" s="9">
        <v>51.76</v>
      </c>
      <c r="D55" s="4">
        <v>209.13</v>
      </c>
    </row>
    <row r="56" spans="1:4" x14ac:dyDescent="0.35">
      <c r="A56" s="1">
        <v>44616</v>
      </c>
      <c r="B56" s="5">
        <v>19</v>
      </c>
      <c r="C56" s="9">
        <v>48.67</v>
      </c>
      <c r="D56" s="4">
        <v>165.02</v>
      </c>
    </row>
    <row r="57" spans="1:4" x14ac:dyDescent="0.35">
      <c r="A57" s="1">
        <v>44617</v>
      </c>
      <c r="B57" s="5">
        <v>18</v>
      </c>
      <c r="C57" s="9">
        <v>49.08</v>
      </c>
      <c r="D57" s="4">
        <v>173.41</v>
      </c>
    </row>
    <row r="58" spans="1:4" x14ac:dyDescent="0.35">
      <c r="A58" s="1">
        <v>44618</v>
      </c>
      <c r="B58" s="5">
        <v>26</v>
      </c>
      <c r="C58" s="9">
        <v>63.95</v>
      </c>
      <c r="D58" s="4">
        <v>244.6</v>
      </c>
    </row>
    <row r="59" spans="1:4" x14ac:dyDescent="0.35">
      <c r="A59" s="1">
        <v>44619</v>
      </c>
      <c r="B59" s="5">
        <v>25</v>
      </c>
      <c r="C59" s="9">
        <v>65.92</v>
      </c>
      <c r="D59" s="4">
        <v>222.65</v>
      </c>
    </row>
    <row r="60" spans="1:4" x14ac:dyDescent="0.35">
      <c r="A60" s="1">
        <v>44620</v>
      </c>
      <c r="B60" s="5">
        <v>20</v>
      </c>
      <c r="C60" s="9">
        <v>64.94</v>
      </c>
      <c r="D60" s="4">
        <v>163.96</v>
      </c>
    </row>
    <row r="61" spans="1:4" x14ac:dyDescent="0.35">
      <c r="A61" s="1">
        <v>44621</v>
      </c>
      <c r="B61" s="5">
        <v>21</v>
      </c>
      <c r="C61" s="9">
        <v>52.77</v>
      </c>
      <c r="D61" s="4">
        <v>207.16</v>
      </c>
    </row>
    <row r="62" spans="1:4" x14ac:dyDescent="0.35">
      <c r="A62" s="1">
        <v>44622</v>
      </c>
      <c r="B62" s="5">
        <v>22</v>
      </c>
      <c r="C62" s="9">
        <v>67.33</v>
      </c>
      <c r="D62" s="4">
        <v>150.44</v>
      </c>
    </row>
    <row r="63" spans="1:4" x14ac:dyDescent="0.35">
      <c r="A63" s="1">
        <v>44623</v>
      </c>
      <c r="B63" s="5">
        <v>15</v>
      </c>
      <c r="C63" s="9">
        <v>64.099999999999994</v>
      </c>
      <c r="D63" s="4">
        <v>193.94</v>
      </c>
    </row>
    <row r="64" spans="1:4" x14ac:dyDescent="0.35">
      <c r="A64" s="1">
        <v>44624</v>
      </c>
      <c r="B64" s="5">
        <v>26</v>
      </c>
      <c r="C64" s="9">
        <v>52.25</v>
      </c>
      <c r="D64" s="4">
        <v>210.98</v>
      </c>
    </row>
    <row r="65" spans="1:4" x14ac:dyDescent="0.35">
      <c r="A65" s="1">
        <v>44625</v>
      </c>
      <c r="B65" s="5">
        <v>19</v>
      </c>
      <c r="C65" s="9">
        <v>65.349999999999994</v>
      </c>
      <c r="D65" s="4">
        <v>202.55</v>
      </c>
    </row>
    <row r="66" spans="1:4" x14ac:dyDescent="0.35">
      <c r="A66" s="1">
        <v>44626</v>
      </c>
      <c r="B66" s="5">
        <v>26</v>
      </c>
      <c r="C66" s="9">
        <v>61.71</v>
      </c>
      <c r="D66" s="4">
        <v>234.4</v>
      </c>
    </row>
    <row r="67" spans="1:4" x14ac:dyDescent="0.35">
      <c r="A67" s="1">
        <v>44627</v>
      </c>
      <c r="B67" s="5">
        <v>17</v>
      </c>
      <c r="C67" s="9">
        <v>49.36</v>
      </c>
      <c r="D67" s="4">
        <v>238.76</v>
      </c>
    </row>
    <row r="68" spans="1:4" x14ac:dyDescent="0.35">
      <c r="A68" s="1">
        <v>44628</v>
      </c>
      <c r="B68" s="5">
        <v>21</v>
      </c>
      <c r="C68" s="9">
        <v>57.53</v>
      </c>
      <c r="D68" s="4">
        <v>155.37</v>
      </c>
    </row>
    <row r="69" spans="1:4" x14ac:dyDescent="0.35">
      <c r="A69" s="1">
        <v>44629</v>
      </c>
      <c r="B69" s="5">
        <v>23</v>
      </c>
      <c r="C69" s="9">
        <v>66.95</v>
      </c>
      <c r="D69" s="4">
        <v>149.33000000000001</v>
      </c>
    </row>
    <row r="70" spans="1:4" x14ac:dyDescent="0.35">
      <c r="A70" s="1">
        <v>44630</v>
      </c>
      <c r="B70" s="5">
        <v>18</v>
      </c>
      <c r="C70" s="9">
        <v>57.73</v>
      </c>
      <c r="D70" s="4">
        <v>196.41</v>
      </c>
    </row>
    <row r="71" spans="1:4" x14ac:dyDescent="0.35">
      <c r="A71" s="1">
        <v>44631</v>
      </c>
      <c r="B71" s="5">
        <v>25</v>
      </c>
      <c r="C71" s="9">
        <v>59.59</v>
      </c>
      <c r="D71" s="4">
        <v>207.77</v>
      </c>
    </row>
    <row r="72" spans="1:4" x14ac:dyDescent="0.35">
      <c r="A72" s="1">
        <v>44632</v>
      </c>
      <c r="B72" s="5">
        <v>18</v>
      </c>
      <c r="C72" s="9">
        <v>52.65</v>
      </c>
      <c r="D72" s="4">
        <v>172.07</v>
      </c>
    </row>
    <row r="73" spans="1:4" x14ac:dyDescent="0.35">
      <c r="A73" s="1">
        <v>44633</v>
      </c>
      <c r="B73" s="5">
        <v>20</v>
      </c>
      <c r="C73" s="9">
        <v>66.55</v>
      </c>
      <c r="D73" s="4">
        <v>155.78</v>
      </c>
    </row>
    <row r="74" spans="1:4" x14ac:dyDescent="0.35">
      <c r="A74" s="1">
        <v>44634</v>
      </c>
      <c r="B74" s="5">
        <v>15</v>
      </c>
      <c r="C74" s="9">
        <v>54.54</v>
      </c>
      <c r="D74" s="4">
        <v>165.45</v>
      </c>
    </row>
    <row r="75" spans="1:4" x14ac:dyDescent="0.35">
      <c r="A75" s="1">
        <v>44635</v>
      </c>
      <c r="B75" s="5">
        <v>24</v>
      </c>
      <c r="C75" s="9">
        <v>58.13</v>
      </c>
      <c r="D75" s="4">
        <v>179.26</v>
      </c>
    </row>
    <row r="76" spans="1:4" x14ac:dyDescent="0.35">
      <c r="A76" s="1">
        <v>44636</v>
      </c>
      <c r="B76" s="5">
        <v>19</v>
      </c>
      <c r="C76" s="9">
        <v>59.97</v>
      </c>
      <c r="D76" s="4">
        <v>171.52</v>
      </c>
    </row>
    <row r="77" spans="1:4" x14ac:dyDescent="0.35">
      <c r="A77" s="1">
        <v>44637</v>
      </c>
      <c r="B77" s="5">
        <v>18</v>
      </c>
      <c r="C77" s="9">
        <v>55.22</v>
      </c>
      <c r="D77" s="4">
        <v>232.47</v>
      </c>
    </row>
    <row r="78" spans="1:4" x14ac:dyDescent="0.35">
      <c r="A78" s="1">
        <v>44638</v>
      </c>
      <c r="B78" s="5">
        <v>21</v>
      </c>
      <c r="C78" s="9">
        <v>61.99</v>
      </c>
      <c r="D78" s="4">
        <v>225.98</v>
      </c>
    </row>
    <row r="79" spans="1:4" x14ac:dyDescent="0.35">
      <c r="A79" s="1">
        <v>44639</v>
      </c>
      <c r="B79" s="5">
        <v>26</v>
      </c>
      <c r="C79" s="9">
        <v>52.29</v>
      </c>
      <c r="D79" s="4">
        <v>152.27000000000001</v>
      </c>
    </row>
    <row r="80" spans="1:4" x14ac:dyDescent="0.35">
      <c r="A80" s="1">
        <v>44640</v>
      </c>
      <c r="B80" s="5">
        <v>18</v>
      </c>
      <c r="C80" s="9">
        <v>59.63</v>
      </c>
      <c r="D80" s="4">
        <v>224.47</v>
      </c>
    </row>
    <row r="81" spans="1:4" x14ac:dyDescent="0.35">
      <c r="A81" s="1">
        <v>44641</v>
      </c>
      <c r="B81" s="5">
        <v>23</v>
      </c>
      <c r="C81" s="9">
        <v>64.62</v>
      </c>
      <c r="D81" s="4">
        <v>219.84</v>
      </c>
    </row>
    <row r="82" spans="1:4" x14ac:dyDescent="0.35">
      <c r="A82" s="1">
        <v>44642</v>
      </c>
      <c r="B82" s="5">
        <v>17</v>
      </c>
      <c r="C82" s="9">
        <v>66.760000000000005</v>
      </c>
      <c r="D82" s="4">
        <v>191.84</v>
      </c>
    </row>
    <row r="83" spans="1:4" x14ac:dyDescent="0.35">
      <c r="A83" s="1">
        <v>44643</v>
      </c>
      <c r="B83" s="5">
        <v>26</v>
      </c>
      <c r="C83" s="9">
        <v>59.93</v>
      </c>
      <c r="D83" s="4">
        <v>196.73</v>
      </c>
    </row>
    <row r="84" spans="1:4" x14ac:dyDescent="0.35">
      <c r="A84" s="1">
        <v>44644</v>
      </c>
      <c r="B84" s="5">
        <v>16</v>
      </c>
      <c r="C84" s="9">
        <v>61.61</v>
      </c>
      <c r="D84" s="4">
        <v>196.2</v>
      </c>
    </row>
    <row r="85" spans="1:4" x14ac:dyDescent="0.35">
      <c r="A85" s="1">
        <v>44645</v>
      </c>
      <c r="B85" s="5">
        <v>17</v>
      </c>
      <c r="C85" s="9">
        <v>47.63</v>
      </c>
      <c r="D85" s="4">
        <v>224.63</v>
      </c>
    </row>
    <row r="86" spans="1:4" x14ac:dyDescent="0.35">
      <c r="A86" s="1">
        <v>44646</v>
      </c>
      <c r="B86" s="5">
        <v>26</v>
      </c>
      <c r="C86" s="9">
        <v>49.31</v>
      </c>
      <c r="D86" s="4">
        <v>230.96</v>
      </c>
    </row>
    <row r="87" spans="1:4" x14ac:dyDescent="0.35">
      <c r="A87" s="1">
        <v>44647</v>
      </c>
      <c r="B87" s="5">
        <v>21</v>
      </c>
      <c r="C87" s="9">
        <v>61.06</v>
      </c>
      <c r="D87" s="4">
        <v>191.04</v>
      </c>
    </row>
    <row r="88" spans="1:4" x14ac:dyDescent="0.35">
      <c r="A88" s="1">
        <v>44648</v>
      </c>
      <c r="B88" s="5">
        <v>22</v>
      </c>
      <c r="C88" s="9">
        <v>57.73</v>
      </c>
      <c r="D88" s="4">
        <v>181.52</v>
      </c>
    </row>
    <row r="89" spans="1:4" x14ac:dyDescent="0.35">
      <c r="A89" s="1">
        <v>44649</v>
      </c>
      <c r="B89" s="5">
        <v>28</v>
      </c>
      <c r="C89" s="9">
        <v>63.47</v>
      </c>
      <c r="D89" s="4">
        <v>225.71</v>
      </c>
    </row>
    <row r="90" spans="1:4" x14ac:dyDescent="0.35">
      <c r="A90" s="1">
        <v>44650</v>
      </c>
      <c r="B90" s="5">
        <v>23</v>
      </c>
      <c r="C90" s="9">
        <v>64.38</v>
      </c>
      <c r="D90" s="4">
        <v>224.94</v>
      </c>
    </row>
    <row r="91" spans="1:4" x14ac:dyDescent="0.35">
      <c r="A91" s="1">
        <v>44651</v>
      </c>
      <c r="B91" s="5">
        <v>24</v>
      </c>
      <c r="C91" s="9">
        <v>47.65</v>
      </c>
      <c r="D91" s="4">
        <v>171.25</v>
      </c>
    </row>
    <row r="92" spans="1:4" x14ac:dyDescent="0.35">
      <c r="A92" s="1">
        <v>44652</v>
      </c>
      <c r="B92" s="5">
        <v>28</v>
      </c>
      <c r="C92" s="9">
        <v>48.6</v>
      </c>
      <c r="D92" s="4">
        <v>176.18</v>
      </c>
    </row>
    <row r="93" spans="1:4" x14ac:dyDescent="0.35">
      <c r="A93" s="1">
        <v>44653</v>
      </c>
      <c r="B93" s="5">
        <v>26</v>
      </c>
      <c r="C93" s="9">
        <v>64.95</v>
      </c>
      <c r="D93" s="4">
        <v>181.53</v>
      </c>
    </row>
    <row r="94" spans="1:4" x14ac:dyDescent="0.35">
      <c r="A94" s="1">
        <v>44654</v>
      </c>
      <c r="B94" s="5">
        <v>20</v>
      </c>
      <c r="C94" s="9">
        <v>66.16</v>
      </c>
      <c r="D94" s="4">
        <v>221.18</v>
      </c>
    </row>
    <row r="95" spans="1:4" x14ac:dyDescent="0.35">
      <c r="A95" s="1">
        <v>44655</v>
      </c>
      <c r="B95" s="5">
        <v>29</v>
      </c>
      <c r="C95" s="9">
        <v>66.06</v>
      </c>
      <c r="D95" s="4">
        <v>176.38</v>
      </c>
    </row>
    <row r="96" spans="1:4" x14ac:dyDescent="0.35">
      <c r="A96" s="1">
        <v>44656</v>
      </c>
      <c r="B96" s="5">
        <v>21</v>
      </c>
      <c r="C96" s="9">
        <v>57.02</v>
      </c>
      <c r="D96" s="4">
        <v>166.31</v>
      </c>
    </row>
    <row r="97" spans="1:4" x14ac:dyDescent="0.35">
      <c r="A97" s="1">
        <v>44657</v>
      </c>
      <c r="B97" s="5">
        <v>27</v>
      </c>
      <c r="C97" s="9">
        <v>65.47</v>
      </c>
      <c r="D97" s="4">
        <v>237.5</v>
      </c>
    </row>
    <row r="98" spans="1:4" x14ac:dyDescent="0.35">
      <c r="A98" s="1">
        <v>44658</v>
      </c>
      <c r="B98" s="5">
        <v>27</v>
      </c>
      <c r="C98" s="9">
        <v>59.52</v>
      </c>
      <c r="D98" s="4">
        <v>166.5</v>
      </c>
    </row>
    <row r="99" spans="1:4" x14ac:dyDescent="0.35">
      <c r="A99" s="1">
        <v>44659</v>
      </c>
      <c r="B99" s="5">
        <v>28</v>
      </c>
      <c r="C99" s="9">
        <v>63.02</v>
      </c>
      <c r="D99" s="4">
        <v>191.64</v>
      </c>
    </row>
    <row r="100" spans="1:4" x14ac:dyDescent="0.35">
      <c r="A100" s="1">
        <v>44660</v>
      </c>
      <c r="B100" s="5">
        <v>20</v>
      </c>
      <c r="C100" s="9">
        <v>58.21</v>
      </c>
      <c r="D100" s="4">
        <v>192.88</v>
      </c>
    </row>
    <row r="101" spans="1:4" x14ac:dyDescent="0.35">
      <c r="A101" s="1">
        <v>44661</v>
      </c>
      <c r="B101" s="5">
        <v>28</v>
      </c>
      <c r="C101" s="9">
        <v>57.78</v>
      </c>
      <c r="D101" s="4">
        <v>185.12</v>
      </c>
    </row>
    <row r="102" spans="1:4" x14ac:dyDescent="0.35">
      <c r="A102" s="1">
        <v>44662</v>
      </c>
      <c r="B102" s="5">
        <v>27</v>
      </c>
      <c r="C102" s="9">
        <v>61.81</v>
      </c>
      <c r="D102" s="4">
        <v>204.64</v>
      </c>
    </row>
    <row r="103" spans="1:4" x14ac:dyDescent="0.35">
      <c r="A103" s="1">
        <v>44663</v>
      </c>
      <c r="B103" s="5">
        <v>20</v>
      </c>
      <c r="C103" s="9">
        <v>49.32</v>
      </c>
      <c r="D103" s="4">
        <v>240.52</v>
      </c>
    </row>
    <row r="104" spans="1:4" x14ac:dyDescent="0.35">
      <c r="A104" s="1">
        <v>44664</v>
      </c>
      <c r="B104" s="5">
        <v>17</v>
      </c>
      <c r="C104" s="9">
        <v>62.51</v>
      </c>
      <c r="D104" s="4">
        <v>203.41</v>
      </c>
    </row>
    <row r="105" spans="1:4" x14ac:dyDescent="0.35">
      <c r="A105" s="1">
        <v>44665</v>
      </c>
      <c r="B105" s="5">
        <v>18</v>
      </c>
      <c r="C105" s="9">
        <v>55.24</v>
      </c>
      <c r="D105" s="4">
        <v>238.73</v>
      </c>
    </row>
    <row r="106" spans="1:4" x14ac:dyDescent="0.35">
      <c r="A106" s="1">
        <v>44666</v>
      </c>
      <c r="B106" s="5">
        <v>16</v>
      </c>
      <c r="C106" s="9">
        <v>47.55</v>
      </c>
      <c r="D106" s="4">
        <v>242.34</v>
      </c>
    </row>
    <row r="107" spans="1:4" x14ac:dyDescent="0.35">
      <c r="A107" s="1">
        <v>44667</v>
      </c>
      <c r="B107" s="5">
        <v>18</v>
      </c>
      <c r="C107" s="9">
        <v>64.98</v>
      </c>
      <c r="D107" s="4">
        <v>171.39</v>
      </c>
    </row>
    <row r="108" spans="1:4" x14ac:dyDescent="0.35">
      <c r="A108" s="1">
        <v>44668</v>
      </c>
      <c r="B108" s="5">
        <v>18</v>
      </c>
      <c r="C108" s="9">
        <v>51.35</v>
      </c>
      <c r="D108" s="4">
        <v>177.19</v>
      </c>
    </row>
    <row r="109" spans="1:4" x14ac:dyDescent="0.35">
      <c r="A109" s="1">
        <v>44669</v>
      </c>
      <c r="B109" s="5">
        <v>26</v>
      </c>
      <c r="C109" s="9">
        <v>58.51</v>
      </c>
      <c r="D109" s="4">
        <v>226.4</v>
      </c>
    </row>
    <row r="110" spans="1:4" x14ac:dyDescent="0.35">
      <c r="A110" s="1">
        <v>44670</v>
      </c>
      <c r="B110" s="5">
        <v>27</v>
      </c>
      <c r="C110" s="9">
        <v>61.12</v>
      </c>
      <c r="D110" s="4">
        <v>225.09</v>
      </c>
    </row>
    <row r="111" spans="1:4" x14ac:dyDescent="0.35">
      <c r="A111" s="1">
        <v>44671</v>
      </c>
      <c r="B111" s="5">
        <v>24</v>
      </c>
      <c r="C111" s="9">
        <v>53.08</v>
      </c>
      <c r="D111" s="4">
        <v>246.4</v>
      </c>
    </row>
    <row r="112" spans="1:4" x14ac:dyDescent="0.35">
      <c r="A112" s="1">
        <v>44672</v>
      </c>
      <c r="B112" s="5">
        <v>19</v>
      </c>
      <c r="C112" s="9">
        <v>55.71</v>
      </c>
      <c r="D112" s="4">
        <v>219.69</v>
      </c>
    </row>
    <row r="113" spans="1:4" x14ac:dyDescent="0.35">
      <c r="A113" s="1">
        <v>44673</v>
      </c>
      <c r="B113" s="5">
        <v>22</v>
      </c>
      <c r="C113" s="9">
        <v>49</v>
      </c>
      <c r="D113" s="4">
        <v>169.7</v>
      </c>
    </row>
    <row r="114" spans="1:4" x14ac:dyDescent="0.35">
      <c r="A114" s="1">
        <v>44674</v>
      </c>
      <c r="B114" s="5">
        <v>27</v>
      </c>
      <c r="C114" s="9">
        <v>63.1</v>
      </c>
      <c r="D114" s="4">
        <v>153.61000000000001</v>
      </c>
    </row>
    <row r="115" spans="1:4" x14ac:dyDescent="0.35">
      <c r="A115" s="1">
        <v>44675</v>
      </c>
      <c r="B115" s="5">
        <v>26</v>
      </c>
      <c r="C115" s="9">
        <v>47.93</v>
      </c>
      <c r="D115" s="4">
        <v>154.46</v>
      </c>
    </row>
    <row r="116" spans="1:4" x14ac:dyDescent="0.35">
      <c r="A116" s="1">
        <v>44676</v>
      </c>
      <c r="B116" s="5">
        <v>28</v>
      </c>
      <c r="C116" s="9">
        <v>61.92</v>
      </c>
      <c r="D116" s="4">
        <v>239.88</v>
      </c>
    </row>
    <row r="117" spans="1:4" x14ac:dyDescent="0.35">
      <c r="A117" s="1">
        <v>44677</v>
      </c>
      <c r="B117" s="5">
        <v>17</v>
      </c>
      <c r="C117" s="9">
        <v>62.49</v>
      </c>
      <c r="D117" s="4">
        <v>239.78</v>
      </c>
    </row>
    <row r="118" spans="1:4" x14ac:dyDescent="0.35">
      <c r="A118" s="1">
        <v>44678</v>
      </c>
      <c r="B118" s="5">
        <v>29</v>
      </c>
      <c r="C118" s="9">
        <v>55.38</v>
      </c>
      <c r="D118" s="4">
        <v>171.82</v>
      </c>
    </row>
    <row r="119" spans="1:4" x14ac:dyDescent="0.35">
      <c r="A119" s="1">
        <v>44679</v>
      </c>
      <c r="B119" s="5">
        <v>24</v>
      </c>
      <c r="C119" s="9">
        <v>61.64</v>
      </c>
      <c r="D119" s="4">
        <v>166.31</v>
      </c>
    </row>
    <row r="120" spans="1:4" x14ac:dyDescent="0.35">
      <c r="A120" s="1">
        <v>44680</v>
      </c>
      <c r="B120" s="5">
        <v>24</v>
      </c>
      <c r="C120" s="9">
        <v>53.72</v>
      </c>
      <c r="D120" s="4">
        <v>195.77</v>
      </c>
    </row>
    <row r="121" spans="1:4" x14ac:dyDescent="0.35">
      <c r="A121" s="1">
        <v>44681</v>
      </c>
      <c r="B121" s="5">
        <v>25</v>
      </c>
      <c r="C121" s="9">
        <v>49.59</v>
      </c>
      <c r="D121" s="4">
        <v>207.84</v>
      </c>
    </row>
    <row r="122" spans="1:4" x14ac:dyDescent="0.35">
      <c r="A122" s="1">
        <v>44682</v>
      </c>
      <c r="B122" s="5">
        <v>19</v>
      </c>
      <c r="C122" s="9">
        <v>61.33</v>
      </c>
      <c r="D122" s="4">
        <v>167.57</v>
      </c>
    </row>
    <row r="123" spans="1:4" x14ac:dyDescent="0.35">
      <c r="A123" s="1">
        <v>44683</v>
      </c>
      <c r="B123" s="5">
        <v>25</v>
      </c>
      <c r="C123" s="9">
        <v>66.88</v>
      </c>
      <c r="D123" s="4">
        <v>161.02000000000001</v>
      </c>
    </row>
    <row r="124" spans="1:4" x14ac:dyDescent="0.35">
      <c r="A124" s="1">
        <v>44684</v>
      </c>
      <c r="B124" s="5">
        <v>20</v>
      </c>
      <c r="C124" s="9">
        <v>65.19</v>
      </c>
      <c r="D124" s="4">
        <v>201.34</v>
      </c>
    </row>
    <row r="125" spans="1:4" x14ac:dyDescent="0.35">
      <c r="A125" s="1">
        <v>44685</v>
      </c>
      <c r="B125" s="5">
        <v>23</v>
      </c>
      <c r="C125" s="9">
        <v>63.19</v>
      </c>
      <c r="D125" s="4">
        <v>218.78</v>
      </c>
    </row>
    <row r="126" spans="1:4" x14ac:dyDescent="0.35">
      <c r="A126" s="1">
        <v>44686</v>
      </c>
      <c r="B126" s="5">
        <v>24</v>
      </c>
      <c r="C126" s="9">
        <v>66.56</v>
      </c>
      <c r="D126" s="4">
        <v>183.36</v>
      </c>
    </row>
    <row r="127" spans="1:4" x14ac:dyDescent="0.35">
      <c r="A127" s="1">
        <v>44687</v>
      </c>
      <c r="B127" s="5">
        <v>22</v>
      </c>
      <c r="C127" s="9">
        <v>56.64</v>
      </c>
      <c r="D127" s="4">
        <v>245.93</v>
      </c>
    </row>
    <row r="128" spans="1:4" x14ac:dyDescent="0.35">
      <c r="A128" s="1">
        <v>44688</v>
      </c>
      <c r="B128" s="5">
        <v>25</v>
      </c>
      <c r="C128" s="9">
        <v>51.47</v>
      </c>
      <c r="D128" s="4">
        <v>244.3</v>
      </c>
    </row>
    <row r="129" spans="1:4" x14ac:dyDescent="0.35">
      <c r="A129" s="1">
        <v>44689</v>
      </c>
      <c r="B129" s="5">
        <v>27</v>
      </c>
      <c r="C129" s="9">
        <v>62.94</v>
      </c>
      <c r="D129" s="4">
        <v>171.06</v>
      </c>
    </row>
    <row r="130" spans="1:4" x14ac:dyDescent="0.35">
      <c r="A130" s="1">
        <v>44690</v>
      </c>
      <c r="B130" s="5">
        <v>17</v>
      </c>
      <c r="C130" s="9">
        <v>58.26</v>
      </c>
      <c r="D130" s="4">
        <v>172.87</v>
      </c>
    </row>
    <row r="131" spans="1:4" x14ac:dyDescent="0.35">
      <c r="A131" s="1">
        <v>44691</v>
      </c>
      <c r="B131" s="5">
        <v>23</v>
      </c>
      <c r="C131" s="9">
        <v>62.9</v>
      </c>
      <c r="D131" s="4">
        <v>212.63</v>
      </c>
    </row>
    <row r="132" spans="1:4" x14ac:dyDescent="0.35">
      <c r="A132" s="1">
        <v>44692</v>
      </c>
      <c r="B132" s="5">
        <v>26</v>
      </c>
      <c r="C132" s="9">
        <v>58.31</v>
      </c>
      <c r="D132" s="4">
        <v>171.15</v>
      </c>
    </row>
    <row r="133" spans="1:4" x14ac:dyDescent="0.35">
      <c r="A133" s="1">
        <v>44693</v>
      </c>
      <c r="B133" s="5">
        <v>19</v>
      </c>
      <c r="C133" s="9">
        <v>65.14</v>
      </c>
      <c r="D133" s="4">
        <v>177.51</v>
      </c>
    </row>
    <row r="134" spans="1:4" x14ac:dyDescent="0.35">
      <c r="A134" s="1">
        <v>44694</v>
      </c>
      <c r="B134" s="5">
        <v>27</v>
      </c>
      <c r="C134" s="9">
        <v>66.64</v>
      </c>
      <c r="D134" s="4">
        <v>224.45</v>
      </c>
    </row>
    <row r="135" spans="1:4" x14ac:dyDescent="0.35">
      <c r="A135" s="1">
        <v>44695</v>
      </c>
      <c r="B135" s="5">
        <v>21</v>
      </c>
      <c r="C135" s="9">
        <v>49.44</v>
      </c>
      <c r="D135" s="4">
        <v>154.66999999999999</v>
      </c>
    </row>
    <row r="136" spans="1:4" x14ac:dyDescent="0.35">
      <c r="A136" s="1">
        <v>44696</v>
      </c>
      <c r="B136" s="5">
        <v>28</v>
      </c>
      <c r="C136" s="9">
        <v>56.78</v>
      </c>
      <c r="D136" s="4">
        <v>225.35</v>
      </c>
    </row>
    <row r="137" spans="1:4" x14ac:dyDescent="0.35">
      <c r="A137" s="1">
        <v>44697</v>
      </c>
      <c r="B137" s="5">
        <v>22</v>
      </c>
      <c r="C137" s="9">
        <v>49.03</v>
      </c>
      <c r="D137" s="4">
        <v>205.67</v>
      </c>
    </row>
    <row r="138" spans="1:4" x14ac:dyDescent="0.35">
      <c r="A138" s="1">
        <v>44698</v>
      </c>
      <c r="B138" s="5">
        <v>24</v>
      </c>
      <c r="C138" s="9">
        <v>62.35</v>
      </c>
      <c r="D138" s="4">
        <v>190.16</v>
      </c>
    </row>
    <row r="139" spans="1:4" x14ac:dyDescent="0.35">
      <c r="A139" s="1">
        <v>44699</v>
      </c>
      <c r="B139" s="5">
        <v>27</v>
      </c>
      <c r="C139" s="9">
        <v>61.24</v>
      </c>
      <c r="D139" s="4">
        <v>202.71</v>
      </c>
    </row>
    <row r="140" spans="1:4" x14ac:dyDescent="0.35">
      <c r="A140" s="1">
        <v>44700</v>
      </c>
      <c r="B140" s="5">
        <v>28</v>
      </c>
      <c r="C140" s="9">
        <v>51</v>
      </c>
      <c r="D140" s="4">
        <v>212.75</v>
      </c>
    </row>
    <row r="141" spans="1:4" x14ac:dyDescent="0.35">
      <c r="A141" s="1">
        <v>44701</v>
      </c>
      <c r="B141" s="5">
        <v>30</v>
      </c>
      <c r="C141" s="9">
        <v>64.28</v>
      </c>
      <c r="D141" s="4">
        <v>194.15</v>
      </c>
    </row>
    <row r="142" spans="1:4" x14ac:dyDescent="0.35">
      <c r="A142" s="1">
        <v>44702</v>
      </c>
      <c r="B142" s="5">
        <v>30</v>
      </c>
      <c r="C142" s="9">
        <v>57.86</v>
      </c>
      <c r="D142" s="4">
        <v>215.17</v>
      </c>
    </row>
    <row r="143" spans="1:4" x14ac:dyDescent="0.35">
      <c r="A143" s="1">
        <v>44703</v>
      </c>
      <c r="B143" s="5">
        <v>22</v>
      </c>
      <c r="C143" s="9">
        <v>63</v>
      </c>
      <c r="D143" s="4">
        <v>210.66</v>
      </c>
    </row>
    <row r="144" spans="1:4" x14ac:dyDescent="0.35">
      <c r="A144" s="1">
        <v>44704</v>
      </c>
      <c r="B144" s="5">
        <v>30</v>
      </c>
      <c r="C144" s="9">
        <v>59.01</v>
      </c>
      <c r="D144" s="4">
        <v>247.15</v>
      </c>
    </row>
    <row r="145" spans="1:4" x14ac:dyDescent="0.35">
      <c r="A145" s="1">
        <v>44705</v>
      </c>
      <c r="B145" s="5">
        <v>30</v>
      </c>
      <c r="C145" s="9">
        <v>55.72</v>
      </c>
      <c r="D145" s="4">
        <v>196.16</v>
      </c>
    </row>
    <row r="146" spans="1:4" x14ac:dyDescent="0.35">
      <c r="A146" s="1">
        <v>44706</v>
      </c>
      <c r="B146" s="5">
        <v>27</v>
      </c>
      <c r="C146" s="9">
        <v>57.74</v>
      </c>
      <c r="D146" s="4">
        <v>164.65</v>
      </c>
    </row>
    <row r="147" spans="1:4" x14ac:dyDescent="0.35">
      <c r="A147" s="1">
        <v>44707</v>
      </c>
      <c r="B147" s="5">
        <v>24</v>
      </c>
      <c r="C147" s="9">
        <v>61.4</v>
      </c>
      <c r="D147" s="4">
        <v>247.64</v>
      </c>
    </row>
    <row r="148" spans="1:4" x14ac:dyDescent="0.35">
      <c r="A148" s="1">
        <v>44708</v>
      </c>
      <c r="B148" s="5">
        <v>29</v>
      </c>
      <c r="C148" s="9">
        <v>57.73</v>
      </c>
      <c r="D148" s="4">
        <v>153.01</v>
      </c>
    </row>
    <row r="149" spans="1:4" x14ac:dyDescent="0.35">
      <c r="A149" s="1">
        <v>44709</v>
      </c>
      <c r="B149" s="5">
        <v>22</v>
      </c>
      <c r="C149" s="9">
        <v>65.2</v>
      </c>
      <c r="D149" s="4">
        <v>152.24</v>
      </c>
    </row>
    <row r="150" spans="1:4" x14ac:dyDescent="0.35">
      <c r="A150" s="1">
        <v>44710</v>
      </c>
      <c r="B150" s="5">
        <v>24</v>
      </c>
      <c r="C150" s="9">
        <v>53.01</v>
      </c>
      <c r="D150" s="4">
        <v>162.19999999999999</v>
      </c>
    </row>
    <row r="151" spans="1:4" x14ac:dyDescent="0.35">
      <c r="A151" s="1">
        <v>44711</v>
      </c>
      <c r="B151" s="5">
        <v>19</v>
      </c>
      <c r="C151" s="9">
        <v>57.19</v>
      </c>
      <c r="D151" s="4">
        <v>150.52000000000001</v>
      </c>
    </row>
    <row r="152" spans="1:4" x14ac:dyDescent="0.35">
      <c r="A152" s="1">
        <v>44712</v>
      </c>
      <c r="B152" s="5">
        <v>28</v>
      </c>
      <c r="C152" s="9">
        <v>60.05</v>
      </c>
      <c r="D152" s="4">
        <v>235.64</v>
      </c>
    </row>
    <row r="153" spans="1:4" x14ac:dyDescent="0.35">
      <c r="A153" s="1">
        <v>44713</v>
      </c>
      <c r="B153" s="5">
        <v>24</v>
      </c>
      <c r="C153" s="9">
        <v>61.35</v>
      </c>
      <c r="D153" s="4">
        <v>178.85</v>
      </c>
    </row>
    <row r="154" spans="1:4" x14ac:dyDescent="0.35">
      <c r="A154" s="1">
        <v>44714</v>
      </c>
      <c r="B154" s="5">
        <v>28</v>
      </c>
      <c r="C154" s="9">
        <v>55.11</v>
      </c>
      <c r="D154" s="4">
        <v>245.22</v>
      </c>
    </row>
    <row r="155" spans="1:4" x14ac:dyDescent="0.35">
      <c r="A155" s="1">
        <v>44715</v>
      </c>
      <c r="B155" s="5">
        <v>29</v>
      </c>
      <c r="C155" s="9">
        <v>58.41</v>
      </c>
      <c r="D155" s="4">
        <v>234.78</v>
      </c>
    </row>
    <row r="156" spans="1:4" x14ac:dyDescent="0.35">
      <c r="A156" s="1">
        <v>44716</v>
      </c>
      <c r="B156" s="5">
        <v>29</v>
      </c>
      <c r="C156" s="9">
        <v>55.3</v>
      </c>
      <c r="D156" s="4">
        <v>214.3</v>
      </c>
    </row>
    <row r="157" spans="1:4" x14ac:dyDescent="0.35">
      <c r="A157" s="1">
        <v>44717</v>
      </c>
      <c r="B157" s="5">
        <v>28</v>
      </c>
      <c r="C157" s="9">
        <v>48.4</v>
      </c>
      <c r="D157" s="4">
        <v>235.36</v>
      </c>
    </row>
    <row r="158" spans="1:4" x14ac:dyDescent="0.35">
      <c r="A158" s="1">
        <v>44718</v>
      </c>
      <c r="B158" s="5">
        <v>25</v>
      </c>
      <c r="C158" s="9">
        <v>51.65</v>
      </c>
      <c r="D158" s="4">
        <v>172.07</v>
      </c>
    </row>
    <row r="159" spans="1:4" x14ac:dyDescent="0.35">
      <c r="A159" s="1">
        <v>44719</v>
      </c>
      <c r="B159" s="5">
        <v>20</v>
      </c>
      <c r="C159" s="9">
        <v>66.36</v>
      </c>
      <c r="D159" s="4">
        <v>164.4</v>
      </c>
    </row>
    <row r="160" spans="1:4" x14ac:dyDescent="0.35">
      <c r="A160" s="1">
        <v>44720</v>
      </c>
      <c r="B160" s="5">
        <v>21</v>
      </c>
      <c r="C160" s="9">
        <v>61.43</v>
      </c>
      <c r="D160" s="4">
        <v>173.31</v>
      </c>
    </row>
    <row r="161" spans="1:4" x14ac:dyDescent="0.35">
      <c r="A161" s="1">
        <v>44721</v>
      </c>
      <c r="B161" s="5">
        <v>26</v>
      </c>
      <c r="C161" s="9">
        <v>59.4</v>
      </c>
      <c r="D161" s="4">
        <v>155.55000000000001</v>
      </c>
    </row>
    <row r="162" spans="1:4" x14ac:dyDescent="0.35">
      <c r="A162" s="1">
        <v>44722</v>
      </c>
      <c r="B162" s="5">
        <v>23</v>
      </c>
      <c r="C162" s="9">
        <v>50.05</v>
      </c>
      <c r="D162" s="4">
        <v>214.1</v>
      </c>
    </row>
    <row r="163" spans="1:4" x14ac:dyDescent="0.35">
      <c r="A163" s="1">
        <v>44723</v>
      </c>
      <c r="B163" s="5">
        <v>21</v>
      </c>
      <c r="C163" s="9">
        <v>60.72</v>
      </c>
      <c r="D163" s="4">
        <v>224.04</v>
      </c>
    </row>
    <row r="164" spans="1:4" x14ac:dyDescent="0.35">
      <c r="A164" s="1">
        <v>44724</v>
      </c>
      <c r="B164" s="5">
        <v>19</v>
      </c>
      <c r="C164" s="9">
        <v>47.55</v>
      </c>
      <c r="D164" s="4">
        <v>217.1</v>
      </c>
    </row>
    <row r="165" spans="1:4" x14ac:dyDescent="0.35">
      <c r="A165" s="1">
        <v>44725</v>
      </c>
      <c r="B165" s="5">
        <v>22</v>
      </c>
      <c r="C165" s="9">
        <v>66.48</v>
      </c>
      <c r="D165" s="4">
        <v>223.47</v>
      </c>
    </row>
    <row r="166" spans="1:4" x14ac:dyDescent="0.35">
      <c r="A166" s="1">
        <v>44726</v>
      </c>
      <c r="B166" s="5">
        <v>22</v>
      </c>
      <c r="C166" s="9">
        <v>57.45</v>
      </c>
      <c r="D166" s="4">
        <v>203.19</v>
      </c>
    </row>
    <row r="167" spans="1:4" x14ac:dyDescent="0.35">
      <c r="A167" s="1">
        <v>44727</v>
      </c>
      <c r="B167" s="5">
        <v>22</v>
      </c>
      <c r="C167" s="9">
        <v>60.97</v>
      </c>
      <c r="D167" s="4">
        <v>234.78</v>
      </c>
    </row>
    <row r="168" spans="1:4" x14ac:dyDescent="0.35">
      <c r="A168" s="1">
        <v>44728</v>
      </c>
      <c r="B168" s="5">
        <v>30</v>
      </c>
      <c r="C168" s="9">
        <v>64.22</v>
      </c>
      <c r="D168" s="4">
        <v>208.01</v>
      </c>
    </row>
    <row r="169" spans="1:4" x14ac:dyDescent="0.35">
      <c r="A169" s="1">
        <v>44729</v>
      </c>
      <c r="B169" s="5">
        <v>30</v>
      </c>
      <c r="C169" s="9">
        <v>51.5</v>
      </c>
      <c r="D169" s="4">
        <v>225.85</v>
      </c>
    </row>
    <row r="170" spans="1:4" x14ac:dyDescent="0.35">
      <c r="A170" s="1">
        <v>44730</v>
      </c>
      <c r="B170" s="5">
        <v>21</v>
      </c>
      <c r="C170" s="9">
        <v>52.88</v>
      </c>
      <c r="D170" s="4">
        <v>244.96</v>
      </c>
    </row>
    <row r="171" spans="1:4" x14ac:dyDescent="0.35">
      <c r="A171" s="1">
        <v>44731</v>
      </c>
      <c r="B171" s="5">
        <v>28</v>
      </c>
      <c r="C171" s="9">
        <v>58.13</v>
      </c>
      <c r="D171" s="4">
        <v>192.87</v>
      </c>
    </row>
    <row r="172" spans="1:4" x14ac:dyDescent="0.35">
      <c r="A172" s="1">
        <v>44732</v>
      </c>
      <c r="B172" s="5">
        <v>26</v>
      </c>
      <c r="C172" s="9">
        <v>58.33</v>
      </c>
      <c r="D172" s="4">
        <v>171.22</v>
      </c>
    </row>
    <row r="173" spans="1:4" x14ac:dyDescent="0.35">
      <c r="A173" s="1">
        <v>44733</v>
      </c>
      <c r="B173" s="5">
        <v>29</v>
      </c>
      <c r="C173" s="9">
        <v>60.81</v>
      </c>
      <c r="D173" s="4">
        <v>171.44</v>
      </c>
    </row>
    <row r="174" spans="1:4" x14ac:dyDescent="0.35">
      <c r="A174" s="1">
        <v>44734</v>
      </c>
      <c r="B174" s="5">
        <v>29</v>
      </c>
      <c r="C174" s="9">
        <v>52.03</v>
      </c>
      <c r="D174" s="4">
        <v>164.93</v>
      </c>
    </row>
    <row r="175" spans="1:4" x14ac:dyDescent="0.35">
      <c r="A175" s="1">
        <v>44735</v>
      </c>
      <c r="B175" s="5">
        <v>29</v>
      </c>
      <c r="C175" s="9">
        <v>57.6</v>
      </c>
      <c r="D175" s="4">
        <v>215.63</v>
      </c>
    </row>
    <row r="176" spans="1:4" x14ac:dyDescent="0.35">
      <c r="A176" s="1">
        <v>44736</v>
      </c>
      <c r="B176" s="5">
        <v>22</v>
      </c>
      <c r="C176" s="9">
        <v>46.77</v>
      </c>
      <c r="D176" s="4">
        <v>176.67</v>
      </c>
    </row>
    <row r="177" spans="1:4" x14ac:dyDescent="0.35">
      <c r="A177" s="1">
        <v>44737</v>
      </c>
      <c r="B177" s="5">
        <v>25</v>
      </c>
      <c r="C177" s="9">
        <v>51.39</v>
      </c>
      <c r="D177" s="4">
        <v>239.62</v>
      </c>
    </row>
    <row r="178" spans="1:4" x14ac:dyDescent="0.35">
      <c r="A178" s="1">
        <v>44738</v>
      </c>
      <c r="B178" s="5">
        <v>29</v>
      </c>
      <c r="C178" s="9">
        <v>48.83</v>
      </c>
      <c r="D178" s="4">
        <v>213.37</v>
      </c>
    </row>
    <row r="179" spans="1:4" x14ac:dyDescent="0.35">
      <c r="A179" s="1">
        <v>44739</v>
      </c>
      <c r="B179" s="5">
        <v>24</v>
      </c>
      <c r="C179" s="9">
        <v>63.49</v>
      </c>
      <c r="D179" s="4">
        <v>191.03</v>
      </c>
    </row>
    <row r="180" spans="1:4" x14ac:dyDescent="0.35">
      <c r="A180" s="1">
        <v>44740</v>
      </c>
      <c r="B180" s="5">
        <v>27</v>
      </c>
      <c r="C180" s="9">
        <v>59.48</v>
      </c>
      <c r="D180" s="4">
        <v>234.76</v>
      </c>
    </row>
    <row r="181" spans="1:4" x14ac:dyDescent="0.35">
      <c r="A181" s="1">
        <v>44741</v>
      </c>
      <c r="B181" s="5">
        <v>30</v>
      </c>
      <c r="C181" s="9">
        <v>55.02</v>
      </c>
      <c r="D181" s="4">
        <v>191.2</v>
      </c>
    </row>
    <row r="182" spans="1:4" x14ac:dyDescent="0.35">
      <c r="A182" s="1">
        <v>44742</v>
      </c>
      <c r="B182" s="5">
        <v>26</v>
      </c>
      <c r="C182" s="9">
        <v>56.98</v>
      </c>
      <c r="D182" s="4">
        <v>224.56</v>
      </c>
    </row>
    <row r="183" spans="1:4" x14ac:dyDescent="0.35">
      <c r="A183" s="1">
        <v>44743</v>
      </c>
      <c r="B183" s="5">
        <v>28</v>
      </c>
      <c r="C183" s="9">
        <v>61.49</v>
      </c>
      <c r="D183" s="4">
        <v>212.52</v>
      </c>
    </row>
    <row r="184" spans="1:4" x14ac:dyDescent="0.35">
      <c r="A184" s="1">
        <v>44744</v>
      </c>
      <c r="B184" s="5">
        <v>25</v>
      </c>
      <c r="C184" s="9">
        <v>62.33</v>
      </c>
      <c r="D184" s="4">
        <v>202.52</v>
      </c>
    </row>
    <row r="185" spans="1:4" x14ac:dyDescent="0.35">
      <c r="A185" s="1">
        <v>44745</v>
      </c>
      <c r="B185" s="5">
        <v>31</v>
      </c>
      <c r="C185" s="9">
        <v>60.34</v>
      </c>
      <c r="D185" s="4">
        <v>210.49</v>
      </c>
    </row>
    <row r="186" spans="1:4" x14ac:dyDescent="0.35">
      <c r="A186" s="1">
        <v>44746</v>
      </c>
      <c r="B186" s="5">
        <v>24</v>
      </c>
      <c r="C186" s="9">
        <v>52.95</v>
      </c>
      <c r="D186" s="4">
        <v>240.46</v>
      </c>
    </row>
    <row r="187" spans="1:4" x14ac:dyDescent="0.35">
      <c r="A187" s="1">
        <v>44747</v>
      </c>
      <c r="B187" s="5">
        <v>19</v>
      </c>
      <c r="C187" s="9">
        <v>48.76</v>
      </c>
      <c r="D187" s="4">
        <v>168.76</v>
      </c>
    </row>
    <row r="188" spans="1:4" x14ac:dyDescent="0.35">
      <c r="A188" s="1">
        <v>44748</v>
      </c>
      <c r="B188" s="5">
        <v>30</v>
      </c>
      <c r="C188" s="9">
        <v>63.95</v>
      </c>
      <c r="D188" s="4">
        <v>152.86000000000001</v>
      </c>
    </row>
    <row r="189" spans="1:4" x14ac:dyDescent="0.35">
      <c r="A189" s="1">
        <v>44749</v>
      </c>
      <c r="B189" s="5">
        <v>29</v>
      </c>
      <c r="C189" s="9">
        <v>53.21</v>
      </c>
      <c r="D189" s="4">
        <v>224.47</v>
      </c>
    </row>
    <row r="190" spans="1:4" x14ac:dyDescent="0.35">
      <c r="A190" s="1">
        <v>44750</v>
      </c>
      <c r="B190" s="5">
        <v>27</v>
      </c>
      <c r="C190" s="9">
        <v>61.39</v>
      </c>
      <c r="D190" s="4">
        <v>190.73</v>
      </c>
    </row>
    <row r="191" spans="1:4" x14ac:dyDescent="0.35">
      <c r="A191" s="1">
        <v>44751</v>
      </c>
      <c r="B191" s="5">
        <v>30</v>
      </c>
      <c r="C191" s="9">
        <v>46.7</v>
      </c>
      <c r="D191" s="4">
        <v>171.45</v>
      </c>
    </row>
    <row r="192" spans="1:4" x14ac:dyDescent="0.35">
      <c r="A192" s="1">
        <v>44752</v>
      </c>
      <c r="B192" s="5">
        <v>32</v>
      </c>
      <c r="C192" s="9">
        <v>57.94</v>
      </c>
      <c r="D192" s="4">
        <v>172.95</v>
      </c>
    </row>
    <row r="193" spans="1:4" x14ac:dyDescent="0.35">
      <c r="A193" s="1">
        <v>44753</v>
      </c>
      <c r="B193" s="5">
        <v>31</v>
      </c>
      <c r="C193" s="9">
        <v>61.86</v>
      </c>
      <c r="D193" s="4">
        <v>155.69</v>
      </c>
    </row>
    <row r="194" spans="1:4" x14ac:dyDescent="0.35">
      <c r="A194" s="1">
        <v>44754</v>
      </c>
      <c r="B194" s="5">
        <v>32</v>
      </c>
      <c r="C194" s="9">
        <v>52.25</v>
      </c>
      <c r="D194" s="4">
        <v>241.13</v>
      </c>
    </row>
    <row r="195" spans="1:4" x14ac:dyDescent="0.35">
      <c r="A195" s="1">
        <v>44755</v>
      </c>
      <c r="B195" s="5">
        <v>21</v>
      </c>
      <c r="C195" s="9">
        <v>51.58</v>
      </c>
      <c r="D195" s="4">
        <v>225.79</v>
      </c>
    </row>
    <row r="196" spans="1:4" x14ac:dyDescent="0.35">
      <c r="A196" s="1">
        <v>44756</v>
      </c>
      <c r="B196" s="5">
        <v>28</v>
      </c>
      <c r="C196" s="9">
        <v>48.93</v>
      </c>
      <c r="D196" s="4">
        <v>227.22</v>
      </c>
    </row>
    <row r="197" spans="1:4" x14ac:dyDescent="0.35">
      <c r="A197" s="1">
        <v>44757</v>
      </c>
      <c r="B197" s="5">
        <v>33</v>
      </c>
      <c r="C197" s="9">
        <v>63.61</v>
      </c>
      <c r="D197" s="4">
        <v>244.15</v>
      </c>
    </row>
    <row r="198" spans="1:4" x14ac:dyDescent="0.35">
      <c r="A198" s="1">
        <v>44758</v>
      </c>
      <c r="B198" s="5">
        <v>22</v>
      </c>
      <c r="C198" s="9">
        <v>56.14</v>
      </c>
      <c r="D198" s="4">
        <v>158.4</v>
      </c>
    </row>
    <row r="199" spans="1:4" x14ac:dyDescent="0.35">
      <c r="A199" s="1">
        <v>44759</v>
      </c>
      <c r="B199" s="5">
        <v>30</v>
      </c>
      <c r="C199" s="9">
        <v>63.83</v>
      </c>
      <c r="D199" s="4">
        <v>220.36</v>
      </c>
    </row>
    <row r="200" spans="1:4" x14ac:dyDescent="0.35">
      <c r="A200" s="1">
        <v>44760</v>
      </c>
      <c r="B200" s="5">
        <v>20</v>
      </c>
      <c r="C200" s="9">
        <v>58.77</v>
      </c>
      <c r="D200" s="4">
        <v>169.33</v>
      </c>
    </row>
    <row r="201" spans="1:4" x14ac:dyDescent="0.35">
      <c r="A201" s="1">
        <v>44761</v>
      </c>
      <c r="B201" s="5">
        <v>25</v>
      </c>
      <c r="C201" s="9">
        <v>60.05</v>
      </c>
      <c r="D201" s="4">
        <v>190.44</v>
      </c>
    </row>
    <row r="202" spans="1:4" x14ac:dyDescent="0.35">
      <c r="A202" s="1">
        <v>44762</v>
      </c>
      <c r="B202" s="5">
        <v>23</v>
      </c>
      <c r="C202" s="9">
        <v>51.71</v>
      </c>
      <c r="D202" s="4">
        <v>180.79</v>
      </c>
    </row>
    <row r="203" spans="1:4" x14ac:dyDescent="0.35">
      <c r="A203" s="1">
        <v>44763</v>
      </c>
      <c r="B203" s="5">
        <v>21</v>
      </c>
      <c r="C203" s="9">
        <v>58.29</v>
      </c>
      <c r="D203" s="4">
        <v>190.34</v>
      </c>
    </row>
    <row r="204" spans="1:4" x14ac:dyDescent="0.35">
      <c r="A204" s="1">
        <v>44764</v>
      </c>
      <c r="B204" s="5">
        <v>32</v>
      </c>
      <c r="C204" s="9">
        <v>47.08</v>
      </c>
      <c r="D204" s="4">
        <v>230.97</v>
      </c>
    </row>
    <row r="205" spans="1:4" x14ac:dyDescent="0.35">
      <c r="A205" s="1">
        <v>44765</v>
      </c>
      <c r="B205" s="5">
        <v>31</v>
      </c>
      <c r="C205" s="9">
        <v>54.58</v>
      </c>
      <c r="D205" s="4">
        <v>187.32</v>
      </c>
    </row>
    <row r="206" spans="1:4" x14ac:dyDescent="0.35">
      <c r="A206" s="1">
        <v>44766</v>
      </c>
      <c r="B206" s="5">
        <v>24</v>
      </c>
      <c r="C206" s="9">
        <v>59.66</v>
      </c>
      <c r="D206" s="4">
        <v>177.77</v>
      </c>
    </row>
    <row r="207" spans="1:4" x14ac:dyDescent="0.35">
      <c r="A207" s="1">
        <v>44767</v>
      </c>
      <c r="B207" s="5">
        <v>27</v>
      </c>
      <c r="C207" s="9">
        <v>60.4</v>
      </c>
      <c r="D207" s="4">
        <v>217.33</v>
      </c>
    </row>
    <row r="208" spans="1:4" x14ac:dyDescent="0.35">
      <c r="A208" s="1">
        <v>44768</v>
      </c>
      <c r="B208" s="5">
        <v>29</v>
      </c>
      <c r="C208" s="9">
        <v>62.27</v>
      </c>
      <c r="D208" s="4">
        <v>180.11</v>
      </c>
    </row>
    <row r="209" spans="1:4" x14ac:dyDescent="0.35">
      <c r="A209" s="1">
        <v>44769</v>
      </c>
      <c r="B209" s="5">
        <v>20</v>
      </c>
      <c r="C209" s="9">
        <v>62.37</v>
      </c>
      <c r="D209" s="4">
        <v>168.54</v>
      </c>
    </row>
    <row r="210" spans="1:4" x14ac:dyDescent="0.35">
      <c r="A210" s="1">
        <v>44770</v>
      </c>
      <c r="B210" s="5">
        <v>25</v>
      </c>
      <c r="C210" s="9">
        <v>46.43</v>
      </c>
      <c r="D210" s="4">
        <v>169.71</v>
      </c>
    </row>
    <row r="211" spans="1:4" x14ac:dyDescent="0.35">
      <c r="A211" s="1">
        <v>44771</v>
      </c>
      <c r="B211" s="5">
        <v>31</v>
      </c>
      <c r="C211" s="9">
        <v>63.14</v>
      </c>
      <c r="D211" s="4">
        <v>175.9</v>
      </c>
    </row>
    <row r="212" spans="1:4" x14ac:dyDescent="0.35">
      <c r="A212" s="1">
        <v>44772</v>
      </c>
      <c r="B212" s="5">
        <v>24</v>
      </c>
      <c r="C212" s="9">
        <v>65.75</v>
      </c>
      <c r="D212" s="4">
        <v>205.16</v>
      </c>
    </row>
    <row r="213" spans="1:4" x14ac:dyDescent="0.35">
      <c r="A213" s="1">
        <v>44773</v>
      </c>
      <c r="B213" s="5">
        <v>24</v>
      </c>
      <c r="C213" s="9">
        <v>51.18</v>
      </c>
      <c r="D213" s="4">
        <v>148.43</v>
      </c>
    </row>
    <row r="214" spans="1:4" x14ac:dyDescent="0.35">
      <c r="A214" s="1">
        <v>44774</v>
      </c>
      <c r="B214" s="5">
        <v>30</v>
      </c>
      <c r="C214" s="9">
        <v>59.44</v>
      </c>
      <c r="D214" s="4">
        <v>214.14</v>
      </c>
    </row>
    <row r="215" spans="1:4" x14ac:dyDescent="0.35">
      <c r="A215" s="1">
        <v>44775</v>
      </c>
      <c r="B215" s="5">
        <v>24</v>
      </c>
      <c r="C215" s="9">
        <v>53.44</v>
      </c>
      <c r="D215" s="4">
        <v>191.04</v>
      </c>
    </row>
    <row r="216" spans="1:4" x14ac:dyDescent="0.35">
      <c r="A216" s="1">
        <v>44776</v>
      </c>
      <c r="B216" s="5">
        <v>23</v>
      </c>
      <c r="C216" s="9">
        <v>58.68</v>
      </c>
      <c r="D216" s="4">
        <v>220.48</v>
      </c>
    </row>
    <row r="217" spans="1:4" x14ac:dyDescent="0.35">
      <c r="A217" s="1">
        <v>44777</v>
      </c>
      <c r="B217" s="5">
        <v>22</v>
      </c>
      <c r="C217" s="9">
        <v>50.21</v>
      </c>
      <c r="D217" s="4">
        <v>175.09</v>
      </c>
    </row>
    <row r="218" spans="1:4" x14ac:dyDescent="0.35">
      <c r="A218" s="1">
        <v>44778</v>
      </c>
      <c r="B218" s="5">
        <v>22</v>
      </c>
      <c r="C218" s="9">
        <v>61.98</v>
      </c>
      <c r="D218" s="4">
        <v>188.12</v>
      </c>
    </row>
    <row r="219" spans="1:4" x14ac:dyDescent="0.35">
      <c r="A219" s="1">
        <v>44779</v>
      </c>
      <c r="B219" s="5">
        <v>23</v>
      </c>
      <c r="C219" s="9">
        <v>55.55</v>
      </c>
      <c r="D219" s="4">
        <v>202.13</v>
      </c>
    </row>
    <row r="220" spans="1:4" x14ac:dyDescent="0.35">
      <c r="A220" s="1">
        <v>44780</v>
      </c>
      <c r="B220" s="5">
        <v>30</v>
      </c>
      <c r="C220" s="9">
        <v>53.91</v>
      </c>
      <c r="D220" s="4">
        <v>180.36</v>
      </c>
    </row>
    <row r="221" spans="1:4" x14ac:dyDescent="0.35">
      <c r="A221" s="1">
        <v>44781</v>
      </c>
      <c r="B221" s="5">
        <v>33</v>
      </c>
      <c r="C221" s="9">
        <v>56.55</v>
      </c>
      <c r="D221" s="4">
        <v>192.28</v>
      </c>
    </row>
    <row r="222" spans="1:4" x14ac:dyDescent="0.35">
      <c r="A222" s="1">
        <v>44782</v>
      </c>
      <c r="B222" s="5">
        <v>22</v>
      </c>
      <c r="C222" s="9">
        <v>59.6</v>
      </c>
      <c r="D222" s="4">
        <v>240.56</v>
      </c>
    </row>
    <row r="223" spans="1:4" x14ac:dyDescent="0.35">
      <c r="A223" s="1">
        <v>44783</v>
      </c>
      <c r="B223" s="5">
        <v>32</v>
      </c>
      <c r="C223" s="9">
        <v>65.540000000000006</v>
      </c>
      <c r="D223" s="4">
        <v>177.26</v>
      </c>
    </row>
    <row r="224" spans="1:4" x14ac:dyDescent="0.35">
      <c r="A224" s="1">
        <v>44784</v>
      </c>
      <c r="B224" s="5">
        <v>31</v>
      </c>
      <c r="C224" s="9">
        <v>48.73</v>
      </c>
      <c r="D224" s="4">
        <v>208.88</v>
      </c>
    </row>
    <row r="225" spans="1:4" x14ac:dyDescent="0.35">
      <c r="A225" s="1">
        <v>44785</v>
      </c>
      <c r="B225" s="5">
        <v>28</v>
      </c>
      <c r="C225" s="9">
        <v>63.78</v>
      </c>
      <c r="D225" s="4">
        <v>216.38</v>
      </c>
    </row>
    <row r="226" spans="1:4" x14ac:dyDescent="0.35">
      <c r="A226" s="1">
        <v>44786</v>
      </c>
      <c r="B226" s="5">
        <v>26</v>
      </c>
      <c r="C226" s="9">
        <v>60.57</v>
      </c>
      <c r="D226" s="4">
        <v>153.41</v>
      </c>
    </row>
    <row r="227" spans="1:4" x14ac:dyDescent="0.35">
      <c r="A227" s="1">
        <v>44787</v>
      </c>
      <c r="B227" s="5">
        <v>33</v>
      </c>
      <c r="C227" s="9">
        <v>52.98</v>
      </c>
      <c r="D227" s="4">
        <v>161.05000000000001</v>
      </c>
    </row>
    <row r="228" spans="1:4" x14ac:dyDescent="0.35">
      <c r="A228" s="1">
        <v>44788</v>
      </c>
      <c r="B228" s="5">
        <v>22</v>
      </c>
      <c r="C228" s="9">
        <v>54.73</v>
      </c>
      <c r="D228" s="4">
        <v>240.28</v>
      </c>
    </row>
    <row r="229" spans="1:4" x14ac:dyDescent="0.35">
      <c r="A229" s="1">
        <v>44789</v>
      </c>
      <c r="B229" s="5">
        <v>27</v>
      </c>
      <c r="C229" s="9">
        <v>63.79</v>
      </c>
      <c r="D229" s="4">
        <v>152.30000000000001</v>
      </c>
    </row>
    <row r="230" spans="1:4" x14ac:dyDescent="0.35">
      <c r="A230" s="1">
        <v>44790</v>
      </c>
      <c r="B230" s="5">
        <v>26</v>
      </c>
      <c r="C230" s="9">
        <v>54.79</v>
      </c>
      <c r="D230" s="4">
        <v>155.62</v>
      </c>
    </row>
    <row r="231" spans="1:4" x14ac:dyDescent="0.35">
      <c r="A231" s="1">
        <v>44791</v>
      </c>
      <c r="B231" s="5">
        <v>25</v>
      </c>
      <c r="C231" s="9">
        <v>63.67</v>
      </c>
      <c r="D231" s="4">
        <v>195.27</v>
      </c>
    </row>
    <row r="232" spans="1:4" x14ac:dyDescent="0.35">
      <c r="A232" s="1">
        <v>44792</v>
      </c>
      <c r="B232" s="5">
        <v>23</v>
      </c>
      <c r="C232" s="9">
        <v>51.02</v>
      </c>
      <c r="D232" s="4">
        <v>210.58</v>
      </c>
    </row>
    <row r="233" spans="1:4" x14ac:dyDescent="0.35">
      <c r="A233" s="1">
        <v>44793</v>
      </c>
      <c r="B233" s="5">
        <v>33</v>
      </c>
      <c r="C233" s="9">
        <v>60.82</v>
      </c>
      <c r="D233" s="4">
        <v>167.76</v>
      </c>
    </row>
    <row r="234" spans="1:4" x14ac:dyDescent="0.35">
      <c r="A234" s="1">
        <v>44794</v>
      </c>
      <c r="B234" s="5">
        <v>23</v>
      </c>
      <c r="C234" s="9">
        <v>61.72</v>
      </c>
      <c r="D234" s="4">
        <v>149.16</v>
      </c>
    </row>
    <row r="235" spans="1:4" x14ac:dyDescent="0.35">
      <c r="A235" s="1">
        <v>44795</v>
      </c>
      <c r="B235" s="5">
        <v>21</v>
      </c>
      <c r="C235" s="9">
        <v>62</v>
      </c>
      <c r="D235" s="4">
        <v>236.53</v>
      </c>
    </row>
    <row r="236" spans="1:4" x14ac:dyDescent="0.35">
      <c r="A236" s="1">
        <v>44796</v>
      </c>
      <c r="B236" s="5">
        <v>24</v>
      </c>
      <c r="C236" s="9">
        <v>56.3</v>
      </c>
      <c r="D236" s="4">
        <v>176.97</v>
      </c>
    </row>
    <row r="237" spans="1:4" x14ac:dyDescent="0.35">
      <c r="A237" s="1">
        <v>44797</v>
      </c>
      <c r="B237" s="5">
        <v>30</v>
      </c>
      <c r="C237" s="9">
        <v>64.3</v>
      </c>
      <c r="D237" s="4">
        <v>234.31</v>
      </c>
    </row>
    <row r="238" spans="1:4" x14ac:dyDescent="0.35">
      <c r="A238" s="1">
        <v>44798</v>
      </c>
      <c r="B238" s="5">
        <v>22</v>
      </c>
      <c r="C238" s="9">
        <v>55.31</v>
      </c>
      <c r="D238" s="4">
        <v>221.58</v>
      </c>
    </row>
    <row r="239" spans="1:4" x14ac:dyDescent="0.35">
      <c r="A239" s="1">
        <v>44799</v>
      </c>
      <c r="B239" s="5">
        <v>22</v>
      </c>
      <c r="C239" s="9">
        <v>47.98</v>
      </c>
      <c r="D239" s="4">
        <v>163.43</v>
      </c>
    </row>
    <row r="240" spans="1:4" x14ac:dyDescent="0.35">
      <c r="A240" s="1">
        <v>44800</v>
      </c>
      <c r="B240" s="5">
        <v>34</v>
      </c>
      <c r="C240" s="9">
        <v>51.18</v>
      </c>
      <c r="D240" s="4">
        <v>213.48</v>
      </c>
    </row>
    <row r="241" spans="1:4" x14ac:dyDescent="0.35">
      <c r="A241" s="1">
        <v>44801</v>
      </c>
      <c r="B241" s="5">
        <v>29</v>
      </c>
      <c r="C241" s="9">
        <v>46.25</v>
      </c>
      <c r="D241" s="4">
        <v>162</v>
      </c>
    </row>
    <row r="242" spans="1:4" x14ac:dyDescent="0.35">
      <c r="A242" s="1">
        <v>44802</v>
      </c>
      <c r="B242" s="5">
        <v>34</v>
      </c>
      <c r="C242" s="9">
        <v>56.56</v>
      </c>
      <c r="D242" s="4">
        <v>152.78</v>
      </c>
    </row>
    <row r="243" spans="1:4" x14ac:dyDescent="0.35">
      <c r="A243" s="1">
        <v>44803</v>
      </c>
      <c r="B243" s="5">
        <v>24</v>
      </c>
      <c r="C243" s="9">
        <v>62.08</v>
      </c>
      <c r="D243" s="4">
        <v>170.8</v>
      </c>
    </row>
    <row r="244" spans="1:4" x14ac:dyDescent="0.35">
      <c r="A244" s="1">
        <v>44804</v>
      </c>
      <c r="B244" s="5">
        <v>28</v>
      </c>
      <c r="C244" s="9">
        <v>51.38</v>
      </c>
      <c r="D244" s="4">
        <v>218.54</v>
      </c>
    </row>
    <row r="245" spans="1:4" x14ac:dyDescent="0.35">
      <c r="A245" s="1">
        <v>44805</v>
      </c>
      <c r="B245" s="5">
        <v>30</v>
      </c>
      <c r="C245" s="9">
        <v>65.650000000000006</v>
      </c>
      <c r="D245" s="4">
        <v>202.01</v>
      </c>
    </row>
    <row r="246" spans="1:4" x14ac:dyDescent="0.35">
      <c r="A246" s="1">
        <v>44806</v>
      </c>
      <c r="B246" s="5">
        <v>33</v>
      </c>
      <c r="C246" s="9">
        <v>57.39</v>
      </c>
      <c r="D246" s="4">
        <v>167.14</v>
      </c>
    </row>
    <row r="247" spans="1:4" x14ac:dyDescent="0.35">
      <c r="A247" s="1">
        <v>44807</v>
      </c>
      <c r="B247" s="5">
        <v>28</v>
      </c>
      <c r="C247" s="9">
        <v>47.87</v>
      </c>
      <c r="D247" s="4">
        <v>163.19999999999999</v>
      </c>
    </row>
    <row r="248" spans="1:4" x14ac:dyDescent="0.35">
      <c r="A248" s="1">
        <v>44808</v>
      </c>
      <c r="B248" s="5">
        <v>29</v>
      </c>
      <c r="C248" s="9">
        <v>60.6</v>
      </c>
      <c r="D248" s="4">
        <v>227.42</v>
      </c>
    </row>
    <row r="249" spans="1:4" x14ac:dyDescent="0.35">
      <c r="A249" s="1">
        <v>44809</v>
      </c>
      <c r="B249" s="5">
        <v>24</v>
      </c>
      <c r="C249" s="9">
        <v>54.56</v>
      </c>
      <c r="D249" s="4">
        <v>217.16</v>
      </c>
    </row>
    <row r="250" spans="1:4" x14ac:dyDescent="0.35">
      <c r="A250" s="1">
        <v>44810</v>
      </c>
      <c r="B250" s="5">
        <v>27</v>
      </c>
      <c r="C250" s="9">
        <v>62.74</v>
      </c>
      <c r="D250" s="4">
        <v>183.94</v>
      </c>
    </row>
    <row r="251" spans="1:4" x14ac:dyDescent="0.35">
      <c r="A251" s="1">
        <v>44811</v>
      </c>
      <c r="B251" s="5">
        <v>30</v>
      </c>
      <c r="C251" s="9">
        <v>55.13</v>
      </c>
      <c r="D251" s="4">
        <v>242.36</v>
      </c>
    </row>
    <row r="252" spans="1:4" x14ac:dyDescent="0.35">
      <c r="A252" s="1">
        <v>44812</v>
      </c>
      <c r="B252" s="5">
        <v>24</v>
      </c>
      <c r="C252" s="9">
        <v>55.88</v>
      </c>
      <c r="D252" s="4">
        <v>242.13</v>
      </c>
    </row>
    <row r="253" spans="1:4" x14ac:dyDescent="0.35">
      <c r="A253" s="1">
        <v>44813</v>
      </c>
      <c r="B253" s="5">
        <v>24</v>
      </c>
      <c r="C253" s="9">
        <v>64.069999999999993</v>
      </c>
      <c r="D253" s="4">
        <v>200.3</v>
      </c>
    </row>
    <row r="254" spans="1:4" x14ac:dyDescent="0.35">
      <c r="A254" s="1">
        <v>44814</v>
      </c>
      <c r="B254" s="5">
        <v>35</v>
      </c>
      <c r="C254" s="9">
        <v>64.48</v>
      </c>
      <c r="D254" s="4">
        <v>202.72</v>
      </c>
    </row>
    <row r="255" spans="1:4" x14ac:dyDescent="0.35">
      <c r="A255" s="1">
        <v>44815</v>
      </c>
      <c r="B255" s="5">
        <v>29</v>
      </c>
      <c r="C255" s="9">
        <v>60.81</v>
      </c>
      <c r="D255" s="4">
        <v>173.02</v>
      </c>
    </row>
    <row r="256" spans="1:4" x14ac:dyDescent="0.35">
      <c r="A256" s="1">
        <v>44816</v>
      </c>
      <c r="B256" s="5">
        <v>33</v>
      </c>
      <c r="C256" s="9">
        <v>48.44</v>
      </c>
      <c r="D256" s="4">
        <v>200.89</v>
      </c>
    </row>
    <row r="257" spans="1:4" x14ac:dyDescent="0.35">
      <c r="A257" s="1">
        <v>44817</v>
      </c>
      <c r="B257" s="5">
        <v>29</v>
      </c>
      <c r="C257" s="9">
        <v>47.42</v>
      </c>
      <c r="D257" s="4">
        <v>154.38999999999999</v>
      </c>
    </row>
    <row r="258" spans="1:4" x14ac:dyDescent="0.35">
      <c r="A258" s="1">
        <v>44818</v>
      </c>
      <c r="B258" s="5">
        <v>25</v>
      </c>
      <c r="C258" s="9">
        <v>65.02</v>
      </c>
      <c r="D258" s="4">
        <v>174.75</v>
      </c>
    </row>
    <row r="259" spans="1:4" x14ac:dyDescent="0.35">
      <c r="A259" s="1">
        <v>44819</v>
      </c>
      <c r="B259" s="5">
        <v>29</v>
      </c>
      <c r="C259" s="9">
        <v>50.5</v>
      </c>
      <c r="D259" s="4">
        <v>245.5</v>
      </c>
    </row>
    <row r="260" spans="1:4" x14ac:dyDescent="0.35">
      <c r="A260" s="1">
        <v>44820</v>
      </c>
      <c r="B260" s="5">
        <v>24</v>
      </c>
      <c r="C260" s="9">
        <v>47.82</v>
      </c>
      <c r="D260" s="4">
        <v>170.99</v>
      </c>
    </row>
    <row r="261" spans="1:4" x14ac:dyDescent="0.35">
      <c r="A261" s="1">
        <v>44821</v>
      </c>
      <c r="B261" s="5">
        <v>28</v>
      </c>
      <c r="C261" s="9">
        <v>57.72</v>
      </c>
      <c r="D261" s="4">
        <v>205.23</v>
      </c>
    </row>
    <row r="262" spans="1:4" x14ac:dyDescent="0.35">
      <c r="A262" s="1">
        <v>44822</v>
      </c>
      <c r="B262" s="5">
        <v>32</v>
      </c>
      <c r="C262" s="9">
        <v>48.71</v>
      </c>
      <c r="D262" s="4">
        <v>164.14</v>
      </c>
    </row>
    <row r="263" spans="1:4" x14ac:dyDescent="0.35">
      <c r="A263" s="1">
        <v>44823</v>
      </c>
      <c r="B263" s="5">
        <v>30</v>
      </c>
      <c r="C263" s="9">
        <v>52.43</v>
      </c>
      <c r="D263" s="4">
        <v>206.9</v>
      </c>
    </row>
    <row r="264" spans="1:4" x14ac:dyDescent="0.35">
      <c r="A264" s="1">
        <v>44824</v>
      </c>
      <c r="B264" s="5">
        <v>27</v>
      </c>
      <c r="C264" s="9">
        <v>46.86</v>
      </c>
      <c r="D264" s="4">
        <v>172.27</v>
      </c>
    </row>
    <row r="265" spans="1:4" x14ac:dyDescent="0.35">
      <c r="A265" s="1">
        <v>44825</v>
      </c>
      <c r="B265" s="5">
        <v>29</v>
      </c>
      <c r="C265" s="9">
        <v>53.56</v>
      </c>
      <c r="D265" s="4">
        <v>155.83000000000001</v>
      </c>
    </row>
    <row r="266" spans="1:4" x14ac:dyDescent="0.35">
      <c r="A266" s="1">
        <v>44826</v>
      </c>
      <c r="B266" s="5">
        <v>25</v>
      </c>
      <c r="C266" s="9">
        <v>49.47</v>
      </c>
      <c r="D266" s="4">
        <v>208.17</v>
      </c>
    </row>
    <row r="267" spans="1:4" x14ac:dyDescent="0.35">
      <c r="A267" s="1">
        <v>44827</v>
      </c>
      <c r="B267" s="5">
        <v>23</v>
      </c>
      <c r="C267" s="9">
        <v>54.46</v>
      </c>
      <c r="D267" s="4">
        <v>167.1</v>
      </c>
    </row>
    <row r="268" spans="1:4" x14ac:dyDescent="0.35">
      <c r="A268" s="1">
        <v>44828</v>
      </c>
      <c r="B268" s="5">
        <v>35</v>
      </c>
      <c r="C268" s="9">
        <v>54.01</v>
      </c>
      <c r="D268" s="4">
        <v>223.99</v>
      </c>
    </row>
    <row r="269" spans="1:4" x14ac:dyDescent="0.35">
      <c r="A269" s="1">
        <v>44829</v>
      </c>
      <c r="B269" s="5">
        <v>32</v>
      </c>
      <c r="C269" s="9">
        <v>56.08</v>
      </c>
      <c r="D269" s="4">
        <v>168.64</v>
      </c>
    </row>
    <row r="270" spans="1:4" x14ac:dyDescent="0.35">
      <c r="A270" s="1">
        <v>44830</v>
      </c>
      <c r="B270" s="5">
        <v>30</v>
      </c>
      <c r="C270" s="9">
        <v>49.94</v>
      </c>
      <c r="D270" s="4">
        <v>181.25</v>
      </c>
    </row>
    <row r="271" spans="1:4" x14ac:dyDescent="0.35">
      <c r="A271" s="1">
        <v>44831</v>
      </c>
      <c r="B271" s="5">
        <v>25</v>
      </c>
      <c r="C271" s="9">
        <v>59.8</v>
      </c>
      <c r="D271" s="4">
        <v>220.26</v>
      </c>
    </row>
    <row r="272" spans="1:4" x14ac:dyDescent="0.35">
      <c r="A272" s="1">
        <v>44832</v>
      </c>
      <c r="B272" s="5">
        <v>28</v>
      </c>
      <c r="C272" s="9">
        <v>56.05</v>
      </c>
      <c r="D272" s="4">
        <v>189.04</v>
      </c>
    </row>
    <row r="273" spans="1:4" x14ac:dyDescent="0.35">
      <c r="A273" s="1">
        <v>44833</v>
      </c>
      <c r="B273" s="5">
        <v>23</v>
      </c>
      <c r="C273" s="9">
        <v>46.18</v>
      </c>
      <c r="D273" s="4">
        <v>229.96</v>
      </c>
    </row>
    <row r="274" spans="1:4" x14ac:dyDescent="0.35">
      <c r="A274" s="1">
        <v>44834</v>
      </c>
      <c r="B274" s="5">
        <v>24</v>
      </c>
      <c r="C274" s="9">
        <v>54.85</v>
      </c>
      <c r="D274" s="4">
        <v>234.22</v>
      </c>
    </row>
    <row r="275" spans="1:4" x14ac:dyDescent="0.35">
      <c r="A275" s="1">
        <v>44835</v>
      </c>
      <c r="B275" s="5">
        <v>30</v>
      </c>
      <c r="C275" s="9">
        <v>52.02</v>
      </c>
      <c r="D275" s="4">
        <v>222.54</v>
      </c>
    </row>
    <row r="276" spans="1:4" x14ac:dyDescent="0.35">
      <c r="A276" s="1">
        <v>44836</v>
      </c>
      <c r="B276" s="5">
        <v>24</v>
      </c>
      <c r="C276" s="9">
        <v>62.88</v>
      </c>
      <c r="D276" s="4">
        <v>148.5</v>
      </c>
    </row>
    <row r="277" spans="1:4" x14ac:dyDescent="0.35">
      <c r="A277" s="1">
        <v>44837</v>
      </c>
      <c r="B277" s="5">
        <v>29</v>
      </c>
      <c r="C277" s="9">
        <v>60.15</v>
      </c>
      <c r="D277" s="4">
        <v>243.27</v>
      </c>
    </row>
    <row r="278" spans="1:4" x14ac:dyDescent="0.35">
      <c r="A278" s="1">
        <v>44838</v>
      </c>
      <c r="B278" s="5">
        <v>33</v>
      </c>
      <c r="C278" s="9">
        <v>65.040000000000006</v>
      </c>
      <c r="D278" s="4">
        <v>242.65</v>
      </c>
    </row>
    <row r="279" spans="1:4" x14ac:dyDescent="0.35">
      <c r="A279" s="1">
        <v>44839</v>
      </c>
      <c r="B279" s="5">
        <v>31</v>
      </c>
      <c r="C279" s="9">
        <v>50.26</v>
      </c>
      <c r="D279" s="4">
        <v>222.15</v>
      </c>
    </row>
    <row r="280" spans="1:4" x14ac:dyDescent="0.35">
      <c r="A280" s="1">
        <v>44840</v>
      </c>
      <c r="B280" s="5">
        <v>26</v>
      </c>
      <c r="C280" s="9">
        <v>50.06</v>
      </c>
      <c r="D280" s="4">
        <v>183.06</v>
      </c>
    </row>
    <row r="281" spans="1:4" x14ac:dyDescent="0.35">
      <c r="A281" s="1">
        <v>44841</v>
      </c>
      <c r="B281" s="5">
        <v>30</v>
      </c>
      <c r="C281" s="9">
        <v>57.52</v>
      </c>
      <c r="D281" s="4">
        <v>196.99</v>
      </c>
    </row>
    <row r="282" spans="1:4" x14ac:dyDescent="0.35">
      <c r="A282" s="1">
        <v>44842</v>
      </c>
      <c r="B282" s="5">
        <v>35</v>
      </c>
      <c r="C282" s="9">
        <v>55.52</v>
      </c>
      <c r="D282" s="4">
        <v>194.62</v>
      </c>
    </row>
    <row r="283" spans="1:4" x14ac:dyDescent="0.35">
      <c r="A283" s="1">
        <v>44843</v>
      </c>
      <c r="B283" s="5">
        <v>23</v>
      </c>
      <c r="C283" s="9">
        <v>46.69</v>
      </c>
      <c r="D283" s="4">
        <v>247.58</v>
      </c>
    </row>
    <row r="284" spans="1:4" x14ac:dyDescent="0.35">
      <c r="A284" s="1">
        <v>44844</v>
      </c>
      <c r="B284" s="5">
        <v>23</v>
      </c>
      <c r="C284" s="9">
        <v>55.34</v>
      </c>
      <c r="D284" s="4">
        <v>166.46</v>
      </c>
    </row>
    <row r="285" spans="1:4" x14ac:dyDescent="0.35">
      <c r="A285" s="1">
        <v>44845</v>
      </c>
      <c r="B285" s="5">
        <v>29</v>
      </c>
      <c r="C285" s="9">
        <v>46.14</v>
      </c>
      <c r="D285" s="4">
        <v>215.88</v>
      </c>
    </row>
    <row r="286" spans="1:4" x14ac:dyDescent="0.35">
      <c r="A286" s="1">
        <v>44846</v>
      </c>
      <c r="B286" s="5">
        <v>25</v>
      </c>
      <c r="C286" s="9">
        <v>49.2</v>
      </c>
      <c r="D286" s="4">
        <v>158.54</v>
      </c>
    </row>
    <row r="287" spans="1:4" x14ac:dyDescent="0.35">
      <c r="A287" s="1">
        <v>44847</v>
      </c>
      <c r="B287" s="5">
        <v>32</v>
      </c>
      <c r="C287" s="9">
        <v>47.85</v>
      </c>
      <c r="D287" s="4">
        <v>151.6</v>
      </c>
    </row>
    <row r="288" spans="1:4" x14ac:dyDescent="0.35">
      <c r="A288" s="1">
        <v>44848</v>
      </c>
      <c r="B288" s="5">
        <v>27</v>
      </c>
      <c r="C288" s="9">
        <v>58.13</v>
      </c>
      <c r="D288" s="4">
        <v>166.27</v>
      </c>
    </row>
    <row r="289" spans="1:4" x14ac:dyDescent="0.35">
      <c r="A289" s="1">
        <v>44849</v>
      </c>
      <c r="B289" s="5">
        <v>30</v>
      </c>
      <c r="C289" s="9">
        <v>53.29</v>
      </c>
      <c r="D289" s="4">
        <v>151.03</v>
      </c>
    </row>
    <row r="290" spans="1:4" x14ac:dyDescent="0.35">
      <c r="A290" s="1">
        <v>44850</v>
      </c>
      <c r="B290" s="5">
        <v>23</v>
      </c>
      <c r="C290" s="9">
        <v>50.55</v>
      </c>
      <c r="D290" s="4">
        <v>242.44</v>
      </c>
    </row>
    <row r="291" spans="1:4" x14ac:dyDescent="0.35">
      <c r="A291" s="1">
        <v>44851</v>
      </c>
      <c r="B291" s="5">
        <v>32</v>
      </c>
      <c r="C291" s="9">
        <v>53.49</v>
      </c>
      <c r="D291" s="4">
        <v>216.54</v>
      </c>
    </row>
    <row r="292" spans="1:4" x14ac:dyDescent="0.35">
      <c r="A292" s="1">
        <v>44852</v>
      </c>
      <c r="B292" s="5">
        <v>25</v>
      </c>
      <c r="C292" s="9">
        <v>62.87</v>
      </c>
      <c r="D292" s="4">
        <v>208.26</v>
      </c>
    </row>
    <row r="293" spans="1:4" x14ac:dyDescent="0.35">
      <c r="A293" s="1">
        <v>44853</v>
      </c>
      <c r="B293" s="5">
        <v>25</v>
      </c>
      <c r="C293" s="9">
        <v>58.79</v>
      </c>
      <c r="D293" s="4">
        <v>169.14</v>
      </c>
    </row>
    <row r="294" spans="1:4" x14ac:dyDescent="0.35">
      <c r="A294" s="1">
        <v>44854</v>
      </c>
      <c r="B294" s="5">
        <v>24</v>
      </c>
      <c r="C294" s="9">
        <v>51.32</v>
      </c>
      <c r="D294" s="4">
        <v>202.04</v>
      </c>
    </row>
    <row r="295" spans="1:4" x14ac:dyDescent="0.35">
      <c r="A295" s="1">
        <v>44855</v>
      </c>
      <c r="B295" s="5">
        <v>27</v>
      </c>
      <c r="C295" s="9">
        <v>58.9</v>
      </c>
      <c r="D295" s="4">
        <v>247.26</v>
      </c>
    </row>
    <row r="296" spans="1:4" x14ac:dyDescent="0.35">
      <c r="A296" s="1">
        <v>44856</v>
      </c>
      <c r="B296" s="5">
        <v>27</v>
      </c>
      <c r="C296" s="9">
        <v>64.430000000000007</v>
      </c>
      <c r="D296" s="4">
        <v>209.92</v>
      </c>
    </row>
    <row r="297" spans="1:4" x14ac:dyDescent="0.35">
      <c r="A297" s="1">
        <v>44857</v>
      </c>
      <c r="B297" s="5">
        <v>31</v>
      </c>
      <c r="C297" s="9">
        <v>46.88</v>
      </c>
      <c r="D297" s="4">
        <v>205.47</v>
      </c>
    </row>
    <row r="298" spans="1:4" x14ac:dyDescent="0.35">
      <c r="A298" s="1">
        <v>44858</v>
      </c>
      <c r="B298" s="5">
        <v>29</v>
      </c>
      <c r="C298" s="9">
        <v>46.98</v>
      </c>
      <c r="D298" s="4">
        <v>170.62</v>
      </c>
    </row>
    <row r="299" spans="1:4" x14ac:dyDescent="0.35">
      <c r="A299" s="1">
        <v>44859</v>
      </c>
      <c r="B299" s="5">
        <v>26</v>
      </c>
      <c r="C299" s="9">
        <v>45.62</v>
      </c>
      <c r="D299" s="4">
        <v>160.91999999999999</v>
      </c>
    </row>
    <row r="300" spans="1:4" x14ac:dyDescent="0.35">
      <c r="A300" s="1">
        <v>44860</v>
      </c>
      <c r="B300" s="5">
        <v>26</v>
      </c>
      <c r="C300" s="9">
        <v>48.31</v>
      </c>
      <c r="D300" s="4">
        <v>216.16</v>
      </c>
    </row>
    <row r="301" spans="1:4" x14ac:dyDescent="0.35">
      <c r="A301" s="1">
        <v>44861</v>
      </c>
      <c r="B301" s="5">
        <v>27</v>
      </c>
      <c r="C301" s="9">
        <v>52.09</v>
      </c>
      <c r="D301" s="4">
        <v>174.53</v>
      </c>
    </row>
    <row r="302" spans="1:4" x14ac:dyDescent="0.35">
      <c r="A302" s="1">
        <v>44862</v>
      </c>
      <c r="B302" s="5">
        <v>24</v>
      </c>
      <c r="C302" s="9">
        <v>65.209999999999994</v>
      </c>
      <c r="D302" s="4">
        <v>167.92</v>
      </c>
    </row>
    <row r="303" spans="1:4" x14ac:dyDescent="0.35">
      <c r="A303" s="1">
        <v>44863</v>
      </c>
      <c r="B303" s="5">
        <v>25</v>
      </c>
      <c r="C303" s="9">
        <v>58.37</v>
      </c>
      <c r="D303" s="4">
        <v>171.01</v>
      </c>
    </row>
    <row r="304" spans="1:4" x14ac:dyDescent="0.35">
      <c r="A304" s="1">
        <v>44864</v>
      </c>
      <c r="B304" s="5">
        <v>29</v>
      </c>
      <c r="C304" s="9">
        <v>48.62</v>
      </c>
      <c r="D304" s="4">
        <v>221.09</v>
      </c>
    </row>
    <row r="305" spans="1:4" x14ac:dyDescent="0.35">
      <c r="A305" s="1">
        <v>44865</v>
      </c>
      <c r="B305" s="5">
        <v>27</v>
      </c>
      <c r="C305" s="9">
        <v>45.59</v>
      </c>
      <c r="D305" s="4">
        <v>163.15</v>
      </c>
    </row>
    <row r="306" spans="1:4" x14ac:dyDescent="0.35">
      <c r="A306" s="1">
        <v>44866</v>
      </c>
      <c r="B306" s="5">
        <v>26</v>
      </c>
      <c r="C306" s="9">
        <v>52.92</v>
      </c>
      <c r="D306" s="4">
        <v>200.96</v>
      </c>
    </row>
    <row r="307" spans="1:4" x14ac:dyDescent="0.35">
      <c r="A307" s="1">
        <v>44867</v>
      </c>
      <c r="B307" s="5">
        <v>33</v>
      </c>
      <c r="C307" s="9">
        <v>59.11</v>
      </c>
      <c r="D307" s="4">
        <v>190.33</v>
      </c>
    </row>
    <row r="308" spans="1:4" x14ac:dyDescent="0.35">
      <c r="A308" s="1">
        <v>44868</v>
      </c>
      <c r="B308" s="5">
        <v>30</v>
      </c>
      <c r="C308" s="9">
        <v>62.97</v>
      </c>
      <c r="D308" s="4">
        <v>200.55</v>
      </c>
    </row>
    <row r="309" spans="1:4" x14ac:dyDescent="0.35">
      <c r="A309" s="1">
        <v>44869</v>
      </c>
      <c r="B309" s="5">
        <v>30</v>
      </c>
      <c r="C309" s="9">
        <v>50.54</v>
      </c>
      <c r="D309" s="4">
        <v>148.76</v>
      </c>
    </row>
    <row r="310" spans="1:4" x14ac:dyDescent="0.35">
      <c r="A310" s="1">
        <v>44870</v>
      </c>
      <c r="B310" s="5">
        <v>37</v>
      </c>
      <c r="C310" s="9">
        <v>49.35</v>
      </c>
      <c r="D310" s="4">
        <v>200.73</v>
      </c>
    </row>
    <row r="311" spans="1:4" x14ac:dyDescent="0.35">
      <c r="A311" s="1">
        <v>44871</v>
      </c>
      <c r="B311" s="5">
        <v>26</v>
      </c>
      <c r="C311" s="9">
        <v>56.17</v>
      </c>
      <c r="D311" s="4">
        <v>205.05</v>
      </c>
    </row>
    <row r="312" spans="1:4" x14ac:dyDescent="0.35">
      <c r="A312" s="1">
        <v>44872</v>
      </c>
      <c r="B312" s="5">
        <v>34</v>
      </c>
      <c r="C312" s="9">
        <v>50.04</v>
      </c>
      <c r="D312" s="4">
        <v>179.24</v>
      </c>
    </row>
    <row r="313" spans="1:4" x14ac:dyDescent="0.35">
      <c r="A313" s="1">
        <v>44873</v>
      </c>
      <c r="B313" s="5">
        <v>29</v>
      </c>
      <c r="C313" s="9">
        <v>59.67</v>
      </c>
      <c r="D313" s="4">
        <v>211.27</v>
      </c>
    </row>
    <row r="314" spans="1:4" x14ac:dyDescent="0.35">
      <c r="A314" s="1">
        <v>44874</v>
      </c>
      <c r="B314" s="5">
        <v>31</v>
      </c>
      <c r="C314" s="9">
        <v>53.63</v>
      </c>
      <c r="D314" s="4">
        <v>164.75</v>
      </c>
    </row>
    <row r="315" spans="1:4" x14ac:dyDescent="0.35">
      <c r="A315" s="1">
        <v>44875</v>
      </c>
      <c r="B315" s="5">
        <v>30</v>
      </c>
      <c r="C315" s="9">
        <v>61.42</v>
      </c>
      <c r="D315" s="4">
        <v>188</v>
      </c>
    </row>
    <row r="316" spans="1:4" x14ac:dyDescent="0.35">
      <c r="A316" s="1">
        <v>44876</v>
      </c>
      <c r="B316" s="5">
        <v>33</v>
      </c>
      <c r="C316" s="9">
        <v>55.91</v>
      </c>
      <c r="D316" s="4">
        <v>208.85</v>
      </c>
    </row>
    <row r="317" spans="1:4" x14ac:dyDescent="0.35">
      <c r="A317" s="1">
        <v>44877</v>
      </c>
      <c r="B317" s="5">
        <v>30</v>
      </c>
      <c r="C317" s="9">
        <v>61.79</v>
      </c>
      <c r="D317" s="4">
        <v>197.11</v>
      </c>
    </row>
    <row r="318" spans="1:4" x14ac:dyDescent="0.35">
      <c r="A318" s="1">
        <v>44878</v>
      </c>
      <c r="B318" s="5">
        <v>36</v>
      </c>
      <c r="C318" s="9">
        <v>64.45</v>
      </c>
      <c r="D318" s="4">
        <v>157.71</v>
      </c>
    </row>
    <row r="319" spans="1:4" x14ac:dyDescent="0.35">
      <c r="A319" s="1">
        <v>44879</v>
      </c>
      <c r="B319" s="5">
        <v>35</v>
      </c>
      <c r="C319" s="9">
        <v>52.68</v>
      </c>
      <c r="D319" s="4">
        <v>185.69</v>
      </c>
    </row>
    <row r="320" spans="1:4" x14ac:dyDescent="0.35">
      <c r="A320" s="1">
        <v>44880</v>
      </c>
      <c r="B320" s="5">
        <v>28</v>
      </c>
      <c r="C320" s="9">
        <v>47.37</v>
      </c>
      <c r="D320" s="4">
        <v>246.25</v>
      </c>
    </row>
    <row r="321" spans="1:4" x14ac:dyDescent="0.35">
      <c r="A321" s="1">
        <v>44881</v>
      </c>
      <c r="B321" s="5">
        <v>32</v>
      </c>
      <c r="C321" s="9">
        <v>61.89</v>
      </c>
      <c r="D321" s="4">
        <v>193.57</v>
      </c>
    </row>
    <row r="322" spans="1:4" x14ac:dyDescent="0.35">
      <c r="A322" s="1">
        <v>44882</v>
      </c>
      <c r="B322" s="5">
        <v>27</v>
      </c>
      <c r="C322" s="9">
        <v>47.24</v>
      </c>
      <c r="D322" s="4">
        <v>208.86</v>
      </c>
    </row>
    <row r="323" spans="1:4" x14ac:dyDescent="0.35">
      <c r="A323" s="1">
        <v>44883</v>
      </c>
      <c r="B323" s="5">
        <v>25</v>
      </c>
      <c r="C323" s="9">
        <v>61.19</v>
      </c>
      <c r="D323" s="4">
        <v>208.33</v>
      </c>
    </row>
    <row r="324" spans="1:4" x14ac:dyDescent="0.35">
      <c r="A324" s="1">
        <v>44884</v>
      </c>
      <c r="B324" s="5">
        <v>25</v>
      </c>
      <c r="C324" s="9">
        <v>64.430000000000007</v>
      </c>
      <c r="D324" s="4">
        <v>243.69</v>
      </c>
    </row>
    <row r="325" spans="1:4" x14ac:dyDescent="0.35">
      <c r="A325" s="1">
        <v>44885</v>
      </c>
      <c r="B325" s="5">
        <v>27</v>
      </c>
      <c r="C325" s="9">
        <v>58.52</v>
      </c>
      <c r="D325" s="4">
        <v>226.3</v>
      </c>
    </row>
    <row r="326" spans="1:4" x14ac:dyDescent="0.35">
      <c r="A326" s="1">
        <v>44886</v>
      </c>
      <c r="B326" s="5">
        <v>37</v>
      </c>
      <c r="C326" s="9">
        <v>49.94</v>
      </c>
      <c r="D326" s="4">
        <v>207.86</v>
      </c>
    </row>
    <row r="327" spans="1:4" x14ac:dyDescent="0.35">
      <c r="A327" s="1">
        <v>44887</v>
      </c>
      <c r="B327" s="5">
        <v>33</v>
      </c>
      <c r="C327" s="9">
        <v>49.91</v>
      </c>
      <c r="D327" s="4">
        <v>193.01</v>
      </c>
    </row>
    <row r="328" spans="1:4" x14ac:dyDescent="0.35">
      <c r="A328" s="1">
        <v>44888</v>
      </c>
      <c r="B328" s="5">
        <v>25</v>
      </c>
      <c r="C328" s="9">
        <v>51.96</v>
      </c>
      <c r="D328" s="4">
        <v>230.51</v>
      </c>
    </row>
    <row r="329" spans="1:4" x14ac:dyDescent="0.35">
      <c r="A329" s="1">
        <v>44889</v>
      </c>
      <c r="B329" s="5">
        <v>26</v>
      </c>
      <c r="C329" s="9">
        <v>56</v>
      </c>
      <c r="D329" s="4">
        <v>152.97999999999999</v>
      </c>
    </row>
    <row r="330" spans="1:4" x14ac:dyDescent="0.35">
      <c r="A330" s="1">
        <v>44890</v>
      </c>
      <c r="B330" s="5">
        <v>32</v>
      </c>
      <c r="C330" s="9">
        <v>50.55</v>
      </c>
      <c r="D330" s="4">
        <v>225.19</v>
      </c>
    </row>
    <row r="331" spans="1:4" x14ac:dyDescent="0.35">
      <c r="A331" s="1">
        <v>44891</v>
      </c>
      <c r="B331" s="5">
        <v>30</v>
      </c>
      <c r="C331" s="9">
        <v>59.32</v>
      </c>
      <c r="D331" s="4">
        <v>196.56</v>
      </c>
    </row>
    <row r="332" spans="1:4" x14ac:dyDescent="0.35">
      <c r="A332" s="1">
        <v>44892</v>
      </c>
      <c r="B332" s="5">
        <v>33</v>
      </c>
      <c r="C332" s="9">
        <v>54.87</v>
      </c>
      <c r="D332" s="4">
        <v>243.42</v>
      </c>
    </row>
    <row r="333" spans="1:4" x14ac:dyDescent="0.35">
      <c r="A333" s="1">
        <v>44893</v>
      </c>
      <c r="B333" s="5">
        <v>32</v>
      </c>
      <c r="C333" s="9">
        <v>49.19</v>
      </c>
      <c r="D333" s="4">
        <v>168.48</v>
      </c>
    </row>
    <row r="334" spans="1:4" x14ac:dyDescent="0.35">
      <c r="A334" s="1">
        <v>44894</v>
      </c>
      <c r="B334" s="5">
        <v>26</v>
      </c>
      <c r="C334" s="9">
        <v>56.97</v>
      </c>
      <c r="D334" s="4">
        <v>234.68</v>
      </c>
    </row>
    <row r="335" spans="1:4" x14ac:dyDescent="0.35">
      <c r="A335" s="1">
        <v>44895</v>
      </c>
      <c r="B335" s="5">
        <v>26</v>
      </c>
      <c r="C335" s="9">
        <v>51.23</v>
      </c>
      <c r="D335" s="4">
        <v>189.49</v>
      </c>
    </row>
    <row r="336" spans="1:4" x14ac:dyDescent="0.35">
      <c r="A336" s="1">
        <v>44896</v>
      </c>
      <c r="B336" s="5">
        <v>34</v>
      </c>
      <c r="C336" s="9">
        <v>56.32</v>
      </c>
      <c r="D336" s="4">
        <v>179.83</v>
      </c>
    </row>
    <row r="337" spans="1:4" x14ac:dyDescent="0.35">
      <c r="A337" s="1">
        <v>44897</v>
      </c>
      <c r="B337" s="5">
        <v>31</v>
      </c>
      <c r="C337" s="9">
        <v>46.61</v>
      </c>
      <c r="D337" s="4">
        <v>204.3</v>
      </c>
    </row>
    <row r="338" spans="1:4" x14ac:dyDescent="0.35">
      <c r="A338" s="1">
        <v>44898</v>
      </c>
      <c r="B338" s="5">
        <v>34</v>
      </c>
      <c r="C338" s="9">
        <v>47.5</v>
      </c>
      <c r="D338" s="4">
        <v>179.6</v>
      </c>
    </row>
    <row r="339" spans="1:4" x14ac:dyDescent="0.35">
      <c r="A339" s="1">
        <v>44899</v>
      </c>
      <c r="B339" s="5">
        <v>28</v>
      </c>
      <c r="C339" s="9">
        <v>63.17</v>
      </c>
      <c r="D339" s="4">
        <v>168.15</v>
      </c>
    </row>
    <row r="340" spans="1:4" x14ac:dyDescent="0.35">
      <c r="A340" s="1">
        <v>44900</v>
      </c>
      <c r="B340" s="5">
        <v>29</v>
      </c>
      <c r="C340" s="9">
        <v>53.25</v>
      </c>
      <c r="D340" s="4">
        <v>203.38</v>
      </c>
    </row>
    <row r="341" spans="1:4" x14ac:dyDescent="0.35">
      <c r="A341" s="1">
        <v>44901</v>
      </c>
      <c r="B341" s="5">
        <v>31</v>
      </c>
      <c r="C341" s="9">
        <v>64.67</v>
      </c>
      <c r="D341" s="4">
        <v>179.24</v>
      </c>
    </row>
    <row r="342" spans="1:4" x14ac:dyDescent="0.35">
      <c r="A342" s="1">
        <v>44902</v>
      </c>
      <c r="B342" s="5">
        <v>29</v>
      </c>
      <c r="C342" s="9">
        <v>60.08</v>
      </c>
      <c r="D342" s="4">
        <v>199.75</v>
      </c>
    </row>
    <row r="343" spans="1:4" x14ac:dyDescent="0.35">
      <c r="A343" s="1">
        <v>44903</v>
      </c>
      <c r="B343" s="5">
        <v>36</v>
      </c>
      <c r="C343" s="9">
        <v>47.87</v>
      </c>
      <c r="D343" s="4">
        <v>238</v>
      </c>
    </row>
    <row r="344" spans="1:4" x14ac:dyDescent="0.35">
      <c r="A344" s="1">
        <v>44904</v>
      </c>
      <c r="B344" s="5">
        <v>37</v>
      </c>
      <c r="C344" s="9">
        <v>59.71</v>
      </c>
      <c r="D344" s="4">
        <v>151.61000000000001</v>
      </c>
    </row>
    <row r="345" spans="1:4" x14ac:dyDescent="0.35">
      <c r="A345" s="1">
        <v>44905</v>
      </c>
      <c r="B345" s="5">
        <v>33</v>
      </c>
      <c r="C345" s="9">
        <v>56</v>
      </c>
      <c r="D345" s="4">
        <v>215.42</v>
      </c>
    </row>
    <row r="346" spans="1:4" x14ac:dyDescent="0.35">
      <c r="A346" s="1">
        <v>44906</v>
      </c>
      <c r="B346" s="5">
        <v>27</v>
      </c>
      <c r="C346" s="9">
        <v>57.14</v>
      </c>
      <c r="D346" s="4">
        <v>148.52000000000001</v>
      </c>
    </row>
    <row r="347" spans="1:4" x14ac:dyDescent="0.35">
      <c r="A347" s="1">
        <v>44907</v>
      </c>
      <c r="B347" s="5">
        <v>25</v>
      </c>
      <c r="C347" s="9">
        <v>63.42</v>
      </c>
      <c r="D347" s="4">
        <v>233.61</v>
      </c>
    </row>
    <row r="348" spans="1:4" x14ac:dyDescent="0.35">
      <c r="A348" s="1">
        <v>44908</v>
      </c>
      <c r="B348" s="5">
        <v>30</v>
      </c>
      <c r="C348" s="9">
        <v>63.03</v>
      </c>
      <c r="D348" s="4">
        <v>170.8</v>
      </c>
    </row>
    <row r="349" spans="1:4" x14ac:dyDescent="0.35">
      <c r="A349" s="1">
        <v>44909</v>
      </c>
      <c r="B349" s="5">
        <v>26</v>
      </c>
      <c r="C349" s="9">
        <v>64.41</v>
      </c>
      <c r="D349" s="4">
        <v>177.36</v>
      </c>
    </row>
    <row r="350" spans="1:4" x14ac:dyDescent="0.35">
      <c r="A350" s="1">
        <v>44910</v>
      </c>
      <c r="B350" s="5">
        <v>35</v>
      </c>
      <c r="C350" s="9">
        <v>56.05</v>
      </c>
      <c r="D350" s="4">
        <v>222.42</v>
      </c>
    </row>
    <row r="351" spans="1:4" x14ac:dyDescent="0.35">
      <c r="A351" s="1">
        <v>44911</v>
      </c>
      <c r="B351" s="5">
        <v>32</v>
      </c>
      <c r="C351" s="9">
        <v>63.75</v>
      </c>
      <c r="D351" s="4">
        <v>164.12</v>
      </c>
    </row>
    <row r="352" spans="1:4" x14ac:dyDescent="0.35">
      <c r="A352" s="1">
        <v>44912</v>
      </c>
      <c r="B352" s="5">
        <v>26</v>
      </c>
      <c r="C352" s="9">
        <v>50.58</v>
      </c>
      <c r="D352" s="4">
        <v>217.13</v>
      </c>
    </row>
    <row r="353" spans="1:4" x14ac:dyDescent="0.35">
      <c r="A353" s="1">
        <v>44913</v>
      </c>
      <c r="B353" s="5">
        <v>31</v>
      </c>
      <c r="C353" s="9">
        <v>57.62</v>
      </c>
      <c r="D353" s="4">
        <v>218.86</v>
      </c>
    </row>
    <row r="354" spans="1:4" x14ac:dyDescent="0.35">
      <c r="A354" s="1">
        <v>44914</v>
      </c>
      <c r="B354" s="5">
        <v>26</v>
      </c>
      <c r="C354" s="9">
        <v>59.26</v>
      </c>
      <c r="D354" s="4">
        <v>231.82</v>
      </c>
    </row>
    <row r="355" spans="1:4" x14ac:dyDescent="0.35">
      <c r="A355" s="1">
        <v>44915</v>
      </c>
      <c r="B355" s="5">
        <v>32</v>
      </c>
      <c r="C355" s="9">
        <v>61.09</v>
      </c>
      <c r="D355" s="4">
        <v>198.22</v>
      </c>
    </row>
    <row r="356" spans="1:4" x14ac:dyDescent="0.35">
      <c r="A356" s="1">
        <v>44916</v>
      </c>
      <c r="B356" s="5">
        <v>34</v>
      </c>
      <c r="C356" s="9">
        <v>52.1</v>
      </c>
      <c r="D356" s="4">
        <v>237.68</v>
      </c>
    </row>
    <row r="357" spans="1:4" x14ac:dyDescent="0.35">
      <c r="A357" s="1">
        <v>44917</v>
      </c>
      <c r="B357" s="5">
        <v>34</v>
      </c>
      <c r="C357" s="9">
        <v>55.25</v>
      </c>
      <c r="D357" s="4">
        <v>152.49</v>
      </c>
    </row>
    <row r="358" spans="1:4" x14ac:dyDescent="0.35">
      <c r="A358" s="1">
        <v>44918</v>
      </c>
      <c r="B358" s="5">
        <v>30</v>
      </c>
      <c r="C358" s="9">
        <v>63.71</v>
      </c>
      <c r="D358" s="4">
        <v>244.76</v>
      </c>
    </row>
    <row r="359" spans="1:4" x14ac:dyDescent="0.35">
      <c r="A359" s="1">
        <v>44919</v>
      </c>
      <c r="B359" s="5">
        <v>30</v>
      </c>
      <c r="C359" s="9">
        <v>59.44</v>
      </c>
      <c r="D359" s="4">
        <v>150.46</v>
      </c>
    </row>
    <row r="360" spans="1:4" x14ac:dyDescent="0.35">
      <c r="A360" s="1">
        <v>44920</v>
      </c>
      <c r="B360" s="5">
        <v>29</v>
      </c>
      <c r="C360" s="9">
        <v>47.17</v>
      </c>
      <c r="D360" s="4">
        <v>199.47</v>
      </c>
    </row>
    <row r="361" spans="1:4" x14ac:dyDescent="0.35">
      <c r="A361" s="1">
        <v>44921</v>
      </c>
      <c r="B361" s="5">
        <v>29</v>
      </c>
      <c r="C361" s="9">
        <v>64.900000000000006</v>
      </c>
      <c r="D361" s="4">
        <v>197.98</v>
      </c>
    </row>
    <row r="362" spans="1:4" x14ac:dyDescent="0.35">
      <c r="A362" s="1">
        <v>44922</v>
      </c>
      <c r="B362" s="5">
        <v>37</v>
      </c>
      <c r="C362" s="9">
        <v>49.65</v>
      </c>
      <c r="D362" s="4">
        <v>238.39</v>
      </c>
    </row>
    <row r="363" spans="1:4" x14ac:dyDescent="0.35">
      <c r="A363" s="1">
        <v>44923</v>
      </c>
      <c r="B363" s="5">
        <v>27</v>
      </c>
      <c r="C363" s="9">
        <v>54.33</v>
      </c>
      <c r="D363" s="4">
        <v>168.85</v>
      </c>
    </row>
    <row r="364" spans="1:4" x14ac:dyDescent="0.35">
      <c r="A364" s="1">
        <v>44924</v>
      </c>
      <c r="B364" s="5">
        <v>26</v>
      </c>
      <c r="C364" s="9">
        <v>47.91</v>
      </c>
      <c r="D364" s="4">
        <v>150.24</v>
      </c>
    </row>
    <row r="365" spans="1:4" x14ac:dyDescent="0.35">
      <c r="A365" s="1">
        <v>44925</v>
      </c>
      <c r="B365" s="5">
        <v>27</v>
      </c>
      <c r="C365" s="9">
        <v>50.38</v>
      </c>
      <c r="D365" s="4">
        <v>229.07</v>
      </c>
    </row>
    <row r="366" spans="1:4" x14ac:dyDescent="0.35">
      <c r="A366" s="1">
        <v>44926</v>
      </c>
      <c r="B366" s="5">
        <v>31</v>
      </c>
      <c r="C366" s="9">
        <v>62.91</v>
      </c>
      <c r="D366" s="4">
        <v>167.6</v>
      </c>
    </row>
    <row r="367" spans="1:4" x14ac:dyDescent="0.35">
      <c r="A367" s="1">
        <v>44927</v>
      </c>
      <c r="B367" s="5">
        <v>28</v>
      </c>
      <c r="C367" s="9">
        <v>63.88</v>
      </c>
      <c r="D367" s="4">
        <v>158.77000000000001</v>
      </c>
    </row>
    <row r="368" spans="1:4" x14ac:dyDescent="0.35">
      <c r="A368" s="1">
        <v>44928</v>
      </c>
      <c r="B368" s="5">
        <v>38</v>
      </c>
      <c r="C368" s="9">
        <v>51.37</v>
      </c>
      <c r="D368" s="4">
        <v>171.09</v>
      </c>
    </row>
    <row r="369" spans="1:4" x14ac:dyDescent="0.35">
      <c r="A369" s="1">
        <v>44929</v>
      </c>
      <c r="B369" s="5">
        <v>34</v>
      </c>
      <c r="C369" s="9">
        <v>57.33</v>
      </c>
      <c r="D369" s="4">
        <v>208.54</v>
      </c>
    </row>
    <row r="370" spans="1:4" x14ac:dyDescent="0.35">
      <c r="A370" s="1">
        <v>44930</v>
      </c>
      <c r="B370" s="5">
        <v>37</v>
      </c>
      <c r="C370" s="9">
        <v>62.72</v>
      </c>
      <c r="D370" s="4">
        <v>221.97</v>
      </c>
    </row>
    <row r="371" spans="1:4" x14ac:dyDescent="0.35">
      <c r="A371" s="1">
        <v>44931</v>
      </c>
      <c r="B371" s="5">
        <v>33</v>
      </c>
      <c r="C371" s="9">
        <v>53.06</v>
      </c>
      <c r="D371" s="4">
        <v>218.51</v>
      </c>
    </row>
    <row r="372" spans="1:4" x14ac:dyDescent="0.35">
      <c r="A372" s="1">
        <v>44932</v>
      </c>
      <c r="B372" s="5">
        <v>27</v>
      </c>
      <c r="C372" s="9">
        <v>58.57</v>
      </c>
      <c r="D372" s="4">
        <v>189.42</v>
      </c>
    </row>
    <row r="373" spans="1:4" x14ac:dyDescent="0.35">
      <c r="A373" s="1">
        <v>44933</v>
      </c>
      <c r="B373" s="5">
        <v>37</v>
      </c>
      <c r="C373" s="9">
        <v>44.85</v>
      </c>
      <c r="D373" s="4">
        <v>184.14</v>
      </c>
    </row>
    <row r="374" spans="1:4" x14ac:dyDescent="0.35">
      <c r="A374" s="1">
        <v>44934</v>
      </c>
      <c r="B374" s="5">
        <v>36</v>
      </c>
      <c r="C374" s="9">
        <v>46.89</v>
      </c>
      <c r="D374" s="4">
        <v>247.47</v>
      </c>
    </row>
    <row r="375" spans="1:4" x14ac:dyDescent="0.35">
      <c r="A375" s="1">
        <v>44935</v>
      </c>
      <c r="B375" s="5">
        <v>36</v>
      </c>
      <c r="C375" s="9">
        <v>47.66</v>
      </c>
      <c r="D375" s="4">
        <v>193.43</v>
      </c>
    </row>
    <row r="376" spans="1:4" x14ac:dyDescent="0.35">
      <c r="A376" s="1">
        <v>44936</v>
      </c>
      <c r="B376" s="5">
        <v>34</v>
      </c>
      <c r="C376" s="9">
        <v>63.97</v>
      </c>
      <c r="D376" s="4">
        <v>182.41</v>
      </c>
    </row>
    <row r="377" spans="1:4" x14ac:dyDescent="0.35">
      <c r="A377" s="1">
        <v>44937</v>
      </c>
      <c r="B377" s="5">
        <v>34</v>
      </c>
      <c r="C377" s="9">
        <v>47.22</v>
      </c>
      <c r="D377" s="4">
        <v>155.38</v>
      </c>
    </row>
    <row r="378" spans="1:4" x14ac:dyDescent="0.35">
      <c r="A378" s="1">
        <v>44938</v>
      </c>
      <c r="B378" s="5">
        <v>35</v>
      </c>
      <c r="C378" s="9">
        <v>59.7</v>
      </c>
      <c r="D378" s="4">
        <v>154.86000000000001</v>
      </c>
    </row>
    <row r="379" spans="1:4" x14ac:dyDescent="0.35">
      <c r="A379" s="1">
        <v>44939</v>
      </c>
      <c r="B379" s="5">
        <v>30</v>
      </c>
      <c r="C379" s="9">
        <v>58.14</v>
      </c>
      <c r="D379" s="4">
        <v>170.19</v>
      </c>
    </row>
    <row r="380" spans="1:4" x14ac:dyDescent="0.35">
      <c r="A380" s="1">
        <v>44940</v>
      </c>
      <c r="B380" s="5">
        <v>29</v>
      </c>
      <c r="C380" s="9">
        <v>57.96</v>
      </c>
      <c r="D380" s="4">
        <v>197.95</v>
      </c>
    </row>
    <row r="381" spans="1:4" x14ac:dyDescent="0.35">
      <c r="A381" s="1">
        <v>44941</v>
      </c>
      <c r="B381" s="5">
        <v>36</v>
      </c>
      <c r="C381" s="9">
        <v>62.74</v>
      </c>
      <c r="D381" s="4">
        <v>208.05</v>
      </c>
    </row>
    <row r="382" spans="1:4" x14ac:dyDescent="0.35">
      <c r="A382" s="1">
        <v>44942</v>
      </c>
      <c r="B382" s="5">
        <v>37</v>
      </c>
      <c r="C382" s="9">
        <v>56.25</v>
      </c>
      <c r="D382" s="4">
        <v>189.15</v>
      </c>
    </row>
    <row r="383" spans="1:4" x14ac:dyDescent="0.35">
      <c r="A383" s="1">
        <v>44943</v>
      </c>
      <c r="B383" s="5">
        <v>35</v>
      </c>
      <c r="C383" s="9">
        <v>58.13</v>
      </c>
      <c r="D383" s="4">
        <v>240.6</v>
      </c>
    </row>
    <row r="384" spans="1:4" x14ac:dyDescent="0.35">
      <c r="A384" s="1">
        <v>44944</v>
      </c>
      <c r="B384" s="5">
        <v>27</v>
      </c>
      <c r="C384" s="9">
        <v>53.64</v>
      </c>
      <c r="D384" s="4">
        <v>159.37</v>
      </c>
    </row>
    <row r="385" spans="1:4" x14ac:dyDescent="0.35">
      <c r="A385" s="1">
        <v>44945</v>
      </c>
      <c r="B385" s="5">
        <v>32</v>
      </c>
      <c r="C385" s="9">
        <v>57.59</v>
      </c>
      <c r="D385" s="4">
        <v>211.8</v>
      </c>
    </row>
    <row r="386" spans="1:4" x14ac:dyDescent="0.35">
      <c r="A386" s="1">
        <v>44946</v>
      </c>
      <c r="B386" s="5">
        <v>31</v>
      </c>
      <c r="C386" s="9">
        <v>61.64</v>
      </c>
      <c r="D386" s="4">
        <v>193.8</v>
      </c>
    </row>
    <row r="387" spans="1:4" x14ac:dyDescent="0.35">
      <c r="A387" s="1">
        <v>44947</v>
      </c>
      <c r="B387" s="5">
        <v>28</v>
      </c>
      <c r="C387" s="9">
        <v>56.03</v>
      </c>
      <c r="D387" s="4">
        <v>150.15</v>
      </c>
    </row>
    <row r="388" spans="1:4" x14ac:dyDescent="0.35">
      <c r="A388" s="1">
        <v>44948</v>
      </c>
      <c r="B388" s="5">
        <v>35</v>
      </c>
      <c r="C388" s="9">
        <v>50.63</v>
      </c>
      <c r="D388" s="4">
        <v>224.21</v>
      </c>
    </row>
    <row r="389" spans="1:4" x14ac:dyDescent="0.35">
      <c r="A389" s="1">
        <v>44949</v>
      </c>
      <c r="B389" s="5">
        <v>40</v>
      </c>
      <c r="C389" s="9">
        <v>52.12</v>
      </c>
      <c r="D389" s="4">
        <v>208</v>
      </c>
    </row>
    <row r="390" spans="1:4" x14ac:dyDescent="0.35">
      <c r="A390" s="1">
        <v>44950</v>
      </c>
      <c r="B390" s="5">
        <v>36</v>
      </c>
      <c r="C390" s="9">
        <v>49.47</v>
      </c>
      <c r="D390" s="4">
        <v>179.84</v>
      </c>
    </row>
    <row r="391" spans="1:4" x14ac:dyDescent="0.35">
      <c r="A391" s="1">
        <v>44951</v>
      </c>
      <c r="B391" s="5">
        <v>38</v>
      </c>
      <c r="C391" s="9">
        <v>58.93</v>
      </c>
      <c r="D391" s="4">
        <v>247.78</v>
      </c>
    </row>
    <row r="392" spans="1:4" x14ac:dyDescent="0.35">
      <c r="A392" s="1">
        <v>44952</v>
      </c>
      <c r="B392" s="5">
        <v>34</v>
      </c>
      <c r="C392" s="9">
        <v>45.64</v>
      </c>
      <c r="D392" s="4">
        <v>199.46</v>
      </c>
    </row>
    <row r="393" spans="1:4" x14ac:dyDescent="0.35">
      <c r="A393" s="1">
        <v>44953</v>
      </c>
      <c r="B393" s="5">
        <v>34</v>
      </c>
      <c r="C393" s="9">
        <v>63.55</v>
      </c>
      <c r="D393" s="4">
        <v>233.67</v>
      </c>
    </row>
    <row r="394" spans="1:4" x14ac:dyDescent="0.35">
      <c r="A394" s="1">
        <v>44954</v>
      </c>
      <c r="B394" s="5">
        <v>29</v>
      </c>
      <c r="C394" s="9">
        <v>45.77</v>
      </c>
      <c r="D394" s="4">
        <v>243.02</v>
      </c>
    </row>
    <row r="395" spans="1:4" x14ac:dyDescent="0.35">
      <c r="A395" s="1">
        <v>44955</v>
      </c>
      <c r="B395" s="5">
        <v>29</v>
      </c>
      <c r="C395" s="9">
        <v>63.08</v>
      </c>
      <c r="D395" s="4">
        <v>211.14</v>
      </c>
    </row>
    <row r="396" spans="1:4" x14ac:dyDescent="0.35">
      <c r="A396" s="1">
        <v>44956</v>
      </c>
      <c r="B396" s="5">
        <v>32</v>
      </c>
      <c r="C396" s="9">
        <v>48.96</v>
      </c>
      <c r="D396" s="4">
        <v>196.8</v>
      </c>
    </row>
    <row r="397" spans="1:4" x14ac:dyDescent="0.35">
      <c r="A397" s="1">
        <v>44957</v>
      </c>
      <c r="B397" s="5">
        <v>29</v>
      </c>
      <c r="C397" s="9">
        <v>50.95</v>
      </c>
      <c r="D397" s="4">
        <v>211.24</v>
      </c>
    </row>
    <row r="398" spans="1:4" x14ac:dyDescent="0.35">
      <c r="A398" s="1">
        <v>44958</v>
      </c>
      <c r="B398" s="5">
        <v>38</v>
      </c>
      <c r="C398" s="9">
        <v>53.35</v>
      </c>
      <c r="D398" s="4">
        <v>178.42</v>
      </c>
    </row>
    <row r="399" spans="1:4" x14ac:dyDescent="0.35">
      <c r="A399" s="1">
        <v>44959</v>
      </c>
      <c r="B399" s="5">
        <v>27</v>
      </c>
      <c r="C399" s="9">
        <v>50.27</v>
      </c>
      <c r="D399" s="4">
        <v>192.86</v>
      </c>
    </row>
    <row r="400" spans="1:4" x14ac:dyDescent="0.35">
      <c r="A400" s="1">
        <v>44960</v>
      </c>
      <c r="B400" s="5">
        <v>36</v>
      </c>
      <c r="C400" s="9">
        <v>51.13</v>
      </c>
      <c r="D400" s="4">
        <v>239.65</v>
      </c>
    </row>
    <row r="401" spans="1:4" x14ac:dyDescent="0.35">
      <c r="A401" s="1">
        <v>44961</v>
      </c>
      <c r="B401" s="5">
        <v>36</v>
      </c>
      <c r="C401" s="9">
        <v>60.91</v>
      </c>
      <c r="D401" s="4">
        <v>167.34</v>
      </c>
    </row>
    <row r="402" spans="1:4" x14ac:dyDescent="0.35">
      <c r="A402" s="1">
        <v>44962</v>
      </c>
      <c r="B402" s="5">
        <v>29</v>
      </c>
      <c r="C402" s="9">
        <v>63.8</v>
      </c>
      <c r="D402" s="4">
        <v>229.45</v>
      </c>
    </row>
    <row r="403" spans="1:4" x14ac:dyDescent="0.35">
      <c r="A403" s="1">
        <v>44963</v>
      </c>
      <c r="B403" s="5">
        <v>27</v>
      </c>
      <c r="C403" s="9">
        <v>63.53</v>
      </c>
      <c r="D403" s="4">
        <v>166.42</v>
      </c>
    </row>
    <row r="404" spans="1:4" x14ac:dyDescent="0.35">
      <c r="A404" s="1">
        <v>44964</v>
      </c>
      <c r="B404" s="5">
        <v>34</v>
      </c>
      <c r="C404" s="9">
        <v>51.84</v>
      </c>
      <c r="D404" s="4">
        <v>210.62</v>
      </c>
    </row>
    <row r="405" spans="1:4" x14ac:dyDescent="0.35">
      <c r="A405" s="1">
        <v>44965</v>
      </c>
      <c r="B405" s="5">
        <v>30</v>
      </c>
      <c r="C405" s="9">
        <v>44.72</v>
      </c>
      <c r="D405" s="4">
        <v>215.93</v>
      </c>
    </row>
    <row r="406" spans="1:4" x14ac:dyDescent="0.35">
      <c r="A406" s="1">
        <v>44966</v>
      </c>
      <c r="B406" s="5">
        <v>35</v>
      </c>
      <c r="C406" s="9">
        <v>51.81</v>
      </c>
      <c r="D406" s="4">
        <v>148.58000000000001</v>
      </c>
    </row>
    <row r="407" spans="1:4" x14ac:dyDescent="0.35">
      <c r="A407" s="1">
        <v>44967</v>
      </c>
      <c r="B407" s="5">
        <v>32</v>
      </c>
      <c r="C407" s="9">
        <v>54.71</v>
      </c>
      <c r="D407" s="4">
        <v>182.11</v>
      </c>
    </row>
    <row r="408" spans="1:4" x14ac:dyDescent="0.35">
      <c r="A408" s="1">
        <v>44968</v>
      </c>
      <c r="B408" s="5">
        <v>34</v>
      </c>
      <c r="C408" s="9">
        <v>45.44</v>
      </c>
      <c r="D408" s="4">
        <v>227.58</v>
      </c>
    </row>
    <row r="409" spans="1:4" x14ac:dyDescent="0.35">
      <c r="A409" s="1">
        <v>44969</v>
      </c>
      <c r="B409" s="5">
        <v>39</v>
      </c>
      <c r="C409" s="9">
        <v>52.94</v>
      </c>
      <c r="D409" s="4">
        <v>234.31</v>
      </c>
    </row>
    <row r="410" spans="1:4" x14ac:dyDescent="0.35">
      <c r="A410" s="1">
        <v>44970</v>
      </c>
      <c r="B410" s="5">
        <v>30</v>
      </c>
      <c r="C410" s="9">
        <v>56.33</v>
      </c>
      <c r="D410" s="4">
        <v>160.52000000000001</v>
      </c>
    </row>
    <row r="411" spans="1:4" x14ac:dyDescent="0.35">
      <c r="A411" s="1">
        <v>44971</v>
      </c>
      <c r="B411" s="5">
        <v>32</v>
      </c>
      <c r="C411" s="9">
        <v>45.35</v>
      </c>
      <c r="D411" s="4">
        <v>238.31</v>
      </c>
    </row>
    <row r="412" spans="1:4" x14ac:dyDescent="0.35">
      <c r="A412" s="1">
        <v>44972</v>
      </c>
      <c r="B412" s="5">
        <v>35</v>
      </c>
      <c r="C412" s="9">
        <v>48.92</v>
      </c>
      <c r="D412" s="4">
        <v>201.87</v>
      </c>
    </row>
    <row r="413" spans="1:4" x14ac:dyDescent="0.35">
      <c r="A413" s="1">
        <v>44973</v>
      </c>
      <c r="B413" s="5">
        <v>40</v>
      </c>
      <c r="C413" s="9">
        <v>56.29</v>
      </c>
      <c r="D413" s="4">
        <v>227.87</v>
      </c>
    </row>
    <row r="414" spans="1:4" x14ac:dyDescent="0.35">
      <c r="A414" s="1">
        <v>44974</v>
      </c>
      <c r="B414" s="5">
        <v>37</v>
      </c>
      <c r="C414" s="9">
        <v>53.42</v>
      </c>
      <c r="D414" s="4">
        <v>201.57</v>
      </c>
    </row>
    <row r="415" spans="1:4" x14ac:dyDescent="0.35">
      <c r="A415" s="1">
        <v>44975</v>
      </c>
      <c r="B415" s="5">
        <v>28</v>
      </c>
      <c r="C415" s="9">
        <v>56.16</v>
      </c>
      <c r="D415" s="4">
        <v>151.66999999999999</v>
      </c>
    </row>
    <row r="416" spans="1:4" x14ac:dyDescent="0.35">
      <c r="A416" s="1">
        <v>44976</v>
      </c>
      <c r="B416" s="5">
        <v>32</v>
      </c>
      <c r="C416" s="9">
        <v>58.82</v>
      </c>
      <c r="D416" s="4">
        <v>183.57</v>
      </c>
    </row>
    <row r="417" spans="1:4" x14ac:dyDescent="0.35">
      <c r="A417" s="1">
        <v>44977</v>
      </c>
      <c r="B417" s="5">
        <v>37</v>
      </c>
      <c r="C417" s="9">
        <v>51.68</v>
      </c>
      <c r="D417" s="4">
        <v>229.7</v>
      </c>
    </row>
    <row r="418" spans="1:4" x14ac:dyDescent="0.35">
      <c r="A418" s="1">
        <v>44978</v>
      </c>
      <c r="B418" s="5">
        <v>30</v>
      </c>
      <c r="C418" s="9">
        <v>57.08</v>
      </c>
      <c r="D418" s="4">
        <v>241.06</v>
      </c>
    </row>
    <row r="419" spans="1:4" x14ac:dyDescent="0.35">
      <c r="A419" s="1">
        <v>44979</v>
      </c>
      <c r="B419" s="5">
        <v>39</v>
      </c>
      <c r="C419" s="9">
        <v>45.54</v>
      </c>
      <c r="D419" s="4">
        <v>191.5</v>
      </c>
    </row>
    <row r="420" spans="1:4" x14ac:dyDescent="0.35">
      <c r="A420" s="1">
        <v>44980</v>
      </c>
      <c r="B420" s="5">
        <v>29</v>
      </c>
      <c r="C420" s="9">
        <v>44.65</v>
      </c>
      <c r="D420" s="4">
        <v>211.5</v>
      </c>
    </row>
    <row r="421" spans="1:4" x14ac:dyDescent="0.35">
      <c r="A421" s="1">
        <v>44981</v>
      </c>
      <c r="B421" s="5">
        <v>28</v>
      </c>
      <c r="C421" s="9">
        <v>48.85</v>
      </c>
      <c r="D421" s="4">
        <v>194.19</v>
      </c>
    </row>
    <row r="422" spans="1:4" x14ac:dyDescent="0.35">
      <c r="A422" s="1">
        <v>44982</v>
      </c>
      <c r="B422" s="5">
        <v>30</v>
      </c>
      <c r="C422" s="9">
        <v>59.48</v>
      </c>
      <c r="D422" s="4">
        <v>180.31</v>
      </c>
    </row>
    <row r="423" spans="1:4" x14ac:dyDescent="0.35">
      <c r="A423" s="1">
        <v>44983</v>
      </c>
      <c r="B423" s="5">
        <v>30</v>
      </c>
      <c r="C423" s="9">
        <v>57.75</v>
      </c>
      <c r="D423" s="4">
        <v>226.51</v>
      </c>
    </row>
    <row r="424" spans="1:4" x14ac:dyDescent="0.35">
      <c r="A424" s="1">
        <v>44984</v>
      </c>
      <c r="B424" s="5">
        <v>30</v>
      </c>
      <c r="C424" s="9">
        <v>54.7</v>
      </c>
      <c r="D424" s="4">
        <v>202.03</v>
      </c>
    </row>
    <row r="425" spans="1:4" x14ac:dyDescent="0.35">
      <c r="A425" s="1">
        <v>44985</v>
      </c>
      <c r="B425" s="5">
        <v>41</v>
      </c>
      <c r="C425" s="9">
        <v>45.37</v>
      </c>
      <c r="D425" s="4">
        <v>220.68</v>
      </c>
    </row>
    <row r="426" spans="1:4" x14ac:dyDescent="0.35">
      <c r="A426" s="1">
        <v>44986</v>
      </c>
      <c r="B426" s="5">
        <v>38</v>
      </c>
      <c r="C426" s="9">
        <v>46.88</v>
      </c>
      <c r="D426" s="4">
        <v>241.88</v>
      </c>
    </row>
    <row r="427" spans="1:4" x14ac:dyDescent="0.35">
      <c r="A427" s="1">
        <v>44987</v>
      </c>
      <c r="B427" s="5">
        <v>34</v>
      </c>
      <c r="C427" s="9">
        <v>46.59</v>
      </c>
      <c r="D427" s="4">
        <v>158.66999999999999</v>
      </c>
    </row>
    <row r="428" spans="1:4" x14ac:dyDescent="0.35">
      <c r="A428" s="1">
        <v>44988</v>
      </c>
      <c r="B428" s="5">
        <v>40</v>
      </c>
      <c r="C428" s="9">
        <v>47.06</v>
      </c>
      <c r="D428" s="4">
        <v>208.93</v>
      </c>
    </row>
    <row r="429" spans="1:4" x14ac:dyDescent="0.35">
      <c r="A429" s="1">
        <v>44989</v>
      </c>
      <c r="B429" s="5">
        <v>39</v>
      </c>
      <c r="C429" s="9">
        <v>54.51</v>
      </c>
      <c r="D429" s="4">
        <v>234.52</v>
      </c>
    </row>
    <row r="430" spans="1:4" x14ac:dyDescent="0.35">
      <c r="A430" s="1">
        <v>44990</v>
      </c>
      <c r="B430" s="5">
        <v>40</v>
      </c>
      <c r="C430" s="9">
        <v>62.15</v>
      </c>
      <c r="D430" s="4">
        <v>201.6</v>
      </c>
    </row>
    <row r="431" spans="1:4" x14ac:dyDescent="0.35">
      <c r="A431" s="1">
        <v>44991</v>
      </c>
      <c r="B431" s="5">
        <v>30</v>
      </c>
      <c r="C431" s="9">
        <v>56.54</v>
      </c>
      <c r="D431" s="4">
        <v>222.22</v>
      </c>
    </row>
    <row r="432" spans="1:4" x14ac:dyDescent="0.35">
      <c r="A432" s="1">
        <v>44992</v>
      </c>
      <c r="B432" s="5">
        <v>28</v>
      </c>
      <c r="C432" s="9">
        <v>56.92</v>
      </c>
      <c r="D432" s="4">
        <v>238.91</v>
      </c>
    </row>
    <row r="433" spans="1:4" x14ac:dyDescent="0.35">
      <c r="A433" s="1">
        <v>44993</v>
      </c>
      <c r="B433" s="5">
        <v>36</v>
      </c>
      <c r="C433" s="9">
        <v>60.21</v>
      </c>
      <c r="D433" s="4">
        <v>204.26</v>
      </c>
    </row>
    <row r="434" spans="1:4" x14ac:dyDescent="0.35">
      <c r="A434" s="1">
        <v>44994</v>
      </c>
      <c r="B434" s="5">
        <v>39</v>
      </c>
      <c r="C434" s="9">
        <v>44.83</v>
      </c>
      <c r="D434" s="4">
        <v>210.61</v>
      </c>
    </row>
    <row r="435" spans="1:4" x14ac:dyDescent="0.35">
      <c r="A435" s="1">
        <v>44995</v>
      </c>
      <c r="B435" s="5">
        <v>31</v>
      </c>
      <c r="C435" s="9">
        <v>44.74</v>
      </c>
      <c r="D435" s="4">
        <v>228.42</v>
      </c>
    </row>
    <row r="436" spans="1:4" x14ac:dyDescent="0.35">
      <c r="A436" s="1">
        <v>44996</v>
      </c>
      <c r="B436" s="5">
        <v>37</v>
      </c>
      <c r="C436" s="9">
        <v>44.47</v>
      </c>
      <c r="D436" s="4">
        <v>199.02</v>
      </c>
    </row>
    <row r="437" spans="1:4" x14ac:dyDescent="0.35">
      <c r="A437" s="1">
        <v>44997</v>
      </c>
      <c r="B437" s="5">
        <v>40</v>
      </c>
      <c r="C437" s="9">
        <v>56.61</v>
      </c>
      <c r="D437" s="4">
        <v>247.35</v>
      </c>
    </row>
    <row r="438" spans="1:4" x14ac:dyDescent="0.35">
      <c r="A438" s="1">
        <v>44998</v>
      </c>
      <c r="B438" s="5">
        <v>41</v>
      </c>
      <c r="C438" s="9">
        <v>51.38</v>
      </c>
      <c r="D438" s="4">
        <v>220.84</v>
      </c>
    </row>
    <row r="439" spans="1:4" x14ac:dyDescent="0.35">
      <c r="A439" s="1">
        <v>44999</v>
      </c>
      <c r="B439" s="5">
        <v>34</v>
      </c>
      <c r="C439" s="9">
        <v>57.64</v>
      </c>
      <c r="D439" s="4">
        <v>220</v>
      </c>
    </row>
    <row r="440" spans="1:4" x14ac:dyDescent="0.35">
      <c r="A440" s="1">
        <v>45000</v>
      </c>
      <c r="B440" s="5">
        <v>34</v>
      </c>
      <c r="C440" s="9">
        <v>55.71</v>
      </c>
      <c r="D440" s="4">
        <v>239.15</v>
      </c>
    </row>
    <row r="441" spans="1:4" x14ac:dyDescent="0.35">
      <c r="A441" s="1">
        <v>45001</v>
      </c>
      <c r="B441" s="5">
        <v>30</v>
      </c>
      <c r="C441" s="9">
        <v>52.92</v>
      </c>
      <c r="D441" s="4">
        <v>162.59</v>
      </c>
    </row>
    <row r="442" spans="1:4" x14ac:dyDescent="0.35">
      <c r="A442" s="1">
        <v>45002</v>
      </c>
      <c r="B442" s="5">
        <v>37</v>
      </c>
      <c r="C442" s="9">
        <v>63.94</v>
      </c>
      <c r="D442" s="4">
        <v>205.88</v>
      </c>
    </row>
    <row r="443" spans="1:4" x14ac:dyDescent="0.35">
      <c r="A443" s="1">
        <v>45003</v>
      </c>
      <c r="B443" s="5">
        <v>34</v>
      </c>
      <c r="C443" s="9">
        <v>59.02</v>
      </c>
      <c r="D443" s="4">
        <v>246.34</v>
      </c>
    </row>
    <row r="444" spans="1:4" x14ac:dyDescent="0.35">
      <c r="A444" s="1">
        <v>45004</v>
      </c>
      <c r="B444" s="5">
        <v>41</v>
      </c>
      <c r="C444" s="9">
        <v>58.82</v>
      </c>
      <c r="D444" s="4">
        <v>240.98</v>
      </c>
    </row>
    <row r="445" spans="1:4" x14ac:dyDescent="0.35">
      <c r="A445" s="1">
        <v>45005</v>
      </c>
      <c r="B445" s="5">
        <v>31</v>
      </c>
      <c r="C445" s="9">
        <v>54.74</v>
      </c>
      <c r="D445" s="4">
        <v>161.18</v>
      </c>
    </row>
    <row r="446" spans="1:4" x14ac:dyDescent="0.35">
      <c r="A446" s="1">
        <v>45006</v>
      </c>
      <c r="B446" s="5">
        <v>29</v>
      </c>
      <c r="C446" s="9">
        <v>47.39</v>
      </c>
      <c r="D446" s="4">
        <v>185.19</v>
      </c>
    </row>
    <row r="447" spans="1:4" x14ac:dyDescent="0.35">
      <c r="A447" s="1">
        <v>45007</v>
      </c>
      <c r="B447" s="5">
        <v>35</v>
      </c>
      <c r="C447" s="9">
        <v>47.98</v>
      </c>
      <c r="D447" s="4">
        <v>197.03</v>
      </c>
    </row>
    <row r="448" spans="1:4" x14ac:dyDescent="0.35">
      <c r="A448" s="1">
        <v>45008</v>
      </c>
      <c r="B448" s="5">
        <v>29</v>
      </c>
      <c r="C448" s="9">
        <v>60.65</v>
      </c>
      <c r="D448" s="4">
        <v>199.16</v>
      </c>
    </row>
    <row r="449" spans="1:4" x14ac:dyDescent="0.35">
      <c r="A449" s="1">
        <v>45009</v>
      </c>
      <c r="B449" s="5">
        <v>33</v>
      </c>
      <c r="C449" s="9">
        <v>55.51</v>
      </c>
      <c r="D449" s="4">
        <v>245.42</v>
      </c>
    </row>
    <row r="450" spans="1:4" x14ac:dyDescent="0.35">
      <c r="A450" s="1">
        <v>45010</v>
      </c>
      <c r="B450" s="5">
        <v>40</v>
      </c>
      <c r="C450" s="9">
        <v>52.11</v>
      </c>
      <c r="D450" s="4">
        <v>221.31</v>
      </c>
    </row>
    <row r="451" spans="1:4" x14ac:dyDescent="0.35">
      <c r="A451" s="1">
        <v>45011</v>
      </c>
      <c r="B451" s="5">
        <v>36</v>
      </c>
      <c r="C451" s="9">
        <v>47.66</v>
      </c>
      <c r="D451" s="4">
        <v>244.43</v>
      </c>
    </row>
    <row r="452" spans="1:4" x14ac:dyDescent="0.35">
      <c r="A452" s="1">
        <v>45012</v>
      </c>
      <c r="B452" s="5">
        <v>33</v>
      </c>
      <c r="C452" s="9">
        <v>62.28</v>
      </c>
      <c r="D452" s="4">
        <v>179.93</v>
      </c>
    </row>
    <row r="453" spans="1:4" x14ac:dyDescent="0.35">
      <c r="A453" s="1">
        <v>45013</v>
      </c>
      <c r="B453" s="5">
        <v>30</v>
      </c>
      <c r="C453" s="9">
        <v>61.04</v>
      </c>
      <c r="D453" s="4">
        <v>154.72</v>
      </c>
    </row>
    <row r="454" spans="1:4" x14ac:dyDescent="0.35">
      <c r="A454" s="1">
        <v>45014</v>
      </c>
      <c r="B454" s="5">
        <v>32</v>
      </c>
      <c r="C454" s="9">
        <v>51.06</v>
      </c>
      <c r="D454" s="4">
        <v>246.82</v>
      </c>
    </row>
    <row r="455" spans="1:4" x14ac:dyDescent="0.35">
      <c r="A455" s="1">
        <v>45015</v>
      </c>
      <c r="B455" s="5">
        <v>36</v>
      </c>
      <c r="C455" s="9">
        <v>51.81</v>
      </c>
      <c r="D455" s="4">
        <v>236.61</v>
      </c>
    </row>
    <row r="456" spans="1:4" x14ac:dyDescent="0.35">
      <c r="A456" s="1">
        <v>45016</v>
      </c>
      <c r="B456" s="5">
        <v>34</v>
      </c>
      <c r="C456" s="9">
        <v>52.02</v>
      </c>
      <c r="D456" s="4">
        <v>202.13</v>
      </c>
    </row>
    <row r="457" spans="1:4" x14ac:dyDescent="0.35">
      <c r="A457" s="1">
        <v>45017</v>
      </c>
      <c r="B457" s="5">
        <v>38</v>
      </c>
      <c r="C457" s="9">
        <v>55.77</v>
      </c>
      <c r="D457" s="4">
        <v>172.63</v>
      </c>
    </row>
    <row r="458" spans="1:4" x14ac:dyDescent="0.35">
      <c r="A458" s="1">
        <v>45018</v>
      </c>
      <c r="B458" s="5">
        <v>30</v>
      </c>
      <c r="C458" s="9">
        <v>56.44</v>
      </c>
      <c r="D458" s="4">
        <v>218.22</v>
      </c>
    </row>
    <row r="459" spans="1:4" x14ac:dyDescent="0.35">
      <c r="A459" s="1">
        <v>45019</v>
      </c>
      <c r="B459" s="5">
        <v>35</v>
      </c>
      <c r="C459" s="9">
        <v>62.12</v>
      </c>
      <c r="D459" s="4">
        <v>171.29</v>
      </c>
    </row>
    <row r="460" spans="1:4" x14ac:dyDescent="0.35">
      <c r="A460" s="1">
        <v>45020</v>
      </c>
      <c r="B460" s="5">
        <v>30</v>
      </c>
      <c r="C460" s="9">
        <v>50.14</v>
      </c>
      <c r="D460" s="4">
        <v>227.99</v>
      </c>
    </row>
    <row r="461" spans="1:4" x14ac:dyDescent="0.35">
      <c r="A461" s="1">
        <v>45021</v>
      </c>
      <c r="B461" s="5">
        <v>33</v>
      </c>
      <c r="C461" s="9">
        <v>59.46</v>
      </c>
      <c r="D461" s="4">
        <v>169.84</v>
      </c>
    </row>
    <row r="462" spans="1:4" x14ac:dyDescent="0.35">
      <c r="A462" s="1">
        <v>45022</v>
      </c>
      <c r="B462" s="5">
        <v>30</v>
      </c>
      <c r="C462" s="9">
        <v>57.93</v>
      </c>
      <c r="D462" s="4">
        <v>191.85</v>
      </c>
    </row>
    <row r="463" spans="1:4" x14ac:dyDescent="0.35">
      <c r="A463" s="1">
        <v>45023</v>
      </c>
      <c r="B463" s="5">
        <v>38</v>
      </c>
      <c r="C463" s="9">
        <v>61.67</v>
      </c>
      <c r="D463" s="4">
        <v>196.92</v>
      </c>
    </row>
    <row r="464" spans="1:4" x14ac:dyDescent="0.35">
      <c r="A464" s="1">
        <v>45024</v>
      </c>
      <c r="B464" s="5">
        <v>34</v>
      </c>
      <c r="C464" s="9">
        <v>54.38</v>
      </c>
      <c r="D464" s="4">
        <v>199.65</v>
      </c>
    </row>
    <row r="465" spans="1:4" x14ac:dyDescent="0.35">
      <c r="A465" s="1">
        <v>45025</v>
      </c>
      <c r="B465" s="5">
        <v>30</v>
      </c>
      <c r="C465" s="9">
        <v>50.88</v>
      </c>
      <c r="D465" s="4">
        <v>166.67</v>
      </c>
    </row>
    <row r="466" spans="1:4" x14ac:dyDescent="0.35">
      <c r="A466" s="1">
        <v>45026</v>
      </c>
      <c r="B466" s="5">
        <v>32</v>
      </c>
      <c r="C466" s="9">
        <v>55.65</v>
      </c>
      <c r="D466" s="4">
        <v>159.12</v>
      </c>
    </row>
    <row r="467" spans="1:4" x14ac:dyDescent="0.35">
      <c r="A467" s="1">
        <v>45027</v>
      </c>
      <c r="B467" s="5">
        <v>37</v>
      </c>
      <c r="C467" s="9">
        <v>45.43</v>
      </c>
      <c r="D467" s="4">
        <v>156.26</v>
      </c>
    </row>
    <row r="468" spans="1:4" x14ac:dyDescent="0.35">
      <c r="A468" s="1">
        <v>45028</v>
      </c>
      <c r="B468" s="5">
        <v>36</v>
      </c>
      <c r="C468" s="9">
        <v>50.75</v>
      </c>
      <c r="D468" s="4">
        <v>203.8</v>
      </c>
    </row>
    <row r="469" spans="1:4" x14ac:dyDescent="0.35">
      <c r="A469" s="1">
        <v>45029</v>
      </c>
      <c r="B469" s="5">
        <v>38</v>
      </c>
      <c r="C469" s="9">
        <v>51.46</v>
      </c>
      <c r="D469" s="4">
        <v>214.76</v>
      </c>
    </row>
    <row r="470" spans="1:4" x14ac:dyDescent="0.35">
      <c r="A470" s="1">
        <v>45030</v>
      </c>
      <c r="B470" s="5">
        <v>33</v>
      </c>
      <c r="C470" s="9">
        <v>54.53</v>
      </c>
      <c r="D470" s="4">
        <v>191.93</v>
      </c>
    </row>
    <row r="471" spans="1:4" x14ac:dyDescent="0.35">
      <c r="A471" s="1">
        <v>45031</v>
      </c>
      <c r="B471" s="5">
        <v>31</v>
      </c>
      <c r="C471" s="9">
        <v>48.99</v>
      </c>
      <c r="D471" s="4">
        <v>246.9</v>
      </c>
    </row>
    <row r="472" spans="1:4" x14ac:dyDescent="0.35">
      <c r="A472" s="1">
        <v>45032</v>
      </c>
      <c r="B472" s="5">
        <v>35</v>
      </c>
      <c r="C472" s="9">
        <v>56.58</v>
      </c>
      <c r="D472" s="4">
        <v>246.18</v>
      </c>
    </row>
    <row r="473" spans="1:4" x14ac:dyDescent="0.35">
      <c r="A473" s="1">
        <v>45033</v>
      </c>
      <c r="B473" s="5">
        <v>39</v>
      </c>
      <c r="C473" s="9">
        <v>54.57</v>
      </c>
      <c r="D473" s="4">
        <v>189.27</v>
      </c>
    </row>
    <row r="474" spans="1:4" x14ac:dyDescent="0.35">
      <c r="A474" s="1">
        <v>45034</v>
      </c>
      <c r="B474" s="5">
        <v>41</v>
      </c>
      <c r="C474" s="9">
        <v>61.73</v>
      </c>
      <c r="D474" s="4">
        <v>203.38</v>
      </c>
    </row>
    <row r="475" spans="1:4" x14ac:dyDescent="0.35">
      <c r="A475" s="1">
        <v>45035</v>
      </c>
      <c r="B475" s="5">
        <v>31</v>
      </c>
      <c r="C475" s="9">
        <v>53.37</v>
      </c>
      <c r="D475" s="4">
        <v>166.49</v>
      </c>
    </row>
    <row r="476" spans="1:4" x14ac:dyDescent="0.35">
      <c r="A476" s="1">
        <v>45036</v>
      </c>
      <c r="B476" s="5">
        <v>42</v>
      </c>
      <c r="C476" s="9">
        <v>50.08</v>
      </c>
      <c r="D476" s="4">
        <v>158.15</v>
      </c>
    </row>
    <row r="477" spans="1:4" x14ac:dyDescent="0.35">
      <c r="A477" s="1">
        <v>45037</v>
      </c>
      <c r="B477" s="5">
        <v>31</v>
      </c>
      <c r="C477" s="9">
        <v>49.95</v>
      </c>
      <c r="D477" s="4">
        <v>193.84</v>
      </c>
    </row>
    <row r="478" spans="1:4" x14ac:dyDescent="0.35">
      <c r="A478" s="1">
        <v>45038</v>
      </c>
      <c r="B478" s="5">
        <v>37</v>
      </c>
      <c r="C478" s="9">
        <v>45.13</v>
      </c>
      <c r="D478" s="4">
        <v>154.27000000000001</v>
      </c>
    </row>
    <row r="479" spans="1:4" x14ac:dyDescent="0.35">
      <c r="A479" s="1">
        <v>45039</v>
      </c>
      <c r="B479" s="5">
        <v>41</v>
      </c>
      <c r="C479" s="9">
        <v>62.93</v>
      </c>
      <c r="D479" s="4">
        <v>191.6</v>
      </c>
    </row>
    <row r="480" spans="1:4" x14ac:dyDescent="0.35">
      <c r="A480" s="1">
        <v>45040</v>
      </c>
      <c r="B480" s="5">
        <v>33</v>
      </c>
      <c r="C480" s="9">
        <v>51.67</v>
      </c>
      <c r="D480" s="4">
        <v>163.83000000000001</v>
      </c>
    </row>
    <row r="481" spans="1:4" x14ac:dyDescent="0.35">
      <c r="A481" s="1">
        <v>45041</v>
      </c>
      <c r="B481" s="5">
        <v>42</v>
      </c>
      <c r="C481" s="9">
        <v>51.33</v>
      </c>
      <c r="D481" s="4">
        <v>156.94999999999999</v>
      </c>
    </row>
    <row r="482" spans="1:4" x14ac:dyDescent="0.35">
      <c r="A482" s="1">
        <v>45042</v>
      </c>
      <c r="B482" s="5">
        <v>43</v>
      </c>
      <c r="C482" s="9">
        <v>49.39</v>
      </c>
      <c r="D482" s="4">
        <v>185.89</v>
      </c>
    </row>
    <row r="483" spans="1:4" x14ac:dyDescent="0.35">
      <c r="A483" s="1">
        <v>45043</v>
      </c>
      <c r="B483" s="5">
        <v>33</v>
      </c>
      <c r="C483" s="9">
        <v>56.44</v>
      </c>
      <c r="D483" s="4">
        <v>202.45</v>
      </c>
    </row>
    <row r="484" spans="1:4" x14ac:dyDescent="0.35">
      <c r="A484" s="1">
        <v>45044</v>
      </c>
      <c r="B484" s="5">
        <v>34</v>
      </c>
      <c r="C484" s="9">
        <v>54.84</v>
      </c>
      <c r="D484" s="4">
        <v>157.38</v>
      </c>
    </row>
    <row r="485" spans="1:4" x14ac:dyDescent="0.35">
      <c r="A485" s="1">
        <v>45045</v>
      </c>
      <c r="B485" s="5">
        <v>31</v>
      </c>
      <c r="C485" s="9">
        <v>62.11</v>
      </c>
      <c r="D485" s="4">
        <v>210.08</v>
      </c>
    </row>
    <row r="486" spans="1:4" x14ac:dyDescent="0.35">
      <c r="A486" s="1">
        <v>45046</v>
      </c>
      <c r="B486" s="5">
        <v>33</v>
      </c>
      <c r="C486" s="9">
        <v>44.65</v>
      </c>
      <c r="D486" s="4">
        <v>171.13</v>
      </c>
    </row>
    <row r="487" spans="1:4" x14ac:dyDescent="0.35">
      <c r="A487" s="1">
        <v>45047</v>
      </c>
      <c r="B487" s="5">
        <v>31</v>
      </c>
      <c r="C487" s="9">
        <v>56.64</v>
      </c>
      <c r="D487" s="4">
        <v>163.6</v>
      </c>
    </row>
    <row r="488" spans="1:4" x14ac:dyDescent="0.35">
      <c r="A488" s="1">
        <v>45048</v>
      </c>
      <c r="B488" s="5">
        <v>33</v>
      </c>
      <c r="C488" s="9">
        <v>52.15</v>
      </c>
      <c r="D488" s="4">
        <v>154.5</v>
      </c>
    </row>
    <row r="489" spans="1:4" x14ac:dyDescent="0.35">
      <c r="A489" s="1">
        <v>45049</v>
      </c>
      <c r="B489" s="5">
        <v>39</v>
      </c>
      <c r="C489" s="9">
        <v>45.63</v>
      </c>
      <c r="D489" s="4">
        <v>181.46</v>
      </c>
    </row>
    <row r="490" spans="1:4" x14ac:dyDescent="0.35">
      <c r="A490" s="1">
        <v>45050</v>
      </c>
      <c r="B490" s="5">
        <v>34</v>
      </c>
      <c r="C490" s="9">
        <v>53.49</v>
      </c>
      <c r="D490" s="4">
        <v>197.27</v>
      </c>
    </row>
    <row r="491" spans="1:4" x14ac:dyDescent="0.35">
      <c r="A491" s="1">
        <v>45051</v>
      </c>
      <c r="B491" s="5">
        <v>40</v>
      </c>
      <c r="C491" s="9">
        <v>49.35</v>
      </c>
      <c r="D491" s="4">
        <v>203.91</v>
      </c>
    </row>
    <row r="492" spans="1:4" x14ac:dyDescent="0.35">
      <c r="A492" s="1">
        <v>45052</v>
      </c>
      <c r="B492" s="5">
        <v>32</v>
      </c>
      <c r="C492" s="9">
        <v>61.38</v>
      </c>
      <c r="D492" s="4">
        <v>176.86</v>
      </c>
    </row>
    <row r="493" spans="1:4" x14ac:dyDescent="0.35">
      <c r="A493" s="1">
        <v>45053</v>
      </c>
      <c r="B493" s="5">
        <v>38</v>
      </c>
      <c r="C493" s="9">
        <v>45.78</v>
      </c>
      <c r="D493" s="4">
        <v>226.67</v>
      </c>
    </row>
    <row r="494" spans="1:4" x14ac:dyDescent="0.35">
      <c r="A494" s="1">
        <v>45054</v>
      </c>
      <c r="B494" s="5">
        <v>31</v>
      </c>
      <c r="C494" s="9">
        <v>58.55</v>
      </c>
      <c r="D494" s="4">
        <v>162.91999999999999</v>
      </c>
    </row>
    <row r="495" spans="1:4" x14ac:dyDescent="0.35">
      <c r="A495" s="1">
        <v>45055</v>
      </c>
      <c r="B495" s="5">
        <v>32</v>
      </c>
      <c r="C495" s="9">
        <v>51.75</v>
      </c>
      <c r="D495" s="4">
        <v>241.77</v>
      </c>
    </row>
    <row r="496" spans="1:4" x14ac:dyDescent="0.35">
      <c r="A496" s="1">
        <v>45056</v>
      </c>
      <c r="B496" s="5">
        <v>37</v>
      </c>
      <c r="C496" s="9">
        <v>60.61</v>
      </c>
      <c r="D496" s="4">
        <v>178.99</v>
      </c>
    </row>
    <row r="497" spans="1:4" x14ac:dyDescent="0.35">
      <c r="A497" s="1">
        <v>45057</v>
      </c>
      <c r="B497" s="5">
        <v>38</v>
      </c>
      <c r="C497" s="9">
        <v>48.7</v>
      </c>
      <c r="D497" s="4">
        <v>234.98</v>
      </c>
    </row>
    <row r="498" spans="1:4" x14ac:dyDescent="0.35">
      <c r="A498" s="1">
        <v>45058</v>
      </c>
      <c r="B498" s="5">
        <v>34</v>
      </c>
      <c r="C498" s="9">
        <v>58.47</v>
      </c>
      <c r="D498" s="4">
        <v>235.29</v>
      </c>
    </row>
    <row r="499" spans="1:4" x14ac:dyDescent="0.35">
      <c r="A499" s="1">
        <v>45059</v>
      </c>
      <c r="B499" s="5">
        <v>34</v>
      </c>
      <c r="C499" s="9">
        <v>46.45</v>
      </c>
      <c r="D499" s="4">
        <v>246.36</v>
      </c>
    </row>
    <row r="500" spans="1:4" x14ac:dyDescent="0.35">
      <c r="A500" s="1">
        <v>45060</v>
      </c>
      <c r="B500" s="5">
        <v>34</v>
      </c>
      <c r="C500" s="9">
        <v>47.38</v>
      </c>
      <c r="D500" s="4">
        <v>237.05</v>
      </c>
    </row>
    <row r="501" spans="1:4" x14ac:dyDescent="0.35">
      <c r="A501" s="1">
        <v>45061</v>
      </c>
      <c r="B501" s="5">
        <v>43</v>
      </c>
      <c r="C501" s="9">
        <v>58.42</v>
      </c>
      <c r="D501" s="4">
        <v>188.44</v>
      </c>
    </row>
    <row r="502" spans="1:4" x14ac:dyDescent="0.35">
      <c r="A502" s="1">
        <v>45062</v>
      </c>
      <c r="B502" s="5">
        <v>36</v>
      </c>
      <c r="C502" s="9">
        <v>47.92</v>
      </c>
      <c r="D502" s="4">
        <v>238.66</v>
      </c>
    </row>
    <row r="503" spans="1:4" x14ac:dyDescent="0.35">
      <c r="A503" s="1">
        <v>45063</v>
      </c>
      <c r="B503" s="5">
        <v>35</v>
      </c>
      <c r="C503" s="9">
        <v>53.3</v>
      </c>
      <c r="D503" s="4">
        <v>186.37</v>
      </c>
    </row>
    <row r="504" spans="1:4" x14ac:dyDescent="0.35">
      <c r="A504" s="1">
        <v>45064</v>
      </c>
      <c r="B504" s="5">
        <v>40</v>
      </c>
      <c r="C504" s="9">
        <v>43.87</v>
      </c>
      <c r="D504" s="4">
        <v>226.49</v>
      </c>
    </row>
    <row r="505" spans="1:4" x14ac:dyDescent="0.35">
      <c r="A505" s="1">
        <v>45065</v>
      </c>
      <c r="B505" s="5">
        <v>31</v>
      </c>
      <c r="C505" s="9">
        <v>48.46</v>
      </c>
      <c r="D505" s="4">
        <v>179.59</v>
      </c>
    </row>
    <row r="506" spans="1:4" x14ac:dyDescent="0.35">
      <c r="A506" s="1">
        <v>45066</v>
      </c>
      <c r="B506" s="5">
        <v>33</v>
      </c>
      <c r="C506" s="9">
        <v>46.17</v>
      </c>
      <c r="D506" s="4">
        <v>190.39</v>
      </c>
    </row>
    <row r="507" spans="1:4" x14ac:dyDescent="0.35">
      <c r="A507" s="1">
        <v>45067</v>
      </c>
      <c r="B507" s="5">
        <v>35</v>
      </c>
      <c r="C507" s="9">
        <v>43.81</v>
      </c>
      <c r="D507" s="4">
        <v>176.41</v>
      </c>
    </row>
    <row r="508" spans="1:4" x14ac:dyDescent="0.35">
      <c r="A508" s="1">
        <v>45068</v>
      </c>
      <c r="B508" s="5">
        <v>31</v>
      </c>
      <c r="C508" s="9">
        <v>53.43</v>
      </c>
      <c r="D508" s="4">
        <v>246.49</v>
      </c>
    </row>
    <row r="509" spans="1:4" x14ac:dyDescent="0.35">
      <c r="A509" s="1">
        <v>45069</v>
      </c>
      <c r="B509" s="5">
        <v>32</v>
      </c>
      <c r="C509" s="9">
        <v>54.52</v>
      </c>
      <c r="D509" s="4">
        <v>215.44</v>
      </c>
    </row>
    <row r="510" spans="1:4" x14ac:dyDescent="0.35">
      <c r="A510" s="1">
        <v>45070</v>
      </c>
      <c r="B510" s="5">
        <v>43</v>
      </c>
      <c r="C510" s="9">
        <v>45.92</v>
      </c>
      <c r="D510" s="4">
        <v>175.54</v>
      </c>
    </row>
    <row r="511" spans="1:4" x14ac:dyDescent="0.35">
      <c r="A511" s="1">
        <v>45071</v>
      </c>
      <c r="B511" s="5">
        <v>36</v>
      </c>
      <c r="C511" s="9">
        <v>61.61</v>
      </c>
      <c r="D511" s="4">
        <v>187.72</v>
      </c>
    </row>
    <row r="512" spans="1:4" x14ac:dyDescent="0.35">
      <c r="A512" s="1">
        <v>45072</v>
      </c>
      <c r="B512" s="5">
        <v>34</v>
      </c>
      <c r="C512" s="9">
        <v>55.88</v>
      </c>
      <c r="D512" s="4">
        <v>158.12</v>
      </c>
    </row>
    <row r="513" spans="1:4" x14ac:dyDescent="0.35">
      <c r="A513" s="1">
        <v>45073</v>
      </c>
      <c r="B513" s="5">
        <v>38</v>
      </c>
      <c r="C513" s="9">
        <v>62.12</v>
      </c>
      <c r="D513" s="4">
        <v>188.25</v>
      </c>
    </row>
    <row r="514" spans="1:4" x14ac:dyDescent="0.35">
      <c r="A514" s="1">
        <v>45074</v>
      </c>
      <c r="B514" s="5">
        <v>32</v>
      </c>
      <c r="C514" s="9">
        <v>57.7</v>
      </c>
      <c r="D514" s="4">
        <v>229.97</v>
      </c>
    </row>
    <row r="515" spans="1:4" x14ac:dyDescent="0.35">
      <c r="A515" s="1">
        <v>45075</v>
      </c>
      <c r="B515" s="5">
        <v>35</v>
      </c>
      <c r="C515" s="9">
        <v>58.37</v>
      </c>
      <c r="D515" s="4">
        <v>161.76</v>
      </c>
    </row>
    <row r="516" spans="1:4" x14ac:dyDescent="0.35">
      <c r="A516" s="1">
        <v>45076</v>
      </c>
      <c r="B516" s="5">
        <v>39</v>
      </c>
      <c r="C516" s="9">
        <v>60.89</v>
      </c>
      <c r="D516" s="4">
        <v>181.55</v>
      </c>
    </row>
    <row r="517" spans="1:4" x14ac:dyDescent="0.35">
      <c r="A517" s="1">
        <v>45077</v>
      </c>
      <c r="B517" s="5">
        <v>32</v>
      </c>
      <c r="C517" s="9">
        <v>61.55</v>
      </c>
      <c r="D517" s="4">
        <v>241.84</v>
      </c>
    </row>
    <row r="518" spans="1:4" x14ac:dyDescent="0.35">
      <c r="A518" s="1">
        <v>45078</v>
      </c>
      <c r="B518" s="5">
        <v>35</v>
      </c>
      <c r="C518" s="9">
        <v>51.74</v>
      </c>
      <c r="D518" s="4">
        <v>204.09</v>
      </c>
    </row>
    <row r="519" spans="1:4" x14ac:dyDescent="0.35">
      <c r="A519" s="1">
        <v>45079</v>
      </c>
      <c r="B519" s="5">
        <v>41</v>
      </c>
      <c r="C519" s="9">
        <v>60.5</v>
      </c>
      <c r="D519" s="4">
        <v>244.27</v>
      </c>
    </row>
    <row r="520" spans="1:4" x14ac:dyDescent="0.35">
      <c r="A520" s="1">
        <v>45080</v>
      </c>
      <c r="B520" s="5">
        <v>37</v>
      </c>
      <c r="C520" s="9">
        <v>48.88</v>
      </c>
      <c r="D520" s="4">
        <v>238.25</v>
      </c>
    </row>
    <row r="521" spans="1:4" x14ac:dyDescent="0.35">
      <c r="A521" s="1">
        <v>45081</v>
      </c>
      <c r="B521" s="5">
        <v>39</v>
      </c>
      <c r="C521" s="9">
        <v>54.85</v>
      </c>
      <c r="D521" s="4">
        <v>175.73</v>
      </c>
    </row>
    <row r="522" spans="1:4" x14ac:dyDescent="0.35">
      <c r="A522" s="1">
        <v>45082</v>
      </c>
      <c r="B522" s="5">
        <v>44</v>
      </c>
      <c r="C522" s="9">
        <v>47.72</v>
      </c>
      <c r="D522" s="4">
        <v>160.35</v>
      </c>
    </row>
    <row r="523" spans="1:4" x14ac:dyDescent="0.35">
      <c r="A523" s="1">
        <v>45083</v>
      </c>
      <c r="B523" s="5">
        <v>44</v>
      </c>
      <c r="C523" s="9">
        <v>59.52</v>
      </c>
      <c r="D523" s="4">
        <v>221.07</v>
      </c>
    </row>
    <row r="524" spans="1:4" x14ac:dyDescent="0.35">
      <c r="A524" s="1">
        <v>45084</v>
      </c>
      <c r="B524" s="5">
        <v>40</v>
      </c>
      <c r="C524" s="9">
        <v>58.29</v>
      </c>
      <c r="D524" s="4">
        <v>156.1</v>
      </c>
    </row>
    <row r="525" spans="1:4" x14ac:dyDescent="0.35">
      <c r="A525" s="1">
        <v>45085</v>
      </c>
      <c r="B525" s="5">
        <v>43</v>
      </c>
      <c r="C525" s="9">
        <v>62.49</v>
      </c>
      <c r="D525" s="4">
        <v>209.7</v>
      </c>
    </row>
    <row r="526" spans="1:4" x14ac:dyDescent="0.35">
      <c r="A526" s="1">
        <v>45086</v>
      </c>
      <c r="B526" s="5">
        <v>37</v>
      </c>
      <c r="C526" s="9">
        <v>48.82</v>
      </c>
      <c r="D526" s="4">
        <v>209.73</v>
      </c>
    </row>
    <row r="527" spans="1:4" x14ac:dyDescent="0.35">
      <c r="A527" s="1">
        <v>45087</v>
      </c>
      <c r="B527" s="5">
        <v>37</v>
      </c>
      <c r="C527" s="9">
        <v>59.72</v>
      </c>
      <c r="D527" s="4">
        <v>159.69999999999999</v>
      </c>
    </row>
    <row r="528" spans="1:4" x14ac:dyDescent="0.35">
      <c r="A528" s="1">
        <v>45088</v>
      </c>
      <c r="B528" s="5">
        <v>33</v>
      </c>
      <c r="C528" s="9">
        <v>53.43</v>
      </c>
      <c r="D528" s="4">
        <v>212.8</v>
      </c>
    </row>
    <row r="529" spans="1:4" x14ac:dyDescent="0.35">
      <c r="A529" s="1">
        <v>45089</v>
      </c>
      <c r="B529" s="5">
        <v>32</v>
      </c>
      <c r="C529" s="9">
        <v>53.76</v>
      </c>
      <c r="D529" s="4">
        <v>230.52</v>
      </c>
    </row>
    <row r="530" spans="1:4" x14ac:dyDescent="0.35">
      <c r="A530" s="1">
        <v>45090</v>
      </c>
      <c r="B530" s="5">
        <v>35</v>
      </c>
      <c r="C530" s="9">
        <v>52.14</v>
      </c>
      <c r="D530" s="4">
        <v>185.13</v>
      </c>
    </row>
    <row r="531" spans="1:4" x14ac:dyDescent="0.35">
      <c r="A531" s="1">
        <v>45091</v>
      </c>
      <c r="B531" s="5">
        <v>37</v>
      </c>
      <c r="C531" s="9">
        <v>57.39</v>
      </c>
      <c r="D531" s="4">
        <v>236.55</v>
      </c>
    </row>
    <row r="532" spans="1:4" x14ac:dyDescent="0.35">
      <c r="A532" s="1">
        <v>45092</v>
      </c>
      <c r="B532" s="5">
        <v>43</v>
      </c>
      <c r="C532" s="9">
        <v>60.28</v>
      </c>
      <c r="D532" s="4">
        <v>180.9</v>
      </c>
    </row>
    <row r="533" spans="1:4" x14ac:dyDescent="0.35">
      <c r="A533" s="1">
        <v>45093</v>
      </c>
      <c r="B533" s="5">
        <v>41</v>
      </c>
      <c r="C533" s="9">
        <v>48.35</v>
      </c>
      <c r="D533" s="4">
        <v>190.33</v>
      </c>
    </row>
    <row r="534" spans="1:4" x14ac:dyDescent="0.35">
      <c r="A534" s="1">
        <v>45094</v>
      </c>
      <c r="B534" s="5">
        <v>40</v>
      </c>
      <c r="C534" s="9">
        <v>46</v>
      </c>
      <c r="D534" s="4">
        <v>239.38</v>
      </c>
    </row>
    <row r="535" spans="1:4" x14ac:dyDescent="0.35">
      <c r="A535" s="1">
        <v>45095</v>
      </c>
      <c r="B535" s="5">
        <v>34</v>
      </c>
      <c r="C535" s="9">
        <v>62.37</v>
      </c>
      <c r="D535" s="4">
        <v>157.52000000000001</v>
      </c>
    </row>
    <row r="536" spans="1:4" x14ac:dyDescent="0.35">
      <c r="A536" s="1">
        <v>45096</v>
      </c>
      <c r="B536" s="5">
        <v>44</v>
      </c>
      <c r="C536" s="9">
        <v>49.43</v>
      </c>
      <c r="D536" s="4">
        <v>187.74</v>
      </c>
    </row>
    <row r="537" spans="1:4" x14ac:dyDescent="0.35">
      <c r="A537" s="1">
        <v>45097</v>
      </c>
      <c r="B537" s="5">
        <v>38</v>
      </c>
      <c r="C537" s="9">
        <v>49.13</v>
      </c>
      <c r="D537" s="4">
        <v>218.44</v>
      </c>
    </row>
    <row r="538" spans="1:4" x14ac:dyDescent="0.35">
      <c r="A538" s="1">
        <v>45098</v>
      </c>
      <c r="B538" s="5">
        <v>37</v>
      </c>
      <c r="C538" s="9">
        <v>46.43</v>
      </c>
      <c r="D538" s="4">
        <v>226.02</v>
      </c>
    </row>
    <row r="539" spans="1:4" x14ac:dyDescent="0.35">
      <c r="A539" s="1">
        <v>45099</v>
      </c>
      <c r="B539" s="5">
        <v>39</v>
      </c>
      <c r="C539" s="9">
        <v>61.31</v>
      </c>
      <c r="D539" s="4">
        <v>246.6</v>
      </c>
    </row>
    <row r="540" spans="1:4" x14ac:dyDescent="0.35">
      <c r="A540" s="1">
        <v>45100</v>
      </c>
      <c r="B540" s="5">
        <v>36</v>
      </c>
      <c r="C540" s="9">
        <v>47.87</v>
      </c>
      <c r="D540" s="4">
        <v>195.75</v>
      </c>
    </row>
    <row r="541" spans="1:4" x14ac:dyDescent="0.35">
      <c r="A541" s="1">
        <v>45101</v>
      </c>
      <c r="B541" s="5">
        <v>34</v>
      </c>
      <c r="C541" s="9">
        <v>61.06</v>
      </c>
      <c r="D541" s="4">
        <v>228.79</v>
      </c>
    </row>
    <row r="542" spans="1:4" x14ac:dyDescent="0.35">
      <c r="A542" s="1">
        <v>45102</v>
      </c>
      <c r="B542" s="5">
        <v>43</v>
      </c>
      <c r="C542" s="9">
        <v>46.01</v>
      </c>
      <c r="D542" s="4">
        <v>174.92</v>
      </c>
    </row>
    <row r="543" spans="1:4" x14ac:dyDescent="0.35">
      <c r="A543" s="1">
        <v>45103</v>
      </c>
      <c r="B543" s="5">
        <v>33</v>
      </c>
      <c r="C543" s="9">
        <v>58.96</v>
      </c>
      <c r="D543" s="4">
        <v>219.4</v>
      </c>
    </row>
    <row r="544" spans="1:4" x14ac:dyDescent="0.35">
      <c r="A544" s="1">
        <v>45104</v>
      </c>
      <c r="B544" s="5">
        <v>42</v>
      </c>
      <c r="C544" s="9">
        <v>43.88</v>
      </c>
      <c r="D544" s="4">
        <v>224.65</v>
      </c>
    </row>
    <row r="545" spans="1:4" x14ac:dyDescent="0.35">
      <c r="A545" s="1">
        <v>45105</v>
      </c>
      <c r="B545" s="5">
        <v>44</v>
      </c>
      <c r="C545" s="9">
        <v>60.89</v>
      </c>
      <c r="D545" s="4">
        <v>150.04</v>
      </c>
    </row>
    <row r="546" spans="1:4" x14ac:dyDescent="0.35">
      <c r="A546" s="1">
        <v>45106</v>
      </c>
      <c r="B546" s="5">
        <v>41</v>
      </c>
      <c r="C546" s="9">
        <v>49.84</v>
      </c>
      <c r="D546" s="4">
        <v>224.84</v>
      </c>
    </row>
    <row r="547" spans="1:4" x14ac:dyDescent="0.35">
      <c r="A547" s="1">
        <v>45107</v>
      </c>
      <c r="B547" s="5">
        <v>33</v>
      </c>
      <c r="C547" s="9">
        <v>57.65</v>
      </c>
      <c r="D547" s="4">
        <v>244.94</v>
      </c>
    </row>
    <row r="548" spans="1:4" x14ac:dyDescent="0.35">
      <c r="A548" s="1">
        <v>45108</v>
      </c>
      <c r="B548" s="5">
        <v>32</v>
      </c>
      <c r="C548" s="9">
        <v>57.73</v>
      </c>
      <c r="D548" s="4">
        <v>194.72</v>
      </c>
    </row>
    <row r="549" spans="1:4" x14ac:dyDescent="0.35">
      <c r="A549" s="1">
        <v>45109</v>
      </c>
      <c r="B549" s="5">
        <v>36</v>
      </c>
      <c r="C549" s="9">
        <v>49.68</v>
      </c>
      <c r="D549" s="4">
        <v>159.62</v>
      </c>
    </row>
    <row r="550" spans="1:4" x14ac:dyDescent="0.35">
      <c r="A550" s="1">
        <v>45110</v>
      </c>
      <c r="B550" s="5">
        <v>34</v>
      </c>
      <c r="C550" s="9">
        <v>56.62</v>
      </c>
      <c r="D550" s="4">
        <v>186.44</v>
      </c>
    </row>
    <row r="551" spans="1:4" x14ac:dyDescent="0.35">
      <c r="A551" s="1">
        <v>45111</v>
      </c>
      <c r="B551" s="5">
        <v>34</v>
      </c>
      <c r="C551" s="9">
        <v>57.73</v>
      </c>
      <c r="D551" s="4">
        <v>224.68</v>
      </c>
    </row>
    <row r="552" spans="1:4" x14ac:dyDescent="0.35">
      <c r="A552" s="1">
        <v>45112</v>
      </c>
      <c r="B552" s="5">
        <v>35</v>
      </c>
      <c r="C552" s="9">
        <v>61.76</v>
      </c>
      <c r="D552" s="4">
        <v>187.14</v>
      </c>
    </row>
    <row r="553" spans="1:4" x14ac:dyDescent="0.35">
      <c r="A553" s="1">
        <v>45113</v>
      </c>
      <c r="B553" s="5">
        <v>41</v>
      </c>
      <c r="C553" s="9">
        <v>56.46</v>
      </c>
      <c r="D553" s="4">
        <v>240.76</v>
      </c>
    </row>
    <row r="554" spans="1:4" x14ac:dyDescent="0.35">
      <c r="A554" s="1">
        <v>45114</v>
      </c>
      <c r="B554" s="5">
        <v>37</v>
      </c>
      <c r="C554" s="9">
        <v>48.67</v>
      </c>
      <c r="D554" s="4">
        <v>189.95</v>
      </c>
    </row>
    <row r="555" spans="1:4" x14ac:dyDescent="0.35">
      <c r="A555" s="1">
        <v>45115</v>
      </c>
      <c r="B555" s="5">
        <v>38</v>
      </c>
      <c r="C555" s="9">
        <v>58.8</v>
      </c>
      <c r="D555" s="4">
        <v>229.27</v>
      </c>
    </row>
    <row r="556" spans="1:4" x14ac:dyDescent="0.35">
      <c r="A556" s="1">
        <v>45116</v>
      </c>
      <c r="B556" s="5">
        <v>44</v>
      </c>
      <c r="C556" s="9">
        <v>48.14</v>
      </c>
      <c r="D556" s="4">
        <v>230.94</v>
      </c>
    </row>
    <row r="557" spans="1:4" x14ac:dyDescent="0.35">
      <c r="A557" s="1">
        <v>45117</v>
      </c>
      <c r="B557" s="5">
        <v>44</v>
      </c>
      <c r="C557" s="9">
        <v>56.4</v>
      </c>
      <c r="D557" s="4">
        <v>160.57</v>
      </c>
    </row>
    <row r="558" spans="1:4" x14ac:dyDescent="0.35">
      <c r="A558" s="1">
        <v>45118</v>
      </c>
      <c r="B558" s="5">
        <v>34</v>
      </c>
      <c r="C558" s="9">
        <v>48.6</v>
      </c>
      <c r="D558" s="4">
        <v>200.47</v>
      </c>
    </row>
    <row r="559" spans="1:4" x14ac:dyDescent="0.35">
      <c r="A559" s="1">
        <v>45119</v>
      </c>
      <c r="B559" s="5">
        <v>33</v>
      </c>
      <c r="C559" s="9">
        <v>62.58</v>
      </c>
      <c r="D559" s="4">
        <v>175.54</v>
      </c>
    </row>
    <row r="560" spans="1:4" x14ac:dyDescent="0.35">
      <c r="A560" s="1">
        <v>45120</v>
      </c>
      <c r="B560" s="5">
        <v>39</v>
      </c>
      <c r="C560" s="9">
        <v>58.77</v>
      </c>
      <c r="D560" s="4">
        <v>226.79</v>
      </c>
    </row>
    <row r="561" spans="1:4" x14ac:dyDescent="0.35">
      <c r="A561" s="1">
        <v>45121</v>
      </c>
      <c r="B561" s="5">
        <v>33</v>
      </c>
      <c r="C561" s="9">
        <v>50.24</v>
      </c>
      <c r="D561" s="4">
        <v>163.55000000000001</v>
      </c>
    </row>
    <row r="562" spans="1:4" x14ac:dyDescent="0.35">
      <c r="A562" s="1">
        <v>45122</v>
      </c>
      <c r="B562" s="5">
        <v>45</v>
      </c>
      <c r="C562" s="9">
        <v>57.5</v>
      </c>
      <c r="D562" s="4">
        <v>247.49</v>
      </c>
    </row>
    <row r="563" spans="1:4" x14ac:dyDescent="0.35">
      <c r="A563" s="1">
        <v>45123</v>
      </c>
      <c r="B563" s="5">
        <v>41</v>
      </c>
      <c r="C563" s="9">
        <v>57.85</v>
      </c>
      <c r="D563" s="4">
        <v>163.07</v>
      </c>
    </row>
    <row r="564" spans="1:4" x14ac:dyDescent="0.35">
      <c r="A564" s="1">
        <v>45124</v>
      </c>
      <c r="B564" s="5">
        <v>35</v>
      </c>
      <c r="C564" s="9">
        <v>59.49</v>
      </c>
      <c r="D564" s="4">
        <v>162.13999999999999</v>
      </c>
    </row>
    <row r="565" spans="1:4" x14ac:dyDescent="0.35">
      <c r="A565" s="1">
        <v>45125</v>
      </c>
      <c r="B565" s="5">
        <v>37</v>
      </c>
      <c r="C565" s="9">
        <v>43.3</v>
      </c>
      <c r="D565" s="4">
        <v>174.69</v>
      </c>
    </row>
    <row r="566" spans="1:4" x14ac:dyDescent="0.35">
      <c r="A566" s="1">
        <v>45126</v>
      </c>
      <c r="B566" s="5">
        <v>36</v>
      </c>
      <c r="C566" s="9">
        <v>54.26</v>
      </c>
      <c r="D566" s="4">
        <v>167.4</v>
      </c>
    </row>
    <row r="567" spans="1:4" x14ac:dyDescent="0.35">
      <c r="A567" s="1">
        <v>45127</v>
      </c>
      <c r="B567" s="5">
        <v>37</v>
      </c>
      <c r="C567" s="9">
        <v>61.21</v>
      </c>
      <c r="D567" s="4">
        <v>178.98</v>
      </c>
    </row>
    <row r="568" spans="1:4" x14ac:dyDescent="0.35">
      <c r="A568" s="1">
        <v>45128</v>
      </c>
      <c r="B568" s="5">
        <v>33</v>
      </c>
      <c r="C568" s="9">
        <v>57.74</v>
      </c>
      <c r="D568" s="4">
        <v>203.75</v>
      </c>
    </row>
    <row r="569" spans="1:4" x14ac:dyDescent="0.35">
      <c r="A569" s="1">
        <v>45129</v>
      </c>
      <c r="B569" s="5">
        <v>43</v>
      </c>
      <c r="C569" s="9">
        <v>61.18</v>
      </c>
      <c r="D569" s="4">
        <v>185.69</v>
      </c>
    </row>
    <row r="570" spans="1:4" x14ac:dyDescent="0.35">
      <c r="A570" s="1">
        <v>45130</v>
      </c>
      <c r="B570" s="5">
        <v>34</v>
      </c>
      <c r="C570" s="9">
        <v>55.89</v>
      </c>
      <c r="D570" s="4">
        <v>170.46</v>
      </c>
    </row>
    <row r="571" spans="1:4" x14ac:dyDescent="0.35">
      <c r="A571" s="1">
        <v>45131</v>
      </c>
      <c r="B571" s="5">
        <v>34</v>
      </c>
      <c r="C571" s="9">
        <v>59.4</v>
      </c>
      <c r="D571" s="4">
        <v>224.28</v>
      </c>
    </row>
    <row r="572" spans="1:4" x14ac:dyDescent="0.35">
      <c r="A572" s="1">
        <v>45132</v>
      </c>
      <c r="B572" s="5">
        <v>40</v>
      </c>
      <c r="C572" s="9">
        <v>61.07</v>
      </c>
      <c r="D572" s="4">
        <v>216.85</v>
      </c>
    </row>
    <row r="573" spans="1:4" x14ac:dyDescent="0.35">
      <c r="A573" s="1">
        <v>45133</v>
      </c>
      <c r="B573" s="5">
        <v>34</v>
      </c>
      <c r="C573" s="9">
        <v>47.31</v>
      </c>
      <c r="D573" s="4">
        <v>184.81</v>
      </c>
    </row>
    <row r="574" spans="1:4" x14ac:dyDescent="0.35">
      <c r="A574" s="1">
        <v>45134</v>
      </c>
      <c r="B574" s="5">
        <v>43</v>
      </c>
      <c r="C574" s="9">
        <v>49.31</v>
      </c>
      <c r="D574" s="4">
        <v>168.08</v>
      </c>
    </row>
    <row r="575" spans="1:4" x14ac:dyDescent="0.35">
      <c r="A575" s="1">
        <v>45135</v>
      </c>
      <c r="B575" s="5">
        <v>44</v>
      </c>
      <c r="C575" s="9">
        <v>60.63</v>
      </c>
      <c r="D575" s="4">
        <v>218.51</v>
      </c>
    </row>
    <row r="576" spans="1:4" x14ac:dyDescent="0.35">
      <c r="A576" s="1">
        <v>45136</v>
      </c>
      <c r="B576" s="5">
        <v>36</v>
      </c>
      <c r="C576" s="9">
        <v>47.36</v>
      </c>
      <c r="D576" s="4">
        <v>245.52</v>
      </c>
    </row>
    <row r="577" spans="1:4" x14ac:dyDescent="0.35">
      <c r="A577" s="1">
        <v>45137</v>
      </c>
      <c r="B577" s="5">
        <v>45</v>
      </c>
      <c r="C577" s="9">
        <v>56.4</v>
      </c>
      <c r="D577" s="4">
        <v>205.33</v>
      </c>
    </row>
    <row r="578" spans="1:4" x14ac:dyDescent="0.35">
      <c r="A578" s="1">
        <v>45138</v>
      </c>
      <c r="B578" s="5">
        <v>45</v>
      </c>
      <c r="C578" s="9">
        <v>53.64</v>
      </c>
      <c r="D578" s="4">
        <v>230.21</v>
      </c>
    </row>
    <row r="579" spans="1:4" x14ac:dyDescent="0.35">
      <c r="A579" s="1">
        <v>45139</v>
      </c>
      <c r="B579" s="5">
        <v>46</v>
      </c>
      <c r="C579" s="9">
        <v>43.29</v>
      </c>
      <c r="D579" s="4">
        <v>247.77</v>
      </c>
    </row>
    <row r="580" spans="1:4" x14ac:dyDescent="0.35">
      <c r="A580" s="1">
        <v>45140</v>
      </c>
      <c r="B580" s="5">
        <v>44</v>
      </c>
      <c r="C580" s="9">
        <v>50.36</v>
      </c>
      <c r="D580" s="4">
        <v>244.06</v>
      </c>
    </row>
    <row r="581" spans="1:4" x14ac:dyDescent="0.35">
      <c r="A581" s="1">
        <v>45141</v>
      </c>
      <c r="B581" s="5">
        <v>39</v>
      </c>
      <c r="C581" s="9">
        <v>48.21</v>
      </c>
      <c r="D581" s="4">
        <v>209.21</v>
      </c>
    </row>
    <row r="582" spans="1:4" x14ac:dyDescent="0.35">
      <c r="A582" s="1">
        <v>45142</v>
      </c>
      <c r="B582" s="5">
        <v>45</v>
      </c>
      <c r="C582" s="9">
        <v>54.04</v>
      </c>
      <c r="D582" s="4">
        <v>213.92</v>
      </c>
    </row>
    <row r="583" spans="1:4" x14ac:dyDescent="0.35">
      <c r="A583" s="1">
        <v>45143</v>
      </c>
      <c r="B583" s="5">
        <v>44</v>
      </c>
      <c r="C583" s="9">
        <v>55.87</v>
      </c>
      <c r="D583" s="4">
        <v>165.11</v>
      </c>
    </row>
    <row r="584" spans="1:4" x14ac:dyDescent="0.35">
      <c r="A584" s="1">
        <v>45144</v>
      </c>
      <c r="B584" s="5">
        <v>40</v>
      </c>
      <c r="C584" s="9">
        <v>51.28</v>
      </c>
      <c r="D584" s="4">
        <v>241.13</v>
      </c>
    </row>
    <row r="585" spans="1:4" x14ac:dyDescent="0.35">
      <c r="A585" s="1">
        <v>45145</v>
      </c>
      <c r="B585" s="5">
        <v>43</v>
      </c>
      <c r="C585" s="9">
        <v>53.95</v>
      </c>
      <c r="D585" s="4">
        <v>189.27</v>
      </c>
    </row>
    <row r="586" spans="1:4" x14ac:dyDescent="0.35">
      <c r="A586" s="1">
        <v>45146</v>
      </c>
      <c r="B586" s="5">
        <v>46</v>
      </c>
      <c r="C586" s="9">
        <v>60.51</v>
      </c>
      <c r="D586" s="4">
        <v>203.69</v>
      </c>
    </row>
    <row r="587" spans="1:4" x14ac:dyDescent="0.35">
      <c r="A587" s="1">
        <v>45147</v>
      </c>
      <c r="B587" s="5">
        <v>41</v>
      </c>
      <c r="C587" s="9">
        <v>51.39</v>
      </c>
      <c r="D587" s="4">
        <v>176.06</v>
      </c>
    </row>
    <row r="588" spans="1:4" x14ac:dyDescent="0.35">
      <c r="A588" s="1">
        <v>45148</v>
      </c>
      <c r="B588" s="5">
        <v>40</v>
      </c>
      <c r="C588" s="9">
        <v>60.65</v>
      </c>
      <c r="D588" s="4">
        <v>170.77</v>
      </c>
    </row>
    <row r="589" spans="1:4" x14ac:dyDescent="0.35">
      <c r="A589" s="1">
        <v>45149</v>
      </c>
      <c r="B589" s="5">
        <v>41</v>
      </c>
      <c r="C589" s="9">
        <v>54.99</v>
      </c>
      <c r="D589" s="4">
        <v>246.23</v>
      </c>
    </row>
    <row r="590" spans="1:4" x14ac:dyDescent="0.35">
      <c r="A590" s="1">
        <v>45150</v>
      </c>
      <c r="B590" s="5">
        <v>40</v>
      </c>
      <c r="C590" s="9">
        <v>53.77</v>
      </c>
      <c r="D590" s="4">
        <v>194.95</v>
      </c>
    </row>
    <row r="591" spans="1:4" x14ac:dyDescent="0.35">
      <c r="A591" s="1">
        <v>45151</v>
      </c>
      <c r="B591" s="5">
        <v>37</v>
      </c>
      <c r="C591" s="9">
        <v>47.63</v>
      </c>
      <c r="D591" s="4">
        <v>242.43</v>
      </c>
    </row>
    <row r="592" spans="1:4" x14ac:dyDescent="0.35">
      <c r="A592" s="1">
        <v>45152</v>
      </c>
      <c r="B592" s="5">
        <v>36</v>
      </c>
      <c r="C592" s="9">
        <v>45.24</v>
      </c>
      <c r="D592" s="4">
        <v>205.66</v>
      </c>
    </row>
    <row r="593" spans="1:4" x14ac:dyDescent="0.35">
      <c r="A593" s="1">
        <v>45153</v>
      </c>
      <c r="B593" s="5">
        <v>43</v>
      </c>
      <c r="C593" s="9">
        <v>45.32</v>
      </c>
      <c r="D593" s="4">
        <v>220.59</v>
      </c>
    </row>
    <row r="594" spans="1:4" x14ac:dyDescent="0.35">
      <c r="A594" s="1">
        <v>45154</v>
      </c>
      <c r="B594" s="5">
        <v>46</v>
      </c>
      <c r="C594" s="9">
        <v>44.02</v>
      </c>
      <c r="D594" s="4">
        <v>231.72</v>
      </c>
    </row>
    <row r="595" spans="1:4" x14ac:dyDescent="0.35">
      <c r="A595" s="1">
        <v>45155</v>
      </c>
      <c r="B595" s="5">
        <v>34</v>
      </c>
      <c r="C595" s="9">
        <v>46.18</v>
      </c>
      <c r="D595" s="4">
        <v>197.95</v>
      </c>
    </row>
    <row r="596" spans="1:4" x14ac:dyDescent="0.35">
      <c r="A596" s="1">
        <v>45156</v>
      </c>
      <c r="B596" s="5">
        <v>40</v>
      </c>
      <c r="C596" s="9">
        <v>50.29</v>
      </c>
      <c r="D596" s="4">
        <v>205.5</v>
      </c>
    </row>
    <row r="597" spans="1:4" x14ac:dyDescent="0.35">
      <c r="A597" s="1">
        <v>45157</v>
      </c>
      <c r="B597" s="5">
        <v>40</v>
      </c>
      <c r="C597" s="9">
        <v>54.68</v>
      </c>
      <c r="D597" s="4">
        <v>239.75</v>
      </c>
    </row>
    <row r="598" spans="1:4" x14ac:dyDescent="0.35">
      <c r="A598" s="1">
        <v>45158</v>
      </c>
      <c r="B598" s="5">
        <v>35</v>
      </c>
      <c r="C598" s="9">
        <v>49.79</v>
      </c>
      <c r="D598" s="4">
        <v>226.48</v>
      </c>
    </row>
    <row r="599" spans="1:4" x14ac:dyDescent="0.35">
      <c r="A599" s="1">
        <v>45159</v>
      </c>
      <c r="B599" s="5">
        <v>41</v>
      </c>
      <c r="C599" s="9">
        <v>52.82</v>
      </c>
      <c r="D599" s="4">
        <v>186.14</v>
      </c>
    </row>
    <row r="600" spans="1:4" x14ac:dyDescent="0.35">
      <c r="A600" s="1">
        <v>45160</v>
      </c>
      <c r="B600" s="5">
        <v>37</v>
      </c>
      <c r="C600" s="9">
        <v>61.72</v>
      </c>
      <c r="D600" s="4">
        <v>233.03</v>
      </c>
    </row>
    <row r="601" spans="1:4" x14ac:dyDescent="0.35">
      <c r="A601" s="1">
        <v>45161</v>
      </c>
      <c r="B601" s="5">
        <v>43</v>
      </c>
      <c r="C601" s="9">
        <v>44.11</v>
      </c>
      <c r="D601" s="4">
        <v>151.25</v>
      </c>
    </row>
    <row r="602" spans="1:4" x14ac:dyDescent="0.35">
      <c r="A602" s="1">
        <v>45162</v>
      </c>
      <c r="B602" s="5">
        <v>44</v>
      </c>
      <c r="C602" s="9">
        <v>57.92</v>
      </c>
      <c r="D602" s="4">
        <v>202.82</v>
      </c>
    </row>
    <row r="603" spans="1:4" x14ac:dyDescent="0.35">
      <c r="A603" s="1">
        <v>45163</v>
      </c>
      <c r="B603" s="5">
        <v>41</v>
      </c>
      <c r="C603" s="9">
        <v>58.78</v>
      </c>
      <c r="D603" s="4">
        <v>235.9</v>
      </c>
    </row>
    <row r="604" spans="1:4" x14ac:dyDescent="0.35">
      <c r="A604" s="1">
        <v>45164</v>
      </c>
      <c r="B604" s="5">
        <v>35</v>
      </c>
      <c r="C604" s="9">
        <v>54.38</v>
      </c>
      <c r="D604" s="4">
        <v>190.39</v>
      </c>
    </row>
    <row r="605" spans="1:4" x14ac:dyDescent="0.35">
      <c r="A605" s="1">
        <v>45165</v>
      </c>
      <c r="B605" s="5">
        <v>40</v>
      </c>
      <c r="C605" s="9">
        <v>45.61</v>
      </c>
      <c r="D605" s="4">
        <v>217.41</v>
      </c>
    </row>
    <row r="606" spans="1:4" x14ac:dyDescent="0.35">
      <c r="A606" s="1">
        <v>45166</v>
      </c>
      <c r="B606" s="5">
        <v>38</v>
      </c>
      <c r="C606" s="9">
        <v>44.62</v>
      </c>
      <c r="D606" s="4">
        <v>171.31</v>
      </c>
    </row>
    <row r="607" spans="1:4" x14ac:dyDescent="0.35">
      <c r="A607" s="1">
        <v>45167</v>
      </c>
      <c r="B607" s="5">
        <v>38</v>
      </c>
      <c r="C607" s="9">
        <v>58.1</v>
      </c>
      <c r="D607" s="4">
        <v>191.56</v>
      </c>
    </row>
    <row r="608" spans="1:4" x14ac:dyDescent="0.35">
      <c r="A608" s="1">
        <v>45168</v>
      </c>
      <c r="B608" s="5">
        <v>46</v>
      </c>
      <c r="C608" s="9">
        <v>49.17</v>
      </c>
      <c r="D608" s="4">
        <v>183.43</v>
      </c>
    </row>
    <row r="609" spans="1:4" x14ac:dyDescent="0.35">
      <c r="A609" s="1">
        <v>45169</v>
      </c>
      <c r="B609" s="5">
        <v>43</v>
      </c>
      <c r="C609" s="9">
        <v>53.46</v>
      </c>
      <c r="D609" s="4">
        <v>157.99</v>
      </c>
    </row>
    <row r="610" spans="1:4" x14ac:dyDescent="0.35">
      <c r="A610" s="1">
        <v>45170</v>
      </c>
      <c r="B610" s="5">
        <v>40</v>
      </c>
      <c r="C610" s="9">
        <v>48.35</v>
      </c>
      <c r="D610" s="4">
        <v>186.72</v>
      </c>
    </row>
    <row r="611" spans="1:4" x14ac:dyDescent="0.35">
      <c r="A611" s="1">
        <v>45171</v>
      </c>
      <c r="B611" s="5">
        <v>40</v>
      </c>
      <c r="C611" s="9">
        <v>53.75</v>
      </c>
      <c r="D611" s="4">
        <v>170.09</v>
      </c>
    </row>
    <row r="612" spans="1:4" x14ac:dyDescent="0.35">
      <c r="A612" s="1">
        <v>45172</v>
      </c>
      <c r="B612" s="5">
        <v>46</v>
      </c>
      <c r="C612" s="9">
        <v>57.01</v>
      </c>
      <c r="D612" s="4">
        <v>219.82</v>
      </c>
    </row>
    <row r="613" spans="1:4" x14ac:dyDescent="0.35">
      <c r="A613" s="1">
        <v>45173</v>
      </c>
      <c r="B613" s="5">
        <v>44</v>
      </c>
      <c r="C613" s="9">
        <v>62.47</v>
      </c>
      <c r="D613" s="4">
        <v>230.95</v>
      </c>
    </row>
    <row r="614" spans="1:4" x14ac:dyDescent="0.35">
      <c r="A614" s="1">
        <v>45174</v>
      </c>
      <c r="B614" s="5">
        <v>39</v>
      </c>
      <c r="C614" s="9">
        <v>50.45</v>
      </c>
      <c r="D614" s="4">
        <v>153.87</v>
      </c>
    </row>
    <row r="615" spans="1:4" x14ac:dyDescent="0.35">
      <c r="A615" s="1">
        <v>45175</v>
      </c>
      <c r="B615" s="5">
        <v>41</v>
      </c>
      <c r="C615" s="9">
        <v>62.53</v>
      </c>
      <c r="D615" s="4">
        <v>211.22</v>
      </c>
    </row>
    <row r="616" spans="1:4" x14ac:dyDescent="0.35">
      <c r="A616" s="1">
        <v>45176</v>
      </c>
      <c r="B616" s="5">
        <v>47</v>
      </c>
      <c r="C616" s="9">
        <v>49.81</v>
      </c>
      <c r="D616" s="4">
        <v>227.42</v>
      </c>
    </row>
    <row r="617" spans="1:4" x14ac:dyDescent="0.35">
      <c r="A617" s="1">
        <v>45177</v>
      </c>
      <c r="B617" s="5">
        <v>43</v>
      </c>
      <c r="C617" s="9">
        <v>52.18</v>
      </c>
      <c r="D617" s="4">
        <v>226.88</v>
      </c>
    </row>
    <row r="618" spans="1:4" x14ac:dyDescent="0.35">
      <c r="A618" s="1">
        <v>45178</v>
      </c>
      <c r="B618" s="5">
        <v>43</v>
      </c>
      <c r="C618" s="9">
        <v>61.76</v>
      </c>
      <c r="D618" s="4">
        <v>222.79</v>
      </c>
    </row>
    <row r="619" spans="1:4" x14ac:dyDescent="0.35">
      <c r="A619" s="1">
        <v>45179</v>
      </c>
      <c r="B619" s="5">
        <v>45</v>
      </c>
      <c r="C619" s="9">
        <v>58.89</v>
      </c>
      <c r="D619" s="4">
        <v>150.43</v>
      </c>
    </row>
    <row r="620" spans="1:4" x14ac:dyDescent="0.35">
      <c r="A620" s="1">
        <v>45180</v>
      </c>
      <c r="B620" s="5">
        <v>43</v>
      </c>
      <c r="C620" s="9">
        <v>61.03</v>
      </c>
      <c r="D620" s="4">
        <v>161.83000000000001</v>
      </c>
    </row>
    <row r="621" spans="1:4" x14ac:dyDescent="0.35">
      <c r="A621" s="1">
        <v>45181</v>
      </c>
      <c r="B621" s="5">
        <v>35</v>
      </c>
      <c r="C621" s="9">
        <v>51.57</v>
      </c>
      <c r="D621" s="4">
        <v>233.23</v>
      </c>
    </row>
    <row r="622" spans="1:4" x14ac:dyDescent="0.35">
      <c r="A622" s="1">
        <v>45182</v>
      </c>
      <c r="B622" s="5">
        <v>45</v>
      </c>
      <c r="C622" s="9">
        <v>50.26</v>
      </c>
      <c r="D622" s="4">
        <v>196.48</v>
      </c>
    </row>
    <row r="623" spans="1:4" x14ac:dyDescent="0.35">
      <c r="A623" s="1">
        <v>45183</v>
      </c>
      <c r="B623" s="5">
        <v>41</v>
      </c>
      <c r="C623" s="9">
        <v>58.12</v>
      </c>
      <c r="D623" s="4">
        <v>246.72</v>
      </c>
    </row>
    <row r="624" spans="1:4" x14ac:dyDescent="0.35">
      <c r="A624" s="1">
        <v>45184</v>
      </c>
      <c r="B624" s="5">
        <v>44</v>
      </c>
      <c r="C624" s="9">
        <v>43.31</v>
      </c>
      <c r="D624" s="4">
        <v>224.6</v>
      </c>
    </row>
    <row r="625" spans="1:4" x14ac:dyDescent="0.35">
      <c r="A625" s="1">
        <v>45185</v>
      </c>
      <c r="B625" s="5">
        <v>36</v>
      </c>
      <c r="C625" s="9">
        <v>56.34</v>
      </c>
      <c r="D625" s="4">
        <v>159.77000000000001</v>
      </c>
    </row>
    <row r="626" spans="1:4" x14ac:dyDescent="0.35">
      <c r="A626" s="1">
        <v>45186</v>
      </c>
      <c r="B626" s="5">
        <v>43</v>
      </c>
      <c r="C626" s="9">
        <v>50.98</v>
      </c>
      <c r="D626" s="4">
        <v>152.34</v>
      </c>
    </row>
    <row r="627" spans="1:4" x14ac:dyDescent="0.35">
      <c r="A627" s="1">
        <v>45187</v>
      </c>
      <c r="B627" s="5">
        <v>45</v>
      </c>
      <c r="C627" s="9">
        <v>45.03</v>
      </c>
      <c r="D627" s="4">
        <v>201.06</v>
      </c>
    </row>
    <row r="628" spans="1:4" x14ac:dyDescent="0.35">
      <c r="A628" s="1">
        <v>45188</v>
      </c>
      <c r="B628" s="5">
        <v>40</v>
      </c>
      <c r="C628" s="9">
        <v>54.33</v>
      </c>
      <c r="D628" s="4">
        <v>202.85</v>
      </c>
    </row>
    <row r="629" spans="1:4" x14ac:dyDescent="0.35">
      <c r="A629" s="1">
        <v>45189</v>
      </c>
      <c r="B629" s="5">
        <v>43</v>
      </c>
      <c r="C629" s="9">
        <v>47.88</v>
      </c>
      <c r="D629" s="4">
        <v>215.94</v>
      </c>
    </row>
    <row r="630" spans="1:4" x14ac:dyDescent="0.35">
      <c r="A630" s="1">
        <v>45190</v>
      </c>
      <c r="B630" s="5">
        <v>40</v>
      </c>
      <c r="C630" s="9">
        <v>56.4</v>
      </c>
      <c r="D630" s="4">
        <v>150.59</v>
      </c>
    </row>
    <row r="631" spans="1:4" x14ac:dyDescent="0.35">
      <c r="A631" s="1">
        <v>45191</v>
      </c>
      <c r="B631" s="5">
        <v>42</v>
      </c>
      <c r="C631" s="9">
        <v>61.39</v>
      </c>
      <c r="D631" s="4">
        <v>159.91999999999999</v>
      </c>
    </row>
    <row r="632" spans="1:4" x14ac:dyDescent="0.35">
      <c r="A632" s="1">
        <v>45192</v>
      </c>
      <c r="B632" s="5">
        <v>39</v>
      </c>
      <c r="C632" s="9">
        <v>59.06</v>
      </c>
      <c r="D632" s="4">
        <v>168.63</v>
      </c>
    </row>
    <row r="633" spans="1:4" x14ac:dyDescent="0.35">
      <c r="A633" s="1">
        <v>45193</v>
      </c>
      <c r="B633" s="5">
        <v>47</v>
      </c>
      <c r="C633" s="9">
        <v>61.38</v>
      </c>
      <c r="D633" s="4">
        <v>240.2</v>
      </c>
    </row>
    <row r="634" spans="1:4" x14ac:dyDescent="0.35">
      <c r="A634" s="1">
        <v>45194</v>
      </c>
      <c r="B634" s="5">
        <v>39</v>
      </c>
      <c r="C634" s="9">
        <v>46.16</v>
      </c>
      <c r="D634" s="4">
        <v>223.53</v>
      </c>
    </row>
    <row r="635" spans="1:4" x14ac:dyDescent="0.35">
      <c r="A635" s="1">
        <v>45195</v>
      </c>
      <c r="B635" s="5">
        <v>39</v>
      </c>
      <c r="C635" s="9">
        <v>43.97</v>
      </c>
      <c r="D635" s="4">
        <v>160.80000000000001</v>
      </c>
    </row>
    <row r="636" spans="1:4" x14ac:dyDescent="0.35">
      <c r="A636" s="1">
        <v>45196</v>
      </c>
      <c r="B636" s="5">
        <v>37</v>
      </c>
      <c r="C636" s="9">
        <v>43.59</v>
      </c>
      <c r="D636" s="4">
        <v>162.68</v>
      </c>
    </row>
    <row r="637" spans="1:4" x14ac:dyDescent="0.35">
      <c r="A637" s="1">
        <v>45197</v>
      </c>
      <c r="B637" s="5">
        <v>41</v>
      </c>
      <c r="C637" s="9">
        <v>55.5</v>
      </c>
      <c r="D637" s="4">
        <v>184.47</v>
      </c>
    </row>
    <row r="638" spans="1:4" x14ac:dyDescent="0.35">
      <c r="A638" s="1">
        <v>45198</v>
      </c>
      <c r="B638" s="5">
        <v>42</v>
      </c>
      <c r="C638" s="9">
        <v>55.54</v>
      </c>
      <c r="D638" s="4">
        <v>183.14</v>
      </c>
    </row>
    <row r="639" spans="1:4" x14ac:dyDescent="0.35">
      <c r="A639" s="1">
        <v>45199</v>
      </c>
      <c r="B639" s="5">
        <v>46</v>
      </c>
      <c r="C639" s="9">
        <v>49.84</v>
      </c>
      <c r="D639" s="4">
        <v>185.52</v>
      </c>
    </row>
    <row r="640" spans="1:4" x14ac:dyDescent="0.35">
      <c r="A640" s="1">
        <v>45200</v>
      </c>
      <c r="B640" s="5">
        <v>44</v>
      </c>
      <c r="C640" s="9">
        <v>51.81</v>
      </c>
      <c r="D640" s="4">
        <v>171.21</v>
      </c>
    </row>
    <row r="641" spans="1:4" x14ac:dyDescent="0.35">
      <c r="A641" s="1">
        <v>45201</v>
      </c>
      <c r="B641" s="5">
        <v>39</v>
      </c>
      <c r="C641" s="9">
        <v>58.43</v>
      </c>
      <c r="D641" s="4">
        <v>215.09</v>
      </c>
    </row>
    <row r="642" spans="1:4" x14ac:dyDescent="0.35">
      <c r="A642" s="1">
        <v>45202</v>
      </c>
      <c r="B642" s="5">
        <v>37</v>
      </c>
      <c r="C642" s="9">
        <v>59.15</v>
      </c>
      <c r="D642" s="4">
        <v>215.63</v>
      </c>
    </row>
    <row r="643" spans="1:4" x14ac:dyDescent="0.35">
      <c r="A643" s="1">
        <v>45203</v>
      </c>
      <c r="B643" s="5">
        <v>41</v>
      </c>
      <c r="C643" s="9">
        <v>54.13</v>
      </c>
      <c r="D643" s="4">
        <v>180.1</v>
      </c>
    </row>
    <row r="644" spans="1:4" x14ac:dyDescent="0.35">
      <c r="A644" s="1">
        <v>45204</v>
      </c>
      <c r="B644" s="5">
        <v>41</v>
      </c>
      <c r="C644" s="9">
        <v>47.23</v>
      </c>
      <c r="D644" s="4">
        <v>224.19</v>
      </c>
    </row>
    <row r="645" spans="1:4" x14ac:dyDescent="0.35">
      <c r="A645" s="1">
        <v>45205</v>
      </c>
      <c r="B645" s="5">
        <v>40</v>
      </c>
      <c r="C645" s="9">
        <v>50.28</v>
      </c>
      <c r="D645" s="4">
        <v>231.65</v>
      </c>
    </row>
    <row r="646" spans="1:4" x14ac:dyDescent="0.35">
      <c r="A646" s="1">
        <v>45206</v>
      </c>
      <c r="B646" s="5">
        <v>36</v>
      </c>
      <c r="C646" s="9">
        <v>58.68</v>
      </c>
      <c r="D646" s="4">
        <v>172.84</v>
      </c>
    </row>
    <row r="647" spans="1:4" x14ac:dyDescent="0.35">
      <c r="A647" s="1">
        <v>45207</v>
      </c>
      <c r="B647" s="5">
        <v>46</v>
      </c>
      <c r="C647" s="9">
        <v>55.44</v>
      </c>
      <c r="D647" s="4">
        <v>212.08</v>
      </c>
    </row>
    <row r="648" spans="1:4" x14ac:dyDescent="0.35">
      <c r="A648" s="1">
        <v>45208</v>
      </c>
      <c r="B648" s="5">
        <v>40</v>
      </c>
      <c r="C648" s="9">
        <v>43.16</v>
      </c>
      <c r="D648" s="4">
        <v>228.48</v>
      </c>
    </row>
    <row r="649" spans="1:4" x14ac:dyDescent="0.35">
      <c r="A649" s="1">
        <v>45209</v>
      </c>
      <c r="B649" s="5">
        <v>44</v>
      </c>
      <c r="C649" s="9">
        <v>49.43</v>
      </c>
      <c r="D649" s="4">
        <v>218.34</v>
      </c>
    </row>
    <row r="650" spans="1:4" x14ac:dyDescent="0.35">
      <c r="A650" s="1">
        <v>45210</v>
      </c>
      <c r="B650" s="5">
        <v>42</v>
      </c>
      <c r="C650" s="9">
        <v>61.46</v>
      </c>
      <c r="D650" s="4">
        <v>188.79</v>
      </c>
    </row>
    <row r="651" spans="1:4" x14ac:dyDescent="0.35">
      <c r="A651" s="1">
        <v>45211</v>
      </c>
      <c r="B651" s="5">
        <v>39</v>
      </c>
      <c r="C651" s="9">
        <v>56.48</v>
      </c>
      <c r="D651" s="4">
        <v>234.5</v>
      </c>
    </row>
    <row r="652" spans="1:4" x14ac:dyDescent="0.35">
      <c r="A652" s="1">
        <v>45212</v>
      </c>
      <c r="B652" s="5">
        <v>36</v>
      </c>
      <c r="C652" s="9">
        <v>53.66</v>
      </c>
      <c r="D652" s="4">
        <v>204.54</v>
      </c>
    </row>
    <row r="653" spans="1:4" x14ac:dyDescent="0.35">
      <c r="A653" s="1">
        <v>45213</v>
      </c>
      <c r="B653" s="5">
        <v>39</v>
      </c>
      <c r="C653" s="9">
        <v>52.93</v>
      </c>
      <c r="D653" s="4">
        <v>222.07</v>
      </c>
    </row>
    <row r="654" spans="1:4" x14ac:dyDescent="0.35">
      <c r="A654" s="1">
        <v>45214</v>
      </c>
      <c r="B654" s="5">
        <v>36</v>
      </c>
      <c r="C654" s="9">
        <v>44.95</v>
      </c>
      <c r="D654" s="4">
        <v>157.94999999999999</v>
      </c>
    </row>
    <row r="655" spans="1:4" x14ac:dyDescent="0.35">
      <c r="A655" s="1">
        <v>45215</v>
      </c>
      <c r="B655" s="5">
        <v>37</v>
      </c>
      <c r="C655" s="9">
        <v>58.23</v>
      </c>
      <c r="D655" s="4">
        <v>176.86</v>
      </c>
    </row>
    <row r="656" spans="1:4" x14ac:dyDescent="0.35">
      <c r="A656" s="1">
        <v>45216</v>
      </c>
      <c r="B656" s="5">
        <v>36</v>
      </c>
      <c r="C656" s="9">
        <v>53.01</v>
      </c>
      <c r="D656" s="4">
        <v>158.13</v>
      </c>
    </row>
    <row r="657" spans="1:4" x14ac:dyDescent="0.35">
      <c r="A657" s="1">
        <v>45217</v>
      </c>
      <c r="B657" s="5">
        <v>45</v>
      </c>
      <c r="C657" s="9">
        <v>52.22</v>
      </c>
      <c r="D657" s="4">
        <v>211.12</v>
      </c>
    </row>
    <row r="658" spans="1:4" x14ac:dyDescent="0.35">
      <c r="A658" s="1">
        <v>45218</v>
      </c>
      <c r="B658" s="5">
        <v>43</v>
      </c>
      <c r="C658" s="9">
        <v>50.15</v>
      </c>
      <c r="D658" s="4">
        <v>198.84</v>
      </c>
    </row>
    <row r="659" spans="1:4" x14ac:dyDescent="0.35">
      <c r="A659" s="1">
        <v>45219</v>
      </c>
      <c r="B659" s="5">
        <v>43</v>
      </c>
      <c r="C659" s="9">
        <v>44.73</v>
      </c>
      <c r="D659" s="4">
        <v>232.96</v>
      </c>
    </row>
    <row r="660" spans="1:4" x14ac:dyDescent="0.35">
      <c r="A660" s="1">
        <v>45220</v>
      </c>
      <c r="B660" s="5">
        <v>37</v>
      </c>
      <c r="C660" s="9">
        <v>55.21</v>
      </c>
      <c r="D660" s="4">
        <v>200.32</v>
      </c>
    </row>
    <row r="661" spans="1:4" x14ac:dyDescent="0.35">
      <c r="A661" s="1">
        <v>45221</v>
      </c>
      <c r="B661" s="5">
        <v>37</v>
      </c>
      <c r="C661" s="9">
        <v>60.87</v>
      </c>
      <c r="D661" s="4">
        <v>165.69</v>
      </c>
    </row>
    <row r="662" spans="1:4" x14ac:dyDescent="0.35">
      <c r="A662" s="1">
        <v>45222</v>
      </c>
      <c r="B662" s="5">
        <v>48</v>
      </c>
      <c r="C662" s="9">
        <v>45.27</v>
      </c>
      <c r="D662" s="4">
        <v>184.27</v>
      </c>
    </row>
    <row r="663" spans="1:4" x14ac:dyDescent="0.35">
      <c r="A663" s="1">
        <v>45223</v>
      </c>
      <c r="B663" s="5">
        <v>39</v>
      </c>
      <c r="C663" s="9">
        <v>42.25</v>
      </c>
      <c r="D663" s="4">
        <v>184.82</v>
      </c>
    </row>
    <row r="664" spans="1:4" x14ac:dyDescent="0.35">
      <c r="A664" s="1">
        <v>45224</v>
      </c>
      <c r="B664" s="5">
        <v>44</v>
      </c>
      <c r="C664" s="9">
        <v>57.25</v>
      </c>
      <c r="D664" s="4">
        <v>211.13</v>
      </c>
    </row>
    <row r="665" spans="1:4" x14ac:dyDescent="0.35">
      <c r="A665" s="1">
        <v>45225</v>
      </c>
      <c r="B665" s="5">
        <v>48</v>
      </c>
      <c r="C665" s="9">
        <v>43.02</v>
      </c>
      <c r="D665" s="4">
        <v>168.29</v>
      </c>
    </row>
    <row r="666" spans="1:4" x14ac:dyDescent="0.35">
      <c r="A666" s="1">
        <v>45226</v>
      </c>
      <c r="B666" s="5">
        <v>41</v>
      </c>
      <c r="C666" s="9">
        <v>60.55</v>
      </c>
      <c r="D666" s="4">
        <v>172.92</v>
      </c>
    </row>
    <row r="667" spans="1:4" x14ac:dyDescent="0.35">
      <c r="A667" s="1">
        <v>45227</v>
      </c>
      <c r="B667" s="5">
        <v>43</v>
      </c>
      <c r="C667" s="9">
        <v>54.23</v>
      </c>
      <c r="D667" s="4">
        <v>219.77</v>
      </c>
    </row>
    <row r="668" spans="1:4" x14ac:dyDescent="0.35">
      <c r="A668" s="1">
        <v>45228</v>
      </c>
      <c r="B668" s="5">
        <v>46</v>
      </c>
      <c r="C668" s="9">
        <v>52.59</v>
      </c>
      <c r="D668" s="4">
        <v>218.01</v>
      </c>
    </row>
    <row r="669" spans="1:4" x14ac:dyDescent="0.35">
      <c r="A669" s="1">
        <v>45229</v>
      </c>
      <c r="B669" s="5">
        <v>43</v>
      </c>
      <c r="C669" s="9">
        <v>49.91</v>
      </c>
      <c r="D669" s="4">
        <v>208.07</v>
      </c>
    </row>
    <row r="670" spans="1:4" x14ac:dyDescent="0.35">
      <c r="A670" s="1">
        <v>45230</v>
      </c>
      <c r="B670" s="5">
        <v>43</v>
      </c>
      <c r="C670" s="9">
        <v>42.97</v>
      </c>
      <c r="D670" s="4">
        <v>148.94</v>
      </c>
    </row>
    <row r="671" spans="1:4" x14ac:dyDescent="0.35">
      <c r="A671" s="1">
        <v>45231</v>
      </c>
      <c r="B671" s="5">
        <v>37</v>
      </c>
      <c r="C671" s="9">
        <v>55.64</v>
      </c>
      <c r="D671" s="4">
        <v>219.51</v>
      </c>
    </row>
    <row r="672" spans="1:4" x14ac:dyDescent="0.35">
      <c r="A672" s="1">
        <v>45232</v>
      </c>
      <c r="B672" s="5">
        <v>47</v>
      </c>
      <c r="C672" s="9">
        <v>61.25</v>
      </c>
      <c r="D672" s="4">
        <v>153.51</v>
      </c>
    </row>
    <row r="673" spans="1:4" x14ac:dyDescent="0.35">
      <c r="A673" s="1">
        <v>45233</v>
      </c>
      <c r="B673" s="5">
        <v>40</v>
      </c>
      <c r="C673" s="9">
        <v>43.05</v>
      </c>
      <c r="D673" s="4">
        <v>152.58000000000001</v>
      </c>
    </row>
    <row r="674" spans="1:4" x14ac:dyDescent="0.35">
      <c r="A674" s="1">
        <v>45234</v>
      </c>
      <c r="B674" s="5">
        <v>47</v>
      </c>
      <c r="C674" s="9">
        <v>54.24</v>
      </c>
      <c r="D674" s="4">
        <v>186.62</v>
      </c>
    </row>
    <row r="675" spans="1:4" x14ac:dyDescent="0.35">
      <c r="A675" s="1">
        <v>45235</v>
      </c>
      <c r="B675" s="5">
        <v>45</v>
      </c>
      <c r="C675" s="9">
        <v>48.95</v>
      </c>
      <c r="D675" s="4">
        <v>181.37</v>
      </c>
    </row>
    <row r="676" spans="1:4" x14ac:dyDescent="0.35">
      <c r="A676" s="1">
        <v>45236</v>
      </c>
      <c r="B676" s="5">
        <v>50</v>
      </c>
      <c r="C676" s="9">
        <v>54.49</v>
      </c>
      <c r="D676" s="4">
        <v>205.21</v>
      </c>
    </row>
    <row r="677" spans="1:4" x14ac:dyDescent="0.35">
      <c r="A677" s="1">
        <v>45237</v>
      </c>
      <c r="B677" s="5">
        <v>44</v>
      </c>
      <c r="C677" s="9">
        <v>58.65</v>
      </c>
      <c r="D677" s="4">
        <v>225.25</v>
      </c>
    </row>
    <row r="678" spans="1:4" x14ac:dyDescent="0.35">
      <c r="A678" s="1">
        <v>45238</v>
      </c>
      <c r="B678" s="5">
        <v>45</v>
      </c>
      <c r="C678" s="9">
        <v>44.9</v>
      </c>
      <c r="D678" s="4">
        <v>149.16</v>
      </c>
    </row>
    <row r="679" spans="1:4" x14ac:dyDescent="0.35">
      <c r="A679" s="1">
        <v>45239</v>
      </c>
      <c r="B679" s="5">
        <v>39</v>
      </c>
      <c r="C679" s="9">
        <v>46.41</v>
      </c>
      <c r="D679" s="4">
        <v>226.23</v>
      </c>
    </row>
    <row r="680" spans="1:4" x14ac:dyDescent="0.35">
      <c r="A680" s="1">
        <v>45240</v>
      </c>
      <c r="B680" s="5">
        <v>46</v>
      </c>
      <c r="C680" s="9">
        <v>60.25</v>
      </c>
      <c r="D680" s="4">
        <v>159.44999999999999</v>
      </c>
    </row>
    <row r="681" spans="1:4" x14ac:dyDescent="0.35">
      <c r="A681" s="1">
        <v>45241</v>
      </c>
      <c r="B681" s="5">
        <v>41</v>
      </c>
      <c r="C681" s="9">
        <v>57.9</v>
      </c>
      <c r="D681" s="4">
        <v>203.45</v>
      </c>
    </row>
    <row r="682" spans="1:4" x14ac:dyDescent="0.35">
      <c r="A682" s="1">
        <v>45242</v>
      </c>
      <c r="B682" s="5">
        <v>49</v>
      </c>
      <c r="C682" s="9">
        <v>57.75</v>
      </c>
      <c r="D682" s="4">
        <v>241.88</v>
      </c>
    </row>
    <row r="683" spans="1:4" x14ac:dyDescent="0.35">
      <c r="A683" s="1">
        <v>45243</v>
      </c>
      <c r="B683" s="5">
        <v>46</v>
      </c>
      <c r="C683" s="9">
        <v>50.55</v>
      </c>
      <c r="D683" s="4">
        <v>190.79</v>
      </c>
    </row>
    <row r="684" spans="1:4" x14ac:dyDescent="0.35">
      <c r="A684" s="1">
        <v>45244</v>
      </c>
      <c r="B684" s="5">
        <v>42</v>
      </c>
      <c r="C684" s="9">
        <v>57.86</v>
      </c>
      <c r="D684" s="4">
        <v>202.04</v>
      </c>
    </row>
    <row r="685" spans="1:4" x14ac:dyDescent="0.35">
      <c r="A685" s="1">
        <v>45245</v>
      </c>
      <c r="B685" s="5">
        <v>40</v>
      </c>
      <c r="C685" s="9">
        <v>48.66</v>
      </c>
      <c r="D685" s="4">
        <v>239.55</v>
      </c>
    </row>
    <row r="686" spans="1:4" x14ac:dyDescent="0.35">
      <c r="A686" s="1">
        <v>45246</v>
      </c>
      <c r="B686" s="5">
        <v>44</v>
      </c>
      <c r="C686" s="9">
        <v>60.4</v>
      </c>
      <c r="D686" s="4">
        <v>183.3</v>
      </c>
    </row>
    <row r="687" spans="1:4" x14ac:dyDescent="0.35">
      <c r="A687" s="1">
        <v>45247</v>
      </c>
      <c r="B687" s="5">
        <v>38</v>
      </c>
      <c r="C687" s="9">
        <v>52.05</v>
      </c>
      <c r="D687" s="4">
        <v>180.57</v>
      </c>
    </row>
    <row r="688" spans="1:4" x14ac:dyDescent="0.35">
      <c r="A688" s="1">
        <v>45248</v>
      </c>
      <c r="B688" s="5">
        <v>46</v>
      </c>
      <c r="C688" s="9">
        <v>49.93</v>
      </c>
      <c r="D688" s="4">
        <v>152.24</v>
      </c>
    </row>
    <row r="689" spans="1:4" x14ac:dyDescent="0.35">
      <c r="A689" s="1">
        <v>45249</v>
      </c>
      <c r="B689" s="5">
        <v>39</v>
      </c>
      <c r="C689" s="9">
        <v>48.78</v>
      </c>
      <c r="D689" s="4">
        <v>231.76</v>
      </c>
    </row>
    <row r="690" spans="1:4" x14ac:dyDescent="0.35">
      <c r="A690" s="1">
        <v>45250</v>
      </c>
      <c r="B690" s="5">
        <v>40</v>
      </c>
      <c r="C690" s="9">
        <v>58.84</v>
      </c>
      <c r="D690" s="4">
        <v>229.77</v>
      </c>
    </row>
    <row r="691" spans="1:4" x14ac:dyDescent="0.35">
      <c r="A691" s="1">
        <v>45251</v>
      </c>
      <c r="B691" s="5">
        <v>38</v>
      </c>
      <c r="C691" s="9">
        <v>46.7</v>
      </c>
      <c r="D691" s="4">
        <v>192.4</v>
      </c>
    </row>
    <row r="692" spans="1:4" x14ac:dyDescent="0.35">
      <c r="A692" s="1">
        <v>45252</v>
      </c>
      <c r="B692" s="5">
        <v>45</v>
      </c>
      <c r="C692" s="9">
        <v>50.6</v>
      </c>
      <c r="D692" s="4">
        <v>153.87</v>
      </c>
    </row>
    <row r="693" spans="1:4" x14ac:dyDescent="0.35">
      <c r="A693" s="1">
        <v>45253</v>
      </c>
      <c r="B693" s="5">
        <v>46</v>
      </c>
      <c r="C693" s="9">
        <v>46.37</v>
      </c>
      <c r="D693" s="4">
        <v>203.77</v>
      </c>
    </row>
    <row r="694" spans="1:4" x14ac:dyDescent="0.35">
      <c r="A694" s="1">
        <v>45254</v>
      </c>
      <c r="B694" s="5">
        <v>40</v>
      </c>
      <c r="C694" s="9">
        <v>46.61</v>
      </c>
      <c r="D694" s="4">
        <v>213.41</v>
      </c>
    </row>
    <row r="695" spans="1:4" x14ac:dyDescent="0.35">
      <c r="A695" s="1">
        <v>45255</v>
      </c>
      <c r="B695" s="5">
        <v>42</v>
      </c>
      <c r="C695" s="9">
        <v>57.34</v>
      </c>
      <c r="D695" s="4">
        <v>225.78</v>
      </c>
    </row>
    <row r="696" spans="1:4" x14ac:dyDescent="0.35">
      <c r="A696" s="1">
        <v>45256</v>
      </c>
      <c r="B696" s="5">
        <v>40</v>
      </c>
      <c r="C696" s="9">
        <v>43.88</v>
      </c>
      <c r="D696" s="4">
        <v>191.82</v>
      </c>
    </row>
    <row r="697" spans="1:4" x14ac:dyDescent="0.35">
      <c r="A697" s="1">
        <v>45257</v>
      </c>
      <c r="B697" s="5">
        <v>42</v>
      </c>
      <c r="C697" s="9">
        <v>44.82</v>
      </c>
      <c r="D697" s="4">
        <v>169.72</v>
      </c>
    </row>
    <row r="698" spans="1:4" x14ac:dyDescent="0.35">
      <c r="A698" s="1">
        <v>45258</v>
      </c>
      <c r="B698" s="5">
        <v>50</v>
      </c>
      <c r="C698" s="9">
        <v>44.77</v>
      </c>
      <c r="D698" s="4">
        <v>193.52</v>
      </c>
    </row>
    <row r="699" spans="1:4" x14ac:dyDescent="0.35">
      <c r="A699" s="1">
        <v>45259</v>
      </c>
      <c r="B699" s="5">
        <v>50</v>
      </c>
      <c r="C699" s="9">
        <v>58.82</v>
      </c>
      <c r="D699" s="4">
        <v>227.52</v>
      </c>
    </row>
    <row r="700" spans="1:4" x14ac:dyDescent="0.35">
      <c r="A700" s="1">
        <v>45260</v>
      </c>
      <c r="B700" s="5">
        <v>41</v>
      </c>
      <c r="C700" s="9">
        <v>60.05</v>
      </c>
      <c r="D700" s="4">
        <v>164.54</v>
      </c>
    </row>
    <row r="701" spans="1:4" x14ac:dyDescent="0.35">
      <c r="A701" s="1">
        <v>45261</v>
      </c>
      <c r="B701" s="5">
        <v>49</v>
      </c>
      <c r="C701" s="9">
        <v>61.13</v>
      </c>
      <c r="D701" s="4">
        <v>193.3</v>
      </c>
    </row>
    <row r="702" spans="1:4" x14ac:dyDescent="0.35">
      <c r="A702" s="1">
        <v>45262</v>
      </c>
      <c r="B702" s="5">
        <v>39</v>
      </c>
      <c r="C702" s="9">
        <v>58.12</v>
      </c>
      <c r="D702" s="4">
        <v>209.22</v>
      </c>
    </row>
    <row r="703" spans="1:4" x14ac:dyDescent="0.35">
      <c r="A703" s="1">
        <v>45263</v>
      </c>
      <c r="B703" s="5">
        <v>46</v>
      </c>
      <c r="C703" s="9">
        <v>55.63</v>
      </c>
      <c r="D703" s="4">
        <v>185.59</v>
      </c>
    </row>
    <row r="704" spans="1:4" x14ac:dyDescent="0.35">
      <c r="A704" s="1">
        <v>45264</v>
      </c>
      <c r="B704" s="5">
        <v>50</v>
      </c>
      <c r="C704" s="9">
        <v>60.78</v>
      </c>
      <c r="D704" s="4">
        <v>244.83</v>
      </c>
    </row>
    <row r="705" spans="1:4" x14ac:dyDescent="0.35">
      <c r="A705" s="1">
        <v>45265</v>
      </c>
      <c r="B705" s="5">
        <v>46</v>
      </c>
      <c r="C705" s="9">
        <v>42.98</v>
      </c>
      <c r="D705" s="4">
        <v>211.29</v>
      </c>
    </row>
    <row r="706" spans="1:4" x14ac:dyDescent="0.35">
      <c r="A706" s="1">
        <v>45266</v>
      </c>
      <c r="B706" s="5">
        <v>46</v>
      </c>
      <c r="C706" s="9">
        <v>45.14</v>
      </c>
      <c r="D706" s="4">
        <v>241.42</v>
      </c>
    </row>
    <row r="707" spans="1:4" x14ac:dyDescent="0.35">
      <c r="A707" s="1">
        <v>45267</v>
      </c>
      <c r="B707" s="5">
        <v>43</v>
      </c>
      <c r="C707" s="9">
        <v>44.63</v>
      </c>
      <c r="D707" s="4">
        <v>203.31</v>
      </c>
    </row>
    <row r="708" spans="1:4" x14ac:dyDescent="0.35">
      <c r="A708" s="1">
        <v>45268</v>
      </c>
      <c r="B708" s="5">
        <v>40</v>
      </c>
      <c r="C708" s="9">
        <v>47.63</v>
      </c>
      <c r="D708" s="4">
        <v>165.48</v>
      </c>
    </row>
    <row r="709" spans="1:4" x14ac:dyDescent="0.35">
      <c r="A709" s="1">
        <v>45269</v>
      </c>
      <c r="B709" s="5">
        <v>42</v>
      </c>
      <c r="C709" s="9">
        <v>49.41</v>
      </c>
      <c r="D709" s="4">
        <v>190.72</v>
      </c>
    </row>
    <row r="710" spans="1:4" x14ac:dyDescent="0.35">
      <c r="A710" s="1">
        <v>45270</v>
      </c>
      <c r="B710" s="5">
        <v>39</v>
      </c>
      <c r="C710" s="9">
        <v>51.94</v>
      </c>
      <c r="D710" s="4">
        <v>245.58</v>
      </c>
    </row>
    <row r="711" spans="1:4" x14ac:dyDescent="0.35">
      <c r="A711" s="1">
        <v>45271</v>
      </c>
      <c r="B711" s="5">
        <v>48</v>
      </c>
      <c r="C711" s="9">
        <v>47.57</v>
      </c>
      <c r="D711" s="4">
        <v>228.93</v>
      </c>
    </row>
    <row r="712" spans="1:4" x14ac:dyDescent="0.35">
      <c r="A712" s="1">
        <v>45272</v>
      </c>
      <c r="B712" s="5">
        <v>48</v>
      </c>
      <c r="C712" s="9">
        <v>58.21</v>
      </c>
      <c r="D712" s="4">
        <v>186.98</v>
      </c>
    </row>
    <row r="713" spans="1:4" x14ac:dyDescent="0.35">
      <c r="A713" s="1">
        <v>45273</v>
      </c>
      <c r="B713" s="5">
        <v>43</v>
      </c>
      <c r="C713" s="9">
        <v>54.26</v>
      </c>
      <c r="D713" s="4">
        <v>183.17</v>
      </c>
    </row>
    <row r="714" spans="1:4" x14ac:dyDescent="0.35">
      <c r="A714" s="1">
        <v>45274</v>
      </c>
      <c r="B714" s="5">
        <v>47</v>
      </c>
      <c r="C714" s="9">
        <v>45.93</v>
      </c>
      <c r="D714" s="4">
        <v>184.74</v>
      </c>
    </row>
    <row r="715" spans="1:4" x14ac:dyDescent="0.35">
      <c r="A715" s="1">
        <v>45275</v>
      </c>
      <c r="B715" s="5">
        <v>41</v>
      </c>
      <c r="C715" s="9">
        <v>58.96</v>
      </c>
      <c r="D715" s="4">
        <v>158.04</v>
      </c>
    </row>
    <row r="716" spans="1:4" x14ac:dyDescent="0.35">
      <c r="A716" s="1">
        <v>45276</v>
      </c>
      <c r="B716" s="5">
        <v>45</v>
      </c>
      <c r="C716" s="9">
        <v>50.81</v>
      </c>
      <c r="D716" s="4">
        <v>159.05000000000001</v>
      </c>
    </row>
    <row r="717" spans="1:4" x14ac:dyDescent="0.35">
      <c r="A717" s="1">
        <v>45277</v>
      </c>
      <c r="B717" s="5">
        <v>51</v>
      </c>
      <c r="C717" s="9">
        <v>50.9</v>
      </c>
      <c r="D717" s="4">
        <v>153.75</v>
      </c>
    </row>
    <row r="718" spans="1:4" x14ac:dyDescent="0.35">
      <c r="A718" s="1">
        <v>45278</v>
      </c>
      <c r="B718" s="5">
        <v>48</v>
      </c>
      <c r="C718" s="9">
        <v>55.94</v>
      </c>
      <c r="D718" s="4">
        <v>174.93</v>
      </c>
    </row>
    <row r="719" spans="1:4" x14ac:dyDescent="0.35">
      <c r="A719" s="1">
        <v>45279</v>
      </c>
      <c r="B719" s="5">
        <v>43</v>
      </c>
      <c r="C719" s="9">
        <v>46.14</v>
      </c>
      <c r="D719" s="4">
        <v>210.69</v>
      </c>
    </row>
    <row r="720" spans="1:4" x14ac:dyDescent="0.35">
      <c r="A720" s="1">
        <v>45280</v>
      </c>
      <c r="B720" s="5">
        <v>47</v>
      </c>
      <c r="C720" s="9">
        <v>60.7</v>
      </c>
      <c r="D720" s="4">
        <v>236.82</v>
      </c>
    </row>
    <row r="721" spans="1:4" x14ac:dyDescent="0.35">
      <c r="A721" s="1">
        <v>45281</v>
      </c>
      <c r="B721" s="5">
        <v>47</v>
      </c>
      <c r="C721" s="9">
        <v>51.16</v>
      </c>
      <c r="D721" s="4">
        <v>196.26</v>
      </c>
    </row>
    <row r="722" spans="1:4" x14ac:dyDescent="0.35">
      <c r="A722" s="1">
        <v>45282</v>
      </c>
      <c r="B722" s="5">
        <v>45</v>
      </c>
      <c r="C722" s="9">
        <v>53.34</v>
      </c>
      <c r="D722" s="4">
        <v>157.47</v>
      </c>
    </row>
    <row r="723" spans="1:4" x14ac:dyDescent="0.35">
      <c r="A723" s="1">
        <v>45283</v>
      </c>
      <c r="B723" s="5">
        <v>49</v>
      </c>
      <c r="C723" s="9">
        <v>50</v>
      </c>
      <c r="D723" s="4">
        <v>172</v>
      </c>
    </row>
    <row r="724" spans="1:4" x14ac:dyDescent="0.35">
      <c r="A724" s="1">
        <v>45284</v>
      </c>
      <c r="B724" s="5">
        <v>46</v>
      </c>
      <c r="C724" s="9">
        <v>48.5</v>
      </c>
      <c r="D724" s="4">
        <v>180.53</v>
      </c>
    </row>
    <row r="725" spans="1:4" x14ac:dyDescent="0.35">
      <c r="A725" s="1">
        <v>45285</v>
      </c>
      <c r="B725" s="5">
        <v>46</v>
      </c>
      <c r="C725" s="9">
        <v>50.03</v>
      </c>
      <c r="D725" s="4">
        <v>245.29</v>
      </c>
    </row>
    <row r="726" spans="1:4" x14ac:dyDescent="0.35">
      <c r="A726" s="1">
        <v>45286</v>
      </c>
      <c r="B726" s="5">
        <v>42</v>
      </c>
      <c r="C726" s="9">
        <v>51.23</v>
      </c>
      <c r="D726" s="4">
        <v>243.62</v>
      </c>
    </row>
    <row r="727" spans="1:4" x14ac:dyDescent="0.35">
      <c r="A727" s="1">
        <v>45287</v>
      </c>
      <c r="B727" s="5">
        <v>45</v>
      </c>
      <c r="C727" s="9">
        <v>44.5</v>
      </c>
      <c r="D727" s="4">
        <v>168.18</v>
      </c>
    </row>
    <row r="728" spans="1:4" x14ac:dyDescent="0.35">
      <c r="A728" s="1">
        <v>45288</v>
      </c>
      <c r="B728" s="5">
        <v>48</v>
      </c>
      <c r="C728" s="9">
        <v>45.24</v>
      </c>
      <c r="D728" s="4">
        <v>189.33</v>
      </c>
    </row>
    <row r="729" spans="1:4" x14ac:dyDescent="0.35">
      <c r="A729" s="1">
        <v>45289</v>
      </c>
      <c r="B729" s="5">
        <v>43</v>
      </c>
      <c r="C729" s="9">
        <v>53.67</v>
      </c>
      <c r="D729" s="4">
        <v>192.01</v>
      </c>
    </row>
    <row r="730" spans="1:4" x14ac:dyDescent="0.35">
      <c r="A730" s="1">
        <v>45290</v>
      </c>
      <c r="B730" s="5">
        <v>47</v>
      </c>
      <c r="C730" s="9">
        <v>52.96</v>
      </c>
      <c r="D730" s="4">
        <v>215.32</v>
      </c>
    </row>
    <row r="731" spans="1:4" x14ac:dyDescent="0.35">
      <c r="A731" s="1">
        <v>45291</v>
      </c>
      <c r="B731" s="5">
        <v>42</v>
      </c>
      <c r="C731" s="9">
        <v>51.89</v>
      </c>
      <c r="D731" s="4">
        <v>208.57</v>
      </c>
    </row>
    <row r="732" spans="1:4" x14ac:dyDescent="0.35">
      <c r="A732" s="1">
        <v>45292</v>
      </c>
      <c r="B732" s="5">
        <v>40</v>
      </c>
      <c r="C732" s="9">
        <v>42.81</v>
      </c>
      <c r="D732" s="4">
        <v>222.74</v>
      </c>
    </row>
    <row r="733" spans="1:4" x14ac:dyDescent="0.35">
      <c r="A733" s="1">
        <v>45293</v>
      </c>
      <c r="B733" s="5">
        <v>43</v>
      </c>
      <c r="C733" s="9">
        <v>49.92</v>
      </c>
      <c r="D733" s="4">
        <v>247.48</v>
      </c>
    </row>
    <row r="734" spans="1:4" x14ac:dyDescent="0.35">
      <c r="A734" s="1">
        <v>45294</v>
      </c>
      <c r="B734" s="5">
        <v>42</v>
      </c>
      <c r="C734" s="9">
        <v>60.6</v>
      </c>
      <c r="D734" s="4">
        <v>229.07</v>
      </c>
    </row>
    <row r="735" spans="1:4" x14ac:dyDescent="0.35">
      <c r="A735" s="1">
        <v>45295</v>
      </c>
      <c r="B735" s="5">
        <v>41</v>
      </c>
      <c r="C735" s="9">
        <v>41.65</v>
      </c>
      <c r="D735" s="4">
        <v>241.07</v>
      </c>
    </row>
    <row r="736" spans="1:4" x14ac:dyDescent="0.35">
      <c r="A736" s="1">
        <v>45296</v>
      </c>
      <c r="B736" s="5">
        <v>42</v>
      </c>
      <c r="C736" s="9">
        <v>53.77</v>
      </c>
      <c r="D736" s="4">
        <v>242.56</v>
      </c>
    </row>
    <row r="737" spans="1:4" x14ac:dyDescent="0.35">
      <c r="A737" s="1">
        <v>45297</v>
      </c>
      <c r="B737" s="5">
        <v>46</v>
      </c>
      <c r="C737" s="9">
        <v>42.14</v>
      </c>
      <c r="D737" s="4">
        <v>152.27000000000001</v>
      </c>
    </row>
    <row r="738" spans="1:4" x14ac:dyDescent="0.35">
      <c r="A738" s="1">
        <v>45298</v>
      </c>
      <c r="B738" s="5">
        <v>50</v>
      </c>
      <c r="C738" s="9">
        <v>58.77</v>
      </c>
      <c r="D738" s="4">
        <v>177.62</v>
      </c>
    </row>
    <row r="739" spans="1:4" x14ac:dyDescent="0.35">
      <c r="A739" s="1">
        <v>45299</v>
      </c>
      <c r="B739" s="5">
        <v>43</v>
      </c>
      <c r="C739" s="9">
        <v>51.12</v>
      </c>
      <c r="D739" s="4">
        <v>173.76</v>
      </c>
    </row>
    <row r="740" spans="1:4" x14ac:dyDescent="0.35">
      <c r="A740" s="1">
        <v>45300</v>
      </c>
      <c r="B740" s="5">
        <v>49</v>
      </c>
      <c r="C740" s="9">
        <v>56.81</v>
      </c>
      <c r="D740" s="4">
        <v>173.76</v>
      </c>
    </row>
    <row r="741" spans="1:4" x14ac:dyDescent="0.35">
      <c r="A741" s="1">
        <v>45301</v>
      </c>
      <c r="B741" s="5">
        <v>39</v>
      </c>
      <c r="C741" s="9">
        <v>54.88</v>
      </c>
      <c r="D741" s="4">
        <v>190.1</v>
      </c>
    </row>
    <row r="742" spans="1:4" x14ac:dyDescent="0.35">
      <c r="A742" s="1">
        <v>45302</v>
      </c>
      <c r="B742" s="5">
        <v>50</v>
      </c>
      <c r="C742" s="9">
        <v>46.93</v>
      </c>
      <c r="D742" s="4">
        <v>241.63</v>
      </c>
    </row>
    <row r="743" spans="1:4" x14ac:dyDescent="0.35">
      <c r="A743" s="1">
        <v>45303</v>
      </c>
      <c r="B743" s="5">
        <v>44</v>
      </c>
      <c r="C743" s="9">
        <v>49.13</v>
      </c>
      <c r="D743" s="4">
        <v>167.04</v>
      </c>
    </row>
    <row r="744" spans="1:4" x14ac:dyDescent="0.35">
      <c r="A744" s="1">
        <v>45304</v>
      </c>
      <c r="B744" s="5">
        <v>45</v>
      </c>
      <c r="C744" s="9">
        <v>53</v>
      </c>
      <c r="D744" s="4">
        <v>222.14</v>
      </c>
    </row>
    <row r="745" spans="1:4" x14ac:dyDescent="0.35">
      <c r="A745" s="1">
        <v>45305</v>
      </c>
      <c r="B745" s="5">
        <v>51</v>
      </c>
      <c r="C745" s="9">
        <v>56.09</v>
      </c>
      <c r="D745" s="4">
        <v>233.87</v>
      </c>
    </row>
    <row r="746" spans="1:4" x14ac:dyDescent="0.35">
      <c r="A746" s="1">
        <v>45306</v>
      </c>
      <c r="B746" s="5">
        <v>45</v>
      </c>
      <c r="C746" s="9">
        <v>60.91</v>
      </c>
      <c r="D746" s="4">
        <v>230.1</v>
      </c>
    </row>
    <row r="747" spans="1:4" x14ac:dyDescent="0.35">
      <c r="A747" s="1">
        <v>45307</v>
      </c>
      <c r="B747" s="5">
        <v>50</v>
      </c>
      <c r="C747" s="9">
        <v>51.88</v>
      </c>
      <c r="D747" s="4">
        <v>189.99</v>
      </c>
    </row>
    <row r="748" spans="1:4" x14ac:dyDescent="0.35">
      <c r="A748" s="1">
        <v>45308</v>
      </c>
      <c r="B748" s="5">
        <v>44</v>
      </c>
      <c r="C748" s="9">
        <v>44.13</v>
      </c>
      <c r="D748" s="4">
        <v>159.08000000000001</v>
      </c>
    </row>
    <row r="749" spans="1:4" x14ac:dyDescent="0.35">
      <c r="A749" s="1">
        <v>45309</v>
      </c>
      <c r="B749" s="5">
        <v>51</v>
      </c>
      <c r="C749" s="9">
        <v>45.26</v>
      </c>
      <c r="D749" s="4">
        <v>214.7</v>
      </c>
    </row>
    <row r="750" spans="1:4" x14ac:dyDescent="0.35">
      <c r="A750" s="1">
        <v>45310</v>
      </c>
      <c r="B750" s="5">
        <v>51</v>
      </c>
      <c r="C750" s="9">
        <v>56.03</v>
      </c>
      <c r="D750" s="4">
        <v>232.31</v>
      </c>
    </row>
    <row r="751" spans="1:4" x14ac:dyDescent="0.35">
      <c r="A751" s="1">
        <v>45311</v>
      </c>
      <c r="B751" s="5">
        <v>41</v>
      </c>
      <c r="C751" s="9">
        <v>42.18</v>
      </c>
      <c r="D751" s="4">
        <v>204.87</v>
      </c>
    </row>
    <row r="752" spans="1:4" x14ac:dyDescent="0.35">
      <c r="A752" s="1">
        <v>45312</v>
      </c>
      <c r="B752" s="5">
        <v>40</v>
      </c>
      <c r="C752" s="9">
        <v>49.41</v>
      </c>
      <c r="D752" s="4">
        <v>218.24</v>
      </c>
    </row>
    <row r="753" spans="1:4" x14ac:dyDescent="0.35">
      <c r="A753" s="1">
        <v>45313</v>
      </c>
      <c r="B753" s="5">
        <v>41</v>
      </c>
      <c r="C753" s="9">
        <v>57.47</v>
      </c>
      <c r="D753" s="4">
        <v>236.51</v>
      </c>
    </row>
    <row r="754" spans="1:4" x14ac:dyDescent="0.35">
      <c r="A754" s="1">
        <v>45314</v>
      </c>
      <c r="B754" s="5">
        <v>44</v>
      </c>
      <c r="C754" s="9">
        <v>50.53</v>
      </c>
      <c r="D754" s="4">
        <v>171.78</v>
      </c>
    </row>
    <row r="755" spans="1:4" x14ac:dyDescent="0.35">
      <c r="A755" s="1">
        <v>45315</v>
      </c>
      <c r="B755" s="5">
        <v>51</v>
      </c>
      <c r="C755" s="9">
        <v>42.6</v>
      </c>
      <c r="D755" s="4">
        <v>228.17</v>
      </c>
    </row>
    <row r="756" spans="1:4" x14ac:dyDescent="0.35">
      <c r="A756" s="1">
        <v>45316</v>
      </c>
      <c r="B756" s="5">
        <v>49</v>
      </c>
      <c r="C756" s="9">
        <v>57.45</v>
      </c>
      <c r="D756" s="4">
        <v>207.33</v>
      </c>
    </row>
    <row r="757" spans="1:4" x14ac:dyDescent="0.35">
      <c r="A757" s="1">
        <v>45317</v>
      </c>
      <c r="B757" s="5">
        <v>49</v>
      </c>
      <c r="C757" s="9">
        <v>43.38</v>
      </c>
      <c r="D757" s="4">
        <v>233.51</v>
      </c>
    </row>
    <row r="758" spans="1:4" x14ac:dyDescent="0.35">
      <c r="A758" s="1">
        <v>45318</v>
      </c>
      <c r="B758" s="5">
        <v>41</v>
      </c>
      <c r="C758" s="9">
        <v>57.85</v>
      </c>
      <c r="D758" s="4">
        <v>161.85</v>
      </c>
    </row>
    <row r="759" spans="1:4" x14ac:dyDescent="0.35">
      <c r="A759" s="1">
        <v>45319</v>
      </c>
      <c r="B759" s="5">
        <v>52</v>
      </c>
      <c r="C759" s="9">
        <v>52.84</v>
      </c>
      <c r="D759" s="4">
        <v>192.19</v>
      </c>
    </row>
    <row r="760" spans="1:4" x14ac:dyDescent="0.35">
      <c r="A760" s="1">
        <v>45320</v>
      </c>
      <c r="B760" s="5">
        <v>51</v>
      </c>
      <c r="C760" s="9">
        <v>47.83</v>
      </c>
      <c r="D760" s="4">
        <v>235.85</v>
      </c>
    </row>
    <row r="761" spans="1:4" x14ac:dyDescent="0.35">
      <c r="A761" s="1">
        <v>45321</v>
      </c>
      <c r="B761" s="5">
        <v>51</v>
      </c>
      <c r="C761" s="9">
        <v>57.2</v>
      </c>
      <c r="D761" s="4">
        <v>237.4</v>
      </c>
    </row>
    <row r="762" spans="1:4" x14ac:dyDescent="0.35">
      <c r="A762" s="1">
        <v>45322</v>
      </c>
      <c r="B762" s="5">
        <v>48</v>
      </c>
      <c r="C762" s="9">
        <v>56.42</v>
      </c>
      <c r="D762" s="4">
        <v>167.85</v>
      </c>
    </row>
    <row r="763" spans="1:4" x14ac:dyDescent="0.35">
      <c r="A763" s="1">
        <v>45323</v>
      </c>
      <c r="B763" s="5">
        <v>53</v>
      </c>
      <c r="C763" s="9">
        <v>60.46</v>
      </c>
      <c r="D763" s="4">
        <v>179.34</v>
      </c>
    </row>
    <row r="764" spans="1:4" x14ac:dyDescent="0.35">
      <c r="A764" s="1">
        <v>45324</v>
      </c>
      <c r="B764" s="5">
        <v>44</v>
      </c>
      <c r="C764" s="9">
        <v>49.54</v>
      </c>
      <c r="D764" s="4">
        <v>239.55</v>
      </c>
    </row>
    <row r="765" spans="1:4" x14ac:dyDescent="0.35">
      <c r="A765" s="1">
        <v>45325</v>
      </c>
      <c r="B765" s="5">
        <v>50</v>
      </c>
      <c r="C765" s="9">
        <v>52.58</v>
      </c>
      <c r="D765" s="4">
        <v>208.78</v>
      </c>
    </row>
    <row r="766" spans="1:4" x14ac:dyDescent="0.35">
      <c r="A766" s="1">
        <v>45326</v>
      </c>
      <c r="B766" s="5">
        <v>48</v>
      </c>
      <c r="C766" s="9">
        <v>52</v>
      </c>
      <c r="D766" s="4">
        <v>170.27</v>
      </c>
    </row>
    <row r="767" spans="1:4" x14ac:dyDescent="0.35">
      <c r="A767" s="1">
        <v>45327</v>
      </c>
      <c r="B767" s="5">
        <v>40</v>
      </c>
      <c r="C767" s="9">
        <v>56.24</v>
      </c>
      <c r="D767" s="4">
        <v>227.89</v>
      </c>
    </row>
    <row r="768" spans="1:4" x14ac:dyDescent="0.35">
      <c r="A768" s="1">
        <v>45328</v>
      </c>
      <c r="B768" s="5">
        <v>52</v>
      </c>
      <c r="C768" s="9">
        <v>58.31</v>
      </c>
      <c r="D768" s="4">
        <v>230.5</v>
      </c>
    </row>
    <row r="769" spans="1:4" x14ac:dyDescent="0.35">
      <c r="A769" s="1">
        <v>45329</v>
      </c>
      <c r="B769" s="5">
        <v>52</v>
      </c>
      <c r="C769" s="9">
        <v>58.49</v>
      </c>
      <c r="D769" s="4">
        <v>235.63</v>
      </c>
    </row>
    <row r="770" spans="1:4" x14ac:dyDescent="0.35">
      <c r="A770" s="1">
        <v>45330</v>
      </c>
      <c r="B770" s="5">
        <v>42</v>
      </c>
      <c r="C770" s="9">
        <v>43.81</v>
      </c>
      <c r="D770" s="4">
        <v>203.52</v>
      </c>
    </row>
    <row r="771" spans="1:4" x14ac:dyDescent="0.35">
      <c r="A771" s="1">
        <v>45331</v>
      </c>
      <c r="B771" s="5">
        <v>47</v>
      </c>
      <c r="C771" s="9">
        <v>44.89</v>
      </c>
      <c r="D771" s="4">
        <v>170.28</v>
      </c>
    </row>
    <row r="772" spans="1:4" x14ac:dyDescent="0.35">
      <c r="A772" s="1">
        <v>45332</v>
      </c>
      <c r="B772" s="5">
        <v>50</v>
      </c>
      <c r="C772" s="9">
        <v>56.48</v>
      </c>
      <c r="D772" s="4">
        <v>185.43</v>
      </c>
    </row>
    <row r="773" spans="1:4" x14ac:dyDescent="0.35">
      <c r="A773" s="1">
        <v>45333</v>
      </c>
      <c r="B773" s="5">
        <v>42</v>
      </c>
      <c r="C773" s="9">
        <v>60.16</v>
      </c>
      <c r="D773" s="4">
        <v>198</v>
      </c>
    </row>
    <row r="774" spans="1:4" x14ac:dyDescent="0.35">
      <c r="A774" s="1">
        <v>45334</v>
      </c>
      <c r="B774" s="5">
        <v>42</v>
      </c>
      <c r="C774" s="9">
        <v>60.14</v>
      </c>
      <c r="D774" s="4">
        <v>213.66</v>
      </c>
    </row>
    <row r="775" spans="1:4" x14ac:dyDescent="0.35">
      <c r="A775" s="1">
        <v>45335</v>
      </c>
      <c r="B775" s="5">
        <v>47</v>
      </c>
      <c r="C775" s="9">
        <v>53.17</v>
      </c>
      <c r="D775" s="4">
        <v>201.68</v>
      </c>
    </row>
    <row r="776" spans="1:4" x14ac:dyDescent="0.35">
      <c r="A776" s="1">
        <v>45336</v>
      </c>
      <c r="B776" s="5">
        <v>42</v>
      </c>
      <c r="C776" s="9">
        <v>48.94</v>
      </c>
      <c r="D776" s="4">
        <v>175.89</v>
      </c>
    </row>
    <row r="777" spans="1:4" x14ac:dyDescent="0.35">
      <c r="A777" s="1">
        <v>45337</v>
      </c>
      <c r="B777" s="5">
        <v>44</v>
      </c>
      <c r="C777" s="9">
        <v>55.56</v>
      </c>
      <c r="D777" s="4">
        <v>171.55</v>
      </c>
    </row>
    <row r="778" spans="1:4" x14ac:dyDescent="0.35">
      <c r="A778" s="1">
        <v>45338</v>
      </c>
      <c r="B778" s="5">
        <v>53</v>
      </c>
      <c r="C778" s="9">
        <v>44.2</v>
      </c>
      <c r="D778" s="4">
        <v>207.24</v>
      </c>
    </row>
    <row r="779" spans="1:4" x14ac:dyDescent="0.35">
      <c r="A779" s="1">
        <v>45339</v>
      </c>
      <c r="B779" s="5">
        <v>41</v>
      </c>
      <c r="C779" s="9">
        <v>41.7</v>
      </c>
      <c r="D779" s="4">
        <v>202.84</v>
      </c>
    </row>
    <row r="780" spans="1:4" x14ac:dyDescent="0.35">
      <c r="A780" s="1">
        <v>45340</v>
      </c>
      <c r="B780" s="5">
        <v>48</v>
      </c>
      <c r="C780" s="9">
        <v>45.37</v>
      </c>
      <c r="D780" s="4">
        <v>190.44</v>
      </c>
    </row>
    <row r="781" spans="1:4" x14ac:dyDescent="0.35">
      <c r="A781" s="1">
        <v>45341</v>
      </c>
      <c r="B781" s="5">
        <v>53</v>
      </c>
      <c r="C781" s="9">
        <v>41.39</v>
      </c>
      <c r="D781" s="4">
        <v>199.84</v>
      </c>
    </row>
    <row r="782" spans="1:4" x14ac:dyDescent="0.35">
      <c r="A782" s="1">
        <v>45342</v>
      </c>
      <c r="B782" s="5">
        <v>43</v>
      </c>
      <c r="C782" s="9">
        <v>51.42</v>
      </c>
      <c r="D782" s="4">
        <v>234.52</v>
      </c>
    </row>
    <row r="783" spans="1:4" x14ac:dyDescent="0.35">
      <c r="A783" s="1">
        <v>45343</v>
      </c>
      <c r="B783" s="5">
        <v>43</v>
      </c>
      <c r="C783" s="9">
        <v>49.42</v>
      </c>
      <c r="D783" s="4">
        <v>161.47</v>
      </c>
    </row>
    <row r="784" spans="1:4" x14ac:dyDescent="0.35">
      <c r="A784" s="1">
        <v>45344</v>
      </c>
      <c r="B784" s="5">
        <v>46</v>
      </c>
      <c r="C784" s="9">
        <v>45.19</v>
      </c>
      <c r="D784" s="4">
        <v>157.56</v>
      </c>
    </row>
    <row r="785" spans="1:4" x14ac:dyDescent="0.35">
      <c r="A785" s="1">
        <v>45345</v>
      </c>
      <c r="B785" s="5">
        <v>42</v>
      </c>
      <c r="C785" s="9">
        <v>43.15</v>
      </c>
      <c r="D785" s="4">
        <v>210.05</v>
      </c>
    </row>
    <row r="786" spans="1:4" x14ac:dyDescent="0.35">
      <c r="A786" s="1">
        <v>45346</v>
      </c>
      <c r="B786" s="5">
        <v>45</v>
      </c>
      <c r="C786" s="9">
        <v>57.83</v>
      </c>
      <c r="D786" s="4">
        <v>160.16999999999999</v>
      </c>
    </row>
    <row r="787" spans="1:4" x14ac:dyDescent="0.35">
      <c r="A787" s="1">
        <v>45347</v>
      </c>
      <c r="B787" s="5">
        <v>48</v>
      </c>
      <c r="C787" s="9">
        <v>59.68</v>
      </c>
      <c r="D787" s="4">
        <v>224.81</v>
      </c>
    </row>
    <row r="788" spans="1:4" x14ac:dyDescent="0.35">
      <c r="A788" s="1">
        <v>45348</v>
      </c>
      <c r="B788" s="5">
        <v>45</v>
      </c>
      <c r="C788" s="9">
        <v>46.28</v>
      </c>
      <c r="D788" s="4">
        <v>242.66</v>
      </c>
    </row>
    <row r="789" spans="1:4" x14ac:dyDescent="0.35">
      <c r="A789" s="1">
        <v>45349</v>
      </c>
      <c r="B789" s="5">
        <v>45</v>
      </c>
      <c r="C789" s="9">
        <v>58.97</v>
      </c>
      <c r="D789" s="4">
        <v>216.52</v>
      </c>
    </row>
    <row r="790" spans="1:4" x14ac:dyDescent="0.35">
      <c r="A790" s="1">
        <v>45350</v>
      </c>
      <c r="B790" s="5">
        <v>47</v>
      </c>
      <c r="C790" s="9">
        <v>57.97</v>
      </c>
      <c r="D790" s="4">
        <v>220.01</v>
      </c>
    </row>
    <row r="791" spans="1:4" x14ac:dyDescent="0.35">
      <c r="A791" s="1">
        <v>45351</v>
      </c>
      <c r="B791" s="5">
        <v>53</v>
      </c>
      <c r="C791" s="9">
        <v>43.46</v>
      </c>
      <c r="D791" s="4">
        <v>195.39</v>
      </c>
    </row>
    <row r="792" spans="1:4" x14ac:dyDescent="0.35">
      <c r="A792" s="1">
        <v>45352</v>
      </c>
      <c r="B792" s="5">
        <v>49</v>
      </c>
      <c r="C792" s="9">
        <v>50.86</v>
      </c>
      <c r="D792" s="4">
        <v>152.9</v>
      </c>
    </row>
    <row r="793" spans="1:4" x14ac:dyDescent="0.35">
      <c r="A793" s="1">
        <v>45353</v>
      </c>
      <c r="B793" s="5">
        <v>44</v>
      </c>
      <c r="C793" s="9">
        <v>52.44</v>
      </c>
      <c r="D793" s="4">
        <v>173.51</v>
      </c>
    </row>
    <row r="794" spans="1:4" x14ac:dyDescent="0.35">
      <c r="A794" s="1">
        <v>45354</v>
      </c>
      <c r="B794" s="5">
        <v>51</v>
      </c>
      <c r="C794" s="9">
        <v>53.68</v>
      </c>
      <c r="D794" s="4">
        <v>174.48</v>
      </c>
    </row>
    <row r="795" spans="1:4" x14ac:dyDescent="0.35">
      <c r="A795" s="1">
        <v>45355</v>
      </c>
      <c r="B795" s="5">
        <v>48</v>
      </c>
      <c r="C795" s="9">
        <v>47.75</v>
      </c>
      <c r="D795" s="4">
        <v>216.92</v>
      </c>
    </row>
    <row r="796" spans="1:4" x14ac:dyDescent="0.35">
      <c r="A796" s="1">
        <v>45356</v>
      </c>
      <c r="B796" s="5">
        <v>54</v>
      </c>
      <c r="C796" s="9">
        <v>55.28</v>
      </c>
      <c r="D796" s="4">
        <v>163.25</v>
      </c>
    </row>
    <row r="797" spans="1:4" x14ac:dyDescent="0.35">
      <c r="A797" s="1">
        <v>45357</v>
      </c>
      <c r="B797" s="5">
        <v>43</v>
      </c>
      <c r="C797" s="9">
        <v>41.06</v>
      </c>
      <c r="D797" s="4">
        <v>158.15</v>
      </c>
    </row>
    <row r="798" spans="1:4" x14ac:dyDescent="0.35">
      <c r="A798" s="1">
        <v>45358</v>
      </c>
      <c r="B798" s="5">
        <v>42</v>
      </c>
      <c r="C798" s="9">
        <v>44.07</v>
      </c>
      <c r="D798" s="4">
        <v>207.73</v>
      </c>
    </row>
    <row r="799" spans="1:4" x14ac:dyDescent="0.35">
      <c r="A799" s="1">
        <v>45359</v>
      </c>
      <c r="B799" s="5">
        <v>51</v>
      </c>
      <c r="C799" s="9">
        <v>44.56</v>
      </c>
      <c r="D799" s="4">
        <v>165.69</v>
      </c>
    </row>
    <row r="800" spans="1:4" x14ac:dyDescent="0.35">
      <c r="A800" s="1">
        <v>45360</v>
      </c>
      <c r="B800" s="5">
        <v>51</v>
      </c>
      <c r="C800" s="9">
        <v>60.29</v>
      </c>
      <c r="D800" s="4">
        <v>222.81</v>
      </c>
    </row>
    <row r="801" spans="1:4" x14ac:dyDescent="0.35">
      <c r="A801" s="1">
        <v>45361</v>
      </c>
      <c r="B801" s="5">
        <v>53</v>
      </c>
      <c r="C801" s="9">
        <v>46</v>
      </c>
      <c r="D801" s="4">
        <v>233.69</v>
      </c>
    </row>
    <row r="802" spans="1:4" x14ac:dyDescent="0.35">
      <c r="A802" s="1">
        <v>45362</v>
      </c>
      <c r="B802" s="5">
        <v>48</v>
      </c>
      <c r="C802" s="9">
        <v>45.17</v>
      </c>
      <c r="D802" s="4">
        <v>219.11</v>
      </c>
    </row>
    <row r="803" spans="1:4" x14ac:dyDescent="0.35">
      <c r="A803" s="1">
        <v>45363</v>
      </c>
      <c r="B803" s="5">
        <v>47</v>
      </c>
      <c r="C803" s="9">
        <v>46.77</v>
      </c>
      <c r="D803" s="4">
        <v>197.04</v>
      </c>
    </row>
    <row r="804" spans="1:4" x14ac:dyDescent="0.35">
      <c r="A804" s="1">
        <v>45364</v>
      </c>
      <c r="B804" s="5">
        <v>42</v>
      </c>
      <c r="C804" s="9">
        <v>46.26</v>
      </c>
      <c r="D804" s="4">
        <v>201.42</v>
      </c>
    </row>
    <row r="805" spans="1:4" x14ac:dyDescent="0.35">
      <c r="A805" s="1">
        <v>45365</v>
      </c>
      <c r="B805" s="5">
        <v>51</v>
      </c>
      <c r="C805" s="9">
        <v>41.36</v>
      </c>
      <c r="D805" s="4">
        <v>202.56</v>
      </c>
    </row>
    <row r="806" spans="1:4" x14ac:dyDescent="0.35">
      <c r="A806" s="1">
        <v>45366</v>
      </c>
      <c r="B806" s="5">
        <v>50</v>
      </c>
      <c r="C806" s="9">
        <v>54.76</v>
      </c>
      <c r="D806" s="4">
        <v>166.26</v>
      </c>
    </row>
    <row r="807" spans="1:4" x14ac:dyDescent="0.35">
      <c r="A807" s="1">
        <v>45367</v>
      </c>
      <c r="B807" s="5">
        <v>48</v>
      </c>
      <c r="C807" s="9">
        <v>47.28</v>
      </c>
      <c r="D807" s="4">
        <v>178.03</v>
      </c>
    </row>
    <row r="808" spans="1:4" x14ac:dyDescent="0.35">
      <c r="A808" s="1">
        <v>45368</v>
      </c>
      <c r="B808" s="5">
        <v>43</v>
      </c>
      <c r="C808" s="9">
        <v>41.03</v>
      </c>
      <c r="D808" s="4">
        <v>179.5</v>
      </c>
    </row>
    <row r="809" spans="1:4" x14ac:dyDescent="0.35">
      <c r="A809" s="1">
        <v>45369</v>
      </c>
      <c r="B809" s="5">
        <v>53</v>
      </c>
      <c r="C809" s="9">
        <v>44.55</v>
      </c>
      <c r="D809" s="4">
        <v>172.54</v>
      </c>
    </row>
    <row r="810" spans="1:4" x14ac:dyDescent="0.35">
      <c r="A810" s="1">
        <v>45370</v>
      </c>
      <c r="B810" s="5">
        <v>45</v>
      </c>
      <c r="C810" s="9">
        <v>44.89</v>
      </c>
      <c r="D810" s="4">
        <v>172.49</v>
      </c>
    </row>
    <row r="811" spans="1:4" x14ac:dyDescent="0.35">
      <c r="A811" s="1">
        <v>45371</v>
      </c>
      <c r="B811" s="5">
        <v>51</v>
      </c>
      <c r="C811" s="9">
        <v>50.7</v>
      </c>
      <c r="D811" s="4">
        <v>171.75</v>
      </c>
    </row>
    <row r="812" spans="1:4" x14ac:dyDescent="0.35">
      <c r="A812" s="1">
        <v>45372</v>
      </c>
      <c r="B812" s="5">
        <v>44</v>
      </c>
      <c r="C812" s="9">
        <v>60.14</v>
      </c>
      <c r="D812" s="4">
        <v>228.66</v>
      </c>
    </row>
    <row r="813" spans="1:4" x14ac:dyDescent="0.35">
      <c r="A813" s="1">
        <v>45373</v>
      </c>
      <c r="B813" s="5">
        <v>47</v>
      </c>
      <c r="C813" s="9">
        <v>43.31</v>
      </c>
      <c r="D813" s="4">
        <v>157.27000000000001</v>
      </c>
    </row>
    <row r="814" spans="1:4" x14ac:dyDescent="0.35">
      <c r="A814" s="1">
        <v>45374</v>
      </c>
      <c r="B814" s="5">
        <v>52</v>
      </c>
      <c r="C814" s="9">
        <v>53.03</v>
      </c>
      <c r="D814" s="4">
        <v>200.13</v>
      </c>
    </row>
    <row r="815" spans="1:4" x14ac:dyDescent="0.35">
      <c r="A815" s="1">
        <v>45375</v>
      </c>
      <c r="B815" s="5">
        <v>54</v>
      </c>
      <c r="C815" s="9">
        <v>55.1</v>
      </c>
      <c r="D815" s="4">
        <v>233.61</v>
      </c>
    </row>
    <row r="816" spans="1:4" x14ac:dyDescent="0.35">
      <c r="A816" s="1">
        <v>45376</v>
      </c>
      <c r="B816" s="5">
        <v>47</v>
      </c>
      <c r="C816" s="9">
        <v>43.41</v>
      </c>
      <c r="D816" s="4">
        <v>149.54</v>
      </c>
    </row>
    <row r="817" spans="1:4" x14ac:dyDescent="0.35">
      <c r="A817" s="1">
        <v>45377</v>
      </c>
      <c r="B817" s="5">
        <v>45</v>
      </c>
      <c r="C817" s="9">
        <v>42.62</v>
      </c>
      <c r="D817" s="4">
        <v>225.32</v>
      </c>
    </row>
    <row r="818" spans="1:4" x14ac:dyDescent="0.35">
      <c r="A818" s="1">
        <v>45378</v>
      </c>
      <c r="B818" s="5">
        <v>47</v>
      </c>
      <c r="C818" s="9">
        <v>48.15</v>
      </c>
      <c r="D818" s="4">
        <v>213.88</v>
      </c>
    </row>
    <row r="819" spans="1:4" x14ac:dyDescent="0.35">
      <c r="A819" s="1">
        <v>45379</v>
      </c>
      <c r="B819" s="5">
        <v>53</v>
      </c>
      <c r="C819" s="9">
        <v>49.22</v>
      </c>
      <c r="D819" s="4">
        <v>242.55</v>
      </c>
    </row>
    <row r="820" spans="1:4" x14ac:dyDescent="0.35">
      <c r="A820" s="1">
        <v>45380</v>
      </c>
      <c r="B820" s="5">
        <v>42</v>
      </c>
      <c r="C820" s="9">
        <v>55.53</v>
      </c>
      <c r="D820" s="4">
        <v>209.82</v>
      </c>
    </row>
    <row r="821" spans="1:4" x14ac:dyDescent="0.35">
      <c r="A821" s="1">
        <v>45381</v>
      </c>
      <c r="B821" s="5">
        <v>55</v>
      </c>
      <c r="C821" s="9">
        <v>54.31</v>
      </c>
      <c r="D821" s="4">
        <v>214.88</v>
      </c>
    </row>
    <row r="822" spans="1:4" x14ac:dyDescent="0.35">
      <c r="A822" s="1">
        <v>45382</v>
      </c>
      <c r="B822" s="5">
        <v>53</v>
      </c>
      <c r="C822" s="9">
        <v>48.85</v>
      </c>
      <c r="D822" s="4">
        <v>157.47999999999999</v>
      </c>
    </row>
    <row r="823" spans="1:4" x14ac:dyDescent="0.35">
      <c r="A823" s="1">
        <v>45383</v>
      </c>
      <c r="B823" s="5">
        <v>48</v>
      </c>
      <c r="C823" s="9">
        <v>47.89</v>
      </c>
      <c r="D823" s="4">
        <v>156.75</v>
      </c>
    </row>
    <row r="824" spans="1:4" x14ac:dyDescent="0.35">
      <c r="A824" s="1">
        <v>45384</v>
      </c>
      <c r="B824" s="5">
        <v>51</v>
      </c>
      <c r="C824" s="9">
        <v>55.23</v>
      </c>
      <c r="D824" s="4">
        <v>185.22</v>
      </c>
    </row>
    <row r="825" spans="1:4" x14ac:dyDescent="0.35">
      <c r="A825" s="1">
        <v>45385</v>
      </c>
      <c r="B825" s="5">
        <v>52</v>
      </c>
      <c r="C825" s="9">
        <v>47.37</v>
      </c>
      <c r="D825" s="4">
        <v>170.15</v>
      </c>
    </row>
    <row r="826" spans="1:4" x14ac:dyDescent="0.35">
      <c r="A826" s="1">
        <v>45386</v>
      </c>
      <c r="B826" s="5">
        <v>54</v>
      </c>
      <c r="C826" s="9">
        <v>48.62</v>
      </c>
      <c r="D826" s="4">
        <v>206.2</v>
      </c>
    </row>
    <row r="827" spans="1:4" x14ac:dyDescent="0.35">
      <c r="A827" s="1">
        <v>45387</v>
      </c>
      <c r="B827" s="5">
        <v>51</v>
      </c>
      <c r="C827" s="9">
        <v>41.03</v>
      </c>
      <c r="D827" s="4">
        <v>245.8</v>
      </c>
    </row>
    <row r="828" spans="1:4" x14ac:dyDescent="0.35">
      <c r="A828" s="1">
        <v>45388</v>
      </c>
      <c r="B828" s="5">
        <v>43</v>
      </c>
      <c r="C828" s="9">
        <v>54.72</v>
      </c>
      <c r="D828" s="4">
        <v>165.18</v>
      </c>
    </row>
    <row r="829" spans="1:4" x14ac:dyDescent="0.35">
      <c r="A829" s="1">
        <v>45389</v>
      </c>
      <c r="B829" s="5">
        <v>44</v>
      </c>
      <c r="C829" s="9">
        <v>42.72</v>
      </c>
      <c r="D829" s="4">
        <v>224.65</v>
      </c>
    </row>
    <row r="830" spans="1:4" x14ac:dyDescent="0.35">
      <c r="A830" s="1">
        <v>45390</v>
      </c>
      <c r="B830" s="5">
        <v>54</v>
      </c>
      <c r="C830" s="9">
        <v>45.6</v>
      </c>
      <c r="D830" s="4">
        <v>217.46</v>
      </c>
    </row>
    <row r="831" spans="1:4" x14ac:dyDescent="0.35">
      <c r="A831" s="1">
        <v>45391</v>
      </c>
      <c r="B831" s="5">
        <v>54</v>
      </c>
      <c r="C831" s="9">
        <v>44.73</v>
      </c>
      <c r="D831" s="4">
        <v>186.71</v>
      </c>
    </row>
    <row r="832" spans="1:4" x14ac:dyDescent="0.35">
      <c r="A832" s="1">
        <v>45392</v>
      </c>
      <c r="B832" s="5">
        <v>44</v>
      </c>
      <c r="C832" s="9">
        <v>42.28</v>
      </c>
      <c r="D832" s="4">
        <v>198.96</v>
      </c>
    </row>
    <row r="833" spans="1:4" x14ac:dyDescent="0.35">
      <c r="A833" s="1">
        <v>45393</v>
      </c>
      <c r="B833" s="5">
        <v>51</v>
      </c>
      <c r="C833" s="9">
        <v>59.9</v>
      </c>
      <c r="D833" s="4">
        <v>153.6</v>
      </c>
    </row>
    <row r="834" spans="1:4" x14ac:dyDescent="0.35">
      <c r="A834" s="1">
        <v>45394</v>
      </c>
      <c r="B834" s="5">
        <v>44</v>
      </c>
      <c r="C834" s="9">
        <v>59.96</v>
      </c>
      <c r="D834" s="4">
        <v>160.4</v>
      </c>
    </row>
    <row r="835" spans="1:4" x14ac:dyDescent="0.35">
      <c r="A835" s="1">
        <v>45395</v>
      </c>
      <c r="B835" s="5">
        <v>43</v>
      </c>
      <c r="C835" s="9">
        <v>55.28</v>
      </c>
      <c r="D835" s="4">
        <v>228.8</v>
      </c>
    </row>
    <row r="836" spans="1:4" x14ac:dyDescent="0.35">
      <c r="A836" s="1">
        <v>45396</v>
      </c>
      <c r="B836" s="5">
        <v>52</v>
      </c>
      <c r="C836" s="9">
        <v>53.27</v>
      </c>
      <c r="D836" s="4">
        <v>152.84</v>
      </c>
    </row>
    <row r="837" spans="1:4" x14ac:dyDescent="0.35">
      <c r="A837" s="1">
        <v>45397</v>
      </c>
      <c r="B837" s="5">
        <v>46</v>
      </c>
      <c r="C837" s="9">
        <v>58.84</v>
      </c>
      <c r="D837" s="4">
        <v>244.46</v>
      </c>
    </row>
    <row r="838" spans="1:4" x14ac:dyDescent="0.35">
      <c r="A838" s="1">
        <v>45398</v>
      </c>
      <c r="B838" s="5">
        <v>45</v>
      </c>
      <c r="C838" s="9">
        <v>45.75</v>
      </c>
      <c r="D838" s="4">
        <v>155.24</v>
      </c>
    </row>
    <row r="839" spans="1:4" x14ac:dyDescent="0.35">
      <c r="A839" s="1">
        <v>45399</v>
      </c>
      <c r="B839" s="5">
        <v>47</v>
      </c>
      <c r="C839" s="9">
        <v>51.45</v>
      </c>
      <c r="D839" s="4">
        <v>216.59</v>
      </c>
    </row>
    <row r="840" spans="1:4" x14ac:dyDescent="0.35">
      <c r="A840" s="1">
        <v>45400</v>
      </c>
      <c r="B840" s="5">
        <v>47</v>
      </c>
      <c r="C840" s="9">
        <v>52.96</v>
      </c>
      <c r="D840" s="4">
        <v>235.47</v>
      </c>
    </row>
    <row r="841" spans="1:4" x14ac:dyDescent="0.35">
      <c r="A841" s="1">
        <v>45401</v>
      </c>
      <c r="B841" s="5">
        <v>53</v>
      </c>
      <c r="C841" s="9">
        <v>58.33</v>
      </c>
      <c r="D841" s="4">
        <v>183.26</v>
      </c>
    </row>
    <row r="842" spans="1:4" x14ac:dyDescent="0.35">
      <c r="A842" s="1">
        <v>45402</v>
      </c>
      <c r="B842" s="5">
        <v>54</v>
      </c>
      <c r="C842" s="9">
        <v>56.07</v>
      </c>
      <c r="D842" s="4">
        <v>202.6</v>
      </c>
    </row>
    <row r="843" spans="1:4" x14ac:dyDescent="0.35">
      <c r="A843" s="1">
        <v>45403</v>
      </c>
      <c r="B843" s="5">
        <v>47</v>
      </c>
      <c r="C843" s="9">
        <v>50.26</v>
      </c>
      <c r="D843" s="4">
        <v>223.75</v>
      </c>
    </row>
    <row r="844" spans="1:4" x14ac:dyDescent="0.35">
      <c r="A844" s="1">
        <v>45404</v>
      </c>
      <c r="B844" s="5">
        <v>47</v>
      </c>
      <c r="C844" s="9">
        <v>50.41</v>
      </c>
      <c r="D844" s="4">
        <v>238.57</v>
      </c>
    </row>
    <row r="845" spans="1:4" x14ac:dyDescent="0.35">
      <c r="A845" s="1">
        <v>45405</v>
      </c>
      <c r="B845" s="5">
        <v>44</v>
      </c>
      <c r="C845" s="9">
        <v>58.63</v>
      </c>
      <c r="D845" s="4">
        <v>170.84</v>
      </c>
    </row>
    <row r="846" spans="1:4" x14ac:dyDescent="0.35">
      <c r="A846" s="1">
        <v>45406</v>
      </c>
      <c r="B846" s="5">
        <v>46</v>
      </c>
      <c r="C846" s="9">
        <v>52.68</v>
      </c>
      <c r="D846" s="4">
        <v>161.05000000000001</v>
      </c>
    </row>
    <row r="847" spans="1:4" x14ac:dyDescent="0.35">
      <c r="A847" s="1">
        <v>45407</v>
      </c>
      <c r="B847" s="5">
        <v>53</v>
      </c>
      <c r="C847" s="9">
        <v>42.89</v>
      </c>
      <c r="D847" s="4">
        <v>173.66</v>
      </c>
    </row>
    <row r="848" spans="1:4" x14ac:dyDescent="0.35">
      <c r="A848" s="1">
        <v>45408</v>
      </c>
      <c r="B848" s="5">
        <v>44</v>
      </c>
      <c r="C848" s="9">
        <v>54.13</v>
      </c>
      <c r="D848" s="4">
        <v>230.75</v>
      </c>
    </row>
    <row r="849" spans="1:4" x14ac:dyDescent="0.35">
      <c r="A849" s="1">
        <v>45409</v>
      </c>
      <c r="B849" s="5">
        <v>45</v>
      </c>
      <c r="C849" s="9">
        <v>55.46</v>
      </c>
      <c r="D849" s="4">
        <v>150.85</v>
      </c>
    </row>
    <row r="850" spans="1:4" x14ac:dyDescent="0.35">
      <c r="A850" s="1">
        <v>45410</v>
      </c>
      <c r="B850" s="5">
        <v>49</v>
      </c>
      <c r="C850" s="9">
        <v>52.21</v>
      </c>
      <c r="D850" s="4">
        <v>163.94</v>
      </c>
    </row>
    <row r="851" spans="1:4" x14ac:dyDescent="0.35">
      <c r="A851" s="1">
        <v>45411</v>
      </c>
      <c r="B851" s="5">
        <v>52</v>
      </c>
      <c r="C851" s="9">
        <v>46.11</v>
      </c>
      <c r="D851" s="4">
        <v>204.45</v>
      </c>
    </row>
    <row r="852" spans="1:4" x14ac:dyDescent="0.35">
      <c r="A852" s="1">
        <v>45412</v>
      </c>
      <c r="B852" s="5">
        <v>52</v>
      </c>
      <c r="C852" s="9">
        <v>40.83</v>
      </c>
      <c r="D852" s="4">
        <v>208.36</v>
      </c>
    </row>
    <row r="853" spans="1:4" x14ac:dyDescent="0.35">
      <c r="A853" s="1">
        <v>45413</v>
      </c>
      <c r="B853" s="5">
        <v>43</v>
      </c>
      <c r="C853" s="9">
        <v>51.48</v>
      </c>
      <c r="D853" s="4">
        <v>149.66</v>
      </c>
    </row>
    <row r="854" spans="1:4" x14ac:dyDescent="0.35">
      <c r="A854" s="1">
        <v>45414</v>
      </c>
      <c r="B854" s="5">
        <v>47</v>
      </c>
      <c r="C854" s="9">
        <v>46.84</v>
      </c>
      <c r="D854" s="4">
        <v>245.75</v>
      </c>
    </row>
    <row r="855" spans="1:4" x14ac:dyDescent="0.35">
      <c r="A855" s="1">
        <v>45415</v>
      </c>
      <c r="B855" s="5">
        <v>56</v>
      </c>
      <c r="C855" s="9">
        <v>57.11</v>
      </c>
      <c r="D855" s="4">
        <v>202.3</v>
      </c>
    </row>
    <row r="856" spans="1:4" x14ac:dyDescent="0.35">
      <c r="A856" s="1">
        <v>45416</v>
      </c>
      <c r="B856" s="5">
        <v>50</v>
      </c>
      <c r="C856" s="9">
        <v>57.45</v>
      </c>
      <c r="D856" s="4">
        <v>225.24</v>
      </c>
    </row>
    <row r="857" spans="1:4" x14ac:dyDescent="0.35">
      <c r="A857" s="1">
        <v>45417</v>
      </c>
      <c r="B857" s="5">
        <v>50</v>
      </c>
      <c r="C857" s="9">
        <v>40.44</v>
      </c>
      <c r="D857" s="4">
        <v>179.4</v>
      </c>
    </row>
    <row r="858" spans="1:4" x14ac:dyDescent="0.35">
      <c r="A858" s="1">
        <v>45418</v>
      </c>
      <c r="B858" s="5">
        <v>56</v>
      </c>
      <c r="C858" s="9">
        <v>48.77</v>
      </c>
      <c r="D858" s="4">
        <v>174.68</v>
      </c>
    </row>
    <row r="859" spans="1:4" x14ac:dyDescent="0.35">
      <c r="A859" s="1">
        <v>45419</v>
      </c>
      <c r="B859" s="5">
        <v>47</v>
      </c>
      <c r="C859" s="9">
        <v>51.41</v>
      </c>
      <c r="D859" s="4">
        <v>214.56</v>
      </c>
    </row>
    <row r="860" spans="1:4" x14ac:dyDescent="0.35">
      <c r="A860" s="1">
        <v>45420</v>
      </c>
      <c r="B860" s="5">
        <v>55</v>
      </c>
      <c r="C860" s="9">
        <v>42.78</v>
      </c>
      <c r="D860" s="4">
        <v>152.9</v>
      </c>
    </row>
    <row r="861" spans="1:4" x14ac:dyDescent="0.35">
      <c r="A861" s="1">
        <v>45421</v>
      </c>
      <c r="B861" s="5">
        <v>55</v>
      </c>
      <c r="C861" s="9">
        <v>54.1</v>
      </c>
      <c r="D861" s="4">
        <v>200.59</v>
      </c>
    </row>
    <row r="862" spans="1:4" x14ac:dyDescent="0.35">
      <c r="A862" s="1">
        <v>45422</v>
      </c>
      <c r="B862" s="5">
        <v>51</v>
      </c>
      <c r="C862" s="9">
        <v>57.25</v>
      </c>
      <c r="D862" s="4">
        <v>227.95</v>
      </c>
    </row>
    <row r="863" spans="1:4" x14ac:dyDescent="0.35">
      <c r="A863" s="1">
        <v>45423</v>
      </c>
      <c r="B863" s="5">
        <v>44</v>
      </c>
      <c r="C863" s="9">
        <v>41.48</v>
      </c>
      <c r="D863" s="4">
        <v>226.25</v>
      </c>
    </row>
    <row r="864" spans="1:4" x14ac:dyDescent="0.35">
      <c r="A864" s="1">
        <v>45424</v>
      </c>
      <c r="B864" s="5">
        <v>52</v>
      </c>
      <c r="C864" s="9">
        <v>42.9</v>
      </c>
      <c r="D864" s="4">
        <v>172.06</v>
      </c>
    </row>
    <row r="865" spans="1:4" x14ac:dyDescent="0.35">
      <c r="A865" s="1">
        <v>45425</v>
      </c>
      <c r="B865" s="5">
        <v>49</v>
      </c>
      <c r="C865" s="9">
        <v>53.53</v>
      </c>
      <c r="D865" s="4">
        <v>220.28</v>
      </c>
    </row>
    <row r="866" spans="1:4" x14ac:dyDescent="0.35">
      <c r="A866" s="1">
        <v>45426</v>
      </c>
      <c r="B866" s="5">
        <v>52</v>
      </c>
      <c r="C866" s="9">
        <v>45.69</v>
      </c>
      <c r="D866" s="4">
        <v>224.46</v>
      </c>
    </row>
    <row r="867" spans="1:4" x14ac:dyDescent="0.35">
      <c r="A867" s="1">
        <v>45427</v>
      </c>
      <c r="B867" s="5">
        <v>45</v>
      </c>
      <c r="C867" s="9">
        <v>46.65</v>
      </c>
      <c r="D867" s="4">
        <v>185.04</v>
      </c>
    </row>
    <row r="868" spans="1:4" x14ac:dyDescent="0.35">
      <c r="A868" s="1">
        <v>45428</v>
      </c>
      <c r="B868" s="5">
        <v>46</v>
      </c>
      <c r="C868" s="9">
        <v>57.27</v>
      </c>
      <c r="D868" s="4">
        <v>210.97</v>
      </c>
    </row>
    <row r="869" spans="1:4" x14ac:dyDescent="0.35">
      <c r="A869" s="1">
        <v>45429</v>
      </c>
      <c r="B869" s="5">
        <v>45</v>
      </c>
      <c r="C869" s="9">
        <v>41.02</v>
      </c>
      <c r="D869" s="4">
        <v>209.04</v>
      </c>
    </row>
    <row r="870" spans="1:4" x14ac:dyDescent="0.35">
      <c r="A870" s="1">
        <v>45430</v>
      </c>
      <c r="B870" s="5">
        <v>50</v>
      </c>
      <c r="C870" s="9">
        <v>52.67</v>
      </c>
      <c r="D870" s="4">
        <v>167.84</v>
      </c>
    </row>
    <row r="871" spans="1:4" x14ac:dyDescent="0.35">
      <c r="A871" s="1">
        <v>45431</v>
      </c>
      <c r="B871" s="5">
        <v>52</v>
      </c>
      <c r="C871" s="9">
        <v>40.76</v>
      </c>
      <c r="D871" s="4">
        <v>215.18</v>
      </c>
    </row>
    <row r="872" spans="1:4" x14ac:dyDescent="0.35">
      <c r="A872" s="1">
        <v>45432</v>
      </c>
      <c r="B872" s="5">
        <v>55</v>
      </c>
      <c r="C872" s="9">
        <v>48.23</v>
      </c>
      <c r="D872" s="4">
        <v>213.15</v>
      </c>
    </row>
    <row r="873" spans="1:4" x14ac:dyDescent="0.35">
      <c r="A873" s="1">
        <v>45433</v>
      </c>
      <c r="B873" s="5">
        <v>44</v>
      </c>
      <c r="C873" s="9">
        <v>49.19</v>
      </c>
      <c r="D873" s="4">
        <v>241.53</v>
      </c>
    </row>
    <row r="874" spans="1:4" x14ac:dyDescent="0.35">
      <c r="A874" s="1">
        <v>45434</v>
      </c>
      <c r="B874" s="5">
        <v>48</v>
      </c>
      <c r="C874" s="9">
        <v>57.85</v>
      </c>
      <c r="D874" s="4">
        <v>206.9</v>
      </c>
    </row>
    <row r="875" spans="1:4" x14ac:dyDescent="0.35">
      <c r="A875" s="1">
        <v>45435</v>
      </c>
      <c r="B875" s="5">
        <v>51</v>
      </c>
      <c r="C875" s="9">
        <v>50.74</v>
      </c>
      <c r="D875" s="4">
        <v>165.82</v>
      </c>
    </row>
    <row r="876" spans="1:4" x14ac:dyDescent="0.35">
      <c r="A876" s="1">
        <v>45436</v>
      </c>
      <c r="B876" s="5">
        <v>48</v>
      </c>
      <c r="C876" s="9">
        <v>48.91</v>
      </c>
      <c r="D876" s="4">
        <v>222.36</v>
      </c>
    </row>
    <row r="877" spans="1:4" x14ac:dyDescent="0.35">
      <c r="A877" s="1">
        <v>45437</v>
      </c>
      <c r="B877" s="5">
        <v>52</v>
      </c>
      <c r="C877" s="9">
        <v>51.17</v>
      </c>
      <c r="D877" s="4">
        <v>175.46</v>
      </c>
    </row>
    <row r="878" spans="1:4" x14ac:dyDescent="0.35">
      <c r="A878" s="1">
        <v>45438</v>
      </c>
      <c r="B878" s="5">
        <v>57</v>
      </c>
      <c r="C878" s="9">
        <v>52.81</v>
      </c>
      <c r="D878" s="4">
        <v>225.6</v>
      </c>
    </row>
    <row r="879" spans="1:4" x14ac:dyDescent="0.35">
      <c r="A879" s="1">
        <v>45439</v>
      </c>
      <c r="B879" s="5">
        <v>50</v>
      </c>
      <c r="C879" s="9">
        <v>58.02</v>
      </c>
      <c r="D879" s="4">
        <v>228.23</v>
      </c>
    </row>
    <row r="880" spans="1:4" x14ac:dyDescent="0.35">
      <c r="A880" s="1">
        <v>45440</v>
      </c>
      <c r="B880" s="5">
        <v>53</v>
      </c>
      <c r="C880" s="9">
        <v>59.38</v>
      </c>
      <c r="D880" s="4">
        <v>224.37</v>
      </c>
    </row>
    <row r="881" spans="1:4" x14ac:dyDescent="0.35">
      <c r="A881" s="1">
        <v>45441</v>
      </c>
      <c r="B881" s="5">
        <v>55</v>
      </c>
      <c r="C881" s="9">
        <v>59.15</v>
      </c>
      <c r="D881" s="4">
        <v>242.9</v>
      </c>
    </row>
    <row r="882" spans="1:4" x14ac:dyDescent="0.35">
      <c r="A882" s="1">
        <v>45442</v>
      </c>
      <c r="B882" s="5">
        <v>47</v>
      </c>
      <c r="C882" s="9">
        <v>53.51</v>
      </c>
      <c r="D882" s="4">
        <v>233.48</v>
      </c>
    </row>
    <row r="883" spans="1:4" x14ac:dyDescent="0.35">
      <c r="A883" s="1">
        <v>45443</v>
      </c>
      <c r="B883" s="5">
        <v>52</v>
      </c>
      <c r="C883" s="9">
        <v>52.37</v>
      </c>
      <c r="D883" s="4">
        <v>163.26</v>
      </c>
    </row>
    <row r="884" spans="1:4" x14ac:dyDescent="0.35">
      <c r="A884" s="1">
        <v>45444</v>
      </c>
      <c r="B884" s="5">
        <v>46</v>
      </c>
      <c r="C884" s="9">
        <v>41.61</v>
      </c>
      <c r="D884" s="4">
        <v>156.36000000000001</v>
      </c>
    </row>
    <row r="885" spans="1:4" x14ac:dyDescent="0.35">
      <c r="A885" s="1">
        <v>45445</v>
      </c>
      <c r="B885" s="5">
        <v>57</v>
      </c>
      <c r="C885" s="9">
        <v>48.33</v>
      </c>
      <c r="D885" s="4">
        <v>196.7</v>
      </c>
    </row>
    <row r="886" spans="1:4" x14ac:dyDescent="0.35">
      <c r="A886" s="1">
        <v>45446</v>
      </c>
      <c r="B886" s="5">
        <v>57</v>
      </c>
      <c r="C886" s="9">
        <v>55.69</v>
      </c>
      <c r="D886" s="4">
        <v>166.37</v>
      </c>
    </row>
    <row r="887" spans="1:4" x14ac:dyDescent="0.35">
      <c r="A887" s="1">
        <v>45447</v>
      </c>
      <c r="B887" s="5">
        <v>47</v>
      </c>
      <c r="C887" s="9">
        <v>59.22</v>
      </c>
      <c r="D887" s="4">
        <v>194.02</v>
      </c>
    </row>
    <row r="888" spans="1:4" x14ac:dyDescent="0.35">
      <c r="A888" s="1">
        <v>45448</v>
      </c>
      <c r="B888" s="5">
        <v>53</v>
      </c>
      <c r="C888" s="9">
        <v>58.92</v>
      </c>
      <c r="D888" s="4">
        <v>247.46</v>
      </c>
    </row>
    <row r="889" spans="1:4" x14ac:dyDescent="0.35">
      <c r="A889" s="1">
        <v>45449</v>
      </c>
      <c r="B889" s="5">
        <v>49</v>
      </c>
      <c r="C889" s="9">
        <v>44.48</v>
      </c>
      <c r="D889" s="4">
        <v>161.35</v>
      </c>
    </row>
    <row r="890" spans="1:4" x14ac:dyDescent="0.35">
      <c r="A890" s="1">
        <v>45450</v>
      </c>
      <c r="B890" s="5">
        <v>47</v>
      </c>
      <c r="C890" s="9">
        <v>54.98</v>
      </c>
      <c r="D890" s="4">
        <v>170.77</v>
      </c>
    </row>
    <row r="891" spans="1:4" x14ac:dyDescent="0.35">
      <c r="A891" s="1">
        <v>45451</v>
      </c>
      <c r="B891" s="5">
        <v>50</v>
      </c>
      <c r="C891" s="9">
        <v>51.49</v>
      </c>
      <c r="D891" s="4">
        <v>209.34</v>
      </c>
    </row>
    <row r="892" spans="1:4" x14ac:dyDescent="0.35">
      <c r="A892" s="1">
        <v>45452</v>
      </c>
      <c r="B892" s="5">
        <v>52</v>
      </c>
      <c r="C892" s="9">
        <v>43.46</v>
      </c>
      <c r="D892" s="4">
        <v>152.27000000000001</v>
      </c>
    </row>
    <row r="893" spans="1:4" x14ac:dyDescent="0.35">
      <c r="A893" s="1">
        <v>45453</v>
      </c>
      <c r="B893" s="5">
        <v>47</v>
      </c>
      <c r="C893" s="9">
        <v>44.02</v>
      </c>
      <c r="D893" s="4">
        <v>222.91</v>
      </c>
    </row>
    <row r="894" spans="1:4" x14ac:dyDescent="0.35">
      <c r="A894" s="1">
        <v>45454</v>
      </c>
      <c r="B894" s="5">
        <v>54</v>
      </c>
      <c r="C894" s="9">
        <v>58.95</v>
      </c>
      <c r="D894" s="4">
        <v>212.15</v>
      </c>
    </row>
    <row r="895" spans="1:4" x14ac:dyDescent="0.35">
      <c r="A895" s="1">
        <v>45455</v>
      </c>
      <c r="B895" s="5">
        <v>51</v>
      </c>
      <c r="C895" s="9">
        <v>46.88</v>
      </c>
      <c r="D895" s="4">
        <v>148.58000000000001</v>
      </c>
    </row>
    <row r="896" spans="1:4" x14ac:dyDescent="0.35">
      <c r="A896" s="1">
        <v>45456</v>
      </c>
      <c r="B896" s="5">
        <v>50</v>
      </c>
      <c r="C896" s="9">
        <v>52.43</v>
      </c>
      <c r="D896" s="4">
        <v>160.47999999999999</v>
      </c>
    </row>
    <row r="897" spans="1:4" x14ac:dyDescent="0.35">
      <c r="A897" s="1">
        <v>45457</v>
      </c>
      <c r="B897" s="5">
        <v>47</v>
      </c>
      <c r="C897" s="9">
        <v>40.61</v>
      </c>
      <c r="D897" s="4">
        <v>172.71</v>
      </c>
    </row>
    <row r="898" spans="1:4" x14ac:dyDescent="0.35">
      <c r="A898" s="1">
        <v>45458</v>
      </c>
      <c r="B898" s="5">
        <v>56</v>
      </c>
      <c r="C898" s="9">
        <v>42.05</v>
      </c>
      <c r="D898" s="4">
        <v>186.9</v>
      </c>
    </row>
    <row r="899" spans="1:4" x14ac:dyDescent="0.35">
      <c r="A899" s="1">
        <v>45459</v>
      </c>
      <c r="B899" s="5">
        <v>49</v>
      </c>
      <c r="C899" s="9">
        <v>48.65</v>
      </c>
      <c r="D899" s="4">
        <v>183.77</v>
      </c>
    </row>
    <row r="900" spans="1:4" x14ac:dyDescent="0.35">
      <c r="A900" s="1">
        <v>45460</v>
      </c>
      <c r="B900" s="5">
        <v>51</v>
      </c>
      <c r="C900" s="9">
        <v>53.67</v>
      </c>
      <c r="D900" s="4">
        <v>175.95</v>
      </c>
    </row>
    <row r="901" spans="1:4" x14ac:dyDescent="0.35">
      <c r="A901" s="1">
        <v>45461</v>
      </c>
      <c r="B901" s="5">
        <v>51</v>
      </c>
      <c r="C901" s="9">
        <v>50.48</v>
      </c>
      <c r="D901" s="4">
        <v>215.22</v>
      </c>
    </row>
    <row r="902" spans="1:4" x14ac:dyDescent="0.35">
      <c r="A902" s="1">
        <v>45462</v>
      </c>
      <c r="B902" s="5">
        <v>55</v>
      </c>
      <c r="C902" s="9">
        <v>41.16</v>
      </c>
      <c r="D902" s="4">
        <v>150.86000000000001</v>
      </c>
    </row>
    <row r="903" spans="1:4" x14ac:dyDescent="0.35">
      <c r="A903" s="1">
        <v>45463</v>
      </c>
      <c r="B903" s="5">
        <v>52</v>
      </c>
      <c r="C903" s="9">
        <v>44.63</v>
      </c>
      <c r="D903" s="4">
        <v>196.84</v>
      </c>
    </row>
    <row r="904" spans="1:4" x14ac:dyDescent="0.35">
      <c r="A904" s="1">
        <v>45464</v>
      </c>
      <c r="B904" s="5">
        <v>53</v>
      </c>
      <c r="C904" s="9">
        <v>56.39</v>
      </c>
      <c r="D904" s="4">
        <v>174.16</v>
      </c>
    </row>
    <row r="905" spans="1:4" x14ac:dyDescent="0.35">
      <c r="A905" s="1">
        <v>45465</v>
      </c>
      <c r="B905" s="5">
        <v>45</v>
      </c>
      <c r="C905" s="9">
        <v>48.55</v>
      </c>
      <c r="D905" s="4">
        <v>189.69</v>
      </c>
    </row>
    <row r="906" spans="1:4" x14ac:dyDescent="0.35">
      <c r="A906" s="1">
        <v>45466</v>
      </c>
      <c r="B906" s="5">
        <v>47</v>
      </c>
      <c r="C906" s="9">
        <v>42.51</v>
      </c>
      <c r="D906" s="4">
        <v>153.97</v>
      </c>
    </row>
    <row r="907" spans="1:4" x14ac:dyDescent="0.35">
      <c r="A907" s="1">
        <v>45467</v>
      </c>
      <c r="B907" s="5">
        <v>48</v>
      </c>
      <c r="C907" s="9">
        <v>59.24</v>
      </c>
      <c r="D907" s="4">
        <v>204.32</v>
      </c>
    </row>
    <row r="908" spans="1:4" x14ac:dyDescent="0.35">
      <c r="A908" s="1">
        <v>45468</v>
      </c>
      <c r="B908" s="5">
        <v>54</v>
      </c>
      <c r="C908" s="9">
        <v>50.31</v>
      </c>
      <c r="D908" s="4">
        <v>200</v>
      </c>
    </row>
    <row r="909" spans="1:4" x14ac:dyDescent="0.35">
      <c r="A909" s="1">
        <v>45469</v>
      </c>
      <c r="B909" s="5">
        <v>53</v>
      </c>
      <c r="C909" s="9">
        <v>43.42</v>
      </c>
      <c r="D909" s="4">
        <v>166.63</v>
      </c>
    </row>
    <row r="910" spans="1:4" x14ac:dyDescent="0.35">
      <c r="A910" s="1">
        <v>45470</v>
      </c>
      <c r="B910" s="5">
        <v>49</v>
      </c>
      <c r="C910" s="9">
        <v>44.65</v>
      </c>
      <c r="D910" s="4">
        <v>164.79</v>
      </c>
    </row>
    <row r="911" spans="1:4" x14ac:dyDescent="0.35">
      <c r="A911" s="1">
        <v>45471</v>
      </c>
      <c r="B911" s="5">
        <v>45</v>
      </c>
      <c r="C911" s="9">
        <v>51.2</v>
      </c>
      <c r="D911" s="4">
        <v>182.6</v>
      </c>
    </row>
    <row r="912" spans="1:4" x14ac:dyDescent="0.35">
      <c r="A912" s="1">
        <v>45472</v>
      </c>
      <c r="B912" s="5">
        <v>58</v>
      </c>
      <c r="C912" s="9">
        <v>50.88</v>
      </c>
      <c r="D912" s="4">
        <v>216.2</v>
      </c>
    </row>
    <row r="913" spans="1:4" x14ac:dyDescent="0.35">
      <c r="A913" s="1">
        <v>45473</v>
      </c>
      <c r="B913" s="5">
        <v>50</v>
      </c>
      <c r="C913" s="9">
        <v>55.27</v>
      </c>
      <c r="D913" s="4">
        <v>163.98</v>
      </c>
    </row>
    <row r="914" spans="1:4" x14ac:dyDescent="0.35">
      <c r="A914" s="1">
        <v>45474</v>
      </c>
      <c r="B914" s="5">
        <v>59</v>
      </c>
      <c r="C914" s="9">
        <v>41.01</v>
      </c>
      <c r="D914" s="4">
        <v>238.65</v>
      </c>
    </row>
    <row r="915" spans="1:4" x14ac:dyDescent="0.35">
      <c r="A915" s="1">
        <v>45475</v>
      </c>
      <c r="B915" s="5">
        <v>59</v>
      </c>
      <c r="C915" s="9">
        <v>58.33</v>
      </c>
      <c r="D915" s="4">
        <v>177.32</v>
      </c>
    </row>
    <row r="916" spans="1:4" x14ac:dyDescent="0.35">
      <c r="A916" s="1">
        <v>45476</v>
      </c>
      <c r="B916" s="5">
        <v>48</v>
      </c>
      <c r="C916" s="9">
        <v>43.71</v>
      </c>
      <c r="D916" s="4">
        <v>184.38</v>
      </c>
    </row>
    <row r="917" spans="1:4" x14ac:dyDescent="0.35">
      <c r="A917" s="1">
        <v>45477</v>
      </c>
      <c r="B917" s="5">
        <v>59</v>
      </c>
      <c r="C917" s="9">
        <v>54.79</v>
      </c>
      <c r="D917" s="4">
        <v>212.11</v>
      </c>
    </row>
    <row r="918" spans="1:4" x14ac:dyDescent="0.35">
      <c r="A918" s="1">
        <v>45478</v>
      </c>
      <c r="B918" s="5">
        <v>47</v>
      </c>
      <c r="C918" s="9">
        <v>51.43</v>
      </c>
      <c r="D918" s="4">
        <v>218.98</v>
      </c>
    </row>
    <row r="919" spans="1:4" x14ac:dyDescent="0.35">
      <c r="A919" s="1">
        <v>45479</v>
      </c>
      <c r="B919" s="5">
        <v>54</v>
      </c>
      <c r="C919" s="9">
        <v>50.7</v>
      </c>
      <c r="D919" s="4">
        <v>196.84</v>
      </c>
    </row>
    <row r="920" spans="1:4" x14ac:dyDescent="0.35">
      <c r="A920" s="1">
        <v>45480</v>
      </c>
      <c r="B920" s="5">
        <v>56</v>
      </c>
      <c r="C920" s="9">
        <v>40.82</v>
      </c>
      <c r="D920" s="4">
        <v>218.93</v>
      </c>
    </row>
    <row r="921" spans="1:4" x14ac:dyDescent="0.35">
      <c r="A921" s="1">
        <v>45481</v>
      </c>
      <c r="B921" s="5">
        <v>51</v>
      </c>
      <c r="C921" s="9">
        <v>47.86</v>
      </c>
      <c r="D921" s="4">
        <v>151.41</v>
      </c>
    </row>
    <row r="922" spans="1:4" x14ac:dyDescent="0.35">
      <c r="A922" s="1">
        <v>45482</v>
      </c>
      <c r="B922" s="5">
        <v>48</v>
      </c>
      <c r="C922" s="9">
        <v>45.7</v>
      </c>
      <c r="D922" s="4">
        <v>155.25</v>
      </c>
    </row>
    <row r="923" spans="1:4" x14ac:dyDescent="0.35">
      <c r="A923" s="1">
        <v>45483</v>
      </c>
      <c r="B923" s="5">
        <v>51</v>
      </c>
      <c r="C923" s="9">
        <v>45.2</v>
      </c>
      <c r="D923" s="4">
        <v>221.68</v>
      </c>
    </row>
    <row r="924" spans="1:4" x14ac:dyDescent="0.35">
      <c r="A924" s="1">
        <v>45484</v>
      </c>
      <c r="B924" s="5">
        <v>57</v>
      </c>
      <c r="C924" s="9">
        <v>40.58</v>
      </c>
      <c r="D924" s="4">
        <v>160.9</v>
      </c>
    </row>
    <row r="925" spans="1:4" x14ac:dyDescent="0.35">
      <c r="A925" s="1">
        <v>45485</v>
      </c>
      <c r="B925" s="5">
        <v>55</v>
      </c>
      <c r="C925" s="9">
        <v>46.83</v>
      </c>
      <c r="D925" s="4">
        <v>190.99</v>
      </c>
    </row>
    <row r="926" spans="1:4" x14ac:dyDescent="0.35">
      <c r="A926" s="1">
        <v>45486</v>
      </c>
      <c r="B926" s="5">
        <v>59</v>
      </c>
      <c r="C926" s="9">
        <v>44.08</v>
      </c>
      <c r="D926" s="4">
        <v>224.81</v>
      </c>
    </row>
    <row r="927" spans="1:4" x14ac:dyDescent="0.35">
      <c r="A927" s="1">
        <v>45487</v>
      </c>
      <c r="B927" s="5">
        <v>56</v>
      </c>
      <c r="C927" s="9">
        <v>56.46</v>
      </c>
      <c r="D927" s="4">
        <v>165.8</v>
      </c>
    </row>
    <row r="928" spans="1:4" x14ac:dyDescent="0.35">
      <c r="A928" s="1">
        <v>45488</v>
      </c>
      <c r="B928" s="5">
        <v>58</v>
      </c>
      <c r="C928" s="9">
        <v>59.07</v>
      </c>
      <c r="D928" s="4">
        <v>176.4</v>
      </c>
    </row>
    <row r="929" spans="1:4" x14ac:dyDescent="0.35">
      <c r="A929" s="1">
        <v>45489</v>
      </c>
      <c r="B929" s="5">
        <v>54</v>
      </c>
      <c r="C929" s="9">
        <v>56.93</v>
      </c>
      <c r="D929" s="4">
        <v>243.72</v>
      </c>
    </row>
    <row r="930" spans="1:4" x14ac:dyDescent="0.35">
      <c r="A930" s="1">
        <v>45490</v>
      </c>
      <c r="B930" s="5">
        <v>56</v>
      </c>
      <c r="C930" s="9">
        <v>45.7</v>
      </c>
      <c r="D930" s="4">
        <v>157.53</v>
      </c>
    </row>
    <row r="931" spans="1:4" x14ac:dyDescent="0.35">
      <c r="A931" s="1">
        <v>45491</v>
      </c>
      <c r="B931" s="5">
        <v>55</v>
      </c>
      <c r="C931" s="9">
        <v>47.98</v>
      </c>
      <c r="D931" s="4">
        <v>200.07</v>
      </c>
    </row>
    <row r="932" spans="1:4" x14ac:dyDescent="0.35">
      <c r="A932" s="1">
        <v>45492</v>
      </c>
      <c r="B932" s="5">
        <v>51</v>
      </c>
      <c r="C932" s="9">
        <v>55.49</v>
      </c>
      <c r="D932" s="4">
        <v>197.29</v>
      </c>
    </row>
    <row r="933" spans="1:4" x14ac:dyDescent="0.35">
      <c r="A933" s="1">
        <v>45493</v>
      </c>
      <c r="B933" s="5">
        <v>54</v>
      </c>
      <c r="C933" s="9">
        <v>59.68</v>
      </c>
      <c r="D933" s="4">
        <v>157.04</v>
      </c>
    </row>
    <row r="934" spans="1:4" x14ac:dyDescent="0.35">
      <c r="A934" s="1">
        <v>45494</v>
      </c>
      <c r="B934" s="5">
        <v>57</v>
      </c>
      <c r="C934" s="9">
        <v>58.23</v>
      </c>
      <c r="D934" s="4">
        <v>182.53</v>
      </c>
    </row>
    <row r="935" spans="1:4" x14ac:dyDescent="0.35">
      <c r="A935" s="1">
        <v>45495</v>
      </c>
      <c r="B935" s="5">
        <v>49</v>
      </c>
      <c r="C935" s="9">
        <v>40.86</v>
      </c>
      <c r="D935" s="4">
        <v>167.19</v>
      </c>
    </row>
    <row r="936" spans="1:4" x14ac:dyDescent="0.35">
      <c r="A936" s="1">
        <v>45496</v>
      </c>
      <c r="B936" s="5">
        <v>50</v>
      </c>
      <c r="C936" s="9">
        <v>55.4</v>
      </c>
      <c r="D936" s="4">
        <v>153.79</v>
      </c>
    </row>
    <row r="937" spans="1:4" x14ac:dyDescent="0.35">
      <c r="A937" s="1">
        <v>45497</v>
      </c>
      <c r="B937" s="5">
        <v>51</v>
      </c>
      <c r="C937" s="9">
        <v>42.91</v>
      </c>
      <c r="D937" s="4">
        <v>160.87</v>
      </c>
    </row>
    <row r="938" spans="1:4" x14ac:dyDescent="0.35">
      <c r="A938" s="1">
        <v>45498</v>
      </c>
      <c r="B938" s="5">
        <v>47</v>
      </c>
      <c r="C938" s="9">
        <v>52.92</v>
      </c>
      <c r="D938" s="4">
        <v>223.9</v>
      </c>
    </row>
    <row r="939" spans="1:4" x14ac:dyDescent="0.35">
      <c r="A939" s="1">
        <v>45499</v>
      </c>
      <c r="B939" s="5">
        <v>60</v>
      </c>
      <c r="C939" s="9">
        <v>52.16</v>
      </c>
      <c r="D939" s="4">
        <v>182.32</v>
      </c>
    </row>
    <row r="940" spans="1:4" x14ac:dyDescent="0.35">
      <c r="A940" s="1">
        <v>45500</v>
      </c>
      <c r="B940" s="5">
        <v>57</v>
      </c>
      <c r="C940" s="9">
        <v>54.62</v>
      </c>
      <c r="D940" s="4">
        <v>165.14</v>
      </c>
    </row>
    <row r="941" spans="1:4" x14ac:dyDescent="0.35">
      <c r="A941" s="1">
        <v>45501</v>
      </c>
      <c r="B941" s="5">
        <v>57</v>
      </c>
      <c r="C941" s="9">
        <v>55.01</v>
      </c>
      <c r="D941" s="4">
        <v>196.91</v>
      </c>
    </row>
    <row r="942" spans="1:4" x14ac:dyDescent="0.35">
      <c r="A942" s="1">
        <v>45502</v>
      </c>
      <c r="B942" s="5">
        <v>52</v>
      </c>
      <c r="C942" s="9">
        <v>52.13</v>
      </c>
      <c r="D942" s="4">
        <v>162.02000000000001</v>
      </c>
    </row>
    <row r="943" spans="1:4" x14ac:dyDescent="0.35">
      <c r="A943" s="1">
        <v>45503</v>
      </c>
      <c r="B943" s="5">
        <v>53</v>
      </c>
      <c r="C943" s="9">
        <v>46.79</v>
      </c>
      <c r="D943" s="4">
        <v>194.41</v>
      </c>
    </row>
    <row r="944" spans="1:4" x14ac:dyDescent="0.35">
      <c r="A944" s="1">
        <v>45504</v>
      </c>
      <c r="B944" s="5">
        <v>57</v>
      </c>
      <c r="C944" s="9">
        <v>53.37</v>
      </c>
      <c r="D944" s="4">
        <v>206.35</v>
      </c>
    </row>
    <row r="945" spans="1:4" x14ac:dyDescent="0.35">
      <c r="A945" s="1">
        <v>45505</v>
      </c>
      <c r="B945" s="5">
        <v>48</v>
      </c>
      <c r="C945" s="9">
        <v>56.2</v>
      </c>
      <c r="D945" s="4">
        <v>172.91</v>
      </c>
    </row>
    <row r="946" spans="1:4" x14ac:dyDescent="0.35">
      <c r="A946" s="1">
        <v>45506</v>
      </c>
      <c r="B946" s="5">
        <v>55</v>
      </c>
      <c r="C946" s="9">
        <v>44.64</v>
      </c>
      <c r="D946" s="4">
        <v>242.77</v>
      </c>
    </row>
    <row r="947" spans="1:4" x14ac:dyDescent="0.35">
      <c r="A947" s="1">
        <v>45507</v>
      </c>
      <c r="B947" s="5">
        <v>48</v>
      </c>
      <c r="C947" s="9">
        <v>59.48</v>
      </c>
      <c r="D947" s="4">
        <v>233.97</v>
      </c>
    </row>
    <row r="948" spans="1:4" x14ac:dyDescent="0.35">
      <c r="A948" s="1">
        <v>45508</v>
      </c>
      <c r="B948" s="5">
        <v>53</v>
      </c>
      <c r="C948" s="9">
        <v>57.26</v>
      </c>
      <c r="D948" s="4">
        <v>209.04</v>
      </c>
    </row>
    <row r="949" spans="1:4" x14ac:dyDescent="0.35">
      <c r="A949" s="1">
        <v>45509</v>
      </c>
      <c r="B949" s="5">
        <v>61</v>
      </c>
      <c r="C949" s="9">
        <v>42.04</v>
      </c>
      <c r="D949" s="4">
        <v>198.63</v>
      </c>
    </row>
    <row r="950" spans="1:4" x14ac:dyDescent="0.35">
      <c r="A950" s="1">
        <v>45510</v>
      </c>
      <c r="B950" s="5">
        <v>58</v>
      </c>
      <c r="C950" s="9">
        <v>53.48</v>
      </c>
      <c r="D950" s="4">
        <v>194.13</v>
      </c>
    </row>
    <row r="951" spans="1:4" x14ac:dyDescent="0.35">
      <c r="A951" s="1">
        <v>45511</v>
      </c>
      <c r="B951" s="5">
        <v>48</v>
      </c>
      <c r="C951" s="9">
        <v>41.53</v>
      </c>
      <c r="D951" s="4">
        <v>170.34</v>
      </c>
    </row>
    <row r="952" spans="1:4" x14ac:dyDescent="0.35">
      <c r="A952" s="1">
        <v>45512</v>
      </c>
      <c r="B952" s="5">
        <v>53</v>
      </c>
      <c r="C952" s="9">
        <v>40.21</v>
      </c>
      <c r="D952" s="4">
        <v>236.12</v>
      </c>
    </row>
    <row r="953" spans="1:4" x14ac:dyDescent="0.35">
      <c r="A953" s="1">
        <v>45513</v>
      </c>
      <c r="B953" s="5">
        <v>48</v>
      </c>
      <c r="C953" s="9">
        <v>42.69</v>
      </c>
      <c r="D953" s="4">
        <v>232.72</v>
      </c>
    </row>
    <row r="954" spans="1:4" x14ac:dyDescent="0.35">
      <c r="A954" s="1">
        <v>45514</v>
      </c>
      <c r="B954" s="5">
        <v>55</v>
      </c>
      <c r="C954" s="9">
        <v>53.36</v>
      </c>
      <c r="D954" s="4">
        <v>172.14</v>
      </c>
    </row>
    <row r="955" spans="1:4" x14ac:dyDescent="0.35">
      <c r="A955" s="1">
        <v>45515</v>
      </c>
      <c r="B955" s="5">
        <v>50</v>
      </c>
      <c r="C955" s="9">
        <v>43.08</v>
      </c>
      <c r="D955" s="4">
        <v>201.02</v>
      </c>
    </row>
    <row r="956" spans="1:4" x14ac:dyDescent="0.35">
      <c r="A956" s="1">
        <v>45516</v>
      </c>
      <c r="B956" s="5">
        <v>58</v>
      </c>
      <c r="C956" s="9">
        <v>50.13</v>
      </c>
      <c r="D956" s="4">
        <v>186.05</v>
      </c>
    </row>
    <row r="957" spans="1:4" x14ac:dyDescent="0.35">
      <c r="A957" s="1">
        <v>45517</v>
      </c>
      <c r="B957" s="5">
        <v>51</v>
      </c>
      <c r="C957" s="9">
        <v>41.97</v>
      </c>
      <c r="D957" s="4">
        <v>184.53</v>
      </c>
    </row>
    <row r="958" spans="1:4" x14ac:dyDescent="0.35">
      <c r="A958" s="1">
        <v>45518</v>
      </c>
      <c r="B958" s="5">
        <v>60</v>
      </c>
      <c r="C958" s="9">
        <v>58.89</v>
      </c>
      <c r="D958" s="4">
        <v>213.56</v>
      </c>
    </row>
    <row r="959" spans="1:4" x14ac:dyDescent="0.35">
      <c r="A959" s="1">
        <v>45519</v>
      </c>
      <c r="B959" s="5">
        <v>52</v>
      </c>
      <c r="C959" s="9">
        <v>55.34</v>
      </c>
      <c r="D959" s="4">
        <v>233.71</v>
      </c>
    </row>
    <row r="960" spans="1:4" x14ac:dyDescent="0.35">
      <c r="A960" s="1">
        <v>45520</v>
      </c>
      <c r="B960" s="5">
        <v>58</v>
      </c>
      <c r="C960" s="9">
        <v>53.68</v>
      </c>
      <c r="D960" s="4">
        <v>195.33</v>
      </c>
    </row>
    <row r="961" spans="1:4" x14ac:dyDescent="0.35">
      <c r="A961" s="1">
        <v>45521</v>
      </c>
      <c r="B961" s="5">
        <v>55</v>
      </c>
      <c r="C961" s="9">
        <v>53.15</v>
      </c>
      <c r="D961" s="4">
        <v>161.44</v>
      </c>
    </row>
    <row r="962" spans="1:4" x14ac:dyDescent="0.35">
      <c r="A962" s="1">
        <v>45522</v>
      </c>
      <c r="B962" s="5">
        <v>54</v>
      </c>
      <c r="C962" s="9">
        <v>40.6</v>
      </c>
      <c r="D962" s="4">
        <v>187.83</v>
      </c>
    </row>
    <row r="963" spans="1:4" x14ac:dyDescent="0.35">
      <c r="A963" s="1">
        <v>45523</v>
      </c>
      <c r="B963" s="5">
        <v>59</v>
      </c>
      <c r="C963" s="9">
        <v>52.06</v>
      </c>
      <c r="D963" s="4">
        <v>198.42</v>
      </c>
    </row>
    <row r="964" spans="1:4" x14ac:dyDescent="0.35">
      <c r="A964" s="1">
        <v>45524</v>
      </c>
      <c r="B964" s="5">
        <v>51</v>
      </c>
      <c r="C964" s="9">
        <v>44.54</v>
      </c>
      <c r="D964" s="4">
        <v>171.53</v>
      </c>
    </row>
    <row r="965" spans="1:4" x14ac:dyDescent="0.35">
      <c r="A965" s="1">
        <v>45525</v>
      </c>
      <c r="B965" s="5">
        <v>60</v>
      </c>
      <c r="C965" s="9">
        <v>58.8</v>
      </c>
      <c r="D965" s="4">
        <v>208.12</v>
      </c>
    </row>
    <row r="966" spans="1:4" x14ac:dyDescent="0.35">
      <c r="A966" s="1">
        <v>45526</v>
      </c>
      <c r="B966" s="5">
        <v>53</v>
      </c>
      <c r="C966" s="9">
        <v>44.67</v>
      </c>
      <c r="D966" s="4">
        <v>223.06</v>
      </c>
    </row>
    <row r="967" spans="1:4" x14ac:dyDescent="0.35">
      <c r="A967" s="1">
        <v>45527</v>
      </c>
      <c r="B967" s="5">
        <v>55</v>
      </c>
      <c r="C967" s="9">
        <v>43.18</v>
      </c>
      <c r="D967" s="4">
        <v>151.35</v>
      </c>
    </row>
    <row r="968" spans="1:4" x14ac:dyDescent="0.35">
      <c r="A968" s="1">
        <v>45528</v>
      </c>
      <c r="B968" s="5">
        <v>56</v>
      </c>
      <c r="C968" s="9">
        <v>43.76</v>
      </c>
      <c r="D968" s="4">
        <v>219.2</v>
      </c>
    </row>
    <row r="969" spans="1:4" x14ac:dyDescent="0.35">
      <c r="A969" s="1">
        <v>45529</v>
      </c>
      <c r="B969" s="5">
        <v>60</v>
      </c>
      <c r="C969" s="9">
        <v>55.75</v>
      </c>
      <c r="D969" s="4">
        <v>221.62</v>
      </c>
    </row>
    <row r="970" spans="1:4" x14ac:dyDescent="0.35">
      <c r="A970" s="1">
        <v>45530</v>
      </c>
      <c r="B970" s="5">
        <v>58</v>
      </c>
      <c r="C970" s="9">
        <v>43.3</v>
      </c>
      <c r="D970" s="4">
        <v>148.72</v>
      </c>
    </row>
    <row r="971" spans="1:4" x14ac:dyDescent="0.35">
      <c r="A971" s="1">
        <v>45531</v>
      </c>
      <c r="B971" s="5">
        <v>58</v>
      </c>
      <c r="C971" s="9">
        <v>48.09</v>
      </c>
      <c r="D971" s="4">
        <v>240.04</v>
      </c>
    </row>
    <row r="972" spans="1:4" x14ac:dyDescent="0.35">
      <c r="A972" s="1">
        <v>45532</v>
      </c>
      <c r="B972" s="5">
        <v>56</v>
      </c>
      <c r="C972" s="9">
        <v>41.81</v>
      </c>
      <c r="D972" s="4">
        <v>154.74</v>
      </c>
    </row>
    <row r="973" spans="1:4" x14ac:dyDescent="0.35">
      <c r="A973" s="1">
        <v>45533</v>
      </c>
      <c r="B973" s="5">
        <v>61</v>
      </c>
      <c r="C973" s="9">
        <v>52.72</v>
      </c>
      <c r="D973" s="4">
        <v>191.1</v>
      </c>
    </row>
    <row r="974" spans="1:4" x14ac:dyDescent="0.35">
      <c r="A974" s="1">
        <v>45534</v>
      </c>
      <c r="B974" s="5">
        <v>60</v>
      </c>
      <c r="C974" s="9">
        <v>53.41</v>
      </c>
      <c r="D974" s="4">
        <v>244.65</v>
      </c>
    </row>
    <row r="975" spans="1:4" x14ac:dyDescent="0.35">
      <c r="A975" s="1">
        <v>45535</v>
      </c>
      <c r="B975" s="5">
        <v>56</v>
      </c>
      <c r="C975" s="9">
        <v>52.91</v>
      </c>
      <c r="D975" s="4">
        <v>170.66</v>
      </c>
    </row>
    <row r="976" spans="1:4" x14ac:dyDescent="0.35">
      <c r="A976" s="1">
        <v>45536</v>
      </c>
      <c r="B976" s="5">
        <v>54</v>
      </c>
      <c r="C976" s="9">
        <v>51.17</v>
      </c>
      <c r="D976" s="4">
        <v>174.99</v>
      </c>
    </row>
    <row r="977" spans="1:4" x14ac:dyDescent="0.35">
      <c r="A977" s="1">
        <v>45537</v>
      </c>
      <c r="B977" s="5">
        <v>55</v>
      </c>
      <c r="C977" s="9">
        <v>58.98</v>
      </c>
      <c r="D977" s="4">
        <v>212.44</v>
      </c>
    </row>
    <row r="978" spans="1:4" x14ac:dyDescent="0.35">
      <c r="A978" s="1">
        <v>45538</v>
      </c>
      <c r="B978" s="5">
        <v>52</v>
      </c>
      <c r="C978" s="9">
        <v>58.88</v>
      </c>
      <c r="D978" s="4">
        <v>177.55</v>
      </c>
    </row>
    <row r="979" spans="1:4" x14ac:dyDescent="0.35">
      <c r="A979" s="1">
        <v>45539</v>
      </c>
      <c r="B979" s="5">
        <v>52</v>
      </c>
      <c r="C979" s="9">
        <v>40.659999999999997</v>
      </c>
      <c r="D979" s="4">
        <v>220.04</v>
      </c>
    </row>
    <row r="980" spans="1:4" x14ac:dyDescent="0.35">
      <c r="A980" s="1">
        <v>45540</v>
      </c>
      <c r="B980" s="5">
        <v>53</v>
      </c>
      <c r="C980" s="9">
        <v>56.41</v>
      </c>
      <c r="D980" s="4">
        <v>224.34</v>
      </c>
    </row>
    <row r="981" spans="1:4" x14ac:dyDescent="0.35">
      <c r="A981" s="1">
        <v>45541</v>
      </c>
      <c r="B981" s="5">
        <v>59</v>
      </c>
      <c r="C981" s="9">
        <v>52.46</v>
      </c>
      <c r="D981" s="4">
        <v>238.71</v>
      </c>
    </row>
    <row r="982" spans="1:4" x14ac:dyDescent="0.35">
      <c r="A982" s="1">
        <v>45542</v>
      </c>
      <c r="B982" s="5">
        <v>55</v>
      </c>
      <c r="C982" s="9">
        <v>45.5</v>
      </c>
      <c r="D982" s="4">
        <v>220.38</v>
      </c>
    </row>
    <row r="983" spans="1:4" x14ac:dyDescent="0.35">
      <c r="A983" s="1">
        <v>45543</v>
      </c>
      <c r="B983" s="5">
        <v>54</v>
      </c>
      <c r="C983" s="9">
        <v>59.05</v>
      </c>
      <c r="D983" s="4">
        <v>187.05</v>
      </c>
    </row>
    <row r="984" spans="1:4" x14ac:dyDescent="0.35">
      <c r="A984" s="1">
        <v>45544</v>
      </c>
      <c r="B984" s="5">
        <v>55</v>
      </c>
      <c r="C984" s="9">
        <v>58.76</v>
      </c>
      <c r="D984" s="4">
        <v>225.01</v>
      </c>
    </row>
    <row r="985" spans="1:4" x14ac:dyDescent="0.35">
      <c r="A985" s="1">
        <v>45545</v>
      </c>
      <c r="B985" s="5">
        <v>62</v>
      </c>
      <c r="C985" s="9">
        <v>54.08</v>
      </c>
      <c r="D985" s="4">
        <v>184.39</v>
      </c>
    </row>
    <row r="986" spans="1:4" x14ac:dyDescent="0.35">
      <c r="A986" s="1">
        <v>45546</v>
      </c>
      <c r="B986" s="5">
        <v>55</v>
      </c>
      <c r="C986" s="9">
        <v>54.32</v>
      </c>
      <c r="D986" s="4">
        <v>197.61</v>
      </c>
    </row>
    <row r="987" spans="1:4" x14ac:dyDescent="0.35">
      <c r="A987" s="1">
        <v>45547</v>
      </c>
      <c r="B987" s="5">
        <v>51</v>
      </c>
      <c r="C987" s="9">
        <v>41.26</v>
      </c>
      <c r="D987" s="4">
        <v>188.08</v>
      </c>
    </row>
    <row r="988" spans="1:4" x14ac:dyDescent="0.35">
      <c r="A988" s="1">
        <v>45548</v>
      </c>
      <c r="B988" s="5">
        <v>55</v>
      </c>
      <c r="C988" s="9">
        <v>50.81</v>
      </c>
      <c r="D988" s="4">
        <v>211.97</v>
      </c>
    </row>
    <row r="989" spans="1:4" x14ac:dyDescent="0.35">
      <c r="A989" s="1">
        <v>45549</v>
      </c>
      <c r="B989" s="5">
        <v>53</v>
      </c>
      <c r="C989" s="9">
        <v>42.42</v>
      </c>
      <c r="D989" s="4">
        <v>189.7</v>
      </c>
    </row>
    <row r="990" spans="1:4" x14ac:dyDescent="0.35">
      <c r="A990" s="1">
        <v>45550</v>
      </c>
      <c r="B990" s="5">
        <v>58</v>
      </c>
      <c r="C990" s="9">
        <v>49.92</v>
      </c>
      <c r="D990" s="4">
        <v>202.51</v>
      </c>
    </row>
    <row r="991" spans="1:4" x14ac:dyDescent="0.35">
      <c r="A991" s="1">
        <v>45551</v>
      </c>
      <c r="B991" s="5">
        <v>53</v>
      </c>
      <c r="C991" s="9">
        <v>46.09</v>
      </c>
      <c r="D991" s="4">
        <v>150.65</v>
      </c>
    </row>
    <row r="992" spans="1:4" x14ac:dyDescent="0.35">
      <c r="A992" s="1">
        <v>45552</v>
      </c>
      <c r="B992" s="5">
        <v>57</v>
      </c>
      <c r="C992" s="9">
        <v>58.58</v>
      </c>
      <c r="D992" s="4">
        <v>160.07</v>
      </c>
    </row>
    <row r="993" spans="1:4" x14ac:dyDescent="0.35">
      <c r="A993" s="1">
        <v>45553</v>
      </c>
      <c r="B993" s="5">
        <v>57</v>
      </c>
      <c r="C993" s="9">
        <v>57.4</v>
      </c>
      <c r="D993" s="4">
        <v>157.71</v>
      </c>
    </row>
    <row r="994" spans="1:4" x14ac:dyDescent="0.35">
      <c r="A994" s="1">
        <v>45554</v>
      </c>
      <c r="B994" s="5">
        <v>57</v>
      </c>
      <c r="C994" s="9">
        <v>55.8</v>
      </c>
      <c r="D994" s="4">
        <v>211.59</v>
      </c>
    </row>
    <row r="995" spans="1:4" x14ac:dyDescent="0.35">
      <c r="A995" s="1">
        <v>45555</v>
      </c>
      <c r="B995" s="5">
        <v>54</v>
      </c>
      <c r="C995" s="9">
        <v>50.19</v>
      </c>
      <c r="D995" s="4">
        <v>204.47</v>
      </c>
    </row>
    <row r="996" spans="1:4" x14ac:dyDescent="0.35">
      <c r="A996" s="1">
        <v>45556</v>
      </c>
      <c r="B996" s="5">
        <v>56</v>
      </c>
      <c r="C996" s="9">
        <v>46.97</v>
      </c>
      <c r="D996" s="4">
        <v>201.69</v>
      </c>
    </row>
    <row r="997" spans="1:4" x14ac:dyDescent="0.35">
      <c r="A997" s="1">
        <v>45557</v>
      </c>
      <c r="B997" s="5">
        <v>58</v>
      </c>
      <c r="C997" s="9">
        <v>53.67</v>
      </c>
      <c r="D997" s="4">
        <v>198.73</v>
      </c>
    </row>
    <row r="998" spans="1:4" x14ac:dyDescent="0.35">
      <c r="A998" s="1">
        <v>45558</v>
      </c>
      <c r="B998" s="5">
        <v>60</v>
      </c>
      <c r="C998" s="9">
        <v>41.4</v>
      </c>
      <c r="D998" s="4">
        <v>154.52000000000001</v>
      </c>
    </row>
    <row r="999" spans="1:4" x14ac:dyDescent="0.35">
      <c r="A999" s="1">
        <v>45559</v>
      </c>
      <c r="B999" s="5">
        <v>50</v>
      </c>
      <c r="C999" s="9">
        <v>52.61</v>
      </c>
      <c r="D999" s="4">
        <v>173.89</v>
      </c>
    </row>
    <row r="1000" spans="1:4" x14ac:dyDescent="0.35">
      <c r="A1000" s="1">
        <v>45560</v>
      </c>
      <c r="B1000" s="5">
        <v>60</v>
      </c>
      <c r="C1000" s="9">
        <v>44.17</v>
      </c>
      <c r="D1000" s="4">
        <v>164.78</v>
      </c>
    </row>
    <row r="1001" spans="1:4" x14ac:dyDescent="0.35">
      <c r="A1001" s="1">
        <v>45561</v>
      </c>
      <c r="B1001" s="5">
        <v>55</v>
      </c>
      <c r="C1001" s="9">
        <v>58.63</v>
      </c>
      <c r="D1001" s="4">
        <v>185.31</v>
      </c>
    </row>
    <row r="1002" spans="1:4" x14ac:dyDescent="0.35">
      <c r="A1002" s="1">
        <v>45562</v>
      </c>
      <c r="B1002" s="5">
        <v>52</v>
      </c>
      <c r="C1002" s="9">
        <v>47.27</v>
      </c>
      <c r="D1002" s="4">
        <v>165.5</v>
      </c>
    </row>
    <row r="1003" spans="1:4" x14ac:dyDescent="0.35">
      <c r="A1003" s="1">
        <v>45563</v>
      </c>
      <c r="B1003" s="5">
        <v>52</v>
      </c>
      <c r="C1003" s="9">
        <v>52.72</v>
      </c>
      <c r="D1003" s="4">
        <v>216.92</v>
      </c>
    </row>
    <row r="1004" spans="1:4" x14ac:dyDescent="0.35">
      <c r="A1004" s="1">
        <v>45564</v>
      </c>
      <c r="B1004" s="5">
        <v>60</v>
      </c>
      <c r="C1004" s="9">
        <v>50.99</v>
      </c>
      <c r="D1004" s="4">
        <v>165.83</v>
      </c>
    </row>
    <row r="1005" spans="1:4" x14ac:dyDescent="0.35">
      <c r="A1005" s="1">
        <v>45565</v>
      </c>
      <c r="B1005" s="5">
        <v>55</v>
      </c>
      <c r="C1005" s="9">
        <v>45.22</v>
      </c>
      <c r="D1005" s="4">
        <v>243.81</v>
      </c>
    </row>
    <row r="1006" spans="1:4" x14ac:dyDescent="0.35">
      <c r="A1006" s="1">
        <v>45566</v>
      </c>
      <c r="B1006" s="5">
        <v>57</v>
      </c>
      <c r="C1006" s="9">
        <v>58.97</v>
      </c>
      <c r="D1006" s="4">
        <v>197.64</v>
      </c>
    </row>
    <row r="1007" spans="1:4" x14ac:dyDescent="0.35">
      <c r="A1007" s="1">
        <v>45567</v>
      </c>
      <c r="B1007" s="5">
        <v>56</v>
      </c>
      <c r="C1007" s="9">
        <v>39.380000000000003</v>
      </c>
      <c r="D1007" s="4">
        <v>205.22</v>
      </c>
    </row>
    <row r="1008" spans="1:4" x14ac:dyDescent="0.35">
      <c r="A1008" s="1">
        <v>45568</v>
      </c>
      <c r="B1008" s="5">
        <v>51</v>
      </c>
      <c r="C1008" s="9">
        <v>52.43</v>
      </c>
      <c r="D1008" s="4">
        <v>219.08</v>
      </c>
    </row>
    <row r="1009" spans="1:4" x14ac:dyDescent="0.35">
      <c r="A1009" s="1">
        <v>45569</v>
      </c>
      <c r="B1009" s="5">
        <v>60</v>
      </c>
      <c r="C1009" s="9">
        <v>42.66</v>
      </c>
      <c r="D1009" s="4">
        <v>194.65</v>
      </c>
    </row>
    <row r="1010" spans="1:4" x14ac:dyDescent="0.35">
      <c r="A1010" s="1">
        <v>45570</v>
      </c>
      <c r="B1010" s="5">
        <v>58</v>
      </c>
      <c r="C1010" s="9">
        <v>52.37</v>
      </c>
      <c r="D1010" s="4">
        <v>218.31</v>
      </c>
    </row>
    <row r="1011" spans="1:4" x14ac:dyDescent="0.35">
      <c r="A1011" s="1">
        <v>45571</v>
      </c>
      <c r="B1011" s="5">
        <v>54</v>
      </c>
      <c r="C1011" s="9">
        <v>47.55</v>
      </c>
      <c r="D1011" s="4">
        <v>212.31</v>
      </c>
    </row>
    <row r="1012" spans="1:4" x14ac:dyDescent="0.35">
      <c r="A1012" s="1">
        <v>45572</v>
      </c>
      <c r="B1012" s="5">
        <v>62</v>
      </c>
      <c r="C1012" s="9">
        <v>57.22</v>
      </c>
      <c r="D1012" s="4">
        <v>224.93</v>
      </c>
    </row>
    <row r="1013" spans="1:4" x14ac:dyDescent="0.35">
      <c r="A1013" s="1">
        <v>45573</v>
      </c>
      <c r="B1013" s="5">
        <v>50</v>
      </c>
      <c r="C1013" s="9">
        <v>51.41</v>
      </c>
      <c r="D1013" s="4">
        <v>160.54</v>
      </c>
    </row>
    <row r="1014" spans="1:4" x14ac:dyDescent="0.35">
      <c r="A1014" s="1">
        <v>45574</v>
      </c>
      <c r="B1014" s="5">
        <v>53</v>
      </c>
      <c r="C1014" s="9">
        <v>44.06</v>
      </c>
      <c r="D1014" s="4">
        <v>162.87</v>
      </c>
    </row>
    <row r="1015" spans="1:4" x14ac:dyDescent="0.35">
      <c r="A1015" s="1">
        <v>45575</v>
      </c>
      <c r="B1015" s="5">
        <v>61</v>
      </c>
      <c r="C1015" s="9">
        <v>58.28</v>
      </c>
      <c r="D1015" s="4">
        <v>234.89</v>
      </c>
    </row>
    <row r="1016" spans="1:4" x14ac:dyDescent="0.35">
      <c r="A1016" s="1">
        <v>45576</v>
      </c>
      <c r="B1016" s="5">
        <v>57</v>
      </c>
      <c r="C1016" s="9">
        <v>56.98</v>
      </c>
      <c r="D1016" s="4">
        <v>161.46</v>
      </c>
    </row>
    <row r="1017" spans="1:4" x14ac:dyDescent="0.35">
      <c r="A1017" s="1">
        <v>45577</v>
      </c>
      <c r="B1017" s="5">
        <v>59</v>
      </c>
      <c r="C1017" s="9">
        <v>43.87</v>
      </c>
      <c r="D1017" s="4">
        <v>242.25</v>
      </c>
    </row>
    <row r="1018" spans="1:4" x14ac:dyDescent="0.35">
      <c r="A1018" s="1">
        <v>45578</v>
      </c>
      <c r="B1018" s="5">
        <v>61</v>
      </c>
      <c r="C1018" s="9">
        <v>45.08</v>
      </c>
      <c r="D1018" s="4">
        <v>191.9</v>
      </c>
    </row>
    <row r="1019" spans="1:4" x14ac:dyDescent="0.35">
      <c r="A1019" s="1">
        <v>45579</v>
      </c>
      <c r="B1019" s="5">
        <v>55</v>
      </c>
      <c r="C1019" s="9">
        <v>43.45</v>
      </c>
      <c r="D1019" s="4">
        <v>194.19</v>
      </c>
    </row>
    <row r="1020" spans="1:4" x14ac:dyDescent="0.35">
      <c r="A1020" s="1">
        <v>45580</v>
      </c>
      <c r="B1020" s="5">
        <v>62</v>
      </c>
      <c r="C1020" s="9">
        <v>49.8</v>
      </c>
      <c r="D1020" s="4">
        <v>209.03</v>
      </c>
    </row>
    <row r="1021" spans="1:4" x14ac:dyDescent="0.35">
      <c r="A1021" s="1">
        <v>45581</v>
      </c>
      <c r="B1021" s="5">
        <v>56</v>
      </c>
      <c r="C1021" s="9">
        <v>58.09</v>
      </c>
      <c r="D1021" s="4">
        <v>240.61</v>
      </c>
    </row>
    <row r="1022" spans="1:4" x14ac:dyDescent="0.35">
      <c r="A1022" s="1">
        <v>45582</v>
      </c>
      <c r="B1022" s="5">
        <v>53</v>
      </c>
      <c r="C1022" s="9">
        <v>54.74</v>
      </c>
      <c r="D1022" s="4">
        <v>229.4</v>
      </c>
    </row>
    <row r="1023" spans="1:4" x14ac:dyDescent="0.35">
      <c r="A1023" s="1">
        <v>45583</v>
      </c>
      <c r="B1023" s="5">
        <v>51</v>
      </c>
      <c r="C1023" s="9">
        <v>46.77</v>
      </c>
      <c r="D1023" s="4">
        <v>153.9</v>
      </c>
    </row>
    <row r="1024" spans="1:4" x14ac:dyDescent="0.35">
      <c r="A1024" s="1">
        <v>45584</v>
      </c>
      <c r="B1024" s="5">
        <v>54</v>
      </c>
      <c r="C1024" s="9">
        <v>49.92</v>
      </c>
      <c r="D1024" s="4">
        <v>169.39</v>
      </c>
    </row>
    <row r="1025" spans="1:4" x14ac:dyDescent="0.35">
      <c r="A1025" s="1">
        <v>45585</v>
      </c>
      <c r="B1025" s="5">
        <v>59</v>
      </c>
      <c r="C1025" s="9">
        <v>39.14</v>
      </c>
      <c r="D1025" s="4">
        <v>175.83</v>
      </c>
    </row>
    <row r="1026" spans="1:4" x14ac:dyDescent="0.35">
      <c r="A1026" s="1">
        <v>45586</v>
      </c>
      <c r="B1026" s="5">
        <v>50</v>
      </c>
      <c r="C1026" s="9">
        <v>50.55</v>
      </c>
      <c r="D1026" s="4">
        <v>161.54</v>
      </c>
    </row>
    <row r="1027" spans="1:4" x14ac:dyDescent="0.35">
      <c r="A1027" s="1">
        <v>45587</v>
      </c>
      <c r="B1027" s="5">
        <v>56</v>
      </c>
      <c r="C1027" s="9">
        <v>43.9</v>
      </c>
      <c r="D1027" s="4">
        <v>200.15</v>
      </c>
    </row>
    <row r="1028" spans="1:4" x14ac:dyDescent="0.35">
      <c r="A1028" s="1">
        <v>45588</v>
      </c>
      <c r="B1028" s="5">
        <v>63</v>
      </c>
      <c r="C1028" s="9">
        <v>48.51</v>
      </c>
      <c r="D1028" s="4">
        <v>180.87</v>
      </c>
    </row>
    <row r="1029" spans="1:4" x14ac:dyDescent="0.35">
      <c r="A1029" s="1">
        <v>45589</v>
      </c>
      <c r="B1029" s="5">
        <v>60</v>
      </c>
      <c r="C1029" s="9">
        <v>45.96</v>
      </c>
      <c r="D1029" s="4">
        <v>190.9</v>
      </c>
    </row>
    <row r="1030" spans="1:4" x14ac:dyDescent="0.35">
      <c r="A1030" s="1">
        <v>45590</v>
      </c>
      <c r="B1030" s="5">
        <v>54</v>
      </c>
      <c r="C1030" s="9">
        <v>39.97</v>
      </c>
      <c r="D1030" s="4">
        <v>221.89</v>
      </c>
    </row>
    <row r="1031" spans="1:4" x14ac:dyDescent="0.35">
      <c r="A1031" s="1">
        <v>45591</v>
      </c>
      <c r="B1031" s="5">
        <v>51</v>
      </c>
      <c r="C1031" s="9">
        <v>57.43</v>
      </c>
      <c r="D1031" s="4">
        <v>194.24</v>
      </c>
    </row>
    <row r="1032" spans="1:4" x14ac:dyDescent="0.35">
      <c r="A1032" s="1">
        <v>45592</v>
      </c>
      <c r="B1032" s="5">
        <v>56</v>
      </c>
      <c r="C1032" s="9">
        <v>55.85</v>
      </c>
      <c r="D1032" s="4">
        <v>238.87</v>
      </c>
    </row>
    <row r="1033" spans="1:4" x14ac:dyDescent="0.35">
      <c r="A1033" s="1">
        <v>45593</v>
      </c>
      <c r="B1033" s="5">
        <v>55</v>
      </c>
      <c r="C1033" s="9">
        <v>49.93</v>
      </c>
      <c r="D1033" s="4">
        <v>210.73</v>
      </c>
    </row>
    <row r="1034" spans="1:4" x14ac:dyDescent="0.35">
      <c r="A1034" s="1">
        <v>45594</v>
      </c>
      <c r="B1034" s="5">
        <v>56</v>
      </c>
      <c r="C1034" s="9">
        <v>40.64</v>
      </c>
      <c r="D1034" s="4">
        <v>209.44</v>
      </c>
    </row>
    <row r="1035" spans="1:4" x14ac:dyDescent="0.35">
      <c r="A1035" s="1">
        <v>45595</v>
      </c>
      <c r="B1035" s="5">
        <v>59</v>
      </c>
      <c r="C1035" s="9">
        <v>49.44</v>
      </c>
      <c r="D1035" s="4">
        <v>223.18</v>
      </c>
    </row>
    <row r="1036" spans="1:4" x14ac:dyDescent="0.35">
      <c r="A1036" s="1">
        <v>45596</v>
      </c>
      <c r="B1036" s="5">
        <v>56</v>
      </c>
      <c r="C1036" s="9">
        <v>40.35</v>
      </c>
      <c r="D1036" s="4">
        <v>168.42</v>
      </c>
    </row>
    <row r="1037" spans="1:4" x14ac:dyDescent="0.35">
      <c r="A1037" s="1">
        <v>45597</v>
      </c>
      <c r="B1037" s="5">
        <v>63</v>
      </c>
      <c r="C1037" s="9">
        <v>42.88</v>
      </c>
      <c r="D1037" s="4">
        <v>153.57</v>
      </c>
    </row>
    <row r="1038" spans="1:4" x14ac:dyDescent="0.35">
      <c r="A1038" s="1">
        <v>45598</v>
      </c>
      <c r="B1038" s="5">
        <v>63</v>
      </c>
      <c r="C1038" s="9">
        <v>56.4</v>
      </c>
      <c r="D1038" s="4">
        <v>239.4</v>
      </c>
    </row>
    <row r="1039" spans="1:4" x14ac:dyDescent="0.35">
      <c r="A1039" s="1">
        <v>45599</v>
      </c>
      <c r="B1039" s="5">
        <v>58</v>
      </c>
      <c r="C1039" s="9">
        <v>45.4</v>
      </c>
      <c r="D1039" s="4">
        <v>178.69</v>
      </c>
    </row>
    <row r="1040" spans="1:4" x14ac:dyDescent="0.35">
      <c r="A1040" s="1">
        <v>45600</v>
      </c>
      <c r="B1040" s="5">
        <v>53</v>
      </c>
      <c r="C1040" s="9">
        <v>46.51</v>
      </c>
      <c r="D1040" s="4">
        <v>199.99</v>
      </c>
    </row>
    <row r="1041" spans="1:4" x14ac:dyDescent="0.35">
      <c r="A1041" s="1">
        <v>45601</v>
      </c>
      <c r="B1041" s="5">
        <v>52</v>
      </c>
      <c r="C1041" s="9">
        <v>44.69</v>
      </c>
      <c r="D1041" s="4">
        <v>225.46</v>
      </c>
    </row>
    <row r="1042" spans="1:4" x14ac:dyDescent="0.35">
      <c r="A1042" s="1">
        <v>45602</v>
      </c>
      <c r="B1042" s="5">
        <v>54</v>
      </c>
      <c r="C1042" s="9">
        <v>38.79</v>
      </c>
      <c r="D1042" s="4">
        <v>160.53</v>
      </c>
    </row>
    <row r="1043" spans="1:4" x14ac:dyDescent="0.35">
      <c r="A1043" s="1">
        <v>45603</v>
      </c>
      <c r="B1043" s="5">
        <v>59</v>
      </c>
      <c r="C1043" s="9">
        <v>43.56</v>
      </c>
      <c r="D1043" s="4">
        <v>220.15</v>
      </c>
    </row>
    <row r="1044" spans="1:4" x14ac:dyDescent="0.35">
      <c r="A1044" s="1">
        <v>45604</v>
      </c>
      <c r="B1044" s="5">
        <v>61</v>
      </c>
      <c r="C1044" s="9">
        <v>57.88</v>
      </c>
      <c r="D1044" s="4">
        <v>234.84</v>
      </c>
    </row>
    <row r="1045" spans="1:4" x14ac:dyDescent="0.35">
      <c r="A1045" s="1">
        <v>45605</v>
      </c>
      <c r="B1045" s="5">
        <v>55</v>
      </c>
      <c r="C1045" s="9">
        <v>40.340000000000003</v>
      </c>
      <c r="D1045" s="4">
        <v>180.14</v>
      </c>
    </row>
    <row r="1046" spans="1:4" x14ac:dyDescent="0.35">
      <c r="A1046" s="1">
        <v>45606</v>
      </c>
      <c r="B1046" s="5">
        <v>63</v>
      </c>
      <c r="C1046" s="9">
        <v>57.47</v>
      </c>
      <c r="D1046" s="4">
        <v>187.77</v>
      </c>
    </row>
    <row r="1047" spans="1:4" x14ac:dyDescent="0.35">
      <c r="A1047" s="1">
        <v>45607</v>
      </c>
      <c r="B1047" s="5">
        <v>57</v>
      </c>
      <c r="C1047" s="9">
        <v>39.479999999999997</v>
      </c>
      <c r="D1047" s="4">
        <v>158.01</v>
      </c>
    </row>
    <row r="1048" spans="1:4" x14ac:dyDescent="0.35">
      <c r="A1048" s="1">
        <v>45608</v>
      </c>
      <c r="B1048" s="5">
        <v>63</v>
      </c>
      <c r="C1048" s="9">
        <v>39.979999999999997</v>
      </c>
      <c r="D1048" s="4">
        <v>198.78</v>
      </c>
    </row>
    <row r="1049" spans="1:4" x14ac:dyDescent="0.35">
      <c r="A1049" s="1">
        <v>45609</v>
      </c>
      <c r="B1049" s="5">
        <v>53</v>
      </c>
      <c r="C1049" s="9">
        <v>43.78</v>
      </c>
      <c r="D1049" s="4">
        <v>238.5</v>
      </c>
    </row>
    <row r="1050" spans="1:4" x14ac:dyDescent="0.35">
      <c r="A1050" s="1">
        <v>45610</v>
      </c>
      <c r="B1050" s="5">
        <v>57</v>
      </c>
      <c r="C1050" s="9">
        <v>49.89</v>
      </c>
      <c r="D1050" s="4">
        <v>190.2</v>
      </c>
    </row>
    <row r="1051" spans="1:4" x14ac:dyDescent="0.35">
      <c r="A1051" s="1">
        <v>45611</v>
      </c>
      <c r="B1051" s="5">
        <v>52</v>
      </c>
      <c r="C1051" s="9">
        <v>42.32</v>
      </c>
      <c r="D1051" s="4">
        <v>224.29</v>
      </c>
    </row>
    <row r="1052" spans="1:4" x14ac:dyDescent="0.35">
      <c r="A1052" s="1">
        <v>45612</v>
      </c>
      <c r="B1052" s="5">
        <v>54</v>
      </c>
      <c r="C1052" s="9">
        <v>42.83</v>
      </c>
      <c r="D1052" s="4">
        <v>195.64</v>
      </c>
    </row>
    <row r="1053" spans="1:4" x14ac:dyDescent="0.35">
      <c r="A1053" s="1">
        <v>45613</v>
      </c>
      <c r="B1053" s="5">
        <v>53</v>
      </c>
      <c r="C1053" s="9">
        <v>50.07</v>
      </c>
      <c r="D1053" s="4">
        <v>247.21</v>
      </c>
    </row>
    <row r="1054" spans="1:4" x14ac:dyDescent="0.35">
      <c r="A1054" s="1">
        <v>45614</v>
      </c>
      <c r="B1054" s="5">
        <v>56</v>
      </c>
      <c r="C1054" s="9">
        <v>47.88</v>
      </c>
      <c r="D1054" s="4">
        <v>204.55</v>
      </c>
    </row>
    <row r="1055" spans="1:4" x14ac:dyDescent="0.35">
      <c r="A1055" s="1">
        <v>45615</v>
      </c>
      <c r="B1055" s="5">
        <v>59</v>
      </c>
      <c r="C1055" s="9">
        <v>45.96</v>
      </c>
      <c r="D1055" s="4">
        <v>153.16</v>
      </c>
    </row>
    <row r="1056" spans="1:4" x14ac:dyDescent="0.35">
      <c r="A1056" s="1">
        <v>45616</v>
      </c>
      <c r="B1056" s="5">
        <v>59</v>
      </c>
      <c r="C1056" s="9">
        <v>38.61</v>
      </c>
      <c r="D1056" s="4">
        <v>218.21</v>
      </c>
    </row>
    <row r="1057" spans="1:4" x14ac:dyDescent="0.35">
      <c r="A1057" s="1">
        <v>45617</v>
      </c>
      <c r="B1057" s="5">
        <v>56</v>
      </c>
      <c r="C1057" s="9">
        <v>50.65</v>
      </c>
      <c r="D1057" s="4">
        <v>198.61</v>
      </c>
    </row>
    <row r="1058" spans="1:4" x14ac:dyDescent="0.35">
      <c r="A1058" s="1">
        <v>45618</v>
      </c>
      <c r="B1058" s="5">
        <v>61</v>
      </c>
      <c r="C1058" s="9">
        <v>39.19</v>
      </c>
      <c r="D1058" s="4">
        <v>240.84</v>
      </c>
    </row>
    <row r="1059" spans="1:4" x14ac:dyDescent="0.35">
      <c r="A1059" s="1">
        <v>45619</v>
      </c>
      <c r="B1059" s="5">
        <v>64</v>
      </c>
      <c r="C1059" s="9">
        <v>45.52</v>
      </c>
      <c r="D1059" s="4">
        <v>188.78</v>
      </c>
    </row>
    <row r="1060" spans="1:4" x14ac:dyDescent="0.35">
      <c r="A1060" s="1">
        <v>45620</v>
      </c>
      <c r="B1060" s="5">
        <v>56</v>
      </c>
      <c r="C1060" s="9">
        <v>49.46</v>
      </c>
      <c r="D1060" s="4">
        <v>232.66</v>
      </c>
    </row>
    <row r="1061" spans="1:4" x14ac:dyDescent="0.35">
      <c r="A1061" s="1">
        <v>45621</v>
      </c>
      <c r="B1061" s="5">
        <v>52</v>
      </c>
      <c r="C1061" s="9">
        <v>57.59</v>
      </c>
      <c r="D1061" s="4">
        <v>221.95</v>
      </c>
    </row>
    <row r="1062" spans="1:4" x14ac:dyDescent="0.35">
      <c r="A1062" s="1">
        <v>45622</v>
      </c>
      <c r="B1062" s="5">
        <v>62</v>
      </c>
      <c r="C1062" s="9">
        <v>40.299999999999997</v>
      </c>
      <c r="D1062" s="4">
        <v>218.24</v>
      </c>
    </row>
    <row r="1063" spans="1:4" x14ac:dyDescent="0.35">
      <c r="A1063" s="1">
        <v>45623</v>
      </c>
      <c r="B1063" s="5">
        <v>64</v>
      </c>
      <c r="C1063" s="9">
        <v>42.21</v>
      </c>
      <c r="D1063" s="4">
        <v>214.62</v>
      </c>
    </row>
    <row r="1064" spans="1:4" x14ac:dyDescent="0.35">
      <c r="A1064" s="1">
        <v>45624</v>
      </c>
      <c r="B1064" s="5">
        <v>52</v>
      </c>
      <c r="C1064" s="9">
        <v>46.75</v>
      </c>
      <c r="D1064" s="4">
        <v>186.19</v>
      </c>
    </row>
    <row r="1065" spans="1:4" x14ac:dyDescent="0.35">
      <c r="A1065" s="1">
        <v>45625</v>
      </c>
      <c r="B1065" s="5">
        <v>59</v>
      </c>
      <c r="C1065" s="9">
        <v>55.78</v>
      </c>
      <c r="D1065" s="4">
        <v>203.02</v>
      </c>
    </row>
    <row r="1066" spans="1:4" x14ac:dyDescent="0.35">
      <c r="A1066" s="1">
        <v>45626</v>
      </c>
      <c r="B1066" s="5">
        <v>60</v>
      </c>
      <c r="C1066" s="9">
        <v>46.53</v>
      </c>
      <c r="D1066" s="4">
        <v>212.27</v>
      </c>
    </row>
    <row r="1067" spans="1:4" x14ac:dyDescent="0.35">
      <c r="A1067" s="1">
        <v>45627</v>
      </c>
      <c r="B1067" s="5">
        <v>63</v>
      </c>
      <c r="C1067" s="9">
        <v>57.85</v>
      </c>
      <c r="D1067" s="4">
        <v>206.37</v>
      </c>
    </row>
    <row r="1068" spans="1:4" x14ac:dyDescent="0.35">
      <c r="A1068" s="1">
        <v>45628</v>
      </c>
      <c r="B1068" s="5">
        <v>63</v>
      </c>
      <c r="C1068" s="9">
        <v>54.19</v>
      </c>
      <c r="D1068" s="4">
        <v>197.09</v>
      </c>
    </row>
    <row r="1069" spans="1:4" x14ac:dyDescent="0.35">
      <c r="A1069" s="1">
        <v>45629</v>
      </c>
      <c r="B1069" s="5">
        <v>63</v>
      </c>
      <c r="C1069" s="9">
        <v>41.02</v>
      </c>
      <c r="D1069" s="4">
        <v>182.26</v>
      </c>
    </row>
    <row r="1070" spans="1:4" x14ac:dyDescent="0.35">
      <c r="A1070" s="1">
        <v>45630</v>
      </c>
      <c r="B1070" s="5">
        <v>55</v>
      </c>
      <c r="C1070" s="9">
        <v>55.89</v>
      </c>
      <c r="D1070" s="4">
        <v>177.91</v>
      </c>
    </row>
    <row r="1071" spans="1:4" x14ac:dyDescent="0.35">
      <c r="A1071" s="1">
        <v>45631</v>
      </c>
      <c r="B1071" s="5">
        <v>64</v>
      </c>
      <c r="C1071" s="9">
        <v>50.95</v>
      </c>
      <c r="D1071" s="4">
        <v>238.39</v>
      </c>
    </row>
    <row r="1072" spans="1:4" x14ac:dyDescent="0.35">
      <c r="A1072" s="1">
        <v>45632</v>
      </c>
      <c r="B1072" s="5">
        <v>56</v>
      </c>
      <c r="C1072" s="9">
        <v>53.08</v>
      </c>
      <c r="D1072" s="4">
        <v>172.12</v>
      </c>
    </row>
    <row r="1073" spans="1:4" x14ac:dyDescent="0.35">
      <c r="A1073" s="1">
        <v>45633</v>
      </c>
      <c r="B1073" s="5">
        <v>63</v>
      </c>
      <c r="C1073" s="9">
        <v>57.04</v>
      </c>
      <c r="D1073" s="4">
        <v>152.9</v>
      </c>
    </row>
    <row r="1074" spans="1:4" x14ac:dyDescent="0.35">
      <c r="A1074" s="1">
        <v>45634</v>
      </c>
      <c r="B1074" s="5">
        <v>59</v>
      </c>
      <c r="C1074" s="9">
        <v>51.65</v>
      </c>
      <c r="D1074" s="4">
        <v>215.16</v>
      </c>
    </row>
    <row r="1075" spans="1:4" x14ac:dyDescent="0.35">
      <c r="A1075" s="1">
        <v>45635</v>
      </c>
      <c r="B1075" s="5">
        <v>53</v>
      </c>
      <c r="C1075" s="9">
        <v>49.14</v>
      </c>
      <c r="D1075" s="4">
        <v>177.01</v>
      </c>
    </row>
    <row r="1076" spans="1:4" x14ac:dyDescent="0.35">
      <c r="A1076" s="1">
        <v>45636</v>
      </c>
      <c r="B1076" s="5">
        <v>62</v>
      </c>
      <c r="C1076" s="9">
        <v>52.96</v>
      </c>
      <c r="D1076" s="4">
        <v>221.07</v>
      </c>
    </row>
    <row r="1077" spans="1:4" x14ac:dyDescent="0.35">
      <c r="A1077" s="1">
        <v>45637</v>
      </c>
      <c r="B1077" s="5">
        <v>56</v>
      </c>
      <c r="C1077" s="9">
        <v>54.17</v>
      </c>
      <c r="D1077" s="4">
        <v>244.94</v>
      </c>
    </row>
    <row r="1078" spans="1:4" x14ac:dyDescent="0.35">
      <c r="A1078" s="1">
        <v>45638</v>
      </c>
      <c r="B1078" s="5">
        <v>59</v>
      </c>
      <c r="C1078" s="9">
        <v>39.89</v>
      </c>
      <c r="D1078" s="4">
        <v>183.79</v>
      </c>
    </row>
    <row r="1079" spans="1:4" x14ac:dyDescent="0.35">
      <c r="A1079" s="1">
        <v>45639</v>
      </c>
      <c r="B1079" s="5">
        <v>63</v>
      </c>
      <c r="C1079" s="9">
        <v>54.4</v>
      </c>
      <c r="D1079" s="4">
        <v>231.14</v>
      </c>
    </row>
    <row r="1080" spans="1:4" x14ac:dyDescent="0.35">
      <c r="A1080" s="1">
        <v>45640</v>
      </c>
      <c r="B1080" s="5">
        <v>64</v>
      </c>
      <c r="C1080" s="9">
        <v>42.47</v>
      </c>
      <c r="D1080" s="4">
        <v>176.86</v>
      </c>
    </row>
    <row r="1081" spans="1:4" x14ac:dyDescent="0.35">
      <c r="A1081" s="1">
        <v>45641</v>
      </c>
      <c r="B1081" s="5">
        <v>57</v>
      </c>
      <c r="C1081" s="9">
        <v>40.630000000000003</v>
      </c>
      <c r="D1081" s="4">
        <v>219.45</v>
      </c>
    </row>
    <row r="1082" spans="1:4" x14ac:dyDescent="0.35">
      <c r="A1082" s="1">
        <v>45642</v>
      </c>
      <c r="B1082" s="5">
        <v>60</v>
      </c>
      <c r="C1082" s="9">
        <v>56.47</v>
      </c>
      <c r="D1082" s="4">
        <v>209.05</v>
      </c>
    </row>
    <row r="1083" spans="1:4" x14ac:dyDescent="0.35">
      <c r="A1083" s="1">
        <v>45643</v>
      </c>
      <c r="B1083" s="5">
        <v>62</v>
      </c>
      <c r="C1083" s="9">
        <v>46.3</v>
      </c>
      <c r="D1083" s="4">
        <v>173.61</v>
      </c>
    </row>
    <row r="1084" spans="1:4" x14ac:dyDescent="0.35">
      <c r="A1084" s="1">
        <v>45644</v>
      </c>
      <c r="B1084" s="5">
        <v>63</v>
      </c>
      <c r="C1084" s="9">
        <v>42.51</v>
      </c>
      <c r="D1084" s="4">
        <v>225.78</v>
      </c>
    </row>
    <row r="1085" spans="1:4" x14ac:dyDescent="0.35">
      <c r="A1085" s="1">
        <v>45645</v>
      </c>
      <c r="B1085" s="5">
        <v>65</v>
      </c>
      <c r="C1085" s="9">
        <v>43.1</v>
      </c>
      <c r="D1085" s="4">
        <v>206.55</v>
      </c>
    </row>
    <row r="1086" spans="1:4" x14ac:dyDescent="0.35">
      <c r="A1086" s="1">
        <v>45646</v>
      </c>
      <c r="B1086" s="5">
        <v>59</v>
      </c>
      <c r="C1086" s="9">
        <v>50.42</v>
      </c>
      <c r="D1086" s="4">
        <v>244.92</v>
      </c>
    </row>
    <row r="1087" spans="1:4" x14ac:dyDescent="0.35">
      <c r="A1087" s="1">
        <v>45647</v>
      </c>
      <c r="B1087" s="5">
        <v>56</v>
      </c>
      <c r="C1087" s="9">
        <v>39.42</v>
      </c>
      <c r="D1087" s="4">
        <v>164.64</v>
      </c>
    </row>
    <row r="1088" spans="1:4" x14ac:dyDescent="0.35">
      <c r="A1088" s="1">
        <v>45648</v>
      </c>
      <c r="B1088" s="5">
        <v>60</v>
      </c>
      <c r="C1088" s="9">
        <v>41</v>
      </c>
      <c r="D1088" s="4">
        <v>216.65</v>
      </c>
    </row>
    <row r="1089" spans="1:4" x14ac:dyDescent="0.35">
      <c r="A1089" s="1">
        <v>45649</v>
      </c>
      <c r="B1089" s="5">
        <v>60</v>
      </c>
      <c r="C1089" s="9">
        <v>40.159999999999997</v>
      </c>
      <c r="D1089" s="4">
        <v>168.25</v>
      </c>
    </row>
    <row r="1090" spans="1:4" x14ac:dyDescent="0.35">
      <c r="A1090" s="1">
        <v>45650</v>
      </c>
      <c r="B1090" s="5">
        <v>60</v>
      </c>
      <c r="C1090" s="9">
        <v>56.83</v>
      </c>
      <c r="D1090" s="4">
        <v>217.34</v>
      </c>
    </row>
    <row r="1091" spans="1:4" x14ac:dyDescent="0.35">
      <c r="A1091" s="1">
        <v>45651</v>
      </c>
      <c r="B1091" s="5">
        <v>53</v>
      </c>
      <c r="C1091" s="9">
        <v>48.07</v>
      </c>
      <c r="D1091" s="4">
        <v>193.43</v>
      </c>
    </row>
    <row r="1092" spans="1:4" x14ac:dyDescent="0.35">
      <c r="A1092" s="1">
        <v>45652</v>
      </c>
      <c r="B1092" s="5">
        <v>58</v>
      </c>
      <c r="C1092" s="9">
        <v>51.11</v>
      </c>
      <c r="D1092" s="4">
        <v>160.80000000000001</v>
      </c>
    </row>
    <row r="1093" spans="1:4" x14ac:dyDescent="0.35">
      <c r="A1093" s="1">
        <v>45653</v>
      </c>
      <c r="B1093" s="5">
        <v>62</v>
      </c>
      <c r="C1093" s="9">
        <v>40.619999999999997</v>
      </c>
      <c r="D1093" s="4">
        <v>234.76</v>
      </c>
    </row>
    <row r="1094" spans="1:4" x14ac:dyDescent="0.35">
      <c r="A1094" s="1">
        <v>45654</v>
      </c>
      <c r="B1094" s="5">
        <v>54</v>
      </c>
      <c r="C1094" s="9">
        <v>44.57</v>
      </c>
      <c r="D1094" s="4">
        <v>156.03</v>
      </c>
    </row>
    <row r="1095" spans="1:4" x14ac:dyDescent="0.35">
      <c r="A1095" s="1">
        <v>45655</v>
      </c>
      <c r="B1095" s="5">
        <v>61</v>
      </c>
      <c r="C1095" s="9">
        <v>43.04</v>
      </c>
      <c r="D1095" s="4">
        <v>245.72</v>
      </c>
    </row>
    <row r="1096" spans="1:4" x14ac:dyDescent="0.35">
      <c r="A1096" s="1">
        <v>45656</v>
      </c>
      <c r="B1096" s="5">
        <v>62</v>
      </c>
      <c r="C1096" s="9">
        <v>44.91</v>
      </c>
      <c r="D1096" s="4">
        <v>236.73</v>
      </c>
    </row>
    <row r="1097" spans="1:4" x14ac:dyDescent="0.35">
      <c r="A1097" s="1">
        <v>45657</v>
      </c>
      <c r="B1097" s="5">
        <v>66</v>
      </c>
      <c r="C1097" s="9">
        <v>47.14</v>
      </c>
      <c r="D1097" s="4">
        <v>189.16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F98C-FA19-4E44-B0D9-10C1480FD4B2}">
  <dimension ref="A1:E366"/>
  <sheetViews>
    <sheetView zoomScale="87" workbookViewId="0">
      <selection activeCell="S11" sqref="S11"/>
    </sheetView>
  </sheetViews>
  <sheetFormatPr defaultRowHeight="14.5" x14ac:dyDescent="0.35"/>
  <cols>
    <col min="2" max="2" width="10.36328125" bestFit="1" customWidth="1"/>
    <col min="4" max="4" width="12.1796875" bestFit="1" customWidth="1"/>
    <col min="5" max="5" width="10.1796875" bestFit="1" customWidth="1"/>
  </cols>
  <sheetData>
    <row r="1" spans="1:5" x14ac:dyDescent="0.35">
      <c r="A1" s="2" t="s">
        <v>0</v>
      </c>
      <c r="B1" s="2" t="s">
        <v>42</v>
      </c>
      <c r="C1" s="2" t="s">
        <v>43</v>
      </c>
      <c r="D1" s="2" t="s">
        <v>44</v>
      </c>
      <c r="E1" s="2" t="s">
        <v>45</v>
      </c>
    </row>
    <row r="2" spans="1:5" x14ac:dyDescent="0.35">
      <c r="A2">
        <v>1</v>
      </c>
      <c r="B2" s="13">
        <v>1059</v>
      </c>
      <c r="C2" s="13">
        <f>Model!$I$7/365</f>
        <v>52.575342465753423</v>
      </c>
      <c r="D2" s="13">
        <f>B2-C2</f>
        <v>1006.4246575342465</v>
      </c>
      <c r="E2">
        <v>-312</v>
      </c>
    </row>
    <row r="3" spans="1:5" x14ac:dyDescent="0.35">
      <c r="A3">
        <v>2</v>
      </c>
      <c r="B3" s="13">
        <f>D2</f>
        <v>1006.4246575342465</v>
      </c>
      <c r="C3" s="13">
        <f>Model!$I$7/365</f>
        <v>52.575342465753423</v>
      </c>
      <c r="D3" s="13">
        <f t="shared" ref="D3:D66" si="0">B3-C3</f>
        <v>953.84931506849307</v>
      </c>
    </row>
    <row r="4" spans="1:5" x14ac:dyDescent="0.35">
      <c r="A4">
        <v>3</v>
      </c>
      <c r="B4" s="13">
        <f t="shared" ref="B4:B67" si="1">D3</f>
        <v>953.84931506849307</v>
      </c>
      <c r="C4" s="13">
        <f>Model!$I$7/365</f>
        <v>52.575342465753423</v>
      </c>
      <c r="D4" s="13">
        <f t="shared" si="0"/>
        <v>901.2739726027396</v>
      </c>
    </row>
    <row r="5" spans="1:5" x14ac:dyDescent="0.35">
      <c r="A5">
        <v>4</v>
      </c>
      <c r="B5" s="13">
        <f t="shared" si="1"/>
        <v>901.2739726027396</v>
      </c>
      <c r="C5" s="13">
        <f>Model!$I$7/365</f>
        <v>52.575342465753423</v>
      </c>
      <c r="D5" s="13">
        <f t="shared" si="0"/>
        <v>848.69863013698614</v>
      </c>
    </row>
    <row r="6" spans="1:5" x14ac:dyDescent="0.35">
      <c r="A6">
        <v>5</v>
      </c>
      <c r="B6" s="13">
        <f t="shared" si="1"/>
        <v>848.69863013698614</v>
      </c>
      <c r="C6" s="13">
        <f>Model!$I$7/365</f>
        <v>52.575342465753423</v>
      </c>
      <c r="D6" s="13">
        <f t="shared" si="0"/>
        <v>796.12328767123267</v>
      </c>
    </row>
    <row r="7" spans="1:5" x14ac:dyDescent="0.35">
      <c r="A7">
        <v>6</v>
      </c>
      <c r="B7" s="13">
        <f t="shared" si="1"/>
        <v>796.12328767123267</v>
      </c>
      <c r="C7" s="13">
        <f>Model!$I$7/365</f>
        <v>52.575342465753423</v>
      </c>
      <c r="D7" s="13">
        <f t="shared" si="0"/>
        <v>743.54794520547921</v>
      </c>
    </row>
    <row r="8" spans="1:5" x14ac:dyDescent="0.35">
      <c r="A8">
        <v>7</v>
      </c>
      <c r="B8" s="13">
        <f t="shared" si="1"/>
        <v>743.54794520547921</v>
      </c>
      <c r="C8" s="13">
        <f>Model!$I$7/365</f>
        <v>52.575342465753423</v>
      </c>
      <c r="D8" s="13">
        <f t="shared" si="0"/>
        <v>690.97260273972574</v>
      </c>
    </row>
    <row r="9" spans="1:5" x14ac:dyDescent="0.35">
      <c r="A9">
        <v>8</v>
      </c>
      <c r="B9" s="13">
        <f t="shared" si="1"/>
        <v>690.97260273972574</v>
      </c>
      <c r="C9" s="13">
        <f>Model!$I$7/365</f>
        <v>52.575342465753423</v>
      </c>
      <c r="D9" s="13">
        <f t="shared" si="0"/>
        <v>638.39726027397228</v>
      </c>
    </row>
    <row r="10" spans="1:5" x14ac:dyDescent="0.35">
      <c r="A10">
        <v>9</v>
      </c>
      <c r="B10" s="13">
        <f t="shared" si="1"/>
        <v>638.39726027397228</v>
      </c>
      <c r="C10" s="13">
        <f>Model!$I$7/365</f>
        <v>52.575342465753423</v>
      </c>
      <c r="D10" s="13">
        <f t="shared" si="0"/>
        <v>585.82191780821881</v>
      </c>
    </row>
    <row r="11" spans="1:5" x14ac:dyDescent="0.35">
      <c r="A11">
        <v>10</v>
      </c>
      <c r="B11" s="13">
        <f t="shared" si="1"/>
        <v>585.82191780821881</v>
      </c>
      <c r="C11" s="13">
        <f>Model!$I$7/365</f>
        <v>52.575342465753423</v>
      </c>
      <c r="D11" s="13">
        <f t="shared" si="0"/>
        <v>533.24657534246535</v>
      </c>
    </row>
    <row r="12" spans="1:5" x14ac:dyDescent="0.35">
      <c r="A12">
        <v>11</v>
      </c>
      <c r="B12" s="13">
        <f t="shared" si="1"/>
        <v>533.24657534246535</v>
      </c>
      <c r="C12" s="13">
        <f>Model!$I$7/365</f>
        <v>52.575342465753423</v>
      </c>
      <c r="D12" s="13">
        <f t="shared" si="0"/>
        <v>480.67123287671194</v>
      </c>
    </row>
    <row r="13" spans="1:5" x14ac:dyDescent="0.35">
      <c r="A13">
        <v>12</v>
      </c>
      <c r="B13" s="13">
        <f t="shared" si="1"/>
        <v>480.67123287671194</v>
      </c>
      <c r="C13" s="13">
        <f>Model!$I$7/365</f>
        <v>52.575342465753423</v>
      </c>
      <c r="D13" s="13">
        <f t="shared" si="0"/>
        <v>428.09589041095853</v>
      </c>
    </row>
    <row r="14" spans="1:5" x14ac:dyDescent="0.35">
      <c r="A14">
        <v>13</v>
      </c>
      <c r="B14" s="13">
        <f t="shared" si="1"/>
        <v>428.09589041095853</v>
      </c>
      <c r="C14" s="13">
        <f>Model!$I$7/365</f>
        <v>52.575342465753423</v>
      </c>
      <c r="D14" s="13">
        <f t="shared" si="0"/>
        <v>375.52054794520512</v>
      </c>
    </row>
    <row r="15" spans="1:5" x14ac:dyDescent="0.35">
      <c r="A15">
        <v>14</v>
      </c>
      <c r="B15" s="13">
        <f t="shared" si="1"/>
        <v>375.52054794520512</v>
      </c>
      <c r="C15" s="13">
        <f>Model!$I$7/365</f>
        <v>52.575342465753423</v>
      </c>
      <c r="D15" s="13">
        <f t="shared" si="0"/>
        <v>322.94520547945172</v>
      </c>
    </row>
    <row r="16" spans="1:5" x14ac:dyDescent="0.35">
      <c r="A16">
        <v>15</v>
      </c>
      <c r="B16" s="13">
        <f t="shared" si="1"/>
        <v>322.94520547945172</v>
      </c>
      <c r="C16" s="13">
        <f>Model!$I$7/365</f>
        <v>52.575342465753423</v>
      </c>
      <c r="D16" s="13">
        <f t="shared" si="0"/>
        <v>270.36986301369831</v>
      </c>
    </row>
    <row r="17" spans="1:4" x14ac:dyDescent="0.35">
      <c r="A17">
        <v>16</v>
      </c>
      <c r="B17" s="13">
        <f t="shared" si="1"/>
        <v>270.36986301369831</v>
      </c>
      <c r="C17" s="13">
        <f>Model!$I$7/365</f>
        <v>52.575342465753423</v>
      </c>
      <c r="D17" s="13">
        <f t="shared" si="0"/>
        <v>217.7945205479449</v>
      </c>
    </row>
    <row r="18" spans="1:4" x14ac:dyDescent="0.35">
      <c r="A18">
        <v>17</v>
      </c>
      <c r="B18" s="13">
        <f t="shared" si="1"/>
        <v>217.7945205479449</v>
      </c>
      <c r="C18" s="13">
        <f>Model!$I$7/365</f>
        <v>52.575342465753423</v>
      </c>
      <c r="D18" s="13">
        <f t="shared" si="0"/>
        <v>165.21917808219149</v>
      </c>
    </row>
    <row r="19" spans="1:4" x14ac:dyDescent="0.35">
      <c r="A19">
        <v>18</v>
      </c>
      <c r="B19" s="13">
        <f t="shared" si="1"/>
        <v>165.21917808219149</v>
      </c>
      <c r="C19" s="13">
        <f>Model!$I$7/365</f>
        <v>52.575342465753423</v>
      </c>
      <c r="D19" s="13">
        <f t="shared" si="0"/>
        <v>112.64383561643807</v>
      </c>
    </row>
    <row r="20" spans="1:4" x14ac:dyDescent="0.35">
      <c r="A20">
        <v>19</v>
      </c>
      <c r="B20" s="13">
        <f t="shared" si="1"/>
        <v>112.64383561643807</v>
      </c>
      <c r="C20" s="13">
        <f>Model!$I$7/365</f>
        <v>52.575342465753423</v>
      </c>
      <c r="D20" s="13">
        <f t="shared" si="0"/>
        <v>60.068493150684645</v>
      </c>
    </row>
    <row r="21" spans="1:4" x14ac:dyDescent="0.35">
      <c r="A21">
        <v>20</v>
      </c>
      <c r="B21" s="13">
        <f t="shared" si="1"/>
        <v>60.068493150684645</v>
      </c>
      <c r="C21" s="13">
        <f>Model!$I$7/365</f>
        <v>52.575342465753423</v>
      </c>
      <c r="D21" s="13">
        <f t="shared" si="0"/>
        <v>7.4931506849312228</v>
      </c>
    </row>
    <row r="22" spans="1:4" x14ac:dyDescent="0.35">
      <c r="A22">
        <v>21</v>
      </c>
      <c r="B22" s="13">
        <f t="shared" si="1"/>
        <v>7.4931506849312228</v>
      </c>
      <c r="C22" s="13">
        <f>Model!$I$7/365</f>
        <v>52.575342465753423</v>
      </c>
      <c r="D22" s="13">
        <f t="shared" si="0"/>
        <v>-45.0821917808222</v>
      </c>
    </row>
    <row r="23" spans="1:4" x14ac:dyDescent="0.35">
      <c r="A23">
        <v>22</v>
      </c>
      <c r="B23" s="13">
        <f t="shared" si="1"/>
        <v>-45.0821917808222</v>
      </c>
      <c r="C23" s="13">
        <f>Model!$I$7/365</f>
        <v>52.575342465753423</v>
      </c>
      <c r="D23" s="13">
        <f t="shared" si="0"/>
        <v>-97.657534246575622</v>
      </c>
    </row>
    <row r="24" spans="1:4" x14ac:dyDescent="0.35">
      <c r="A24">
        <v>23</v>
      </c>
      <c r="B24" s="13">
        <f t="shared" si="1"/>
        <v>-97.657534246575622</v>
      </c>
      <c r="C24" s="13">
        <f>Model!$I$7/365</f>
        <v>52.575342465753423</v>
      </c>
      <c r="D24" s="13">
        <f t="shared" si="0"/>
        <v>-150.23287671232904</v>
      </c>
    </row>
    <row r="25" spans="1:4" x14ac:dyDescent="0.35">
      <c r="A25">
        <v>24</v>
      </c>
      <c r="B25" s="13">
        <f t="shared" si="1"/>
        <v>-150.23287671232904</v>
      </c>
      <c r="C25" s="13">
        <f>Model!$I$7/365</f>
        <v>52.575342465753423</v>
      </c>
      <c r="D25" s="13">
        <f t="shared" si="0"/>
        <v>-202.80821917808248</v>
      </c>
    </row>
    <row r="26" spans="1:4" x14ac:dyDescent="0.35">
      <c r="A26">
        <v>25</v>
      </c>
      <c r="B26" s="13">
        <f t="shared" si="1"/>
        <v>-202.80821917808248</v>
      </c>
      <c r="C26" s="13">
        <f>Model!$I$7/365</f>
        <v>52.575342465753423</v>
      </c>
      <c r="D26" s="13">
        <f t="shared" si="0"/>
        <v>-255.38356164383589</v>
      </c>
    </row>
    <row r="27" spans="1:4" x14ac:dyDescent="0.35">
      <c r="A27">
        <v>26</v>
      </c>
      <c r="B27" s="13">
        <f t="shared" si="1"/>
        <v>-255.38356164383589</v>
      </c>
      <c r="C27" s="13">
        <f>Model!$I$7/365</f>
        <v>52.575342465753423</v>
      </c>
      <c r="D27" s="13">
        <f t="shared" si="0"/>
        <v>-307.9589041095893</v>
      </c>
    </row>
    <row r="28" spans="1:4" x14ac:dyDescent="0.35">
      <c r="A28">
        <v>27</v>
      </c>
      <c r="B28" s="13">
        <f t="shared" si="1"/>
        <v>-307.9589041095893</v>
      </c>
      <c r="C28" s="13">
        <f>Model!$I$7/365</f>
        <v>52.575342465753423</v>
      </c>
      <c r="D28" s="13">
        <f t="shared" si="0"/>
        <v>-360.53424657534271</v>
      </c>
    </row>
    <row r="29" spans="1:4" x14ac:dyDescent="0.35">
      <c r="A29">
        <v>28</v>
      </c>
      <c r="B29" s="13">
        <f>D28+1059</f>
        <v>698.46575342465735</v>
      </c>
      <c r="C29" s="13">
        <f>Model!$I$7/365</f>
        <v>52.575342465753423</v>
      </c>
      <c r="D29" s="13">
        <f t="shared" si="0"/>
        <v>645.89041095890389</v>
      </c>
    </row>
    <row r="30" spans="1:4" x14ac:dyDescent="0.35">
      <c r="A30">
        <v>29</v>
      </c>
      <c r="B30" s="13">
        <f t="shared" si="1"/>
        <v>645.89041095890389</v>
      </c>
      <c r="C30" s="13">
        <f>Model!$I$7/365</f>
        <v>52.575342465753423</v>
      </c>
      <c r="D30" s="13">
        <f t="shared" si="0"/>
        <v>593.31506849315042</v>
      </c>
    </row>
    <row r="31" spans="1:4" x14ac:dyDescent="0.35">
      <c r="A31">
        <v>30</v>
      </c>
      <c r="B31" s="13">
        <f t="shared" si="1"/>
        <v>593.31506849315042</v>
      </c>
      <c r="C31" s="13">
        <f>Model!$I$7/365</f>
        <v>52.575342465753423</v>
      </c>
      <c r="D31" s="13">
        <f t="shared" si="0"/>
        <v>540.73972602739696</v>
      </c>
    </row>
    <row r="32" spans="1:4" x14ac:dyDescent="0.35">
      <c r="A32">
        <v>31</v>
      </c>
      <c r="B32" s="13">
        <f t="shared" si="1"/>
        <v>540.73972602739696</v>
      </c>
      <c r="C32" s="13">
        <f>Model!$I$7/365</f>
        <v>52.575342465753423</v>
      </c>
      <c r="D32" s="13">
        <f t="shared" si="0"/>
        <v>488.16438356164355</v>
      </c>
    </row>
    <row r="33" spans="1:4" x14ac:dyDescent="0.35">
      <c r="A33">
        <v>32</v>
      </c>
      <c r="B33" s="13">
        <f t="shared" si="1"/>
        <v>488.16438356164355</v>
      </c>
      <c r="C33" s="13">
        <f>Model!$I$7/365</f>
        <v>52.575342465753423</v>
      </c>
      <c r="D33" s="13">
        <f t="shared" si="0"/>
        <v>435.58904109589014</v>
      </c>
    </row>
    <row r="34" spans="1:4" x14ac:dyDescent="0.35">
      <c r="A34">
        <v>33</v>
      </c>
      <c r="B34" s="13">
        <f t="shared" si="1"/>
        <v>435.58904109589014</v>
      </c>
      <c r="C34" s="13">
        <f>Model!$I$7/365</f>
        <v>52.575342465753423</v>
      </c>
      <c r="D34" s="13">
        <f t="shared" si="0"/>
        <v>383.01369863013673</v>
      </c>
    </row>
    <row r="35" spans="1:4" x14ac:dyDescent="0.35">
      <c r="A35">
        <v>34</v>
      </c>
      <c r="B35" s="13">
        <f t="shared" si="1"/>
        <v>383.01369863013673</v>
      </c>
      <c r="C35" s="13">
        <f>Model!$I$7/365</f>
        <v>52.575342465753423</v>
      </c>
      <c r="D35" s="13">
        <f t="shared" si="0"/>
        <v>330.43835616438332</v>
      </c>
    </row>
    <row r="36" spans="1:4" x14ac:dyDescent="0.35">
      <c r="A36">
        <v>35</v>
      </c>
      <c r="B36" s="13">
        <f t="shared" si="1"/>
        <v>330.43835616438332</v>
      </c>
      <c r="C36" s="13">
        <f>Model!$I$7/365</f>
        <v>52.575342465753423</v>
      </c>
      <c r="D36" s="13">
        <f t="shared" si="0"/>
        <v>277.86301369862991</v>
      </c>
    </row>
    <row r="37" spans="1:4" x14ac:dyDescent="0.35">
      <c r="A37">
        <v>36</v>
      </c>
      <c r="B37" s="13">
        <f t="shared" si="1"/>
        <v>277.86301369862991</v>
      </c>
      <c r="C37" s="13">
        <f>Model!$I$7/365</f>
        <v>52.575342465753423</v>
      </c>
      <c r="D37" s="13">
        <f t="shared" si="0"/>
        <v>225.28767123287651</v>
      </c>
    </row>
    <row r="38" spans="1:4" x14ac:dyDescent="0.35">
      <c r="A38">
        <v>37</v>
      </c>
      <c r="B38" s="13">
        <f t="shared" si="1"/>
        <v>225.28767123287651</v>
      </c>
      <c r="C38" s="13">
        <f>Model!$I$7/365</f>
        <v>52.575342465753423</v>
      </c>
      <c r="D38" s="13">
        <f t="shared" si="0"/>
        <v>172.7123287671231</v>
      </c>
    </row>
    <row r="39" spans="1:4" x14ac:dyDescent="0.35">
      <c r="A39">
        <v>38</v>
      </c>
      <c r="B39" s="13">
        <f t="shared" si="1"/>
        <v>172.7123287671231</v>
      </c>
      <c r="C39" s="13">
        <f>Model!$I$7/365</f>
        <v>52.575342465753423</v>
      </c>
      <c r="D39" s="13">
        <f t="shared" si="0"/>
        <v>120.13698630136967</v>
      </c>
    </row>
    <row r="40" spans="1:4" x14ac:dyDescent="0.35">
      <c r="A40">
        <v>39</v>
      </c>
      <c r="B40" s="13">
        <f t="shared" si="1"/>
        <v>120.13698630136967</v>
      </c>
      <c r="C40" s="13">
        <f>Model!$I$7/365</f>
        <v>52.575342465753423</v>
      </c>
      <c r="D40" s="13">
        <f t="shared" si="0"/>
        <v>67.561643835616252</v>
      </c>
    </row>
    <row r="41" spans="1:4" x14ac:dyDescent="0.35">
      <c r="A41">
        <v>40</v>
      </c>
      <c r="B41" s="13">
        <f t="shared" si="1"/>
        <v>67.561643835616252</v>
      </c>
      <c r="C41" s="13">
        <f>Model!$I$7/365</f>
        <v>52.575342465753423</v>
      </c>
      <c r="D41" s="13">
        <f t="shared" si="0"/>
        <v>14.986301369862829</v>
      </c>
    </row>
    <row r="42" spans="1:4" x14ac:dyDescent="0.35">
      <c r="A42">
        <v>41</v>
      </c>
      <c r="B42" s="13">
        <f t="shared" si="1"/>
        <v>14.986301369862829</v>
      </c>
      <c r="C42" s="13">
        <f>Model!$I$7/365</f>
        <v>52.575342465753423</v>
      </c>
      <c r="D42" s="13">
        <f t="shared" si="0"/>
        <v>-37.589041095890593</v>
      </c>
    </row>
    <row r="43" spans="1:4" x14ac:dyDescent="0.35">
      <c r="A43">
        <v>42</v>
      </c>
      <c r="B43" s="13">
        <f t="shared" si="1"/>
        <v>-37.589041095890593</v>
      </c>
      <c r="C43" s="13">
        <f>Model!$I$7/365</f>
        <v>52.575342465753423</v>
      </c>
      <c r="D43" s="13">
        <f t="shared" si="0"/>
        <v>-90.164383561644016</v>
      </c>
    </row>
    <row r="44" spans="1:4" x14ac:dyDescent="0.35">
      <c r="A44">
        <v>43</v>
      </c>
      <c r="B44" s="13">
        <f t="shared" si="1"/>
        <v>-90.164383561644016</v>
      </c>
      <c r="C44" s="13">
        <f>Model!$I$7/365</f>
        <v>52.575342465753423</v>
      </c>
      <c r="D44" s="13">
        <f t="shared" si="0"/>
        <v>-142.73972602739744</v>
      </c>
    </row>
    <row r="45" spans="1:4" x14ac:dyDescent="0.35">
      <c r="A45">
        <v>44</v>
      </c>
      <c r="B45" s="13">
        <f t="shared" si="1"/>
        <v>-142.73972602739744</v>
      </c>
      <c r="C45" s="13">
        <f>Model!$I$7/365</f>
        <v>52.575342465753423</v>
      </c>
      <c r="D45" s="13">
        <f t="shared" si="0"/>
        <v>-195.31506849315087</v>
      </c>
    </row>
    <row r="46" spans="1:4" x14ac:dyDescent="0.35">
      <c r="A46">
        <v>45</v>
      </c>
      <c r="B46" s="13">
        <f t="shared" si="1"/>
        <v>-195.31506849315087</v>
      </c>
      <c r="C46" s="13">
        <f>Model!$I$7/365</f>
        <v>52.575342465753423</v>
      </c>
      <c r="D46" s="13">
        <f t="shared" si="0"/>
        <v>-247.89041095890428</v>
      </c>
    </row>
    <row r="47" spans="1:4" x14ac:dyDescent="0.35">
      <c r="A47">
        <v>46</v>
      </c>
      <c r="B47" s="13">
        <f t="shared" si="1"/>
        <v>-247.89041095890428</v>
      </c>
      <c r="C47" s="13">
        <f>Model!$I$7/365</f>
        <v>52.575342465753423</v>
      </c>
      <c r="D47" s="13">
        <f t="shared" si="0"/>
        <v>-300.46575342465769</v>
      </c>
    </row>
    <row r="48" spans="1:4" x14ac:dyDescent="0.35">
      <c r="A48">
        <v>47</v>
      </c>
      <c r="B48" s="13">
        <f t="shared" si="1"/>
        <v>-300.46575342465769</v>
      </c>
      <c r="C48" s="13">
        <f>Model!$I$7/365</f>
        <v>52.575342465753423</v>
      </c>
      <c r="D48" s="13">
        <f t="shared" si="0"/>
        <v>-353.0410958904111</v>
      </c>
    </row>
    <row r="49" spans="1:4" x14ac:dyDescent="0.35">
      <c r="A49">
        <v>48</v>
      </c>
      <c r="B49" s="13">
        <f>D48+1059</f>
        <v>705.95890410958896</v>
      </c>
      <c r="C49" s="13">
        <f>Model!$I$7/365</f>
        <v>52.575342465753423</v>
      </c>
      <c r="D49" s="13">
        <f t="shared" si="0"/>
        <v>653.38356164383549</v>
      </c>
    </row>
    <row r="50" spans="1:4" x14ac:dyDescent="0.35">
      <c r="A50">
        <v>49</v>
      </c>
      <c r="B50" s="13">
        <f t="shared" si="1"/>
        <v>653.38356164383549</v>
      </c>
      <c r="C50" s="13">
        <f>Model!$I$7/365</f>
        <v>52.575342465753423</v>
      </c>
      <c r="D50" s="13">
        <f t="shared" si="0"/>
        <v>600.80821917808203</v>
      </c>
    </row>
    <row r="51" spans="1:4" x14ac:dyDescent="0.35">
      <c r="A51">
        <v>50</v>
      </c>
      <c r="B51" s="13">
        <f t="shared" si="1"/>
        <v>600.80821917808203</v>
      </c>
      <c r="C51" s="13">
        <f>Model!$I$7/365</f>
        <v>52.575342465753423</v>
      </c>
      <c r="D51" s="13">
        <f t="shared" si="0"/>
        <v>548.23287671232856</v>
      </c>
    </row>
    <row r="52" spans="1:4" x14ac:dyDescent="0.35">
      <c r="A52">
        <v>51</v>
      </c>
      <c r="B52" s="13">
        <f t="shared" si="1"/>
        <v>548.23287671232856</v>
      </c>
      <c r="C52" s="13">
        <f>Model!$I$7/365</f>
        <v>52.575342465753423</v>
      </c>
      <c r="D52" s="13">
        <f t="shared" si="0"/>
        <v>495.65753424657515</v>
      </c>
    </row>
    <row r="53" spans="1:4" x14ac:dyDescent="0.35">
      <c r="A53">
        <v>52</v>
      </c>
      <c r="B53" s="13">
        <f t="shared" si="1"/>
        <v>495.65753424657515</v>
      </c>
      <c r="C53" s="13">
        <f>Model!$I$7/365</f>
        <v>52.575342465753423</v>
      </c>
      <c r="D53" s="13">
        <f t="shared" si="0"/>
        <v>443.08219178082174</v>
      </c>
    </row>
    <row r="54" spans="1:4" x14ac:dyDescent="0.35">
      <c r="A54">
        <v>53</v>
      </c>
      <c r="B54" s="13">
        <f t="shared" si="1"/>
        <v>443.08219178082174</v>
      </c>
      <c r="C54" s="13">
        <f>Model!$I$7/365</f>
        <v>52.575342465753423</v>
      </c>
      <c r="D54" s="13">
        <f t="shared" si="0"/>
        <v>390.50684931506834</v>
      </c>
    </row>
    <row r="55" spans="1:4" x14ac:dyDescent="0.35">
      <c r="A55">
        <v>54</v>
      </c>
      <c r="B55" s="13">
        <f t="shared" si="1"/>
        <v>390.50684931506834</v>
      </c>
      <c r="C55" s="13">
        <f>Model!$I$7/365</f>
        <v>52.575342465753423</v>
      </c>
      <c r="D55" s="13">
        <f t="shared" si="0"/>
        <v>337.93150684931493</v>
      </c>
    </row>
    <row r="56" spans="1:4" x14ac:dyDescent="0.35">
      <c r="A56">
        <v>55</v>
      </c>
      <c r="B56" s="13">
        <f t="shared" si="1"/>
        <v>337.93150684931493</v>
      </c>
      <c r="C56" s="13">
        <f>Model!$I$7/365</f>
        <v>52.575342465753423</v>
      </c>
      <c r="D56" s="13">
        <f t="shared" si="0"/>
        <v>285.35616438356152</v>
      </c>
    </row>
    <row r="57" spans="1:4" x14ac:dyDescent="0.35">
      <c r="A57">
        <v>56</v>
      </c>
      <c r="B57" s="13">
        <f t="shared" si="1"/>
        <v>285.35616438356152</v>
      </c>
      <c r="C57" s="13">
        <f>Model!$I$7/365</f>
        <v>52.575342465753423</v>
      </c>
      <c r="D57" s="13">
        <f t="shared" si="0"/>
        <v>232.78082191780811</v>
      </c>
    </row>
    <row r="58" spans="1:4" x14ac:dyDescent="0.35">
      <c r="A58">
        <v>57</v>
      </c>
      <c r="B58" s="13">
        <f t="shared" si="1"/>
        <v>232.78082191780811</v>
      </c>
      <c r="C58" s="13">
        <f>Model!$I$7/365</f>
        <v>52.575342465753423</v>
      </c>
      <c r="D58" s="13">
        <f t="shared" si="0"/>
        <v>180.2054794520547</v>
      </c>
    </row>
    <row r="59" spans="1:4" x14ac:dyDescent="0.35">
      <c r="A59">
        <v>58</v>
      </c>
      <c r="B59" s="13">
        <f t="shared" si="1"/>
        <v>180.2054794520547</v>
      </c>
      <c r="C59" s="13">
        <f>Model!$I$7/365</f>
        <v>52.575342465753423</v>
      </c>
      <c r="D59" s="13">
        <f t="shared" si="0"/>
        <v>127.63013698630128</v>
      </c>
    </row>
    <row r="60" spans="1:4" x14ac:dyDescent="0.35">
      <c r="A60">
        <v>59</v>
      </c>
      <c r="B60" s="13">
        <f t="shared" si="1"/>
        <v>127.63013698630128</v>
      </c>
      <c r="C60" s="13">
        <f>Model!$I$7/365</f>
        <v>52.575342465753423</v>
      </c>
      <c r="D60" s="13">
        <f t="shared" si="0"/>
        <v>75.054794520547858</v>
      </c>
    </row>
    <row r="61" spans="1:4" x14ac:dyDescent="0.35">
      <c r="A61">
        <v>60</v>
      </c>
      <c r="B61" s="13">
        <f t="shared" si="1"/>
        <v>75.054794520547858</v>
      </c>
      <c r="C61" s="13">
        <f>Model!$I$7/365</f>
        <v>52.575342465753423</v>
      </c>
      <c r="D61" s="13">
        <f t="shared" si="0"/>
        <v>22.479452054794436</v>
      </c>
    </row>
    <row r="62" spans="1:4" x14ac:dyDescent="0.35">
      <c r="A62">
        <v>61</v>
      </c>
      <c r="B62" s="13">
        <f t="shared" si="1"/>
        <v>22.479452054794436</v>
      </c>
      <c r="C62" s="13">
        <f>Model!$I$7/365</f>
        <v>52.575342465753423</v>
      </c>
      <c r="D62" s="13">
        <f t="shared" si="0"/>
        <v>-30.095890410958987</v>
      </c>
    </row>
    <row r="63" spans="1:4" x14ac:dyDescent="0.35">
      <c r="A63">
        <v>62</v>
      </c>
      <c r="B63" s="13">
        <f t="shared" si="1"/>
        <v>-30.095890410958987</v>
      </c>
      <c r="C63" s="13">
        <f>Model!$I$7/365</f>
        <v>52.575342465753423</v>
      </c>
      <c r="D63" s="13">
        <f t="shared" si="0"/>
        <v>-82.671232876712409</v>
      </c>
    </row>
    <row r="64" spans="1:4" x14ac:dyDescent="0.35">
      <c r="A64">
        <v>63</v>
      </c>
      <c r="B64" s="13">
        <f t="shared" si="1"/>
        <v>-82.671232876712409</v>
      </c>
      <c r="C64" s="13">
        <f>Model!$I$7/365</f>
        <v>52.575342465753423</v>
      </c>
      <c r="D64" s="13">
        <f t="shared" si="0"/>
        <v>-135.24657534246583</v>
      </c>
    </row>
    <row r="65" spans="1:4" x14ac:dyDescent="0.35">
      <c r="A65">
        <v>64</v>
      </c>
      <c r="B65" s="13">
        <f t="shared" si="1"/>
        <v>-135.24657534246583</v>
      </c>
      <c r="C65" s="13">
        <f>Model!$I$7/365</f>
        <v>52.575342465753423</v>
      </c>
      <c r="D65" s="13">
        <f t="shared" si="0"/>
        <v>-187.82191780821927</v>
      </c>
    </row>
    <row r="66" spans="1:4" x14ac:dyDescent="0.35">
      <c r="A66">
        <v>65</v>
      </c>
      <c r="B66" s="13">
        <f t="shared" si="1"/>
        <v>-187.82191780821927</v>
      </c>
      <c r="C66" s="13">
        <f>Model!$I$7/365</f>
        <v>52.575342465753423</v>
      </c>
      <c r="D66" s="13">
        <f t="shared" si="0"/>
        <v>-240.39726027397268</v>
      </c>
    </row>
    <row r="67" spans="1:4" x14ac:dyDescent="0.35">
      <c r="A67">
        <v>66</v>
      </c>
      <c r="B67" s="13">
        <f t="shared" si="1"/>
        <v>-240.39726027397268</v>
      </c>
      <c r="C67" s="13">
        <f>Model!$I$7/365</f>
        <v>52.575342465753423</v>
      </c>
      <c r="D67" s="13">
        <f t="shared" ref="D67:D130" si="2">B67-C67</f>
        <v>-292.97260273972609</v>
      </c>
    </row>
    <row r="68" spans="1:4" x14ac:dyDescent="0.35">
      <c r="A68">
        <v>67</v>
      </c>
      <c r="B68" s="13">
        <f t="shared" ref="B68:B131" si="3">D67</f>
        <v>-292.97260273972609</v>
      </c>
      <c r="C68" s="13">
        <f>Model!$I$7/365</f>
        <v>52.575342465753423</v>
      </c>
      <c r="D68" s="13">
        <f t="shared" si="2"/>
        <v>-345.54794520547949</v>
      </c>
    </row>
    <row r="69" spans="1:4" x14ac:dyDescent="0.35">
      <c r="A69">
        <v>68</v>
      </c>
      <c r="B69" s="13">
        <f>D68+1059</f>
        <v>713.45205479452056</v>
      </c>
      <c r="C69" s="13">
        <f>Model!$I$7/365</f>
        <v>52.575342465753423</v>
      </c>
      <c r="D69" s="13">
        <f t="shared" si="2"/>
        <v>660.8767123287671</v>
      </c>
    </row>
    <row r="70" spans="1:4" x14ac:dyDescent="0.35">
      <c r="A70">
        <v>69</v>
      </c>
      <c r="B70" s="13">
        <f t="shared" si="3"/>
        <v>660.8767123287671</v>
      </c>
      <c r="C70" s="13">
        <f>Model!$I$7/365</f>
        <v>52.575342465753423</v>
      </c>
      <c r="D70" s="13">
        <f t="shared" si="2"/>
        <v>608.30136986301363</v>
      </c>
    </row>
    <row r="71" spans="1:4" x14ac:dyDescent="0.35">
      <c r="A71">
        <v>70</v>
      </c>
      <c r="B71" s="13">
        <f t="shared" si="3"/>
        <v>608.30136986301363</v>
      </c>
      <c r="C71" s="13">
        <f>Model!$I$7/365</f>
        <v>52.575342465753423</v>
      </c>
      <c r="D71" s="13">
        <f t="shared" si="2"/>
        <v>555.72602739726017</v>
      </c>
    </row>
    <row r="72" spans="1:4" x14ac:dyDescent="0.35">
      <c r="A72">
        <v>71</v>
      </c>
      <c r="B72" s="13">
        <f t="shared" si="3"/>
        <v>555.72602739726017</v>
      </c>
      <c r="C72" s="13">
        <f>Model!$I$7/365</f>
        <v>52.575342465753423</v>
      </c>
      <c r="D72" s="13">
        <f t="shared" si="2"/>
        <v>503.15068493150676</v>
      </c>
    </row>
    <row r="73" spans="1:4" x14ac:dyDescent="0.35">
      <c r="A73">
        <v>72</v>
      </c>
      <c r="B73" s="13">
        <f t="shared" si="3"/>
        <v>503.15068493150676</v>
      </c>
      <c r="C73" s="13">
        <f>Model!$I$7/365</f>
        <v>52.575342465753423</v>
      </c>
      <c r="D73" s="13">
        <f t="shared" si="2"/>
        <v>450.57534246575335</v>
      </c>
    </row>
    <row r="74" spans="1:4" x14ac:dyDescent="0.35">
      <c r="A74">
        <v>73</v>
      </c>
      <c r="B74" s="13">
        <f t="shared" si="3"/>
        <v>450.57534246575335</v>
      </c>
      <c r="C74" s="13">
        <f>Model!$I$7/365</f>
        <v>52.575342465753423</v>
      </c>
      <c r="D74" s="13">
        <f t="shared" si="2"/>
        <v>397.99999999999994</v>
      </c>
    </row>
    <row r="75" spans="1:4" x14ac:dyDescent="0.35">
      <c r="A75">
        <v>74</v>
      </c>
      <c r="B75" s="13">
        <f t="shared" si="3"/>
        <v>397.99999999999994</v>
      </c>
      <c r="C75" s="13">
        <f>Model!$I$7/365</f>
        <v>52.575342465753423</v>
      </c>
      <c r="D75" s="13">
        <f t="shared" si="2"/>
        <v>345.42465753424653</v>
      </c>
    </row>
    <row r="76" spans="1:4" x14ac:dyDescent="0.35">
      <c r="A76">
        <v>75</v>
      </c>
      <c r="B76" s="13">
        <f t="shared" si="3"/>
        <v>345.42465753424653</v>
      </c>
      <c r="C76" s="13">
        <f>Model!$I$7/365</f>
        <v>52.575342465753423</v>
      </c>
      <c r="D76" s="13">
        <f t="shared" si="2"/>
        <v>292.84931506849313</v>
      </c>
    </row>
    <row r="77" spans="1:4" x14ac:dyDescent="0.35">
      <c r="A77">
        <v>76</v>
      </c>
      <c r="B77" s="13">
        <f t="shared" si="3"/>
        <v>292.84931506849313</v>
      </c>
      <c r="C77" s="13">
        <f>Model!$I$7/365</f>
        <v>52.575342465753423</v>
      </c>
      <c r="D77" s="13">
        <f t="shared" si="2"/>
        <v>240.27397260273972</v>
      </c>
    </row>
    <row r="78" spans="1:4" x14ac:dyDescent="0.35">
      <c r="A78">
        <v>77</v>
      </c>
      <c r="B78" s="13">
        <f t="shared" si="3"/>
        <v>240.27397260273972</v>
      </c>
      <c r="C78" s="13">
        <f>Model!$I$7/365</f>
        <v>52.575342465753423</v>
      </c>
      <c r="D78" s="13">
        <f t="shared" si="2"/>
        <v>187.69863013698631</v>
      </c>
    </row>
    <row r="79" spans="1:4" x14ac:dyDescent="0.35">
      <c r="A79">
        <v>78</v>
      </c>
      <c r="B79" s="13">
        <f t="shared" si="3"/>
        <v>187.69863013698631</v>
      </c>
      <c r="C79" s="13">
        <f>Model!$I$7/365</f>
        <v>52.575342465753423</v>
      </c>
      <c r="D79" s="13">
        <f t="shared" si="2"/>
        <v>135.1232876712329</v>
      </c>
    </row>
    <row r="80" spans="1:4" x14ac:dyDescent="0.35">
      <c r="A80">
        <v>79</v>
      </c>
      <c r="B80" s="13">
        <f t="shared" si="3"/>
        <v>135.1232876712329</v>
      </c>
      <c r="C80" s="13">
        <f>Model!$I$7/365</f>
        <v>52.575342465753423</v>
      </c>
      <c r="D80" s="13">
        <f t="shared" si="2"/>
        <v>82.547945205479479</v>
      </c>
    </row>
    <row r="81" spans="1:4" x14ac:dyDescent="0.35">
      <c r="A81">
        <v>80</v>
      </c>
      <c r="B81" s="13">
        <f t="shared" si="3"/>
        <v>82.547945205479479</v>
      </c>
      <c r="C81" s="13">
        <f>Model!$I$7/365</f>
        <v>52.575342465753423</v>
      </c>
      <c r="D81" s="13">
        <f t="shared" si="2"/>
        <v>29.972602739726057</v>
      </c>
    </row>
    <row r="82" spans="1:4" x14ac:dyDescent="0.35">
      <c r="A82">
        <v>81</v>
      </c>
      <c r="B82" s="13">
        <f t="shared" si="3"/>
        <v>29.972602739726057</v>
      </c>
      <c r="C82" s="13">
        <f>Model!$I$7/365</f>
        <v>52.575342465753423</v>
      </c>
      <c r="D82" s="13">
        <f t="shared" si="2"/>
        <v>-22.602739726027366</v>
      </c>
    </row>
    <row r="83" spans="1:4" x14ac:dyDescent="0.35">
      <c r="A83">
        <v>82</v>
      </c>
      <c r="B83" s="13">
        <f t="shared" si="3"/>
        <v>-22.602739726027366</v>
      </c>
      <c r="C83" s="13">
        <f>Model!$I$7/365</f>
        <v>52.575342465753423</v>
      </c>
      <c r="D83" s="13">
        <f t="shared" si="2"/>
        <v>-75.178082191780788</v>
      </c>
    </row>
    <row r="84" spans="1:4" x14ac:dyDescent="0.35">
      <c r="A84">
        <v>83</v>
      </c>
      <c r="B84" s="13">
        <f t="shared" si="3"/>
        <v>-75.178082191780788</v>
      </c>
      <c r="C84" s="13">
        <f>Model!$I$7/365</f>
        <v>52.575342465753423</v>
      </c>
      <c r="D84" s="13">
        <f t="shared" si="2"/>
        <v>-127.75342465753421</v>
      </c>
    </row>
    <row r="85" spans="1:4" x14ac:dyDescent="0.35">
      <c r="A85">
        <v>84</v>
      </c>
      <c r="B85" s="13">
        <f t="shared" si="3"/>
        <v>-127.75342465753421</v>
      </c>
      <c r="C85" s="13">
        <f>Model!$I$7/365</f>
        <v>52.575342465753423</v>
      </c>
      <c r="D85" s="13">
        <f t="shared" si="2"/>
        <v>-180.32876712328763</v>
      </c>
    </row>
    <row r="86" spans="1:4" x14ac:dyDescent="0.35">
      <c r="A86">
        <v>85</v>
      </c>
      <c r="B86" s="13">
        <f t="shared" si="3"/>
        <v>-180.32876712328763</v>
      </c>
      <c r="C86" s="13">
        <f>Model!$I$7/365</f>
        <v>52.575342465753423</v>
      </c>
      <c r="D86" s="13">
        <f t="shared" si="2"/>
        <v>-232.90410958904107</v>
      </c>
    </row>
    <row r="87" spans="1:4" x14ac:dyDescent="0.35">
      <c r="A87">
        <v>86</v>
      </c>
      <c r="B87" s="13">
        <f t="shared" si="3"/>
        <v>-232.90410958904107</v>
      </c>
      <c r="C87" s="13">
        <f>Model!$I$7/365</f>
        <v>52.575342465753423</v>
      </c>
      <c r="D87" s="13">
        <f t="shared" si="2"/>
        <v>-285.47945205479448</v>
      </c>
    </row>
    <row r="88" spans="1:4" x14ac:dyDescent="0.35">
      <c r="A88">
        <v>87</v>
      </c>
      <c r="B88" s="13">
        <f t="shared" si="3"/>
        <v>-285.47945205479448</v>
      </c>
      <c r="C88" s="13">
        <f>Model!$I$7/365</f>
        <v>52.575342465753423</v>
      </c>
      <c r="D88" s="13">
        <f t="shared" si="2"/>
        <v>-338.05479452054789</v>
      </c>
    </row>
    <row r="89" spans="1:4" x14ac:dyDescent="0.35">
      <c r="A89">
        <v>88</v>
      </c>
      <c r="B89" s="13">
        <f>D88+1059</f>
        <v>720.94520547945217</v>
      </c>
      <c r="C89" s="13">
        <f>Model!$I$7/365</f>
        <v>52.575342465753423</v>
      </c>
      <c r="D89" s="13">
        <f t="shared" si="2"/>
        <v>668.3698630136987</v>
      </c>
    </row>
    <row r="90" spans="1:4" x14ac:dyDescent="0.35">
      <c r="A90">
        <v>89</v>
      </c>
      <c r="B90" s="13">
        <f t="shared" si="3"/>
        <v>668.3698630136987</v>
      </c>
      <c r="C90" s="13">
        <f>Model!$I$7/365</f>
        <v>52.575342465753423</v>
      </c>
      <c r="D90" s="13">
        <f t="shared" si="2"/>
        <v>615.79452054794524</v>
      </c>
    </row>
    <row r="91" spans="1:4" x14ac:dyDescent="0.35">
      <c r="A91">
        <v>90</v>
      </c>
      <c r="B91" s="13">
        <f t="shared" si="3"/>
        <v>615.79452054794524</v>
      </c>
      <c r="C91" s="13">
        <f>Model!$I$7/365</f>
        <v>52.575342465753423</v>
      </c>
      <c r="D91" s="13">
        <f t="shared" si="2"/>
        <v>563.21917808219177</v>
      </c>
    </row>
    <row r="92" spans="1:4" x14ac:dyDescent="0.35">
      <c r="A92">
        <v>91</v>
      </c>
      <c r="B92" s="13">
        <f t="shared" si="3"/>
        <v>563.21917808219177</v>
      </c>
      <c r="C92" s="13">
        <f>Model!$I$7/365</f>
        <v>52.575342465753423</v>
      </c>
      <c r="D92" s="13">
        <f t="shared" si="2"/>
        <v>510.64383561643837</v>
      </c>
    </row>
    <row r="93" spans="1:4" x14ac:dyDescent="0.35">
      <c r="A93">
        <v>92</v>
      </c>
      <c r="B93" s="13">
        <f t="shared" si="3"/>
        <v>510.64383561643837</v>
      </c>
      <c r="C93" s="13">
        <f>Model!$I$7/365</f>
        <v>52.575342465753423</v>
      </c>
      <c r="D93" s="13">
        <f t="shared" si="2"/>
        <v>458.06849315068496</v>
      </c>
    </row>
    <row r="94" spans="1:4" x14ac:dyDescent="0.35">
      <c r="A94">
        <v>93</v>
      </c>
      <c r="B94" s="13">
        <f t="shared" si="3"/>
        <v>458.06849315068496</v>
      </c>
      <c r="C94" s="13">
        <f>Model!$I$7/365</f>
        <v>52.575342465753423</v>
      </c>
      <c r="D94" s="13">
        <f t="shared" si="2"/>
        <v>405.49315068493155</v>
      </c>
    </row>
    <row r="95" spans="1:4" x14ac:dyDescent="0.35">
      <c r="A95">
        <v>94</v>
      </c>
      <c r="B95" s="13">
        <f t="shared" si="3"/>
        <v>405.49315068493155</v>
      </c>
      <c r="C95" s="13">
        <f>Model!$I$7/365</f>
        <v>52.575342465753423</v>
      </c>
      <c r="D95" s="13">
        <f t="shared" si="2"/>
        <v>352.91780821917814</v>
      </c>
    </row>
    <row r="96" spans="1:4" x14ac:dyDescent="0.35">
      <c r="A96">
        <v>95</v>
      </c>
      <c r="B96" s="13">
        <f t="shared" si="3"/>
        <v>352.91780821917814</v>
      </c>
      <c r="C96" s="13">
        <f>Model!$I$7/365</f>
        <v>52.575342465753423</v>
      </c>
      <c r="D96" s="13">
        <f t="shared" si="2"/>
        <v>300.34246575342473</v>
      </c>
    </row>
    <row r="97" spans="1:4" x14ac:dyDescent="0.35">
      <c r="A97">
        <v>96</v>
      </c>
      <c r="B97" s="13">
        <f t="shared" si="3"/>
        <v>300.34246575342473</v>
      </c>
      <c r="C97" s="13">
        <f>Model!$I$7/365</f>
        <v>52.575342465753423</v>
      </c>
      <c r="D97" s="13">
        <f t="shared" si="2"/>
        <v>247.76712328767132</v>
      </c>
    </row>
    <row r="98" spans="1:4" x14ac:dyDescent="0.35">
      <c r="A98">
        <v>97</v>
      </c>
      <c r="B98" s="13">
        <f t="shared" si="3"/>
        <v>247.76712328767132</v>
      </c>
      <c r="C98" s="13">
        <f>Model!$I$7/365</f>
        <v>52.575342465753423</v>
      </c>
      <c r="D98" s="13">
        <f t="shared" si="2"/>
        <v>195.19178082191792</v>
      </c>
    </row>
    <row r="99" spans="1:4" x14ac:dyDescent="0.35">
      <c r="A99">
        <v>98</v>
      </c>
      <c r="B99" s="13">
        <f t="shared" si="3"/>
        <v>195.19178082191792</v>
      </c>
      <c r="C99" s="13">
        <f>Model!$I$7/365</f>
        <v>52.575342465753423</v>
      </c>
      <c r="D99" s="13">
        <f t="shared" si="2"/>
        <v>142.61643835616451</v>
      </c>
    </row>
    <row r="100" spans="1:4" x14ac:dyDescent="0.35">
      <c r="A100">
        <v>99</v>
      </c>
      <c r="B100" s="13">
        <f t="shared" si="3"/>
        <v>142.61643835616451</v>
      </c>
      <c r="C100" s="13">
        <f>Model!$I$7/365</f>
        <v>52.575342465753423</v>
      </c>
      <c r="D100" s="13">
        <f t="shared" si="2"/>
        <v>90.041095890411086</v>
      </c>
    </row>
    <row r="101" spans="1:4" x14ac:dyDescent="0.35">
      <c r="A101">
        <v>100</v>
      </c>
      <c r="B101" s="13">
        <f t="shared" si="3"/>
        <v>90.041095890411086</v>
      </c>
      <c r="C101" s="13">
        <f>Model!$I$7/365</f>
        <v>52.575342465753423</v>
      </c>
      <c r="D101" s="13">
        <f t="shared" si="2"/>
        <v>37.465753424657663</v>
      </c>
    </row>
    <row r="102" spans="1:4" x14ac:dyDescent="0.35">
      <c r="A102">
        <v>101</v>
      </c>
      <c r="B102" s="13">
        <f t="shared" si="3"/>
        <v>37.465753424657663</v>
      </c>
      <c r="C102" s="13">
        <f>Model!$I$7/365</f>
        <v>52.575342465753423</v>
      </c>
      <c r="D102" s="13">
        <f t="shared" si="2"/>
        <v>-15.109589041095759</v>
      </c>
    </row>
    <row r="103" spans="1:4" x14ac:dyDescent="0.35">
      <c r="A103">
        <v>102</v>
      </c>
      <c r="B103" s="13">
        <f t="shared" si="3"/>
        <v>-15.109589041095759</v>
      </c>
      <c r="C103" s="13">
        <f>Model!$I$7/365</f>
        <v>52.575342465753423</v>
      </c>
      <c r="D103" s="13">
        <f t="shared" si="2"/>
        <v>-67.684931506849182</v>
      </c>
    </row>
    <row r="104" spans="1:4" x14ac:dyDescent="0.35">
      <c r="A104">
        <v>103</v>
      </c>
      <c r="B104" s="13">
        <f t="shared" si="3"/>
        <v>-67.684931506849182</v>
      </c>
      <c r="C104" s="13">
        <f>Model!$I$7/365</f>
        <v>52.575342465753423</v>
      </c>
      <c r="D104" s="13">
        <f t="shared" si="2"/>
        <v>-120.2602739726026</v>
      </c>
    </row>
    <row r="105" spans="1:4" x14ac:dyDescent="0.35">
      <c r="A105">
        <v>104</v>
      </c>
      <c r="B105" s="13">
        <f t="shared" si="3"/>
        <v>-120.2602739726026</v>
      </c>
      <c r="C105" s="13">
        <f>Model!$I$7/365</f>
        <v>52.575342465753423</v>
      </c>
      <c r="D105" s="13">
        <f t="shared" si="2"/>
        <v>-172.83561643835603</v>
      </c>
    </row>
    <row r="106" spans="1:4" x14ac:dyDescent="0.35">
      <c r="A106">
        <v>105</v>
      </c>
      <c r="B106" s="13">
        <f t="shared" si="3"/>
        <v>-172.83561643835603</v>
      </c>
      <c r="C106" s="13">
        <f>Model!$I$7/365</f>
        <v>52.575342465753423</v>
      </c>
      <c r="D106" s="13">
        <f t="shared" si="2"/>
        <v>-225.41095890410946</v>
      </c>
    </row>
    <row r="107" spans="1:4" x14ac:dyDescent="0.35">
      <c r="A107">
        <v>106</v>
      </c>
      <c r="B107" s="13">
        <f t="shared" si="3"/>
        <v>-225.41095890410946</v>
      </c>
      <c r="C107" s="13">
        <f>Model!$I$7/365</f>
        <v>52.575342465753423</v>
      </c>
      <c r="D107" s="13">
        <f t="shared" si="2"/>
        <v>-277.98630136986287</v>
      </c>
    </row>
    <row r="108" spans="1:4" x14ac:dyDescent="0.35">
      <c r="A108">
        <v>107</v>
      </c>
      <c r="B108" s="13">
        <f t="shared" si="3"/>
        <v>-277.98630136986287</v>
      </c>
      <c r="C108" s="13">
        <f>Model!$I$7/365</f>
        <v>52.575342465753423</v>
      </c>
      <c r="D108" s="13">
        <f t="shared" si="2"/>
        <v>-330.56164383561628</v>
      </c>
    </row>
    <row r="109" spans="1:4" x14ac:dyDescent="0.35">
      <c r="A109">
        <v>108</v>
      </c>
      <c r="B109" s="13">
        <f>D108+1059</f>
        <v>728.43835616438378</v>
      </c>
      <c r="C109" s="13">
        <f>Model!$I$7/365</f>
        <v>52.575342465753423</v>
      </c>
      <c r="D109" s="13">
        <f t="shared" si="2"/>
        <v>675.86301369863031</v>
      </c>
    </row>
    <row r="110" spans="1:4" x14ac:dyDescent="0.35">
      <c r="A110">
        <v>109</v>
      </c>
      <c r="B110" s="13">
        <f t="shared" si="3"/>
        <v>675.86301369863031</v>
      </c>
      <c r="C110" s="13">
        <f>Model!$I$7/365</f>
        <v>52.575342465753423</v>
      </c>
      <c r="D110" s="13">
        <f t="shared" si="2"/>
        <v>623.28767123287685</v>
      </c>
    </row>
    <row r="111" spans="1:4" x14ac:dyDescent="0.35">
      <c r="A111">
        <v>110</v>
      </c>
      <c r="B111" s="13">
        <f t="shared" si="3"/>
        <v>623.28767123287685</v>
      </c>
      <c r="C111" s="13">
        <f>Model!$I$7/365</f>
        <v>52.575342465753423</v>
      </c>
      <c r="D111" s="13">
        <f t="shared" si="2"/>
        <v>570.71232876712338</v>
      </c>
    </row>
    <row r="112" spans="1:4" x14ac:dyDescent="0.35">
      <c r="A112">
        <v>111</v>
      </c>
      <c r="B112" s="13">
        <f t="shared" si="3"/>
        <v>570.71232876712338</v>
      </c>
      <c r="C112" s="13">
        <f>Model!$I$7/365</f>
        <v>52.575342465753423</v>
      </c>
      <c r="D112" s="13">
        <f t="shared" si="2"/>
        <v>518.13698630136992</v>
      </c>
    </row>
    <row r="113" spans="1:4" x14ac:dyDescent="0.35">
      <c r="A113">
        <v>112</v>
      </c>
      <c r="B113" s="13">
        <f t="shared" si="3"/>
        <v>518.13698630136992</v>
      </c>
      <c r="C113" s="13">
        <f>Model!$I$7/365</f>
        <v>52.575342465753423</v>
      </c>
      <c r="D113" s="13">
        <f t="shared" si="2"/>
        <v>465.56164383561651</v>
      </c>
    </row>
    <row r="114" spans="1:4" x14ac:dyDescent="0.35">
      <c r="A114">
        <v>113</v>
      </c>
      <c r="B114" s="13">
        <f t="shared" si="3"/>
        <v>465.56164383561651</v>
      </c>
      <c r="C114" s="13">
        <f>Model!$I$7/365</f>
        <v>52.575342465753423</v>
      </c>
      <c r="D114" s="13">
        <f t="shared" si="2"/>
        <v>412.9863013698631</v>
      </c>
    </row>
    <row r="115" spans="1:4" x14ac:dyDescent="0.35">
      <c r="A115">
        <v>114</v>
      </c>
      <c r="B115" s="13">
        <f t="shared" si="3"/>
        <v>412.9863013698631</v>
      </c>
      <c r="C115" s="13">
        <f>Model!$I$7/365</f>
        <v>52.575342465753423</v>
      </c>
      <c r="D115" s="13">
        <f t="shared" si="2"/>
        <v>360.41095890410969</v>
      </c>
    </row>
    <row r="116" spans="1:4" x14ac:dyDescent="0.35">
      <c r="A116">
        <v>115</v>
      </c>
      <c r="B116" s="13">
        <f t="shared" si="3"/>
        <v>360.41095890410969</v>
      </c>
      <c r="C116" s="13">
        <f>Model!$I$7/365</f>
        <v>52.575342465753423</v>
      </c>
      <c r="D116" s="13">
        <f t="shared" si="2"/>
        <v>307.83561643835628</v>
      </c>
    </row>
    <row r="117" spans="1:4" x14ac:dyDescent="0.35">
      <c r="A117">
        <v>116</v>
      </c>
      <c r="B117" s="13">
        <f t="shared" si="3"/>
        <v>307.83561643835628</v>
      </c>
      <c r="C117" s="13">
        <f>Model!$I$7/365</f>
        <v>52.575342465753423</v>
      </c>
      <c r="D117" s="13">
        <f t="shared" si="2"/>
        <v>255.26027397260287</v>
      </c>
    </row>
    <row r="118" spans="1:4" x14ac:dyDescent="0.35">
      <c r="A118">
        <v>117</v>
      </c>
      <c r="B118" s="13">
        <f t="shared" si="3"/>
        <v>255.26027397260287</v>
      </c>
      <c r="C118" s="13">
        <f>Model!$I$7/365</f>
        <v>52.575342465753423</v>
      </c>
      <c r="D118" s="13">
        <f t="shared" si="2"/>
        <v>202.68493150684947</v>
      </c>
    </row>
    <row r="119" spans="1:4" x14ac:dyDescent="0.35">
      <c r="A119">
        <v>118</v>
      </c>
      <c r="B119" s="13">
        <f t="shared" si="3"/>
        <v>202.68493150684947</v>
      </c>
      <c r="C119" s="13">
        <f>Model!$I$7/365</f>
        <v>52.575342465753423</v>
      </c>
      <c r="D119" s="13">
        <f t="shared" si="2"/>
        <v>150.10958904109606</v>
      </c>
    </row>
    <row r="120" spans="1:4" x14ac:dyDescent="0.35">
      <c r="A120">
        <v>119</v>
      </c>
      <c r="B120" s="13">
        <f t="shared" si="3"/>
        <v>150.10958904109606</v>
      </c>
      <c r="C120" s="13">
        <f>Model!$I$7/365</f>
        <v>52.575342465753423</v>
      </c>
      <c r="D120" s="13">
        <f t="shared" si="2"/>
        <v>97.534246575342635</v>
      </c>
    </row>
    <row r="121" spans="1:4" x14ac:dyDescent="0.35">
      <c r="A121">
        <v>120</v>
      </c>
      <c r="B121" s="13">
        <f t="shared" si="3"/>
        <v>97.534246575342635</v>
      </c>
      <c r="C121" s="13">
        <f>Model!$I$7/365</f>
        <v>52.575342465753423</v>
      </c>
      <c r="D121" s="13">
        <f t="shared" si="2"/>
        <v>44.958904109589213</v>
      </c>
    </row>
    <row r="122" spans="1:4" x14ac:dyDescent="0.35">
      <c r="A122">
        <v>121</v>
      </c>
      <c r="B122" s="13">
        <f t="shared" si="3"/>
        <v>44.958904109589213</v>
      </c>
      <c r="C122" s="13">
        <f>Model!$I$7/365</f>
        <v>52.575342465753423</v>
      </c>
      <c r="D122" s="13">
        <f t="shared" si="2"/>
        <v>-7.6164383561642097</v>
      </c>
    </row>
    <row r="123" spans="1:4" x14ac:dyDescent="0.35">
      <c r="A123">
        <v>122</v>
      </c>
      <c r="B123" s="13">
        <f t="shared" si="3"/>
        <v>-7.6164383561642097</v>
      </c>
      <c r="C123" s="13">
        <f>Model!$I$7/365</f>
        <v>52.575342465753423</v>
      </c>
      <c r="D123" s="13">
        <f t="shared" si="2"/>
        <v>-60.191780821917632</v>
      </c>
    </row>
    <row r="124" spans="1:4" x14ac:dyDescent="0.35">
      <c r="A124">
        <v>123</v>
      </c>
      <c r="B124" s="13">
        <f t="shared" si="3"/>
        <v>-60.191780821917632</v>
      </c>
      <c r="C124" s="13">
        <f>Model!$I$7/365</f>
        <v>52.575342465753423</v>
      </c>
      <c r="D124" s="13">
        <f t="shared" si="2"/>
        <v>-112.76712328767105</v>
      </c>
    </row>
    <row r="125" spans="1:4" x14ac:dyDescent="0.35">
      <c r="A125">
        <v>124</v>
      </c>
      <c r="B125" s="13">
        <f t="shared" si="3"/>
        <v>-112.76712328767105</v>
      </c>
      <c r="C125" s="13">
        <f>Model!$I$7/365</f>
        <v>52.575342465753423</v>
      </c>
      <c r="D125" s="13">
        <f t="shared" si="2"/>
        <v>-165.34246575342448</v>
      </c>
    </row>
    <row r="126" spans="1:4" x14ac:dyDescent="0.35">
      <c r="A126">
        <v>125</v>
      </c>
      <c r="B126" s="13">
        <f t="shared" si="3"/>
        <v>-165.34246575342448</v>
      </c>
      <c r="C126" s="13">
        <f>Model!$I$7/365</f>
        <v>52.575342465753423</v>
      </c>
      <c r="D126" s="13">
        <f t="shared" si="2"/>
        <v>-217.91780821917791</v>
      </c>
    </row>
    <row r="127" spans="1:4" x14ac:dyDescent="0.35">
      <c r="A127">
        <v>126</v>
      </c>
      <c r="B127" s="13">
        <f t="shared" si="3"/>
        <v>-217.91780821917791</v>
      </c>
      <c r="C127" s="13">
        <f>Model!$I$7/365</f>
        <v>52.575342465753423</v>
      </c>
      <c r="D127" s="13">
        <f t="shared" si="2"/>
        <v>-270.49315068493132</v>
      </c>
    </row>
    <row r="128" spans="1:4" x14ac:dyDescent="0.35">
      <c r="A128">
        <v>127</v>
      </c>
      <c r="B128" s="13">
        <f t="shared" si="3"/>
        <v>-270.49315068493132</v>
      </c>
      <c r="C128" s="13">
        <f>Model!$I$7/365</f>
        <v>52.575342465753423</v>
      </c>
      <c r="D128" s="13">
        <f t="shared" si="2"/>
        <v>-323.06849315068473</v>
      </c>
    </row>
    <row r="129" spans="1:4" x14ac:dyDescent="0.35">
      <c r="A129">
        <v>128</v>
      </c>
      <c r="B129" s="13">
        <f>D128+1059</f>
        <v>735.93150684931527</v>
      </c>
      <c r="C129" s="13">
        <f>Model!$I$7/365</f>
        <v>52.575342465753423</v>
      </c>
      <c r="D129" s="13">
        <f t="shared" si="2"/>
        <v>683.3561643835618</v>
      </c>
    </row>
    <row r="130" spans="1:4" x14ac:dyDescent="0.35">
      <c r="A130">
        <v>129</v>
      </c>
      <c r="B130" s="13">
        <f t="shared" si="3"/>
        <v>683.3561643835618</v>
      </c>
      <c r="C130" s="13">
        <f>Model!$I$7/365</f>
        <v>52.575342465753423</v>
      </c>
      <c r="D130" s="13">
        <f t="shared" si="2"/>
        <v>630.78082191780834</v>
      </c>
    </row>
    <row r="131" spans="1:4" x14ac:dyDescent="0.35">
      <c r="A131">
        <v>130</v>
      </c>
      <c r="B131" s="13">
        <f t="shared" si="3"/>
        <v>630.78082191780834</v>
      </c>
      <c r="C131" s="13">
        <f>Model!$I$7/365</f>
        <v>52.575342465753423</v>
      </c>
      <c r="D131" s="13">
        <f t="shared" ref="D131:D194" si="4">B131-C131</f>
        <v>578.20547945205487</v>
      </c>
    </row>
    <row r="132" spans="1:4" x14ac:dyDescent="0.35">
      <c r="A132">
        <v>131</v>
      </c>
      <c r="B132" s="13">
        <f t="shared" ref="B132:B195" si="5">D131</f>
        <v>578.20547945205487</v>
      </c>
      <c r="C132" s="13">
        <f>Model!$I$7/365</f>
        <v>52.575342465753423</v>
      </c>
      <c r="D132" s="13">
        <f t="shared" si="4"/>
        <v>525.63013698630141</v>
      </c>
    </row>
    <row r="133" spans="1:4" x14ac:dyDescent="0.35">
      <c r="A133">
        <v>132</v>
      </c>
      <c r="B133" s="13">
        <f t="shared" si="5"/>
        <v>525.63013698630141</v>
      </c>
      <c r="C133" s="13">
        <f>Model!$I$7/365</f>
        <v>52.575342465753423</v>
      </c>
      <c r="D133" s="13">
        <f t="shared" si="4"/>
        <v>473.054794520548</v>
      </c>
    </row>
    <row r="134" spans="1:4" x14ac:dyDescent="0.35">
      <c r="A134">
        <v>133</v>
      </c>
      <c r="B134" s="13">
        <f t="shared" si="5"/>
        <v>473.054794520548</v>
      </c>
      <c r="C134" s="13">
        <f>Model!$I$7/365</f>
        <v>52.575342465753423</v>
      </c>
      <c r="D134" s="13">
        <f t="shared" si="4"/>
        <v>420.47945205479459</v>
      </c>
    </row>
    <row r="135" spans="1:4" x14ac:dyDescent="0.35">
      <c r="A135">
        <v>134</v>
      </c>
      <c r="B135" s="13">
        <f t="shared" si="5"/>
        <v>420.47945205479459</v>
      </c>
      <c r="C135" s="13">
        <f>Model!$I$7/365</f>
        <v>52.575342465753423</v>
      </c>
      <c r="D135" s="13">
        <f t="shared" si="4"/>
        <v>367.90410958904118</v>
      </c>
    </row>
    <row r="136" spans="1:4" x14ac:dyDescent="0.35">
      <c r="A136">
        <v>135</v>
      </c>
      <c r="B136" s="13">
        <f t="shared" si="5"/>
        <v>367.90410958904118</v>
      </c>
      <c r="C136" s="13">
        <f>Model!$I$7/365</f>
        <v>52.575342465753423</v>
      </c>
      <c r="D136" s="13">
        <f t="shared" si="4"/>
        <v>315.32876712328778</v>
      </c>
    </row>
    <row r="137" spans="1:4" x14ac:dyDescent="0.35">
      <c r="A137">
        <v>136</v>
      </c>
      <c r="B137" s="13">
        <f t="shared" si="5"/>
        <v>315.32876712328778</v>
      </c>
      <c r="C137" s="13">
        <f>Model!$I$7/365</f>
        <v>52.575342465753423</v>
      </c>
      <c r="D137" s="13">
        <f t="shared" si="4"/>
        <v>262.75342465753437</v>
      </c>
    </row>
    <row r="138" spans="1:4" x14ac:dyDescent="0.35">
      <c r="A138">
        <v>137</v>
      </c>
      <c r="B138" s="13">
        <f t="shared" si="5"/>
        <v>262.75342465753437</v>
      </c>
      <c r="C138" s="13">
        <f>Model!$I$7/365</f>
        <v>52.575342465753423</v>
      </c>
      <c r="D138" s="13">
        <f t="shared" si="4"/>
        <v>210.17808219178096</v>
      </c>
    </row>
    <row r="139" spans="1:4" x14ac:dyDescent="0.35">
      <c r="A139">
        <v>138</v>
      </c>
      <c r="B139" s="13">
        <f t="shared" si="5"/>
        <v>210.17808219178096</v>
      </c>
      <c r="C139" s="13">
        <f>Model!$I$7/365</f>
        <v>52.575342465753423</v>
      </c>
      <c r="D139" s="13">
        <f t="shared" si="4"/>
        <v>157.60273972602755</v>
      </c>
    </row>
    <row r="140" spans="1:4" x14ac:dyDescent="0.35">
      <c r="A140">
        <v>139</v>
      </c>
      <c r="B140" s="13">
        <f t="shared" si="5"/>
        <v>157.60273972602755</v>
      </c>
      <c r="C140" s="13">
        <f>Model!$I$7/365</f>
        <v>52.575342465753423</v>
      </c>
      <c r="D140" s="13">
        <f t="shared" si="4"/>
        <v>105.02739726027413</v>
      </c>
    </row>
    <row r="141" spans="1:4" x14ac:dyDescent="0.35">
      <c r="A141">
        <v>140</v>
      </c>
      <c r="B141" s="13">
        <f t="shared" si="5"/>
        <v>105.02739726027413</v>
      </c>
      <c r="C141" s="13">
        <f>Model!$I$7/365</f>
        <v>52.575342465753423</v>
      </c>
      <c r="D141" s="13">
        <f t="shared" si="4"/>
        <v>52.452054794520706</v>
      </c>
    </row>
    <row r="142" spans="1:4" x14ac:dyDescent="0.35">
      <c r="A142">
        <v>141</v>
      </c>
      <c r="B142" s="13">
        <f t="shared" si="5"/>
        <v>52.452054794520706</v>
      </c>
      <c r="C142" s="13">
        <f>Model!$I$7/365</f>
        <v>52.575342465753423</v>
      </c>
      <c r="D142" s="13">
        <f t="shared" si="4"/>
        <v>-0.12328767123271689</v>
      </c>
    </row>
    <row r="143" spans="1:4" x14ac:dyDescent="0.35">
      <c r="A143">
        <v>142</v>
      </c>
      <c r="B143" s="13">
        <f t="shared" si="5"/>
        <v>-0.12328767123271689</v>
      </c>
      <c r="C143" s="13">
        <f>Model!$I$7/365</f>
        <v>52.575342465753423</v>
      </c>
      <c r="D143" s="13">
        <f t="shared" si="4"/>
        <v>-52.698630136986139</v>
      </c>
    </row>
    <row r="144" spans="1:4" x14ac:dyDescent="0.35">
      <c r="A144">
        <v>143</v>
      </c>
      <c r="B144" s="13">
        <f t="shared" si="5"/>
        <v>-52.698630136986139</v>
      </c>
      <c r="C144" s="13">
        <f>Model!$I$7/365</f>
        <v>52.575342465753423</v>
      </c>
      <c r="D144" s="13">
        <f t="shared" si="4"/>
        <v>-105.27397260273956</v>
      </c>
    </row>
    <row r="145" spans="1:4" x14ac:dyDescent="0.35">
      <c r="A145">
        <v>144</v>
      </c>
      <c r="B145" s="13">
        <f t="shared" si="5"/>
        <v>-105.27397260273956</v>
      </c>
      <c r="C145" s="13">
        <f>Model!$I$7/365</f>
        <v>52.575342465753423</v>
      </c>
      <c r="D145" s="13">
        <f t="shared" si="4"/>
        <v>-157.84931506849298</v>
      </c>
    </row>
    <row r="146" spans="1:4" x14ac:dyDescent="0.35">
      <c r="A146">
        <v>145</v>
      </c>
      <c r="B146" s="13">
        <f t="shared" si="5"/>
        <v>-157.84931506849298</v>
      </c>
      <c r="C146" s="13">
        <f>Model!$I$7/365</f>
        <v>52.575342465753423</v>
      </c>
      <c r="D146" s="13">
        <f t="shared" si="4"/>
        <v>-210.42465753424642</v>
      </c>
    </row>
    <row r="147" spans="1:4" x14ac:dyDescent="0.35">
      <c r="A147">
        <v>146</v>
      </c>
      <c r="B147" s="13">
        <f t="shared" si="5"/>
        <v>-210.42465753424642</v>
      </c>
      <c r="C147" s="13">
        <f>Model!$I$7/365</f>
        <v>52.575342465753423</v>
      </c>
      <c r="D147" s="13">
        <f t="shared" si="4"/>
        <v>-262.99999999999983</v>
      </c>
    </row>
    <row r="148" spans="1:4" x14ac:dyDescent="0.35">
      <c r="A148">
        <v>147</v>
      </c>
      <c r="B148" s="13">
        <f t="shared" si="5"/>
        <v>-262.99999999999983</v>
      </c>
      <c r="C148" s="13">
        <f>Model!$I$7/365</f>
        <v>52.575342465753423</v>
      </c>
      <c r="D148" s="13">
        <f t="shared" si="4"/>
        <v>-315.57534246575324</v>
      </c>
    </row>
    <row r="149" spans="1:4" x14ac:dyDescent="0.35">
      <c r="A149">
        <v>148</v>
      </c>
      <c r="B149" s="13">
        <f t="shared" si="5"/>
        <v>-315.57534246575324</v>
      </c>
      <c r="C149" s="13">
        <f>Model!$I$7/365</f>
        <v>52.575342465753423</v>
      </c>
      <c r="D149" s="13">
        <f t="shared" si="4"/>
        <v>-368.15068493150665</v>
      </c>
    </row>
    <row r="150" spans="1:4" x14ac:dyDescent="0.35">
      <c r="A150">
        <v>149</v>
      </c>
      <c r="B150" s="13">
        <f>D149+1059</f>
        <v>690.8493150684933</v>
      </c>
      <c r="C150" s="13">
        <f>Model!$I$7/365</f>
        <v>52.575342465753423</v>
      </c>
      <c r="D150" s="13">
        <f t="shared" si="4"/>
        <v>638.27397260273983</v>
      </c>
    </row>
    <row r="151" spans="1:4" x14ac:dyDescent="0.35">
      <c r="A151">
        <v>150</v>
      </c>
      <c r="B151" s="13">
        <f t="shared" si="5"/>
        <v>638.27397260273983</v>
      </c>
      <c r="C151" s="13">
        <f>Model!$I$7/365</f>
        <v>52.575342465753423</v>
      </c>
      <c r="D151" s="13">
        <f t="shared" si="4"/>
        <v>585.69863013698637</v>
      </c>
    </row>
    <row r="152" spans="1:4" x14ac:dyDescent="0.35">
      <c r="A152">
        <v>151</v>
      </c>
      <c r="B152" s="13">
        <f t="shared" si="5"/>
        <v>585.69863013698637</v>
      </c>
      <c r="C152" s="13">
        <f>Model!$I$7/365</f>
        <v>52.575342465753423</v>
      </c>
      <c r="D152" s="13">
        <f t="shared" si="4"/>
        <v>533.1232876712329</v>
      </c>
    </row>
    <row r="153" spans="1:4" x14ac:dyDescent="0.35">
      <c r="A153">
        <v>152</v>
      </c>
      <c r="B153" s="13">
        <f t="shared" si="5"/>
        <v>533.1232876712329</v>
      </c>
      <c r="C153" s="13">
        <f>Model!$I$7/365</f>
        <v>52.575342465753423</v>
      </c>
      <c r="D153" s="13">
        <f t="shared" si="4"/>
        <v>480.54794520547949</v>
      </c>
    </row>
    <row r="154" spans="1:4" x14ac:dyDescent="0.35">
      <c r="A154">
        <v>153</v>
      </c>
      <c r="B154" s="13">
        <f t="shared" si="5"/>
        <v>480.54794520547949</v>
      </c>
      <c r="C154" s="13">
        <f>Model!$I$7/365</f>
        <v>52.575342465753423</v>
      </c>
      <c r="D154" s="13">
        <f t="shared" si="4"/>
        <v>427.97260273972609</v>
      </c>
    </row>
    <row r="155" spans="1:4" x14ac:dyDescent="0.35">
      <c r="A155">
        <v>154</v>
      </c>
      <c r="B155" s="13">
        <f t="shared" si="5"/>
        <v>427.97260273972609</v>
      </c>
      <c r="C155" s="13">
        <f>Model!$I$7/365</f>
        <v>52.575342465753423</v>
      </c>
      <c r="D155" s="13">
        <f t="shared" si="4"/>
        <v>375.39726027397268</v>
      </c>
    </row>
    <row r="156" spans="1:4" x14ac:dyDescent="0.35">
      <c r="A156">
        <v>155</v>
      </c>
      <c r="B156" s="13">
        <f t="shared" si="5"/>
        <v>375.39726027397268</v>
      </c>
      <c r="C156" s="13">
        <f>Model!$I$7/365</f>
        <v>52.575342465753423</v>
      </c>
      <c r="D156" s="13">
        <f t="shared" si="4"/>
        <v>322.82191780821927</v>
      </c>
    </row>
    <row r="157" spans="1:4" x14ac:dyDescent="0.35">
      <c r="A157">
        <v>156</v>
      </c>
      <c r="B157" s="13">
        <f t="shared" si="5"/>
        <v>322.82191780821927</v>
      </c>
      <c r="C157" s="13">
        <f>Model!$I$7/365</f>
        <v>52.575342465753423</v>
      </c>
      <c r="D157" s="13">
        <f t="shared" si="4"/>
        <v>270.24657534246586</v>
      </c>
    </row>
    <row r="158" spans="1:4" x14ac:dyDescent="0.35">
      <c r="A158">
        <v>157</v>
      </c>
      <c r="B158" s="13">
        <f t="shared" si="5"/>
        <v>270.24657534246586</v>
      </c>
      <c r="C158" s="13">
        <f>Model!$I$7/365</f>
        <v>52.575342465753423</v>
      </c>
      <c r="D158" s="13">
        <f t="shared" si="4"/>
        <v>217.67123287671245</v>
      </c>
    </row>
    <row r="159" spans="1:4" x14ac:dyDescent="0.35">
      <c r="A159">
        <v>158</v>
      </c>
      <c r="B159" s="13">
        <f t="shared" si="5"/>
        <v>217.67123287671245</v>
      </c>
      <c r="C159" s="13">
        <f>Model!$I$7/365</f>
        <v>52.575342465753423</v>
      </c>
      <c r="D159" s="13">
        <f t="shared" si="4"/>
        <v>165.09589041095904</v>
      </c>
    </row>
    <row r="160" spans="1:4" x14ac:dyDescent="0.35">
      <c r="A160">
        <v>159</v>
      </c>
      <c r="B160" s="13">
        <f t="shared" si="5"/>
        <v>165.09589041095904</v>
      </c>
      <c r="C160" s="13">
        <f>Model!$I$7/365</f>
        <v>52.575342465753423</v>
      </c>
      <c r="D160" s="13">
        <f t="shared" si="4"/>
        <v>112.52054794520562</v>
      </c>
    </row>
    <row r="161" spans="1:4" x14ac:dyDescent="0.35">
      <c r="A161">
        <v>160</v>
      </c>
      <c r="B161" s="13">
        <f t="shared" si="5"/>
        <v>112.52054794520562</v>
      </c>
      <c r="C161" s="13">
        <f>Model!$I$7/365</f>
        <v>52.575342465753423</v>
      </c>
      <c r="D161" s="13">
        <f t="shared" si="4"/>
        <v>59.945205479452198</v>
      </c>
    </row>
    <row r="162" spans="1:4" x14ac:dyDescent="0.35">
      <c r="A162">
        <v>161</v>
      </c>
      <c r="B162" s="13">
        <f t="shared" si="5"/>
        <v>59.945205479452198</v>
      </c>
      <c r="C162" s="13">
        <f>Model!$I$7/365</f>
        <v>52.575342465753423</v>
      </c>
      <c r="D162" s="13">
        <f t="shared" si="4"/>
        <v>7.3698630136987759</v>
      </c>
    </row>
    <row r="163" spans="1:4" x14ac:dyDescent="0.35">
      <c r="A163">
        <v>162</v>
      </c>
      <c r="B163" s="13">
        <f t="shared" si="5"/>
        <v>7.3698630136987759</v>
      </c>
      <c r="C163" s="13">
        <f>Model!$I$7/365</f>
        <v>52.575342465753423</v>
      </c>
      <c r="D163" s="13">
        <f t="shared" si="4"/>
        <v>-45.205479452054647</v>
      </c>
    </row>
    <row r="164" spans="1:4" x14ac:dyDescent="0.35">
      <c r="A164">
        <v>163</v>
      </c>
      <c r="B164" s="13">
        <f t="shared" si="5"/>
        <v>-45.205479452054647</v>
      </c>
      <c r="C164" s="13">
        <f>Model!$I$7/365</f>
        <v>52.575342465753423</v>
      </c>
      <c r="D164" s="13">
        <f t="shared" si="4"/>
        <v>-97.780821917808069</v>
      </c>
    </row>
    <row r="165" spans="1:4" x14ac:dyDescent="0.35">
      <c r="A165">
        <v>164</v>
      </c>
      <c r="B165" s="13">
        <f t="shared" si="5"/>
        <v>-97.780821917808069</v>
      </c>
      <c r="C165" s="13">
        <f>Model!$I$7/365</f>
        <v>52.575342465753423</v>
      </c>
      <c r="D165" s="13">
        <f t="shared" si="4"/>
        <v>-150.35616438356149</v>
      </c>
    </row>
    <row r="166" spans="1:4" x14ac:dyDescent="0.35">
      <c r="A166">
        <v>165</v>
      </c>
      <c r="B166" s="13">
        <f t="shared" si="5"/>
        <v>-150.35616438356149</v>
      </c>
      <c r="C166" s="13">
        <f>Model!$I$7/365</f>
        <v>52.575342465753423</v>
      </c>
      <c r="D166" s="13">
        <f t="shared" si="4"/>
        <v>-202.93150684931493</v>
      </c>
    </row>
    <row r="167" spans="1:4" x14ac:dyDescent="0.35">
      <c r="A167">
        <v>166</v>
      </c>
      <c r="B167" s="13">
        <f t="shared" si="5"/>
        <v>-202.93150684931493</v>
      </c>
      <c r="C167" s="13">
        <f>Model!$I$7/365</f>
        <v>52.575342465753423</v>
      </c>
      <c r="D167" s="13">
        <f t="shared" si="4"/>
        <v>-255.50684931506834</v>
      </c>
    </row>
    <row r="168" spans="1:4" x14ac:dyDescent="0.35">
      <c r="A168">
        <v>167</v>
      </c>
      <c r="B168" s="13">
        <f t="shared" si="5"/>
        <v>-255.50684931506834</v>
      </c>
      <c r="C168" s="13">
        <f>Model!$I$7/365</f>
        <v>52.575342465753423</v>
      </c>
      <c r="D168" s="13">
        <f t="shared" si="4"/>
        <v>-308.08219178082174</v>
      </c>
    </row>
    <row r="169" spans="1:4" x14ac:dyDescent="0.35">
      <c r="A169">
        <v>168</v>
      </c>
      <c r="B169" s="13">
        <f t="shared" si="5"/>
        <v>-308.08219178082174</v>
      </c>
      <c r="C169" s="13">
        <f>Model!$I$7/365</f>
        <v>52.575342465753423</v>
      </c>
      <c r="D169" s="13">
        <f t="shared" si="4"/>
        <v>-360.65753424657515</v>
      </c>
    </row>
    <row r="170" spans="1:4" x14ac:dyDescent="0.35">
      <c r="A170">
        <v>169</v>
      </c>
      <c r="B170" s="13">
        <f>D169+1059</f>
        <v>698.3424657534249</v>
      </c>
      <c r="C170" s="13">
        <f>Model!$I$7/365</f>
        <v>52.575342465753423</v>
      </c>
      <c r="D170" s="13">
        <f t="shared" si="4"/>
        <v>645.76712328767144</v>
      </c>
    </row>
    <row r="171" spans="1:4" x14ac:dyDescent="0.35">
      <c r="A171">
        <v>170</v>
      </c>
      <c r="B171" s="13">
        <f t="shared" si="5"/>
        <v>645.76712328767144</v>
      </c>
      <c r="C171" s="13">
        <f>Model!$I$7/365</f>
        <v>52.575342465753423</v>
      </c>
      <c r="D171" s="13">
        <f t="shared" si="4"/>
        <v>593.19178082191797</v>
      </c>
    </row>
    <row r="172" spans="1:4" x14ac:dyDescent="0.35">
      <c r="A172">
        <v>171</v>
      </c>
      <c r="B172" s="13">
        <f t="shared" si="5"/>
        <v>593.19178082191797</v>
      </c>
      <c r="C172" s="13">
        <f>Model!$I$7/365</f>
        <v>52.575342465753423</v>
      </c>
      <c r="D172" s="13">
        <f t="shared" si="4"/>
        <v>540.61643835616451</v>
      </c>
    </row>
    <row r="173" spans="1:4" x14ac:dyDescent="0.35">
      <c r="A173">
        <v>172</v>
      </c>
      <c r="B173" s="13">
        <f t="shared" si="5"/>
        <v>540.61643835616451</v>
      </c>
      <c r="C173" s="13">
        <f>Model!$I$7/365</f>
        <v>52.575342465753423</v>
      </c>
      <c r="D173" s="13">
        <f t="shared" si="4"/>
        <v>488.0410958904111</v>
      </c>
    </row>
    <row r="174" spans="1:4" x14ac:dyDescent="0.35">
      <c r="A174">
        <v>173</v>
      </c>
      <c r="B174" s="13">
        <f t="shared" si="5"/>
        <v>488.0410958904111</v>
      </c>
      <c r="C174" s="13">
        <f>Model!$I$7/365</f>
        <v>52.575342465753423</v>
      </c>
      <c r="D174" s="13">
        <f t="shared" si="4"/>
        <v>435.46575342465769</v>
      </c>
    </row>
    <row r="175" spans="1:4" x14ac:dyDescent="0.35">
      <c r="A175">
        <v>174</v>
      </c>
      <c r="B175" s="13">
        <f t="shared" si="5"/>
        <v>435.46575342465769</v>
      </c>
      <c r="C175" s="13">
        <f>Model!$I$7/365</f>
        <v>52.575342465753423</v>
      </c>
      <c r="D175" s="13">
        <f t="shared" si="4"/>
        <v>382.89041095890428</v>
      </c>
    </row>
    <row r="176" spans="1:4" x14ac:dyDescent="0.35">
      <c r="A176">
        <v>175</v>
      </c>
      <c r="B176" s="13">
        <f t="shared" si="5"/>
        <v>382.89041095890428</v>
      </c>
      <c r="C176" s="13">
        <f>Model!$I$7/365</f>
        <v>52.575342465753423</v>
      </c>
      <c r="D176" s="13">
        <f t="shared" si="4"/>
        <v>330.31506849315087</v>
      </c>
    </row>
    <row r="177" spans="1:4" x14ac:dyDescent="0.35">
      <c r="A177">
        <v>176</v>
      </c>
      <c r="B177" s="13">
        <f t="shared" si="5"/>
        <v>330.31506849315087</v>
      </c>
      <c r="C177" s="13">
        <f>Model!$I$7/365</f>
        <v>52.575342465753423</v>
      </c>
      <c r="D177" s="13">
        <f t="shared" si="4"/>
        <v>277.73972602739747</v>
      </c>
    </row>
    <row r="178" spans="1:4" x14ac:dyDescent="0.35">
      <c r="A178">
        <v>177</v>
      </c>
      <c r="B178" s="13">
        <f t="shared" si="5"/>
        <v>277.73972602739747</v>
      </c>
      <c r="C178" s="13">
        <f>Model!$I$7/365</f>
        <v>52.575342465753423</v>
      </c>
      <c r="D178" s="13">
        <f t="shared" si="4"/>
        <v>225.16438356164406</v>
      </c>
    </row>
    <row r="179" spans="1:4" x14ac:dyDescent="0.35">
      <c r="A179">
        <v>178</v>
      </c>
      <c r="B179" s="13">
        <f t="shared" si="5"/>
        <v>225.16438356164406</v>
      </c>
      <c r="C179" s="13">
        <f>Model!$I$7/365</f>
        <v>52.575342465753423</v>
      </c>
      <c r="D179" s="13">
        <f t="shared" si="4"/>
        <v>172.58904109589065</v>
      </c>
    </row>
    <row r="180" spans="1:4" x14ac:dyDescent="0.35">
      <c r="A180">
        <v>179</v>
      </c>
      <c r="B180" s="13">
        <f t="shared" si="5"/>
        <v>172.58904109589065</v>
      </c>
      <c r="C180" s="13">
        <f>Model!$I$7/365</f>
        <v>52.575342465753423</v>
      </c>
      <c r="D180" s="13">
        <f t="shared" si="4"/>
        <v>120.01369863013723</v>
      </c>
    </row>
    <row r="181" spans="1:4" x14ac:dyDescent="0.35">
      <c r="A181">
        <v>180</v>
      </c>
      <c r="B181" s="13">
        <f t="shared" si="5"/>
        <v>120.01369863013723</v>
      </c>
      <c r="C181" s="13">
        <f>Model!$I$7/365</f>
        <v>52.575342465753423</v>
      </c>
      <c r="D181" s="13">
        <f t="shared" si="4"/>
        <v>67.438356164383805</v>
      </c>
    </row>
    <row r="182" spans="1:4" x14ac:dyDescent="0.35">
      <c r="A182">
        <v>181</v>
      </c>
      <c r="B182" s="13">
        <f t="shared" si="5"/>
        <v>67.438356164383805</v>
      </c>
      <c r="C182" s="13">
        <f>Model!$I$7/365</f>
        <v>52.575342465753423</v>
      </c>
      <c r="D182" s="13">
        <f t="shared" si="4"/>
        <v>14.863013698630382</v>
      </c>
    </row>
    <row r="183" spans="1:4" x14ac:dyDescent="0.35">
      <c r="A183">
        <v>182</v>
      </c>
      <c r="B183" s="13">
        <f t="shared" si="5"/>
        <v>14.863013698630382</v>
      </c>
      <c r="C183" s="13">
        <f>Model!$I$7/365</f>
        <v>52.575342465753423</v>
      </c>
      <c r="D183" s="13">
        <f t="shared" si="4"/>
        <v>-37.71232876712304</v>
      </c>
    </row>
    <row r="184" spans="1:4" x14ac:dyDescent="0.35">
      <c r="A184">
        <v>183</v>
      </c>
      <c r="B184" s="13">
        <f t="shared" si="5"/>
        <v>-37.71232876712304</v>
      </c>
      <c r="C184" s="13">
        <f>Model!$I$7/365</f>
        <v>52.575342465753423</v>
      </c>
      <c r="D184" s="13">
        <f t="shared" si="4"/>
        <v>-90.287671232876463</v>
      </c>
    </row>
    <row r="185" spans="1:4" x14ac:dyDescent="0.35">
      <c r="A185">
        <v>184</v>
      </c>
      <c r="B185" s="13">
        <f t="shared" si="5"/>
        <v>-90.287671232876463</v>
      </c>
      <c r="C185" s="13">
        <f>Model!$I$7/365</f>
        <v>52.575342465753423</v>
      </c>
      <c r="D185" s="13">
        <f t="shared" si="4"/>
        <v>-142.86301369862989</v>
      </c>
    </row>
    <row r="186" spans="1:4" x14ac:dyDescent="0.35">
      <c r="A186">
        <v>185</v>
      </c>
      <c r="B186" s="13">
        <f t="shared" si="5"/>
        <v>-142.86301369862989</v>
      </c>
      <c r="C186" s="13">
        <f>Model!$I$7/365</f>
        <v>52.575342465753423</v>
      </c>
      <c r="D186" s="13">
        <f t="shared" si="4"/>
        <v>-195.43835616438332</v>
      </c>
    </row>
    <row r="187" spans="1:4" x14ac:dyDescent="0.35">
      <c r="A187">
        <v>186</v>
      </c>
      <c r="B187" s="13">
        <f t="shared" si="5"/>
        <v>-195.43835616438332</v>
      </c>
      <c r="C187" s="13">
        <f>Model!$I$7/365</f>
        <v>52.575342465753423</v>
      </c>
      <c r="D187" s="13">
        <f t="shared" si="4"/>
        <v>-248.01369863013673</v>
      </c>
    </row>
    <row r="188" spans="1:4" x14ac:dyDescent="0.35">
      <c r="A188">
        <v>187</v>
      </c>
      <c r="B188" s="13">
        <f t="shared" si="5"/>
        <v>-248.01369863013673</v>
      </c>
      <c r="C188" s="13">
        <f>Model!$I$7/365</f>
        <v>52.575342465753423</v>
      </c>
      <c r="D188" s="13">
        <f t="shared" si="4"/>
        <v>-300.58904109589014</v>
      </c>
    </row>
    <row r="189" spans="1:4" x14ac:dyDescent="0.35">
      <c r="A189">
        <v>188</v>
      </c>
      <c r="B189" s="13">
        <f t="shared" si="5"/>
        <v>-300.58904109589014</v>
      </c>
      <c r="C189" s="13">
        <f>Model!$I$7/365</f>
        <v>52.575342465753423</v>
      </c>
      <c r="D189" s="13">
        <f t="shared" si="4"/>
        <v>-353.16438356164355</v>
      </c>
    </row>
    <row r="190" spans="1:4" x14ac:dyDescent="0.35">
      <c r="A190">
        <v>189</v>
      </c>
      <c r="B190" s="13">
        <f>D189+1059</f>
        <v>705.83561643835651</v>
      </c>
      <c r="C190" s="13">
        <f>Model!$I$7/365</f>
        <v>52.575342465753423</v>
      </c>
      <c r="D190" s="13">
        <f t="shared" si="4"/>
        <v>653.26027397260304</v>
      </c>
    </row>
    <row r="191" spans="1:4" x14ac:dyDescent="0.35">
      <c r="A191">
        <v>190</v>
      </c>
      <c r="B191" s="13">
        <f t="shared" si="5"/>
        <v>653.26027397260304</v>
      </c>
      <c r="C191" s="13">
        <f>Model!$I$7/365</f>
        <v>52.575342465753423</v>
      </c>
      <c r="D191" s="13">
        <f t="shared" si="4"/>
        <v>600.68493150684958</v>
      </c>
    </row>
    <row r="192" spans="1:4" x14ac:dyDescent="0.35">
      <c r="A192">
        <v>191</v>
      </c>
      <c r="B192" s="13">
        <f t="shared" si="5"/>
        <v>600.68493150684958</v>
      </c>
      <c r="C192" s="13">
        <f>Model!$I$7/365</f>
        <v>52.575342465753423</v>
      </c>
      <c r="D192" s="13">
        <f t="shared" si="4"/>
        <v>548.10958904109611</v>
      </c>
    </row>
    <row r="193" spans="1:4" x14ac:dyDescent="0.35">
      <c r="A193">
        <v>192</v>
      </c>
      <c r="B193" s="13">
        <f t="shared" si="5"/>
        <v>548.10958904109611</v>
      </c>
      <c r="C193" s="13">
        <f>Model!$I$7/365</f>
        <v>52.575342465753423</v>
      </c>
      <c r="D193" s="13">
        <f t="shared" si="4"/>
        <v>495.53424657534271</v>
      </c>
    </row>
    <row r="194" spans="1:4" x14ac:dyDescent="0.35">
      <c r="A194">
        <v>193</v>
      </c>
      <c r="B194" s="13">
        <f t="shared" si="5"/>
        <v>495.53424657534271</v>
      </c>
      <c r="C194" s="13">
        <f>Model!$I$7/365</f>
        <v>52.575342465753423</v>
      </c>
      <c r="D194" s="13">
        <f t="shared" si="4"/>
        <v>442.9589041095893</v>
      </c>
    </row>
    <row r="195" spans="1:4" x14ac:dyDescent="0.35">
      <c r="A195">
        <v>194</v>
      </c>
      <c r="B195" s="13">
        <f t="shared" si="5"/>
        <v>442.9589041095893</v>
      </c>
      <c r="C195" s="13">
        <f>Model!$I$7/365</f>
        <v>52.575342465753423</v>
      </c>
      <c r="D195" s="13">
        <f t="shared" ref="D195:D258" si="6">B195-C195</f>
        <v>390.38356164383589</v>
      </c>
    </row>
    <row r="196" spans="1:4" x14ac:dyDescent="0.35">
      <c r="A196">
        <v>195</v>
      </c>
      <c r="B196" s="13">
        <f t="shared" ref="B196:B259" si="7">D195</f>
        <v>390.38356164383589</v>
      </c>
      <c r="C196" s="13">
        <f>Model!$I$7/365</f>
        <v>52.575342465753423</v>
      </c>
      <c r="D196" s="13">
        <f t="shared" si="6"/>
        <v>337.80821917808248</v>
      </c>
    </row>
    <row r="197" spans="1:4" x14ac:dyDescent="0.35">
      <c r="A197">
        <v>196</v>
      </c>
      <c r="B197" s="13">
        <f t="shared" si="7"/>
        <v>337.80821917808248</v>
      </c>
      <c r="C197" s="13">
        <f>Model!$I$7/365</f>
        <v>52.575342465753423</v>
      </c>
      <c r="D197" s="13">
        <f t="shared" si="6"/>
        <v>285.23287671232907</v>
      </c>
    </row>
    <row r="198" spans="1:4" x14ac:dyDescent="0.35">
      <c r="A198">
        <v>197</v>
      </c>
      <c r="B198" s="13">
        <f t="shared" si="7"/>
        <v>285.23287671232907</v>
      </c>
      <c r="C198" s="13">
        <f>Model!$I$7/365</f>
        <v>52.575342465753423</v>
      </c>
      <c r="D198" s="13">
        <f t="shared" si="6"/>
        <v>232.65753424657566</v>
      </c>
    </row>
    <row r="199" spans="1:4" x14ac:dyDescent="0.35">
      <c r="A199">
        <v>198</v>
      </c>
      <c r="B199" s="13">
        <f t="shared" si="7"/>
        <v>232.65753424657566</v>
      </c>
      <c r="C199" s="13">
        <f>Model!$I$7/365</f>
        <v>52.575342465753423</v>
      </c>
      <c r="D199" s="13">
        <f t="shared" si="6"/>
        <v>180.08219178082226</v>
      </c>
    </row>
    <row r="200" spans="1:4" x14ac:dyDescent="0.35">
      <c r="A200">
        <v>199</v>
      </c>
      <c r="B200" s="13">
        <f t="shared" si="7"/>
        <v>180.08219178082226</v>
      </c>
      <c r="C200" s="13">
        <f>Model!$I$7/365</f>
        <v>52.575342465753423</v>
      </c>
      <c r="D200" s="13">
        <f t="shared" si="6"/>
        <v>127.50684931506883</v>
      </c>
    </row>
    <row r="201" spans="1:4" x14ac:dyDescent="0.35">
      <c r="A201">
        <v>200</v>
      </c>
      <c r="B201" s="13">
        <f t="shared" si="7"/>
        <v>127.50684931506883</v>
      </c>
      <c r="C201" s="13">
        <f>Model!$I$7/365</f>
        <v>52.575342465753423</v>
      </c>
      <c r="D201" s="13">
        <f t="shared" si="6"/>
        <v>74.931506849315412</v>
      </c>
    </row>
    <row r="202" spans="1:4" x14ac:dyDescent="0.35">
      <c r="A202">
        <v>201</v>
      </c>
      <c r="B202" s="13">
        <f t="shared" si="7"/>
        <v>74.931506849315412</v>
      </c>
      <c r="C202" s="13">
        <f>Model!$I$7/365</f>
        <v>52.575342465753423</v>
      </c>
      <c r="D202" s="13">
        <f t="shared" si="6"/>
        <v>22.356164383561989</v>
      </c>
    </row>
    <row r="203" spans="1:4" x14ac:dyDescent="0.35">
      <c r="A203">
        <v>202</v>
      </c>
      <c r="B203" s="13">
        <f t="shared" si="7"/>
        <v>22.356164383561989</v>
      </c>
      <c r="C203" s="13">
        <f>Model!$I$7/365</f>
        <v>52.575342465753423</v>
      </c>
      <c r="D203" s="13">
        <f t="shared" si="6"/>
        <v>-30.219178082191434</v>
      </c>
    </row>
    <row r="204" spans="1:4" x14ac:dyDescent="0.35">
      <c r="A204">
        <v>203</v>
      </c>
      <c r="B204" s="13">
        <f t="shared" si="7"/>
        <v>-30.219178082191434</v>
      </c>
      <c r="C204" s="13">
        <f>Model!$I$7/365</f>
        <v>52.575342465753423</v>
      </c>
      <c r="D204" s="13">
        <f t="shared" si="6"/>
        <v>-82.794520547944856</v>
      </c>
    </row>
    <row r="205" spans="1:4" x14ac:dyDescent="0.35">
      <c r="A205">
        <v>204</v>
      </c>
      <c r="B205" s="13">
        <f t="shared" si="7"/>
        <v>-82.794520547944856</v>
      </c>
      <c r="C205" s="13">
        <f>Model!$I$7/365</f>
        <v>52.575342465753423</v>
      </c>
      <c r="D205" s="13">
        <f t="shared" si="6"/>
        <v>-135.36986301369828</v>
      </c>
    </row>
    <row r="206" spans="1:4" x14ac:dyDescent="0.35">
      <c r="A206">
        <v>205</v>
      </c>
      <c r="B206" s="13">
        <f t="shared" si="7"/>
        <v>-135.36986301369828</v>
      </c>
      <c r="C206" s="13">
        <f>Model!$I$7/365</f>
        <v>52.575342465753423</v>
      </c>
      <c r="D206" s="13">
        <f t="shared" si="6"/>
        <v>-187.94520547945172</v>
      </c>
    </row>
    <row r="207" spans="1:4" x14ac:dyDescent="0.35">
      <c r="A207">
        <v>206</v>
      </c>
      <c r="B207" s="13">
        <f t="shared" si="7"/>
        <v>-187.94520547945172</v>
      </c>
      <c r="C207" s="13">
        <f>Model!$I$7/365</f>
        <v>52.575342465753423</v>
      </c>
      <c r="D207" s="13">
        <f t="shared" si="6"/>
        <v>-240.52054794520512</v>
      </c>
    </row>
    <row r="208" spans="1:4" x14ac:dyDescent="0.35">
      <c r="A208">
        <v>207</v>
      </c>
      <c r="B208" s="13">
        <f t="shared" si="7"/>
        <v>-240.52054794520512</v>
      </c>
      <c r="C208" s="13">
        <f>Model!$I$7/365</f>
        <v>52.575342465753423</v>
      </c>
      <c r="D208" s="13">
        <f t="shared" si="6"/>
        <v>-293.09589041095853</v>
      </c>
    </row>
    <row r="209" spans="1:4" x14ac:dyDescent="0.35">
      <c r="A209">
        <v>208</v>
      </c>
      <c r="B209" s="13">
        <f t="shared" si="7"/>
        <v>-293.09589041095853</v>
      </c>
      <c r="C209" s="13">
        <f>Model!$I$7/365</f>
        <v>52.575342465753423</v>
      </c>
      <c r="D209" s="13">
        <f t="shared" si="6"/>
        <v>-345.67123287671194</v>
      </c>
    </row>
    <row r="210" spans="1:4" x14ac:dyDescent="0.35">
      <c r="A210">
        <v>209</v>
      </c>
      <c r="B210" s="13">
        <f>D209+1059</f>
        <v>713.32876712328812</v>
      </c>
      <c r="C210" s="13">
        <f>Model!$I$7/365</f>
        <v>52.575342465753423</v>
      </c>
      <c r="D210" s="13">
        <f t="shared" si="6"/>
        <v>660.75342465753465</v>
      </c>
    </row>
    <row r="211" spans="1:4" x14ac:dyDescent="0.35">
      <c r="A211">
        <v>210</v>
      </c>
      <c r="B211" s="13">
        <f t="shared" si="7"/>
        <v>660.75342465753465</v>
      </c>
      <c r="C211" s="13">
        <f>Model!$I$7/365</f>
        <v>52.575342465753423</v>
      </c>
      <c r="D211" s="13">
        <f t="shared" si="6"/>
        <v>608.17808219178119</v>
      </c>
    </row>
    <row r="212" spans="1:4" x14ac:dyDescent="0.35">
      <c r="A212">
        <v>211</v>
      </c>
      <c r="B212" s="13">
        <f t="shared" si="7"/>
        <v>608.17808219178119</v>
      </c>
      <c r="C212" s="13">
        <f>Model!$I$7/365</f>
        <v>52.575342465753423</v>
      </c>
      <c r="D212" s="13">
        <f t="shared" si="6"/>
        <v>555.60273972602772</v>
      </c>
    </row>
    <row r="213" spans="1:4" x14ac:dyDescent="0.35">
      <c r="A213">
        <v>212</v>
      </c>
      <c r="B213" s="13">
        <f t="shared" si="7"/>
        <v>555.60273972602772</v>
      </c>
      <c r="C213" s="13">
        <f>Model!$I$7/365</f>
        <v>52.575342465753423</v>
      </c>
      <c r="D213" s="13">
        <f t="shared" si="6"/>
        <v>503.02739726027431</v>
      </c>
    </row>
    <row r="214" spans="1:4" x14ac:dyDescent="0.35">
      <c r="A214">
        <v>213</v>
      </c>
      <c r="B214" s="13">
        <f t="shared" si="7"/>
        <v>503.02739726027431</v>
      </c>
      <c r="C214" s="13">
        <f>Model!$I$7/365</f>
        <v>52.575342465753423</v>
      </c>
      <c r="D214" s="13">
        <f t="shared" si="6"/>
        <v>450.4520547945209</v>
      </c>
    </row>
    <row r="215" spans="1:4" x14ac:dyDescent="0.35">
      <c r="A215">
        <v>214</v>
      </c>
      <c r="B215" s="13">
        <f t="shared" si="7"/>
        <v>450.4520547945209</v>
      </c>
      <c r="C215" s="13">
        <f>Model!$I$7/365</f>
        <v>52.575342465753423</v>
      </c>
      <c r="D215" s="13">
        <f t="shared" si="6"/>
        <v>397.8767123287675</v>
      </c>
    </row>
    <row r="216" spans="1:4" x14ac:dyDescent="0.35">
      <c r="A216">
        <v>215</v>
      </c>
      <c r="B216" s="13">
        <f t="shared" si="7"/>
        <v>397.8767123287675</v>
      </c>
      <c r="C216" s="13">
        <f>Model!$I$7/365</f>
        <v>52.575342465753423</v>
      </c>
      <c r="D216" s="13">
        <f t="shared" si="6"/>
        <v>345.30136986301409</v>
      </c>
    </row>
    <row r="217" spans="1:4" x14ac:dyDescent="0.35">
      <c r="A217">
        <v>216</v>
      </c>
      <c r="B217" s="13">
        <f t="shared" si="7"/>
        <v>345.30136986301409</v>
      </c>
      <c r="C217" s="13">
        <f>Model!$I$7/365</f>
        <v>52.575342465753423</v>
      </c>
      <c r="D217" s="13">
        <f t="shared" si="6"/>
        <v>292.72602739726068</v>
      </c>
    </row>
    <row r="218" spans="1:4" x14ac:dyDescent="0.35">
      <c r="A218">
        <v>217</v>
      </c>
      <c r="B218" s="13">
        <f t="shared" si="7"/>
        <v>292.72602739726068</v>
      </c>
      <c r="C218" s="13">
        <f>Model!$I$7/365</f>
        <v>52.575342465753423</v>
      </c>
      <c r="D218" s="13">
        <f t="shared" si="6"/>
        <v>240.15068493150727</v>
      </c>
    </row>
    <row r="219" spans="1:4" x14ac:dyDescent="0.35">
      <c r="A219">
        <v>218</v>
      </c>
      <c r="B219" s="13">
        <f t="shared" si="7"/>
        <v>240.15068493150727</v>
      </c>
      <c r="C219" s="13">
        <f>Model!$I$7/365</f>
        <v>52.575342465753423</v>
      </c>
      <c r="D219" s="13">
        <f t="shared" si="6"/>
        <v>187.57534246575386</v>
      </c>
    </row>
    <row r="220" spans="1:4" x14ac:dyDescent="0.35">
      <c r="A220">
        <v>219</v>
      </c>
      <c r="B220" s="13">
        <f t="shared" si="7"/>
        <v>187.57534246575386</v>
      </c>
      <c r="C220" s="13">
        <f>Model!$I$7/365</f>
        <v>52.575342465753423</v>
      </c>
      <c r="D220" s="13">
        <f t="shared" si="6"/>
        <v>135.00000000000045</v>
      </c>
    </row>
    <row r="221" spans="1:4" x14ac:dyDescent="0.35">
      <c r="A221">
        <v>220</v>
      </c>
      <c r="B221" s="13">
        <f t="shared" si="7"/>
        <v>135.00000000000045</v>
      </c>
      <c r="C221" s="13">
        <f>Model!$I$7/365</f>
        <v>52.575342465753423</v>
      </c>
      <c r="D221" s="13">
        <f t="shared" si="6"/>
        <v>82.424657534247032</v>
      </c>
    </row>
    <row r="222" spans="1:4" x14ac:dyDescent="0.35">
      <c r="A222">
        <v>221</v>
      </c>
      <c r="B222" s="13">
        <f t="shared" si="7"/>
        <v>82.424657534247032</v>
      </c>
      <c r="C222" s="13">
        <f>Model!$I$7/365</f>
        <v>52.575342465753423</v>
      </c>
      <c r="D222" s="13">
        <f t="shared" si="6"/>
        <v>29.84931506849361</v>
      </c>
    </row>
    <row r="223" spans="1:4" x14ac:dyDescent="0.35">
      <c r="A223">
        <v>222</v>
      </c>
      <c r="B223" s="13">
        <f t="shared" si="7"/>
        <v>29.84931506849361</v>
      </c>
      <c r="C223" s="13">
        <f>Model!$I$7/365</f>
        <v>52.575342465753423</v>
      </c>
      <c r="D223" s="13">
        <f t="shared" si="6"/>
        <v>-22.726027397259813</v>
      </c>
    </row>
    <row r="224" spans="1:4" x14ac:dyDescent="0.35">
      <c r="A224">
        <v>223</v>
      </c>
      <c r="B224" s="13">
        <f t="shared" si="7"/>
        <v>-22.726027397259813</v>
      </c>
      <c r="C224" s="13">
        <f>Model!$I$7/365</f>
        <v>52.575342465753423</v>
      </c>
      <c r="D224" s="13">
        <f t="shared" si="6"/>
        <v>-75.301369863013235</v>
      </c>
    </row>
    <row r="225" spans="1:4" x14ac:dyDescent="0.35">
      <c r="A225">
        <v>224</v>
      </c>
      <c r="B225" s="13">
        <f t="shared" si="7"/>
        <v>-75.301369863013235</v>
      </c>
      <c r="C225" s="13">
        <f>Model!$I$7/365</f>
        <v>52.575342465753423</v>
      </c>
      <c r="D225" s="13">
        <f t="shared" si="6"/>
        <v>-127.87671232876666</v>
      </c>
    </row>
    <row r="226" spans="1:4" x14ac:dyDescent="0.35">
      <c r="A226">
        <v>225</v>
      </c>
      <c r="B226" s="13">
        <f t="shared" si="7"/>
        <v>-127.87671232876666</v>
      </c>
      <c r="C226" s="13">
        <f>Model!$I$7/365</f>
        <v>52.575342465753423</v>
      </c>
      <c r="D226" s="13">
        <f t="shared" si="6"/>
        <v>-180.45205479452008</v>
      </c>
    </row>
    <row r="227" spans="1:4" x14ac:dyDescent="0.35">
      <c r="A227">
        <v>226</v>
      </c>
      <c r="B227" s="13">
        <f t="shared" si="7"/>
        <v>-180.45205479452008</v>
      </c>
      <c r="C227" s="13">
        <f>Model!$I$7/365</f>
        <v>52.575342465753423</v>
      </c>
      <c r="D227" s="13">
        <f t="shared" si="6"/>
        <v>-233.02739726027352</v>
      </c>
    </row>
    <row r="228" spans="1:4" x14ac:dyDescent="0.35">
      <c r="A228">
        <v>227</v>
      </c>
      <c r="B228" s="13">
        <f t="shared" si="7"/>
        <v>-233.02739726027352</v>
      </c>
      <c r="C228" s="13">
        <f>Model!$I$7/365</f>
        <v>52.575342465753423</v>
      </c>
      <c r="D228" s="13">
        <f t="shared" si="6"/>
        <v>-285.60273972602693</v>
      </c>
    </row>
    <row r="229" spans="1:4" x14ac:dyDescent="0.35">
      <c r="A229">
        <v>228</v>
      </c>
      <c r="B229" s="13">
        <f t="shared" si="7"/>
        <v>-285.60273972602693</v>
      </c>
      <c r="C229" s="13">
        <f>Model!$I$7/365</f>
        <v>52.575342465753423</v>
      </c>
      <c r="D229" s="13">
        <f t="shared" si="6"/>
        <v>-338.17808219178033</v>
      </c>
    </row>
    <row r="230" spans="1:4" x14ac:dyDescent="0.35">
      <c r="A230">
        <v>229</v>
      </c>
      <c r="B230" s="13">
        <f>D229+1059</f>
        <v>720.82191780821972</v>
      </c>
      <c r="C230" s="13">
        <f>Model!$I$7/365</f>
        <v>52.575342465753423</v>
      </c>
      <c r="D230" s="13">
        <f t="shared" si="6"/>
        <v>668.24657534246626</v>
      </c>
    </row>
    <row r="231" spans="1:4" x14ac:dyDescent="0.35">
      <c r="A231">
        <v>230</v>
      </c>
      <c r="B231" s="13">
        <f t="shared" si="7"/>
        <v>668.24657534246626</v>
      </c>
      <c r="C231" s="13">
        <f>Model!$I$7/365</f>
        <v>52.575342465753423</v>
      </c>
      <c r="D231" s="13">
        <f t="shared" si="6"/>
        <v>615.67123287671279</v>
      </c>
    </row>
    <row r="232" spans="1:4" x14ac:dyDescent="0.35">
      <c r="A232">
        <v>231</v>
      </c>
      <c r="B232" s="13">
        <f t="shared" si="7"/>
        <v>615.67123287671279</v>
      </c>
      <c r="C232" s="13">
        <f>Model!$I$7/365</f>
        <v>52.575342465753423</v>
      </c>
      <c r="D232" s="13">
        <f t="shared" si="6"/>
        <v>563.09589041095933</v>
      </c>
    </row>
    <row r="233" spans="1:4" x14ac:dyDescent="0.35">
      <c r="A233">
        <v>232</v>
      </c>
      <c r="B233" s="13">
        <f t="shared" si="7"/>
        <v>563.09589041095933</v>
      </c>
      <c r="C233" s="13">
        <f>Model!$I$7/365</f>
        <v>52.575342465753423</v>
      </c>
      <c r="D233" s="13">
        <f t="shared" si="6"/>
        <v>510.52054794520592</v>
      </c>
    </row>
    <row r="234" spans="1:4" x14ac:dyDescent="0.35">
      <c r="A234">
        <v>233</v>
      </c>
      <c r="B234" s="13">
        <f t="shared" si="7"/>
        <v>510.52054794520592</v>
      </c>
      <c r="C234" s="13">
        <f>Model!$I$7/365</f>
        <v>52.575342465753423</v>
      </c>
      <c r="D234" s="13">
        <f t="shared" si="6"/>
        <v>457.94520547945251</v>
      </c>
    </row>
    <row r="235" spans="1:4" x14ac:dyDescent="0.35">
      <c r="A235">
        <v>234</v>
      </c>
      <c r="B235" s="13">
        <f t="shared" si="7"/>
        <v>457.94520547945251</v>
      </c>
      <c r="C235" s="13">
        <f>Model!$I$7/365</f>
        <v>52.575342465753423</v>
      </c>
      <c r="D235" s="13">
        <f t="shared" si="6"/>
        <v>405.3698630136991</v>
      </c>
    </row>
    <row r="236" spans="1:4" x14ac:dyDescent="0.35">
      <c r="A236">
        <v>235</v>
      </c>
      <c r="B236" s="13">
        <f t="shared" si="7"/>
        <v>405.3698630136991</v>
      </c>
      <c r="C236" s="13">
        <f>Model!$I$7/365</f>
        <v>52.575342465753423</v>
      </c>
      <c r="D236" s="13">
        <f t="shared" si="6"/>
        <v>352.79452054794569</v>
      </c>
    </row>
    <row r="237" spans="1:4" x14ac:dyDescent="0.35">
      <c r="A237">
        <v>236</v>
      </c>
      <c r="B237" s="13">
        <f t="shared" si="7"/>
        <v>352.79452054794569</v>
      </c>
      <c r="C237" s="13">
        <f>Model!$I$7/365</f>
        <v>52.575342465753423</v>
      </c>
      <c r="D237" s="13">
        <f t="shared" si="6"/>
        <v>300.21917808219229</v>
      </c>
    </row>
    <row r="238" spans="1:4" x14ac:dyDescent="0.35">
      <c r="A238">
        <v>237</v>
      </c>
      <c r="B238" s="13">
        <f t="shared" si="7"/>
        <v>300.21917808219229</v>
      </c>
      <c r="C238" s="13">
        <f>Model!$I$7/365</f>
        <v>52.575342465753423</v>
      </c>
      <c r="D238" s="13">
        <f t="shared" si="6"/>
        <v>247.64383561643888</v>
      </c>
    </row>
    <row r="239" spans="1:4" x14ac:dyDescent="0.35">
      <c r="A239">
        <v>238</v>
      </c>
      <c r="B239" s="13">
        <f t="shared" si="7"/>
        <v>247.64383561643888</v>
      </c>
      <c r="C239" s="13">
        <f>Model!$I$7/365</f>
        <v>52.575342465753423</v>
      </c>
      <c r="D239" s="13">
        <f t="shared" si="6"/>
        <v>195.06849315068547</v>
      </c>
    </row>
    <row r="240" spans="1:4" x14ac:dyDescent="0.35">
      <c r="A240">
        <v>239</v>
      </c>
      <c r="B240" s="13">
        <f t="shared" si="7"/>
        <v>195.06849315068547</v>
      </c>
      <c r="C240" s="13">
        <f>Model!$I$7/365</f>
        <v>52.575342465753423</v>
      </c>
      <c r="D240" s="13">
        <f t="shared" si="6"/>
        <v>142.49315068493206</v>
      </c>
    </row>
    <row r="241" spans="1:4" x14ac:dyDescent="0.35">
      <c r="A241">
        <v>240</v>
      </c>
      <c r="B241" s="13">
        <f t="shared" si="7"/>
        <v>142.49315068493206</v>
      </c>
      <c r="C241" s="13">
        <f>Model!$I$7/365</f>
        <v>52.575342465753423</v>
      </c>
      <c r="D241" s="13">
        <f t="shared" si="6"/>
        <v>89.917808219178639</v>
      </c>
    </row>
    <row r="242" spans="1:4" x14ac:dyDescent="0.35">
      <c r="A242">
        <v>241</v>
      </c>
      <c r="B242" s="13">
        <f t="shared" si="7"/>
        <v>89.917808219178639</v>
      </c>
      <c r="C242" s="13">
        <f>Model!$I$7/365</f>
        <v>52.575342465753423</v>
      </c>
      <c r="D242" s="13">
        <f t="shared" si="6"/>
        <v>37.342465753425216</v>
      </c>
    </row>
    <row r="243" spans="1:4" x14ac:dyDescent="0.35">
      <c r="A243">
        <v>242</v>
      </c>
      <c r="B243" s="13">
        <f t="shared" si="7"/>
        <v>37.342465753425216</v>
      </c>
      <c r="C243" s="13">
        <f>Model!$I$7/365</f>
        <v>52.575342465753423</v>
      </c>
      <c r="D243" s="13">
        <f t="shared" si="6"/>
        <v>-15.232876712328206</v>
      </c>
    </row>
    <row r="244" spans="1:4" x14ac:dyDescent="0.35">
      <c r="A244">
        <v>243</v>
      </c>
      <c r="B244" s="13">
        <f t="shared" si="7"/>
        <v>-15.232876712328206</v>
      </c>
      <c r="C244" s="13">
        <f>Model!$I$7/365</f>
        <v>52.575342465753423</v>
      </c>
      <c r="D244" s="13">
        <f t="shared" si="6"/>
        <v>-67.808219178081629</v>
      </c>
    </row>
    <row r="245" spans="1:4" x14ac:dyDescent="0.35">
      <c r="A245">
        <v>244</v>
      </c>
      <c r="B245" s="13">
        <f t="shared" si="7"/>
        <v>-67.808219178081629</v>
      </c>
      <c r="C245" s="13">
        <f>Model!$I$7/365</f>
        <v>52.575342465753423</v>
      </c>
      <c r="D245" s="13">
        <f t="shared" si="6"/>
        <v>-120.38356164383505</v>
      </c>
    </row>
    <row r="246" spans="1:4" x14ac:dyDescent="0.35">
      <c r="A246">
        <v>245</v>
      </c>
      <c r="B246" s="13">
        <f t="shared" si="7"/>
        <v>-120.38356164383505</v>
      </c>
      <c r="C246" s="13">
        <f>Model!$I$7/365</f>
        <v>52.575342465753423</v>
      </c>
      <c r="D246" s="13">
        <f t="shared" si="6"/>
        <v>-172.95890410958847</v>
      </c>
    </row>
    <row r="247" spans="1:4" x14ac:dyDescent="0.35">
      <c r="A247">
        <v>246</v>
      </c>
      <c r="B247" s="13">
        <f t="shared" si="7"/>
        <v>-172.95890410958847</v>
      </c>
      <c r="C247" s="13">
        <f>Model!$I$7/365</f>
        <v>52.575342465753423</v>
      </c>
      <c r="D247" s="13">
        <f t="shared" si="6"/>
        <v>-225.53424657534191</v>
      </c>
    </row>
    <row r="248" spans="1:4" x14ac:dyDescent="0.35">
      <c r="A248">
        <v>247</v>
      </c>
      <c r="B248" s="13">
        <f t="shared" si="7"/>
        <v>-225.53424657534191</v>
      </c>
      <c r="C248" s="13">
        <f>Model!$I$7/365</f>
        <v>52.575342465753423</v>
      </c>
      <c r="D248" s="13">
        <f t="shared" si="6"/>
        <v>-278.10958904109532</v>
      </c>
    </row>
    <row r="249" spans="1:4" x14ac:dyDescent="0.35">
      <c r="A249">
        <v>248</v>
      </c>
      <c r="B249" s="13">
        <f t="shared" si="7"/>
        <v>-278.10958904109532</v>
      </c>
      <c r="C249" s="13">
        <f>Model!$I$7/365</f>
        <v>52.575342465753423</v>
      </c>
      <c r="D249" s="13">
        <f t="shared" si="6"/>
        <v>-330.68493150684873</v>
      </c>
    </row>
    <row r="250" spans="1:4" x14ac:dyDescent="0.35">
      <c r="A250">
        <v>249</v>
      </c>
      <c r="B250" s="13">
        <f>D249+1059</f>
        <v>728.31506849315133</v>
      </c>
      <c r="C250" s="13">
        <f>Model!$I$7/365</f>
        <v>52.575342465753423</v>
      </c>
      <c r="D250" s="13">
        <f t="shared" si="6"/>
        <v>675.73972602739786</v>
      </c>
    </row>
    <row r="251" spans="1:4" x14ac:dyDescent="0.35">
      <c r="A251">
        <v>250</v>
      </c>
      <c r="B251" s="13">
        <f t="shared" si="7"/>
        <v>675.73972602739786</v>
      </c>
      <c r="C251" s="13">
        <f>Model!$I$7/365</f>
        <v>52.575342465753423</v>
      </c>
      <c r="D251" s="13">
        <f t="shared" si="6"/>
        <v>623.1643835616444</v>
      </c>
    </row>
    <row r="252" spans="1:4" x14ac:dyDescent="0.35">
      <c r="A252">
        <v>251</v>
      </c>
      <c r="B252" s="13">
        <f t="shared" si="7"/>
        <v>623.1643835616444</v>
      </c>
      <c r="C252" s="13">
        <f>Model!$I$7/365</f>
        <v>52.575342465753423</v>
      </c>
      <c r="D252" s="13">
        <f t="shared" si="6"/>
        <v>570.58904109589093</v>
      </c>
    </row>
    <row r="253" spans="1:4" x14ac:dyDescent="0.35">
      <c r="A253">
        <v>252</v>
      </c>
      <c r="B253" s="13">
        <f t="shared" si="7"/>
        <v>570.58904109589093</v>
      </c>
      <c r="C253" s="13">
        <f>Model!$I$7/365</f>
        <v>52.575342465753423</v>
      </c>
      <c r="D253" s="13">
        <f t="shared" si="6"/>
        <v>518.01369863013747</v>
      </c>
    </row>
    <row r="254" spans="1:4" x14ac:dyDescent="0.35">
      <c r="A254">
        <v>253</v>
      </c>
      <c r="B254" s="13">
        <f t="shared" si="7"/>
        <v>518.01369863013747</v>
      </c>
      <c r="C254" s="13">
        <f>Model!$I$7/365</f>
        <v>52.575342465753423</v>
      </c>
      <c r="D254" s="13">
        <f t="shared" si="6"/>
        <v>465.43835616438406</v>
      </c>
    </row>
    <row r="255" spans="1:4" x14ac:dyDescent="0.35">
      <c r="A255">
        <v>254</v>
      </c>
      <c r="B255" s="13">
        <f t="shared" si="7"/>
        <v>465.43835616438406</v>
      </c>
      <c r="C255" s="13">
        <f>Model!$I$7/365</f>
        <v>52.575342465753423</v>
      </c>
      <c r="D255" s="13">
        <f t="shared" si="6"/>
        <v>412.86301369863065</v>
      </c>
    </row>
    <row r="256" spans="1:4" x14ac:dyDescent="0.35">
      <c r="A256">
        <v>255</v>
      </c>
      <c r="B256" s="13">
        <f t="shared" si="7"/>
        <v>412.86301369863065</v>
      </c>
      <c r="C256" s="13">
        <f>Model!$I$7/365</f>
        <v>52.575342465753423</v>
      </c>
      <c r="D256" s="13">
        <f t="shared" si="6"/>
        <v>360.28767123287724</v>
      </c>
    </row>
    <row r="257" spans="1:4" x14ac:dyDescent="0.35">
      <c r="A257">
        <v>256</v>
      </c>
      <c r="B257" s="13">
        <f t="shared" si="7"/>
        <v>360.28767123287724</v>
      </c>
      <c r="C257" s="13">
        <f>Model!$I$7/365</f>
        <v>52.575342465753423</v>
      </c>
      <c r="D257" s="13">
        <f t="shared" si="6"/>
        <v>307.71232876712384</v>
      </c>
    </row>
    <row r="258" spans="1:4" x14ac:dyDescent="0.35">
      <c r="A258">
        <v>257</v>
      </c>
      <c r="B258" s="13">
        <f t="shared" si="7"/>
        <v>307.71232876712384</v>
      </c>
      <c r="C258" s="13">
        <f>Model!$I$7/365</f>
        <v>52.575342465753423</v>
      </c>
      <c r="D258" s="13">
        <f t="shared" si="6"/>
        <v>255.13698630137043</v>
      </c>
    </row>
    <row r="259" spans="1:4" x14ac:dyDescent="0.35">
      <c r="A259">
        <v>258</v>
      </c>
      <c r="B259" s="13">
        <f t="shared" si="7"/>
        <v>255.13698630137043</v>
      </c>
      <c r="C259" s="13">
        <f>Model!$I$7/365</f>
        <v>52.575342465753423</v>
      </c>
      <c r="D259" s="13">
        <f t="shared" ref="D259:D322" si="8">B259-C259</f>
        <v>202.56164383561702</v>
      </c>
    </row>
    <row r="260" spans="1:4" x14ac:dyDescent="0.35">
      <c r="A260">
        <v>259</v>
      </c>
      <c r="B260" s="13">
        <f t="shared" ref="B260:B323" si="9">D259</f>
        <v>202.56164383561702</v>
      </c>
      <c r="C260" s="13">
        <f>Model!$I$7/365</f>
        <v>52.575342465753423</v>
      </c>
      <c r="D260" s="13">
        <f t="shared" si="8"/>
        <v>149.98630136986361</v>
      </c>
    </row>
    <row r="261" spans="1:4" x14ac:dyDescent="0.35">
      <c r="A261">
        <v>260</v>
      </c>
      <c r="B261" s="13">
        <f t="shared" si="9"/>
        <v>149.98630136986361</v>
      </c>
      <c r="C261" s="13">
        <f>Model!$I$7/365</f>
        <v>52.575342465753423</v>
      </c>
      <c r="D261" s="13">
        <f t="shared" si="8"/>
        <v>97.410958904110188</v>
      </c>
    </row>
    <row r="262" spans="1:4" x14ac:dyDescent="0.35">
      <c r="A262">
        <v>261</v>
      </c>
      <c r="B262" s="13">
        <f t="shared" si="9"/>
        <v>97.410958904110188</v>
      </c>
      <c r="C262" s="13">
        <f>Model!$I$7/365</f>
        <v>52.575342465753423</v>
      </c>
      <c r="D262" s="13">
        <f t="shared" si="8"/>
        <v>44.835616438356766</v>
      </c>
    </row>
    <row r="263" spans="1:4" x14ac:dyDescent="0.35">
      <c r="A263">
        <v>262</v>
      </c>
      <c r="B263" s="13">
        <f t="shared" si="9"/>
        <v>44.835616438356766</v>
      </c>
      <c r="C263" s="13">
        <f>Model!$I$7/365</f>
        <v>52.575342465753423</v>
      </c>
      <c r="D263" s="13">
        <f t="shared" si="8"/>
        <v>-7.7397260273966566</v>
      </c>
    </row>
    <row r="264" spans="1:4" x14ac:dyDescent="0.35">
      <c r="A264">
        <v>263</v>
      </c>
      <c r="B264" s="13">
        <f t="shared" si="9"/>
        <v>-7.7397260273966566</v>
      </c>
      <c r="C264" s="13">
        <f>Model!$I$7/365</f>
        <v>52.575342465753423</v>
      </c>
      <c r="D264" s="13">
        <f t="shared" si="8"/>
        <v>-60.315068493150079</v>
      </c>
    </row>
    <row r="265" spans="1:4" x14ac:dyDescent="0.35">
      <c r="A265">
        <v>264</v>
      </c>
      <c r="B265" s="13">
        <f t="shared" si="9"/>
        <v>-60.315068493150079</v>
      </c>
      <c r="C265" s="13">
        <f>Model!$I$7/365</f>
        <v>52.575342465753423</v>
      </c>
      <c r="D265" s="13">
        <f t="shared" si="8"/>
        <v>-112.8904109589035</v>
      </c>
    </row>
    <row r="266" spans="1:4" x14ac:dyDescent="0.35">
      <c r="A266">
        <v>265</v>
      </c>
      <c r="B266" s="13">
        <f t="shared" si="9"/>
        <v>-112.8904109589035</v>
      </c>
      <c r="C266" s="13">
        <f>Model!$I$7/365</f>
        <v>52.575342465753423</v>
      </c>
      <c r="D266" s="13">
        <f t="shared" si="8"/>
        <v>-165.46575342465692</v>
      </c>
    </row>
    <row r="267" spans="1:4" x14ac:dyDescent="0.35">
      <c r="A267">
        <v>266</v>
      </c>
      <c r="B267" s="13">
        <f t="shared" si="9"/>
        <v>-165.46575342465692</v>
      </c>
      <c r="C267" s="13">
        <f>Model!$I$7/365</f>
        <v>52.575342465753423</v>
      </c>
      <c r="D267" s="13">
        <f t="shared" si="8"/>
        <v>-218.04109589041036</v>
      </c>
    </row>
    <row r="268" spans="1:4" x14ac:dyDescent="0.35">
      <c r="A268">
        <v>267</v>
      </c>
      <c r="B268" s="13">
        <f t="shared" si="9"/>
        <v>-218.04109589041036</v>
      </c>
      <c r="C268" s="13">
        <f>Model!$I$7/365</f>
        <v>52.575342465753423</v>
      </c>
      <c r="D268" s="13">
        <f t="shared" si="8"/>
        <v>-270.61643835616377</v>
      </c>
    </row>
    <row r="269" spans="1:4" x14ac:dyDescent="0.35">
      <c r="A269">
        <v>268</v>
      </c>
      <c r="B269" s="13">
        <f t="shared" si="9"/>
        <v>-270.61643835616377</v>
      </c>
      <c r="C269" s="13">
        <f>Model!$I$7/365</f>
        <v>52.575342465753423</v>
      </c>
      <c r="D269" s="13">
        <f t="shared" si="8"/>
        <v>-323.19178082191718</v>
      </c>
    </row>
    <row r="270" spans="1:4" x14ac:dyDescent="0.35">
      <c r="A270">
        <v>269</v>
      </c>
      <c r="B270" s="13">
        <f>D269+1059</f>
        <v>735.80821917808282</v>
      </c>
      <c r="C270" s="13">
        <f>Model!$I$7/365</f>
        <v>52.575342465753423</v>
      </c>
      <c r="D270" s="13">
        <f t="shared" si="8"/>
        <v>683.23287671232936</v>
      </c>
    </row>
    <row r="271" spans="1:4" x14ac:dyDescent="0.35">
      <c r="A271">
        <v>270</v>
      </c>
      <c r="B271" s="13">
        <f t="shared" si="9"/>
        <v>683.23287671232936</v>
      </c>
      <c r="C271" s="13">
        <f>Model!$I$7/365</f>
        <v>52.575342465753423</v>
      </c>
      <c r="D271" s="13">
        <f t="shared" si="8"/>
        <v>630.65753424657589</v>
      </c>
    </row>
    <row r="272" spans="1:4" x14ac:dyDescent="0.35">
      <c r="A272">
        <v>271</v>
      </c>
      <c r="B272" s="13">
        <f t="shared" si="9"/>
        <v>630.65753424657589</v>
      </c>
      <c r="C272" s="13">
        <f>Model!$I$7/365</f>
        <v>52.575342465753423</v>
      </c>
      <c r="D272" s="13">
        <f t="shared" si="8"/>
        <v>578.08219178082243</v>
      </c>
    </row>
    <row r="273" spans="1:4" x14ac:dyDescent="0.35">
      <c r="A273">
        <v>272</v>
      </c>
      <c r="B273" s="13">
        <f t="shared" si="9"/>
        <v>578.08219178082243</v>
      </c>
      <c r="C273" s="13">
        <f>Model!$I$7/365</f>
        <v>52.575342465753423</v>
      </c>
      <c r="D273" s="13">
        <f t="shared" si="8"/>
        <v>525.50684931506896</v>
      </c>
    </row>
    <row r="274" spans="1:4" x14ac:dyDescent="0.35">
      <c r="A274">
        <v>273</v>
      </c>
      <c r="B274" s="13">
        <f t="shared" si="9"/>
        <v>525.50684931506896</v>
      </c>
      <c r="C274" s="13">
        <f>Model!$I$7/365</f>
        <v>52.575342465753423</v>
      </c>
      <c r="D274" s="13">
        <f t="shared" si="8"/>
        <v>472.93150684931555</v>
      </c>
    </row>
    <row r="275" spans="1:4" x14ac:dyDescent="0.35">
      <c r="A275">
        <v>274</v>
      </c>
      <c r="B275" s="13">
        <f t="shared" si="9"/>
        <v>472.93150684931555</v>
      </c>
      <c r="C275" s="13">
        <f>Model!$I$7/365</f>
        <v>52.575342465753423</v>
      </c>
      <c r="D275" s="13">
        <f t="shared" si="8"/>
        <v>420.35616438356215</v>
      </c>
    </row>
    <row r="276" spans="1:4" x14ac:dyDescent="0.35">
      <c r="A276">
        <v>275</v>
      </c>
      <c r="B276" s="13">
        <f t="shared" si="9"/>
        <v>420.35616438356215</v>
      </c>
      <c r="C276" s="13">
        <f>Model!$I$7/365</f>
        <v>52.575342465753423</v>
      </c>
      <c r="D276" s="13">
        <f t="shared" si="8"/>
        <v>367.78082191780874</v>
      </c>
    </row>
    <row r="277" spans="1:4" x14ac:dyDescent="0.35">
      <c r="A277">
        <v>276</v>
      </c>
      <c r="B277" s="13">
        <f t="shared" si="9"/>
        <v>367.78082191780874</v>
      </c>
      <c r="C277" s="13">
        <f>Model!$I$7/365</f>
        <v>52.575342465753423</v>
      </c>
      <c r="D277" s="13">
        <f t="shared" si="8"/>
        <v>315.20547945205533</v>
      </c>
    </row>
    <row r="278" spans="1:4" x14ac:dyDescent="0.35">
      <c r="A278">
        <v>277</v>
      </c>
      <c r="B278" s="13">
        <f t="shared" si="9"/>
        <v>315.20547945205533</v>
      </c>
      <c r="C278" s="13">
        <f>Model!$I$7/365</f>
        <v>52.575342465753423</v>
      </c>
      <c r="D278" s="13">
        <f t="shared" si="8"/>
        <v>262.63013698630192</v>
      </c>
    </row>
    <row r="279" spans="1:4" x14ac:dyDescent="0.35">
      <c r="A279">
        <v>278</v>
      </c>
      <c r="B279" s="13">
        <f t="shared" si="9"/>
        <v>262.63013698630192</v>
      </c>
      <c r="C279" s="13">
        <f>Model!$I$7/365</f>
        <v>52.575342465753423</v>
      </c>
      <c r="D279" s="13">
        <f t="shared" si="8"/>
        <v>210.05479452054851</v>
      </c>
    </row>
    <row r="280" spans="1:4" x14ac:dyDescent="0.35">
      <c r="A280">
        <v>279</v>
      </c>
      <c r="B280" s="13">
        <f t="shared" si="9"/>
        <v>210.05479452054851</v>
      </c>
      <c r="C280" s="13">
        <f>Model!$I$7/365</f>
        <v>52.575342465753423</v>
      </c>
      <c r="D280" s="13">
        <f t="shared" si="8"/>
        <v>157.4794520547951</v>
      </c>
    </row>
    <row r="281" spans="1:4" x14ac:dyDescent="0.35">
      <c r="A281">
        <v>280</v>
      </c>
      <c r="B281" s="13">
        <f t="shared" si="9"/>
        <v>157.4794520547951</v>
      </c>
      <c r="C281" s="13">
        <f>Model!$I$7/365</f>
        <v>52.575342465753423</v>
      </c>
      <c r="D281" s="13">
        <f t="shared" si="8"/>
        <v>104.90410958904168</v>
      </c>
    </row>
    <row r="282" spans="1:4" x14ac:dyDescent="0.35">
      <c r="A282">
        <v>281</v>
      </c>
      <c r="B282" s="13">
        <f t="shared" si="9"/>
        <v>104.90410958904168</v>
      </c>
      <c r="C282" s="13">
        <f>Model!$I$7/365</f>
        <v>52.575342465753423</v>
      </c>
      <c r="D282" s="13">
        <f t="shared" si="8"/>
        <v>52.328767123288259</v>
      </c>
    </row>
    <row r="283" spans="1:4" x14ac:dyDescent="0.35">
      <c r="A283">
        <v>282</v>
      </c>
      <c r="B283" s="13">
        <f t="shared" si="9"/>
        <v>52.328767123288259</v>
      </c>
      <c r="C283" s="13">
        <f>Model!$I$7/365</f>
        <v>52.575342465753423</v>
      </c>
      <c r="D283" s="13">
        <f t="shared" si="8"/>
        <v>-0.24657534246516377</v>
      </c>
    </row>
    <row r="284" spans="1:4" x14ac:dyDescent="0.35">
      <c r="A284">
        <v>283</v>
      </c>
      <c r="B284" s="13">
        <f t="shared" si="9"/>
        <v>-0.24657534246516377</v>
      </c>
      <c r="C284" s="13">
        <f>Model!$I$7/365</f>
        <v>52.575342465753423</v>
      </c>
      <c r="D284" s="13">
        <f t="shared" si="8"/>
        <v>-52.821917808218586</v>
      </c>
    </row>
    <row r="285" spans="1:4" x14ac:dyDescent="0.35">
      <c r="A285">
        <v>284</v>
      </c>
      <c r="B285" s="13">
        <f t="shared" si="9"/>
        <v>-52.821917808218586</v>
      </c>
      <c r="C285" s="13">
        <f>Model!$I$7/365</f>
        <v>52.575342465753423</v>
      </c>
      <c r="D285" s="13">
        <f t="shared" si="8"/>
        <v>-105.39726027397201</v>
      </c>
    </row>
    <row r="286" spans="1:4" x14ac:dyDescent="0.35">
      <c r="A286">
        <v>285</v>
      </c>
      <c r="B286" s="13">
        <f t="shared" si="9"/>
        <v>-105.39726027397201</v>
      </c>
      <c r="C286" s="13">
        <f>Model!$I$7/365</f>
        <v>52.575342465753423</v>
      </c>
      <c r="D286" s="13">
        <f t="shared" si="8"/>
        <v>-157.97260273972543</v>
      </c>
    </row>
    <row r="287" spans="1:4" x14ac:dyDescent="0.35">
      <c r="A287">
        <v>286</v>
      </c>
      <c r="B287" s="13">
        <f t="shared" si="9"/>
        <v>-157.97260273972543</v>
      </c>
      <c r="C287" s="13">
        <f>Model!$I$7/365</f>
        <v>52.575342465753423</v>
      </c>
      <c r="D287" s="13">
        <f t="shared" si="8"/>
        <v>-210.54794520547887</v>
      </c>
    </row>
    <row r="288" spans="1:4" x14ac:dyDescent="0.35">
      <c r="A288">
        <v>287</v>
      </c>
      <c r="B288" s="13">
        <f t="shared" si="9"/>
        <v>-210.54794520547887</v>
      </c>
      <c r="C288" s="13">
        <f>Model!$I$7/365</f>
        <v>52.575342465753423</v>
      </c>
      <c r="D288" s="13">
        <f t="shared" si="8"/>
        <v>-263.12328767123228</v>
      </c>
    </row>
    <row r="289" spans="1:4" x14ac:dyDescent="0.35">
      <c r="A289">
        <v>288</v>
      </c>
      <c r="B289" s="13">
        <f t="shared" si="9"/>
        <v>-263.12328767123228</v>
      </c>
      <c r="C289" s="13">
        <f>Model!$I$7/365</f>
        <v>52.575342465753423</v>
      </c>
      <c r="D289" s="13">
        <f t="shared" si="8"/>
        <v>-315.69863013698568</v>
      </c>
    </row>
    <row r="290" spans="1:4" x14ac:dyDescent="0.35">
      <c r="A290">
        <v>289</v>
      </c>
      <c r="B290" s="13">
        <f>D289+1059</f>
        <v>743.30136986301432</v>
      </c>
      <c r="C290" s="13">
        <f>Model!$I$7/365</f>
        <v>52.575342465753423</v>
      </c>
      <c r="D290" s="13">
        <f t="shared" si="8"/>
        <v>690.72602739726085</v>
      </c>
    </row>
    <row r="291" spans="1:4" x14ac:dyDescent="0.35">
      <c r="A291">
        <v>290</v>
      </c>
      <c r="B291" s="13">
        <f t="shared" si="9"/>
        <v>690.72602739726085</v>
      </c>
      <c r="C291" s="13">
        <f>Model!$I$7/365</f>
        <v>52.575342465753423</v>
      </c>
      <c r="D291" s="13">
        <f t="shared" si="8"/>
        <v>638.15068493150739</v>
      </c>
    </row>
    <row r="292" spans="1:4" x14ac:dyDescent="0.35">
      <c r="A292">
        <v>291</v>
      </c>
      <c r="B292" s="13">
        <f t="shared" si="9"/>
        <v>638.15068493150739</v>
      </c>
      <c r="C292" s="13">
        <f>Model!$I$7/365</f>
        <v>52.575342465753423</v>
      </c>
      <c r="D292" s="13">
        <f t="shared" si="8"/>
        <v>585.57534246575392</v>
      </c>
    </row>
    <row r="293" spans="1:4" x14ac:dyDescent="0.35">
      <c r="A293">
        <v>292</v>
      </c>
      <c r="B293" s="13">
        <f t="shared" si="9"/>
        <v>585.57534246575392</v>
      </c>
      <c r="C293" s="13">
        <f>Model!$I$7/365</f>
        <v>52.575342465753423</v>
      </c>
      <c r="D293" s="13">
        <f t="shared" si="8"/>
        <v>533.00000000000045</v>
      </c>
    </row>
    <row r="294" spans="1:4" x14ac:dyDescent="0.35">
      <c r="A294">
        <v>293</v>
      </c>
      <c r="B294" s="13">
        <f t="shared" si="9"/>
        <v>533.00000000000045</v>
      </c>
      <c r="C294" s="13">
        <f>Model!$I$7/365</f>
        <v>52.575342465753423</v>
      </c>
      <c r="D294" s="13">
        <f t="shared" si="8"/>
        <v>480.42465753424705</v>
      </c>
    </row>
    <row r="295" spans="1:4" x14ac:dyDescent="0.35">
      <c r="A295">
        <v>294</v>
      </c>
      <c r="B295" s="13">
        <f t="shared" si="9"/>
        <v>480.42465753424705</v>
      </c>
      <c r="C295" s="13">
        <f>Model!$I$7/365</f>
        <v>52.575342465753423</v>
      </c>
      <c r="D295" s="13">
        <f t="shared" si="8"/>
        <v>427.84931506849364</v>
      </c>
    </row>
    <row r="296" spans="1:4" x14ac:dyDescent="0.35">
      <c r="A296">
        <v>295</v>
      </c>
      <c r="B296" s="13">
        <f t="shared" si="9"/>
        <v>427.84931506849364</v>
      </c>
      <c r="C296" s="13">
        <f>Model!$I$7/365</f>
        <v>52.575342465753423</v>
      </c>
      <c r="D296" s="13">
        <f t="shared" si="8"/>
        <v>375.27397260274023</v>
      </c>
    </row>
    <row r="297" spans="1:4" x14ac:dyDescent="0.35">
      <c r="A297">
        <v>296</v>
      </c>
      <c r="B297" s="13">
        <f t="shared" si="9"/>
        <v>375.27397260274023</v>
      </c>
      <c r="C297" s="13">
        <f>Model!$I$7/365</f>
        <v>52.575342465753423</v>
      </c>
      <c r="D297" s="13">
        <f t="shared" si="8"/>
        <v>322.69863013698682</v>
      </c>
    </row>
    <row r="298" spans="1:4" x14ac:dyDescent="0.35">
      <c r="A298">
        <v>297</v>
      </c>
      <c r="B298" s="13">
        <f t="shared" si="9"/>
        <v>322.69863013698682</v>
      </c>
      <c r="C298" s="13">
        <f>Model!$I$7/365</f>
        <v>52.575342465753423</v>
      </c>
      <c r="D298" s="13">
        <f t="shared" si="8"/>
        <v>270.12328767123341</v>
      </c>
    </row>
    <row r="299" spans="1:4" x14ac:dyDescent="0.35">
      <c r="A299">
        <v>298</v>
      </c>
      <c r="B299" s="13">
        <f t="shared" si="9"/>
        <v>270.12328767123341</v>
      </c>
      <c r="C299" s="13">
        <f>Model!$I$7/365</f>
        <v>52.575342465753423</v>
      </c>
      <c r="D299" s="13">
        <f t="shared" si="8"/>
        <v>217.54794520548</v>
      </c>
    </row>
    <row r="300" spans="1:4" x14ac:dyDescent="0.35">
      <c r="A300">
        <v>299</v>
      </c>
      <c r="B300" s="13">
        <f t="shared" si="9"/>
        <v>217.54794520548</v>
      </c>
      <c r="C300" s="13">
        <f>Model!$I$7/365</f>
        <v>52.575342465753423</v>
      </c>
      <c r="D300" s="13">
        <f t="shared" si="8"/>
        <v>164.9726027397266</v>
      </c>
    </row>
    <row r="301" spans="1:4" x14ac:dyDescent="0.35">
      <c r="A301">
        <v>300</v>
      </c>
      <c r="B301" s="13">
        <f t="shared" si="9"/>
        <v>164.9726027397266</v>
      </c>
      <c r="C301" s="13">
        <f>Model!$I$7/365</f>
        <v>52.575342465753423</v>
      </c>
      <c r="D301" s="13">
        <f t="shared" si="8"/>
        <v>112.39726027397317</v>
      </c>
    </row>
    <row r="302" spans="1:4" x14ac:dyDescent="0.35">
      <c r="A302">
        <v>301</v>
      </c>
      <c r="B302" s="13">
        <f t="shared" si="9"/>
        <v>112.39726027397317</v>
      </c>
      <c r="C302" s="13">
        <f>Model!$I$7/365</f>
        <v>52.575342465753423</v>
      </c>
      <c r="D302" s="13">
        <f t="shared" si="8"/>
        <v>59.821917808219752</v>
      </c>
    </row>
    <row r="303" spans="1:4" x14ac:dyDescent="0.35">
      <c r="A303">
        <v>302</v>
      </c>
      <c r="B303" s="13">
        <f t="shared" si="9"/>
        <v>59.821917808219752</v>
      </c>
      <c r="C303" s="13">
        <f>Model!$I$7/365</f>
        <v>52.575342465753423</v>
      </c>
      <c r="D303" s="13">
        <f t="shared" si="8"/>
        <v>7.2465753424663291</v>
      </c>
    </row>
    <row r="304" spans="1:4" x14ac:dyDescent="0.35">
      <c r="A304">
        <v>303</v>
      </c>
      <c r="B304" s="13">
        <f t="shared" si="9"/>
        <v>7.2465753424663291</v>
      </c>
      <c r="C304" s="13">
        <f>Model!$I$7/365</f>
        <v>52.575342465753423</v>
      </c>
      <c r="D304" s="13">
        <f t="shared" si="8"/>
        <v>-45.328767123287093</v>
      </c>
    </row>
    <row r="305" spans="1:4" x14ac:dyDescent="0.35">
      <c r="A305">
        <v>304</v>
      </c>
      <c r="B305" s="13">
        <f t="shared" si="9"/>
        <v>-45.328767123287093</v>
      </c>
      <c r="C305" s="13">
        <f>Model!$I$7/365</f>
        <v>52.575342465753423</v>
      </c>
      <c r="D305" s="13">
        <f t="shared" si="8"/>
        <v>-97.904109589040516</v>
      </c>
    </row>
    <row r="306" spans="1:4" x14ac:dyDescent="0.35">
      <c r="A306">
        <v>305</v>
      </c>
      <c r="B306" s="13">
        <f t="shared" si="9"/>
        <v>-97.904109589040516</v>
      </c>
      <c r="C306" s="13">
        <f>Model!$I$7/365</f>
        <v>52.575342465753423</v>
      </c>
      <c r="D306" s="13">
        <f t="shared" si="8"/>
        <v>-150.47945205479394</v>
      </c>
    </row>
    <row r="307" spans="1:4" x14ac:dyDescent="0.35">
      <c r="A307">
        <v>306</v>
      </c>
      <c r="B307" s="13">
        <f t="shared" si="9"/>
        <v>-150.47945205479394</v>
      </c>
      <c r="C307" s="13">
        <f>Model!$I$7/365</f>
        <v>52.575342465753423</v>
      </c>
      <c r="D307" s="13">
        <f t="shared" si="8"/>
        <v>-203.05479452054738</v>
      </c>
    </row>
    <row r="308" spans="1:4" x14ac:dyDescent="0.35">
      <c r="A308">
        <v>307</v>
      </c>
      <c r="B308" s="13">
        <f t="shared" si="9"/>
        <v>-203.05479452054738</v>
      </c>
      <c r="C308" s="13">
        <f>Model!$I$7/365</f>
        <v>52.575342465753423</v>
      </c>
      <c r="D308" s="13">
        <f t="shared" si="8"/>
        <v>-255.63013698630078</v>
      </c>
    </row>
    <row r="309" spans="1:4" x14ac:dyDescent="0.35">
      <c r="A309">
        <v>308</v>
      </c>
      <c r="B309" s="13">
        <f t="shared" si="9"/>
        <v>-255.63013698630078</v>
      </c>
      <c r="C309" s="13">
        <f>Model!$I$7/365</f>
        <v>52.575342465753423</v>
      </c>
      <c r="D309" s="13">
        <f t="shared" si="8"/>
        <v>-308.20547945205419</v>
      </c>
    </row>
    <row r="310" spans="1:4" x14ac:dyDescent="0.35">
      <c r="A310">
        <v>309</v>
      </c>
      <c r="B310" s="13">
        <f t="shared" si="9"/>
        <v>-308.20547945205419</v>
      </c>
      <c r="C310" s="13">
        <f>Model!$I$7/365</f>
        <v>52.575342465753423</v>
      </c>
      <c r="D310" s="13">
        <f t="shared" si="8"/>
        <v>-360.7808219178076</v>
      </c>
    </row>
    <row r="311" spans="1:4" x14ac:dyDescent="0.35">
      <c r="A311">
        <v>310</v>
      </c>
      <c r="B311" s="13">
        <f>D310+1059</f>
        <v>698.21917808219246</v>
      </c>
      <c r="C311" s="13">
        <f>Model!$I$7/365</f>
        <v>52.575342465753423</v>
      </c>
      <c r="D311" s="13">
        <f t="shared" si="8"/>
        <v>645.64383561643899</v>
      </c>
    </row>
    <row r="312" spans="1:4" x14ac:dyDescent="0.35">
      <c r="A312">
        <v>311</v>
      </c>
      <c r="B312" s="13">
        <f t="shared" si="9"/>
        <v>645.64383561643899</v>
      </c>
      <c r="C312" s="13">
        <f>Model!$I$7/365</f>
        <v>52.575342465753423</v>
      </c>
      <c r="D312" s="13">
        <f t="shared" si="8"/>
        <v>593.06849315068553</v>
      </c>
    </row>
    <row r="313" spans="1:4" x14ac:dyDescent="0.35">
      <c r="A313">
        <v>312</v>
      </c>
      <c r="B313" s="13">
        <f t="shared" si="9"/>
        <v>593.06849315068553</v>
      </c>
      <c r="C313" s="13">
        <f>Model!$I$7/365</f>
        <v>52.575342465753423</v>
      </c>
      <c r="D313" s="13">
        <f t="shared" si="8"/>
        <v>540.49315068493206</v>
      </c>
    </row>
    <row r="314" spans="1:4" x14ac:dyDescent="0.35">
      <c r="A314">
        <v>313</v>
      </c>
      <c r="B314" s="13">
        <f t="shared" si="9"/>
        <v>540.49315068493206</v>
      </c>
      <c r="C314" s="13">
        <f>Model!$I$7/365</f>
        <v>52.575342465753423</v>
      </c>
      <c r="D314" s="13">
        <f t="shared" si="8"/>
        <v>487.91780821917865</v>
      </c>
    </row>
    <row r="315" spans="1:4" x14ac:dyDescent="0.35">
      <c r="A315">
        <v>314</v>
      </c>
      <c r="B315" s="13">
        <f t="shared" si="9"/>
        <v>487.91780821917865</v>
      </c>
      <c r="C315" s="13">
        <f>Model!$I$7/365</f>
        <v>52.575342465753423</v>
      </c>
      <c r="D315" s="13">
        <f t="shared" si="8"/>
        <v>435.34246575342524</v>
      </c>
    </row>
    <row r="316" spans="1:4" x14ac:dyDescent="0.35">
      <c r="A316">
        <v>315</v>
      </c>
      <c r="B316" s="13">
        <f t="shared" si="9"/>
        <v>435.34246575342524</v>
      </c>
      <c r="C316" s="13">
        <f>Model!$I$7/365</f>
        <v>52.575342465753423</v>
      </c>
      <c r="D316" s="13">
        <f t="shared" si="8"/>
        <v>382.76712328767184</v>
      </c>
    </row>
    <row r="317" spans="1:4" x14ac:dyDescent="0.35">
      <c r="A317">
        <v>316</v>
      </c>
      <c r="B317" s="13">
        <f t="shared" si="9"/>
        <v>382.76712328767184</v>
      </c>
      <c r="C317" s="13">
        <f>Model!$I$7/365</f>
        <v>52.575342465753423</v>
      </c>
      <c r="D317" s="13">
        <f t="shared" si="8"/>
        <v>330.19178082191843</v>
      </c>
    </row>
    <row r="318" spans="1:4" x14ac:dyDescent="0.35">
      <c r="A318">
        <v>317</v>
      </c>
      <c r="B318" s="13">
        <f t="shared" si="9"/>
        <v>330.19178082191843</v>
      </c>
      <c r="C318" s="13">
        <f>Model!$I$7/365</f>
        <v>52.575342465753423</v>
      </c>
      <c r="D318" s="13">
        <f t="shared" si="8"/>
        <v>277.61643835616502</v>
      </c>
    </row>
    <row r="319" spans="1:4" x14ac:dyDescent="0.35">
      <c r="A319">
        <v>318</v>
      </c>
      <c r="B319" s="13">
        <f t="shared" si="9"/>
        <v>277.61643835616502</v>
      </c>
      <c r="C319" s="13">
        <f>Model!$I$7/365</f>
        <v>52.575342465753423</v>
      </c>
      <c r="D319" s="13">
        <f t="shared" si="8"/>
        <v>225.04109589041161</v>
      </c>
    </row>
    <row r="320" spans="1:4" x14ac:dyDescent="0.35">
      <c r="A320">
        <v>319</v>
      </c>
      <c r="B320" s="13">
        <f t="shared" si="9"/>
        <v>225.04109589041161</v>
      </c>
      <c r="C320" s="13">
        <f>Model!$I$7/365</f>
        <v>52.575342465753423</v>
      </c>
      <c r="D320" s="13">
        <f t="shared" si="8"/>
        <v>172.4657534246582</v>
      </c>
    </row>
    <row r="321" spans="1:4" x14ac:dyDescent="0.35">
      <c r="A321">
        <v>320</v>
      </c>
      <c r="B321" s="13">
        <f t="shared" si="9"/>
        <v>172.4657534246582</v>
      </c>
      <c r="C321" s="13">
        <f>Model!$I$7/365</f>
        <v>52.575342465753423</v>
      </c>
      <c r="D321" s="13">
        <f t="shared" si="8"/>
        <v>119.89041095890478</v>
      </c>
    </row>
    <row r="322" spans="1:4" x14ac:dyDescent="0.35">
      <c r="A322">
        <v>321</v>
      </c>
      <c r="B322" s="13">
        <f t="shared" si="9"/>
        <v>119.89041095890478</v>
      </c>
      <c r="C322" s="13">
        <f>Model!$I$7/365</f>
        <v>52.575342465753423</v>
      </c>
      <c r="D322" s="13">
        <f t="shared" si="8"/>
        <v>67.315068493151358</v>
      </c>
    </row>
    <row r="323" spans="1:4" x14ac:dyDescent="0.35">
      <c r="A323">
        <v>322</v>
      </c>
      <c r="B323" s="13">
        <f t="shared" si="9"/>
        <v>67.315068493151358</v>
      </c>
      <c r="C323" s="13">
        <f>Model!$I$7/365</f>
        <v>52.575342465753423</v>
      </c>
      <c r="D323" s="13">
        <f t="shared" ref="D323:D366" si="10">B323-C323</f>
        <v>14.739726027397936</v>
      </c>
    </row>
    <row r="324" spans="1:4" x14ac:dyDescent="0.35">
      <c r="A324">
        <v>323</v>
      </c>
      <c r="B324" s="13">
        <f t="shared" ref="B324:B366" si="11">D323</f>
        <v>14.739726027397936</v>
      </c>
      <c r="C324" s="13">
        <f>Model!$I$7/365</f>
        <v>52.575342465753423</v>
      </c>
      <c r="D324" s="13">
        <f t="shared" si="10"/>
        <v>-37.835616438355487</v>
      </c>
    </row>
    <row r="325" spans="1:4" x14ac:dyDescent="0.35">
      <c r="A325">
        <v>324</v>
      </c>
      <c r="B325" s="13">
        <f t="shared" si="11"/>
        <v>-37.835616438355487</v>
      </c>
      <c r="C325" s="13">
        <f>Model!$I$7/365</f>
        <v>52.575342465753423</v>
      </c>
      <c r="D325" s="13">
        <f t="shared" si="10"/>
        <v>-90.410958904108909</v>
      </c>
    </row>
    <row r="326" spans="1:4" x14ac:dyDescent="0.35">
      <c r="A326">
        <v>325</v>
      </c>
      <c r="B326" s="13">
        <f t="shared" si="11"/>
        <v>-90.410958904108909</v>
      </c>
      <c r="C326" s="13">
        <f>Model!$I$7/365</f>
        <v>52.575342465753423</v>
      </c>
      <c r="D326" s="13">
        <f t="shared" si="10"/>
        <v>-142.98630136986233</v>
      </c>
    </row>
    <row r="327" spans="1:4" x14ac:dyDescent="0.35">
      <c r="A327">
        <v>326</v>
      </c>
      <c r="B327" s="13">
        <f t="shared" si="11"/>
        <v>-142.98630136986233</v>
      </c>
      <c r="C327" s="13">
        <f>Model!$I$7/365</f>
        <v>52.575342465753423</v>
      </c>
      <c r="D327" s="13">
        <f t="shared" si="10"/>
        <v>-195.56164383561577</v>
      </c>
    </row>
    <row r="328" spans="1:4" x14ac:dyDescent="0.35">
      <c r="A328">
        <v>327</v>
      </c>
      <c r="B328" s="13">
        <f t="shared" si="11"/>
        <v>-195.56164383561577</v>
      </c>
      <c r="C328" s="13">
        <f>Model!$I$7/365</f>
        <v>52.575342465753423</v>
      </c>
      <c r="D328" s="13">
        <f t="shared" si="10"/>
        <v>-248.13698630136918</v>
      </c>
    </row>
    <row r="329" spans="1:4" x14ac:dyDescent="0.35">
      <c r="A329">
        <v>328</v>
      </c>
      <c r="B329" s="13">
        <f t="shared" si="11"/>
        <v>-248.13698630136918</v>
      </c>
      <c r="C329" s="13">
        <f>Model!$I$7/365</f>
        <v>52.575342465753423</v>
      </c>
      <c r="D329" s="13">
        <f t="shared" si="10"/>
        <v>-300.71232876712259</v>
      </c>
    </row>
    <row r="330" spans="1:4" x14ac:dyDescent="0.35">
      <c r="A330">
        <v>329</v>
      </c>
      <c r="B330" s="13">
        <f t="shared" si="11"/>
        <v>-300.71232876712259</v>
      </c>
      <c r="C330" s="13">
        <f>Model!$I$7/365</f>
        <v>52.575342465753423</v>
      </c>
      <c r="D330" s="13">
        <f t="shared" si="10"/>
        <v>-353.28767123287599</v>
      </c>
    </row>
    <row r="331" spans="1:4" x14ac:dyDescent="0.35">
      <c r="A331">
        <v>330</v>
      </c>
      <c r="B331" s="13">
        <f>D330+1059</f>
        <v>705.71232876712406</v>
      </c>
      <c r="C331" s="13">
        <f>Model!$I$7/365</f>
        <v>52.575342465753423</v>
      </c>
      <c r="D331" s="13">
        <f t="shared" si="10"/>
        <v>653.1369863013706</v>
      </c>
    </row>
    <row r="332" spans="1:4" x14ac:dyDescent="0.35">
      <c r="A332">
        <v>331</v>
      </c>
      <c r="B332" s="13">
        <f t="shared" si="11"/>
        <v>653.1369863013706</v>
      </c>
      <c r="C332" s="13">
        <f>Model!$I$7/365</f>
        <v>52.575342465753423</v>
      </c>
      <c r="D332" s="13">
        <f t="shared" si="10"/>
        <v>600.56164383561713</v>
      </c>
    </row>
    <row r="333" spans="1:4" x14ac:dyDescent="0.35">
      <c r="A333">
        <v>332</v>
      </c>
      <c r="B333" s="13">
        <f t="shared" si="11"/>
        <v>600.56164383561713</v>
      </c>
      <c r="C333" s="13">
        <f>Model!$I$7/365</f>
        <v>52.575342465753423</v>
      </c>
      <c r="D333" s="13">
        <f t="shared" si="10"/>
        <v>547.98630136986367</v>
      </c>
    </row>
    <row r="334" spans="1:4" x14ac:dyDescent="0.35">
      <c r="A334">
        <v>333</v>
      </c>
      <c r="B334" s="13">
        <f t="shared" si="11"/>
        <v>547.98630136986367</v>
      </c>
      <c r="C334" s="13">
        <f>Model!$I$7/365</f>
        <v>52.575342465753423</v>
      </c>
      <c r="D334" s="13">
        <f t="shared" si="10"/>
        <v>495.41095890411026</v>
      </c>
    </row>
    <row r="335" spans="1:4" x14ac:dyDescent="0.35">
      <c r="A335">
        <v>334</v>
      </c>
      <c r="B335" s="13">
        <f t="shared" si="11"/>
        <v>495.41095890411026</v>
      </c>
      <c r="C335" s="13">
        <f>Model!$I$7/365</f>
        <v>52.575342465753423</v>
      </c>
      <c r="D335" s="13">
        <f t="shared" si="10"/>
        <v>442.83561643835685</v>
      </c>
    </row>
    <row r="336" spans="1:4" x14ac:dyDescent="0.35">
      <c r="A336">
        <v>335</v>
      </c>
      <c r="B336" s="13">
        <f t="shared" si="11"/>
        <v>442.83561643835685</v>
      </c>
      <c r="C336" s="13">
        <f>Model!$I$7/365</f>
        <v>52.575342465753423</v>
      </c>
      <c r="D336" s="13">
        <f t="shared" si="10"/>
        <v>390.26027397260344</v>
      </c>
    </row>
    <row r="337" spans="1:4" x14ac:dyDescent="0.35">
      <c r="A337">
        <v>336</v>
      </c>
      <c r="B337" s="13">
        <f t="shared" si="11"/>
        <v>390.26027397260344</v>
      </c>
      <c r="C337" s="13">
        <f>Model!$I$7/365</f>
        <v>52.575342465753423</v>
      </c>
      <c r="D337" s="13">
        <f t="shared" si="10"/>
        <v>337.68493150685003</v>
      </c>
    </row>
    <row r="338" spans="1:4" x14ac:dyDescent="0.35">
      <c r="A338">
        <v>337</v>
      </c>
      <c r="B338" s="13">
        <f t="shared" si="11"/>
        <v>337.68493150685003</v>
      </c>
      <c r="C338" s="13">
        <f>Model!$I$7/365</f>
        <v>52.575342465753423</v>
      </c>
      <c r="D338" s="13">
        <f t="shared" si="10"/>
        <v>285.10958904109663</v>
      </c>
    </row>
    <row r="339" spans="1:4" x14ac:dyDescent="0.35">
      <c r="A339">
        <v>338</v>
      </c>
      <c r="B339" s="13">
        <f t="shared" si="11"/>
        <v>285.10958904109663</v>
      </c>
      <c r="C339" s="13">
        <f>Model!$I$7/365</f>
        <v>52.575342465753423</v>
      </c>
      <c r="D339" s="13">
        <f t="shared" si="10"/>
        <v>232.53424657534322</v>
      </c>
    </row>
    <row r="340" spans="1:4" x14ac:dyDescent="0.35">
      <c r="A340">
        <v>339</v>
      </c>
      <c r="B340" s="13">
        <f t="shared" si="11"/>
        <v>232.53424657534322</v>
      </c>
      <c r="C340" s="13">
        <f>Model!$I$7/365</f>
        <v>52.575342465753423</v>
      </c>
      <c r="D340" s="13">
        <f t="shared" si="10"/>
        <v>179.95890410958981</v>
      </c>
    </row>
    <row r="341" spans="1:4" x14ac:dyDescent="0.35">
      <c r="A341">
        <v>340</v>
      </c>
      <c r="B341" s="13">
        <f t="shared" si="11"/>
        <v>179.95890410958981</v>
      </c>
      <c r="C341" s="13">
        <f>Model!$I$7/365</f>
        <v>52.575342465753423</v>
      </c>
      <c r="D341" s="13">
        <f t="shared" si="10"/>
        <v>127.38356164383639</v>
      </c>
    </row>
    <row r="342" spans="1:4" x14ac:dyDescent="0.35">
      <c r="A342">
        <v>341</v>
      </c>
      <c r="B342" s="13">
        <f t="shared" si="11"/>
        <v>127.38356164383639</v>
      </c>
      <c r="C342" s="13">
        <f>Model!$I$7/365</f>
        <v>52.575342465753423</v>
      </c>
      <c r="D342" s="13">
        <f t="shared" si="10"/>
        <v>74.808219178082965</v>
      </c>
    </row>
    <row r="343" spans="1:4" x14ac:dyDescent="0.35">
      <c r="A343">
        <v>342</v>
      </c>
      <c r="B343" s="13">
        <f t="shared" si="11"/>
        <v>74.808219178082965</v>
      </c>
      <c r="C343" s="13">
        <f>Model!$I$7/365</f>
        <v>52.575342465753423</v>
      </c>
      <c r="D343" s="13">
        <f t="shared" si="10"/>
        <v>22.232876712329542</v>
      </c>
    </row>
    <row r="344" spans="1:4" x14ac:dyDescent="0.35">
      <c r="A344">
        <v>343</v>
      </c>
      <c r="B344" s="13">
        <f t="shared" si="11"/>
        <v>22.232876712329542</v>
      </c>
      <c r="C344" s="13">
        <f>Model!$I$7/365</f>
        <v>52.575342465753423</v>
      </c>
      <c r="D344" s="13">
        <f t="shared" si="10"/>
        <v>-30.34246575342388</v>
      </c>
    </row>
    <row r="345" spans="1:4" x14ac:dyDescent="0.35">
      <c r="A345">
        <v>344</v>
      </c>
      <c r="B345" s="13">
        <f t="shared" si="11"/>
        <v>-30.34246575342388</v>
      </c>
      <c r="C345" s="13">
        <f>Model!$I$7/365</f>
        <v>52.575342465753423</v>
      </c>
      <c r="D345" s="13">
        <f t="shared" si="10"/>
        <v>-82.917808219177303</v>
      </c>
    </row>
    <row r="346" spans="1:4" x14ac:dyDescent="0.35">
      <c r="A346">
        <v>345</v>
      </c>
      <c r="B346" s="13">
        <f t="shared" si="11"/>
        <v>-82.917808219177303</v>
      </c>
      <c r="C346" s="13">
        <f>Model!$I$7/365</f>
        <v>52.575342465753423</v>
      </c>
      <c r="D346" s="13">
        <f t="shared" si="10"/>
        <v>-135.49315068493073</v>
      </c>
    </row>
    <row r="347" spans="1:4" x14ac:dyDescent="0.35">
      <c r="A347">
        <v>346</v>
      </c>
      <c r="B347" s="13">
        <f t="shared" si="11"/>
        <v>-135.49315068493073</v>
      </c>
      <c r="C347" s="13">
        <f>Model!$I$7/365</f>
        <v>52.575342465753423</v>
      </c>
      <c r="D347" s="13">
        <f t="shared" si="10"/>
        <v>-188.06849315068416</v>
      </c>
    </row>
    <row r="348" spans="1:4" x14ac:dyDescent="0.35">
      <c r="A348">
        <v>347</v>
      </c>
      <c r="B348" s="13">
        <f t="shared" si="11"/>
        <v>-188.06849315068416</v>
      </c>
      <c r="C348" s="13">
        <f>Model!$I$7/365</f>
        <v>52.575342465753423</v>
      </c>
      <c r="D348" s="13">
        <f t="shared" si="10"/>
        <v>-240.64383561643757</v>
      </c>
    </row>
    <row r="349" spans="1:4" x14ac:dyDescent="0.35">
      <c r="A349">
        <v>348</v>
      </c>
      <c r="B349" s="13">
        <f t="shared" si="11"/>
        <v>-240.64383561643757</v>
      </c>
      <c r="C349" s="13">
        <f>Model!$I$7/365</f>
        <v>52.575342465753423</v>
      </c>
      <c r="D349" s="13">
        <f t="shared" si="10"/>
        <v>-293.21917808219098</v>
      </c>
    </row>
    <row r="350" spans="1:4" x14ac:dyDescent="0.35">
      <c r="A350">
        <v>349</v>
      </c>
      <c r="B350" s="13">
        <f t="shared" si="11"/>
        <v>-293.21917808219098</v>
      </c>
      <c r="C350" s="13">
        <f>Model!$I$7/365</f>
        <v>52.575342465753423</v>
      </c>
      <c r="D350" s="13">
        <f t="shared" si="10"/>
        <v>-345.79452054794439</v>
      </c>
    </row>
    <row r="351" spans="1:4" x14ac:dyDescent="0.35">
      <c r="A351">
        <v>350</v>
      </c>
      <c r="B351" s="13">
        <f>D350+1059</f>
        <v>713.20547945205567</v>
      </c>
      <c r="C351" s="13">
        <f>Model!$I$7/365</f>
        <v>52.575342465753423</v>
      </c>
      <c r="D351" s="13">
        <f t="shared" si="10"/>
        <v>660.6301369863022</v>
      </c>
    </row>
    <row r="352" spans="1:4" x14ac:dyDescent="0.35">
      <c r="A352">
        <v>351</v>
      </c>
      <c r="B352" s="13">
        <f t="shared" si="11"/>
        <v>660.6301369863022</v>
      </c>
      <c r="C352" s="13">
        <f>Model!$I$7/365</f>
        <v>52.575342465753423</v>
      </c>
      <c r="D352" s="13">
        <f t="shared" si="10"/>
        <v>608.05479452054874</v>
      </c>
    </row>
    <row r="353" spans="1:4" x14ac:dyDescent="0.35">
      <c r="A353">
        <v>352</v>
      </c>
      <c r="B353" s="13">
        <f t="shared" si="11"/>
        <v>608.05479452054874</v>
      </c>
      <c r="C353" s="13">
        <f>Model!$I$7/365</f>
        <v>52.575342465753423</v>
      </c>
      <c r="D353" s="13">
        <f t="shared" si="10"/>
        <v>555.47945205479527</v>
      </c>
    </row>
    <row r="354" spans="1:4" x14ac:dyDescent="0.35">
      <c r="A354">
        <v>353</v>
      </c>
      <c r="B354" s="13">
        <f t="shared" si="11"/>
        <v>555.47945205479527</v>
      </c>
      <c r="C354" s="13">
        <f>Model!$I$7/365</f>
        <v>52.575342465753423</v>
      </c>
      <c r="D354" s="13">
        <f t="shared" si="10"/>
        <v>502.90410958904187</v>
      </c>
    </row>
    <row r="355" spans="1:4" x14ac:dyDescent="0.35">
      <c r="A355">
        <v>354</v>
      </c>
      <c r="B355" s="13">
        <f t="shared" si="11"/>
        <v>502.90410958904187</v>
      </c>
      <c r="C355" s="13">
        <f>Model!$I$7/365</f>
        <v>52.575342465753423</v>
      </c>
      <c r="D355" s="13">
        <f t="shared" si="10"/>
        <v>450.32876712328846</v>
      </c>
    </row>
    <row r="356" spans="1:4" x14ac:dyDescent="0.35">
      <c r="A356">
        <v>355</v>
      </c>
      <c r="B356" s="13">
        <f t="shared" si="11"/>
        <v>450.32876712328846</v>
      </c>
      <c r="C356" s="13">
        <f>Model!$I$7/365</f>
        <v>52.575342465753423</v>
      </c>
      <c r="D356" s="13">
        <f t="shared" si="10"/>
        <v>397.75342465753505</v>
      </c>
    </row>
    <row r="357" spans="1:4" x14ac:dyDescent="0.35">
      <c r="A357">
        <v>356</v>
      </c>
      <c r="B357" s="13">
        <f t="shared" si="11"/>
        <v>397.75342465753505</v>
      </c>
      <c r="C357" s="13">
        <f>Model!$I$7/365</f>
        <v>52.575342465753423</v>
      </c>
      <c r="D357" s="13">
        <f t="shared" si="10"/>
        <v>345.17808219178164</v>
      </c>
    </row>
    <row r="358" spans="1:4" x14ac:dyDescent="0.35">
      <c r="A358">
        <v>357</v>
      </c>
      <c r="B358" s="13">
        <f t="shared" si="11"/>
        <v>345.17808219178164</v>
      </c>
      <c r="C358" s="13">
        <f>Model!$I$7/365</f>
        <v>52.575342465753423</v>
      </c>
      <c r="D358" s="13">
        <f t="shared" si="10"/>
        <v>292.60273972602823</v>
      </c>
    </row>
    <row r="359" spans="1:4" x14ac:dyDescent="0.35">
      <c r="A359">
        <v>358</v>
      </c>
      <c r="B359" s="13">
        <f t="shared" si="11"/>
        <v>292.60273972602823</v>
      </c>
      <c r="C359" s="13">
        <f>Model!$I$7/365</f>
        <v>52.575342465753423</v>
      </c>
      <c r="D359" s="13">
        <f t="shared" si="10"/>
        <v>240.02739726027482</v>
      </c>
    </row>
    <row r="360" spans="1:4" x14ac:dyDescent="0.35">
      <c r="A360">
        <v>359</v>
      </c>
      <c r="B360" s="13">
        <f t="shared" si="11"/>
        <v>240.02739726027482</v>
      </c>
      <c r="C360" s="13">
        <f>Model!$I$7/365</f>
        <v>52.575342465753423</v>
      </c>
      <c r="D360" s="13">
        <f t="shared" si="10"/>
        <v>187.45205479452142</v>
      </c>
    </row>
    <row r="361" spans="1:4" x14ac:dyDescent="0.35">
      <c r="A361">
        <v>360</v>
      </c>
      <c r="B361" s="13">
        <f t="shared" si="11"/>
        <v>187.45205479452142</v>
      </c>
      <c r="C361" s="13">
        <f>Model!$I$7/365</f>
        <v>52.575342465753423</v>
      </c>
      <c r="D361" s="13">
        <f t="shared" si="10"/>
        <v>134.87671232876801</v>
      </c>
    </row>
    <row r="362" spans="1:4" x14ac:dyDescent="0.35">
      <c r="A362">
        <v>361</v>
      </c>
      <c r="B362" s="13">
        <f t="shared" si="11"/>
        <v>134.87671232876801</v>
      </c>
      <c r="C362" s="13">
        <f>Model!$I$7/365</f>
        <v>52.575342465753423</v>
      </c>
      <c r="D362" s="13">
        <f t="shared" si="10"/>
        <v>82.301369863014585</v>
      </c>
    </row>
    <row r="363" spans="1:4" x14ac:dyDescent="0.35">
      <c r="A363">
        <v>362</v>
      </c>
      <c r="B363" s="13">
        <f t="shared" si="11"/>
        <v>82.301369863014585</v>
      </c>
      <c r="C363" s="13">
        <f>Model!$I$7/365</f>
        <v>52.575342465753423</v>
      </c>
      <c r="D363" s="13">
        <f t="shared" si="10"/>
        <v>29.726027397261163</v>
      </c>
    </row>
    <row r="364" spans="1:4" x14ac:dyDescent="0.35">
      <c r="A364">
        <v>363</v>
      </c>
      <c r="B364" s="13">
        <f t="shared" si="11"/>
        <v>29.726027397261163</v>
      </c>
      <c r="C364" s="13">
        <f>Model!$I$7/365</f>
        <v>52.575342465753423</v>
      </c>
      <c r="D364" s="13">
        <f t="shared" si="10"/>
        <v>-22.84931506849226</v>
      </c>
    </row>
    <row r="365" spans="1:4" x14ac:dyDescent="0.35">
      <c r="A365">
        <v>364</v>
      </c>
      <c r="B365" s="13">
        <f t="shared" si="11"/>
        <v>-22.84931506849226</v>
      </c>
      <c r="C365" s="13">
        <f>Model!$I$7/365</f>
        <v>52.575342465753423</v>
      </c>
      <c r="D365" s="13">
        <f t="shared" si="10"/>
        <v>-75.424657534245682</v>
      </c>
    </row>
    <row r="366" spans="1:4" x14ac:dyDescent="0.35">
      <c r="A366">
        <v>365</v>
      </c>
      <c r="B366" s="13">
        <f t="shared" si="11"/>
        <v>-75.424657534245682</v>
      </c>
      <c r="C366" s="13">
        <f>Model!$I$7/365</f>
        <v>52.575342465753423</v>
      </c>
      <c r="D366" s="13">
        <f t="shared" si="10"/>
        <v>-127.9999999999991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60CC-732C-4F2C-B2A3-74AD1E48D29C}">
  <dimension ref="A2:B15"/>
  <sheetViews>
    <sheetView zoomScale="81" workbookViewId="0">
      <selection activeCell="U27" sqref="U27"/>
    </sheetView>
  </sheetViews>
  <sheetFormatPr defaultRowHeight="14.5" x14ac:dyDescent="0.35"/>
  <cols>
    <col min="1" max="1" width="12.81640625" bestFit="1" customWidth="1"/>
    <col min="2" max="2" width="11.54296875" bestFit="1" customWidth="1"/>
    <col min="3" max="54" width="3.08984375" bestFit="1" customWidth="1"/>
    <col min="55" max="55" width="6.81640625" bestFit="1" customWidth="1"/>
    <col min="56" max="56" width="10.36328125" bestFit="1" customWidth="1"/>
    <col min="57" max="57" width="20.90625" bestFit="1" customWidth="1"/>
    <col min="58" max="58" width="23.1796875" bestFit="1" customWidth="1"/>
    <col min="59" max="59" width="20.90625" bestFit="1" customWidth="1"/>
    <col min="60" max="60" width="23.1796875" bestFit="1" customWidth="1"/>
    <col min="61" max="61" width="20.90625" bestFit="1" customWidth="1"/>
    <col min="62" max="62" width="23.1796875" bestFit="1" customWidth="1"/>
    <col min="63" max="63" width="20.90625" bestFit="1" customWidth="1"/>
    <col min="64" max="64" width="23.1796875" bestFit="1" customWidth="1"/>
    <col min="65" max="65" width="20.90625" bestFit="1" customWidth="1"/>
    <col min="66" max="66" width="23.1796875" bestFit="1" customWidth="1"/>
    <col min="67" max="67" width="20.90625" bestFit="1" customWidth="1"/>
    <col min="68" max="68" width="23.1796875" bestFit="1" customWidth="1"/>
    <col min="69" max="69" width="20.90625" bestFit="1" customWidth="1"/>
    <col min="70" max="70" width="23.1796875" bestFit="1" customWidth="1"/>
    <col min="71" max="71" width="20.90625" bestFit="1" customWidth="1"/>
    <col min="72" max="72" width="23.1796875" bestFit="1" customWidth="1"/>
    <col min="73" max="73" width="20.90625" bestFit="1" customWidth="1"/>
    <col min="74" max="74" width="23.1796875" bestFit="1" customWidth="1"/>
    <col min="75" max="75" width="20.90625" bestFit="1" customWidth="1"/>
    <col min="76" max="76" width="23.1796875" bestFit="1" customWidth="1"/>
    <col min="77" max="77" width="20.90625" bestFit="1" customWidth="1"/>
    <col min="78" max="78" width="23.1796875" bestFit="1" customWidth="1"/>
    <col min="79" max="79" width="20.90625" bestFit="1" customWidth="1"/>
    <col min="80" max="80" width="23.1796875" bestFit="1" customWidth="1"/>
    <col min="81" max="81" width="20.90625" bestFit="1" customWidth="1"/>
    <col min="82" max="82" width="23.1796875" bestFit="1" customWidth="1"/>
    <col min="83" max="83" width="20.90625" bestFit="1" customWidth="1"/>
    <col min="84" max="84" width="23.1796875" bestFit="1" customWidth="1"/>
    <col min="85" max="85" width="20.90625" bestFit="1" customWidth="1"/>
    <col min="86" max="86" width="23.1796875" bestFit="1" customWidth="1"/>
    <col min="87" max="87" width="20.90625" bestFit="1" customWidth="1"/>
    <col min="88" max="88" width="23.1796875" bestFit="1" customWidth="1"/>
    <col min="89" max="89" width="20.90625" bestFit="1" customWidth="1"/>
    <col min="90" max="90" width="23.1796875" bestFit="1" customWidth="1"/>
    <col min="91" max="91" width="20.90625" bestFit="1" customWidth="1"/>
    <col min="92" max="92" width="23.1796875" bestFit="1" customWidth="1"/>
    <col min="93" max="93" width="20.90625" bestFit="1" customWidth="1"/>
    <col min="94" max="94" width="23.1796875" bestFit="1" customWidth="1"/>
    <col min="95" max="95" width="20.90625" bestFit="1" customWidth="1"/>
    <col min="96" max="96" width="23.1796875" bestFit="1" customWidth="1"/>
    <col min="97" max="97" width="20.90625" bestFit="1" customWidth="1"/>
    <col min="98" max="98" width="23.1796875" bestFit="1" customWidth="1"/>
    <col min="99" max="99" width="20.90625" bestFit="1" customWidth="1"/>
    <col min="100" max="100" width="23.1796875" bestFit="1" customWidth="1"/>
    <col min="101" max="101" width="20.90625" bestFit="1" customWidth="1"/>
    <col min="102" max="102" width="23.1796875" bestFit="1" customWidth="1"/>
    <col min="103" max="103" width="20.90625" bestFit="1" customWidth="1"/>
    <col min="104" max="104" width="23.1796875" bestFit="1" customWidth="1"/>
    <col min="105" max="105" width="20.90625" bestFit="1" customWidth="1"/>
    <col min="106" max="106" width="23.1796875" bestFit="1" customWidth="1"/>
    <col min="107" max="107" width="20.90625" bestFit="1" customWidth="1"/>
    <col min="108" max="108" width="23.1796875" bestFit="1" customWidth="1"/>
    <col min="109" max="109" width="20.90625" bestFit="1" customWidth="1"/>
    <col min="110" max="110" width="27.7265625" bestFit="1" customWidth="1"/>
    <col min="111" max="111" width="25.54296875" bestFit="1" customWidth="1"/>
    <col min="112" max="112" width="5.81640625" bestFit="1" customWidth="1"/>
    <col min="113" max="113" width="2.81640625" bestFit="1" customWidth="1"/>
    <col min="114" max="114" width="4.81640625" bestFit="1" customWidth="1"/>
    <col min="115" max="117" width="5.81640625" bestFit="1" customWidth="1"/>
    <col min="118" max="118" width="7.26953125" bestFit="1" customWidth="1"/>
    <col min="119" max="131" width="5.81640625" bestFit="1" customWidth="1"/>
    <col min="132" max="132" width="4.81640625" bestFit="1" customWidth="1"/>
    <col min="133" max="137" width="5.81640625" bestFit="1" customWidth="1"/>
    <col min="138" max="138" width="7.26953125" bestFit="1" customWidth="1"/>
    <col min="139" max="152" width="5.81640625" bestFit="1" customWidth="1"/>
    <col min="153" max="153" width="4.81640625" bestFit="1" customWidth="1"/>
    <col min="154" max="156" width="5.81640625" bestFit="1" customWidth="1"/>
    <col min="157" max="157" width="4.81640625" bestFit="1" customWidth="1"/>
    <col min="158" max="167" width="5.81640625" bestFit="1" customWidth="1"/>
    <col min="168" max="168" width="7.26953125" bestFit="1" customWidth="1"/>
    <col min="169" max="169" width="5.81640625" bestFit="1" customWidth="1"/>
    <col min="170" max="170" width="4.81640625" bestFit="1" customWidth="1"/>
    <col min="171" max="181" width="5.81640625" bestFit="1" customWidth="1"/>
    <col min="182" max="182" width="4.81640625" bestFit="1" customWidth="1"/>
    <col min="183" max="192" width="5.81640625" bestFit="1" customWidth="1"/>
    <col min="193" max="193" width="7.26953125" bestFit="1" customWidth="1"/>
    <col min="194" max="205" width="5.81640625" bestFit="1" customWidth="1"/>
    <col min="206" max="206" width="2.81640625" bestFit="1" customWidth="1"/>
    <col min="207" max="213" width="5.81640625" bestFit="1" customWidth="1"/>
    <col min="214" max="214" width="4.81640625" bestFit="1" customWidth="1"/>
    <col min="215" max="220" width="5.81640625" bestFit="1" customWidth="1"/>
    <col min="221" max="221" width="7.26953125" bestFit="1" customWidth="1"/>
    <col min="222" max="236" width="5.81640625" bestFit="1" customWidth="1"/>
    <col min="237" max="237" width="4.81640625" bestFit="1" customWidth="1"/>
    <col min="238" max="239" width="5.81640625" bestFit="1" customWidth="1"/>
    <col min="240" max="241" width="4.81640625" bestFit="1" customWidth="1"/>
    <col min="242" max="248" width="5.81640625" bestFit="1" customWidth="1"/>
    <col min="249" max="249" width="4.81640625" bestFit="1" customWidth="1"/>
    <col min="250" max="254" width="5.81640625" bestFit="1" customWidth="1"/>
    <col min="255" max="255" width="7.26953125" bestFit="1" customWidth="1"/>
    <col min="256" max="257" width="5.81640625" bestFit="1" customWidth="1"/>
    <col min="258" max="259" width="4.81640625" bestFit="1" customWidth="1"/>
    <col min="260" max="261" width="5.81640625" bestFit="1" customWidth="1"/>
    <col min="262" max="262" width="2.81640625" bestFit="1" customWidth="1"/>
    <col min="263" max="280" width="5.81640625" bestFit="1" customWidth="1"/>
    <col min="281" max="281" width="7.26953125" bestFit="1" customWidth="1"/>
    <col min="282" max="291" width="5.81640625" bestFit="1" customWidth="1"/>
    <col min="292" max="292" width="4.81640625" bestFit="1" customWidth="1"/>
    <col min="293" max="297" width="5.81640625" bestFit="1" customWidth="1"/>
    <col min="298" max="298" width="4.81640625" bestFit="1" customWidth="1"/>
    <col min="299" max="299" width="5.81640625" bestFit="1" customWidth="1"/>
    <col min="300" max="300" width="4.81640625" bestFit="1" customWidth="1"/>
    <col min="301" max="306" width="5.81640625" bestFit="1" customWidth="1"/>
    <col min="307" max="307" width="4.81640625" bestFit="1" customWidth="1"/>
    <col min="308" max="311" width="5.81640625" bestFit="1" customWidth="1"/>
    <col min="312" max="313" width="4.81640625" bestFit="1" customWidth="1"/>
    <col min="314" max="314" width="5.81640625" bestFit="1" customWidth="1"/>
    <col min="315" max="315" width="7.26953125" bestFit="1" customWidth="1"/>
    <col min="316" max="316" width="5.81640625" bestFit="1" customWidth="1"/>
    <col min="317" max="317" width="4.81640625" bestFit="1" customWidth="1"/>
    <col min="318" max="321" width="5.81640625" bestFit="1" customWidth="1"/>
    <col min="322" max="322" width="4.81640625" bestFit="1" customWidth="1"/>
    <col min="323" max="327" width="5.81640625" bestFit="1" customWidth="1"/>
    <col min="328" max="328" width="4.81640625" bestFit="1" customWidth="1"/>
    <col min="329" max="354" width="5.81640625" bestFit="1" customWidth="1"/>
    <col min="355" max="355" width="4.81640625" bestFit="1" customWidth="1"/>
    <col min="356" max="356" width="5.81640625" bestFit="1" customWidth="1"/>
    <col min="357" max="357" width="7.26953125" bestFit="1" customWidth="1"/>
    <col min="358" max="380" width="5.81640625" bestFit="1" customWidth="1"/>
    <col min="381" max="381" width="7.26953125" bestFit="1" customWidth="1"/>
    <col min="382" max="398" width="5.81640625" bestFit="1" customWidth="1"/>
    <col min="399" max="399" width="4.81640625" bestFit="1" customWidth="1"/>
    <col min="400" max="408" width="5.81640625" bestFit="1" customWidth="1"/>
    <col min="409" max="409" width="7.26953125" bestFit="1" customWidth="1"/>
    <col min="410" max="423" width="5.81640625" bestFit="1" customWidth="1"/>
    <col min="424" max="424" width="2.81640625" bestFit="1" customWidth="1"/>
    <col min="425" max="437" width="5.81640625" bestFit="1" customWidth="1"/>
    <col min="438" max="438" width="7.26953125" bestFit="1" customWidth="1"/>
    <col min="439" max="446" width="5.81640625" bestFit="1" customWidth="1"/>
    <col min="447" max="448" width="4.81640625" bestFit="1" customWidth="1"/>
    <col min="449" max="452" width="5.81640625" bestFit="1" customWidth="1"/>
    <col min="453" max="453" width="4.81640625" bestFit="1" customWidth="1"/>
    <col min="454" max="468" width="5.81640625" bestFit="1" customWidth="1"/>
    <col min="469" max="469" width="4.81640625" bestFit="1" customWidth="1"/>
    <col min="470" max="473" width="5.81640625" bestFit="1" customWidth="1"/>
    <col min="474" max="474" width="7.26953125" bestFit="1" customWidth="1"/>
    <col min="475" max="484" width="5.81640625" bestFit="1" customWidth="1"/>
    <col min="485" max="485" width="4.81640625" bestFit="1" customWidth="1"/>
    <col min="486" max="493" width="5.81640625" bestFit="1" customWidth="1"/>
    <col min="494" max="494" width="4.81640625" bestFit="1" customWidth="1"/>
    <col min="495" max="497" width="5.81640625" bestFit="1" customWidth="1"/>
    <col min="498" max="498" width="7.26953125" bestFit="1" customWidth="1"/>
    <col min="499" max="520" width="5.81640625" bestFit="1" customWidth="1"/>
    <col min="521" max="521" width="7.26953125" bestFit="1" customWidth="1"/>
    <col min="522" max="522" width="4.81640625" bestFit="1" customWidth="1"/>
    <col min="523" max="551" width="5.81640625" bestFit="1" customWidth="1"/>
    <col min="552" max="552" width="7.26953125" bestFit="1" customWidth="1"/>
    <col min="553" max="554" width="5.81640625" bestFit="1" customWidth="1"/>
    <col min="555" max="555" width="4.81640625" bestFit="1" customWidth="1"/>
    <col min="556" max="556" width="5.81640625" bestFit="1" customWidth="1"/>
    <col min="557" max="557" width="4.81640625" bestFit="1" customWidth="1"/>
    <col min="558" max="563" width="5.81640625" bestFit="1" customWidth="1"/>
    <col min="564" max="565" width="4.81640625" bestFit="1" customWidth="1"/>
    <col min="566" max="568" width="5.81640625" bestFit="1" customWidth="1"/>
    <col min="569" max="569" width="7.26953125" bestFit="1" customWidth="1"/>
    <col min="570" max="593" width="5.81640625" bestFit="1" customWidth="1"/>
    <col min="594" max="594" width="7.26953125" bestFit="1" customWidth="1"/>
    <col min="595" max="600" width="5.81640625" bestFit="1" customWidth="1"/>
    <col min="601" max="601" width="2.81640625" bestFit="1" customWidth="1"/>
    <col min="602" max="619" width="5.81640625" bestFit="1" customWidth="1"/>
    <col min="620" max="620" width="4.81640625" bestFit="1" customWidth="1"/>
    <col min="621" max="626" width="5.81640625" bestFit="1" customWidth="1"/>
    <col min="627" max="627" width="7.26953125" bestFit="1" customWidth="1"/>
    <col min="628" max="628" width="5.81640625" bestFit="1" customWidth="1"/>
    <col min="629" max="629" width="4.81640625" bestFit="1" customWidth="1"/>
    <col min="630" max="639" width="5.81640625" bestFit="1" customWidth="1"/>
    <col min="640" max="640" width="4.81640625" bestFit="1" customWidth="1"/>
    <col min="641" max="643" width="5.81640625" bestFit="1" customWidth="1"/>
    <col min="644" max="644" width="4.81640625" bestFit="1" customWidth="1"/>
    <col min="645" max="649" width="5.81640625" bestFit="1" customWidth="1"/>
    <col min="650" max="650" width="4.81640625" bestFit="1" customWidth="1"/>
    <col min="651" max="654" width="5.81640625" bestFit="1" customWidth="1"/>
    <col min="655" max="655" width="7.26953125" bestFit="1" customWidth="1"/>
    <col min="656" max="674" width="5.81640625" bestFit="1" customWidth="1"/>
    <col min="675" max="675" width="4.81640625" bestFit="1" customWidth="1"/>
    <col min="676" max="677" width="5.81640625" bestFit="1" customWidth="1"/>
    <col min="678" max="678" width="7.26953125" bestFit="1" customWidth="1"/>
    <col min="679" max="713" width="5.81640625" bestFit="1" customWidth="1"/>
    <col min="714" max="714" width="7.26953125" bestFit="1" customWidth="1"/>
    <col min="715" max="732" width="5.81640625" bestFit="1" customWidth="1"/>
    <col min="733" max="733" width="4.81640625" bestFit="1" customWidth="1"/>
    <col min="734" max="740" width="5.81640625" bestFit="1" customWidth="1"/>
    <col min="741" max="741" width="4.81640625" bestFit="1" customWidth="1"/>
    <col min="742" max="744" width="5.81640625" bestFit="1" customWidth="1"/>
    <col min="745" max="745" width="7.26953125" bestFit="1" customWidth="1"/>
    <col min="746" max="747" width="5.81640625" bestFit="1" customWidth="1"/>
    <col min="748" max="748" width="4.81640625" bestFit="1" customWidth="1"/>
    <col min="749" max="749" width="5.81640625" bestFit="1" customWidth="1"/>
    <col min="750" max="750" width="4.81640625" bestFit="1" customWidth="1"/>
    <col min="751" max="757" width="5.81640625" bestFit="1" customWidth="1"/>
    <col min="758" max="758" width="4.81640625" bestFit="1" customWidth="1"/>
    <col min="759" max="759" width="5.81640625" bestFit="1" customWidth="1"/>
    <col min="760" max="760" width="4.81640625" bestFit="1" customWidth="1"/>
    <col min="761" max="761" width="5.81640625" bestFit="1" customWidth="1"/>
    <col min="762" max="762" width="2.81640625" bestFit="1" customWidth="1"/>
    <col min="763" max="766" width="5.81640625" bestFit="1" customWidth="1"/>
    <col min="767" max="768" width="4.81640625" bestFit="1" customWidth="1"/>
    <col min="769" max="772" width="5.81640625" bestFit="1" customWidth="1"/>
    <col min="773" max="773" width="7.26953125" bestFit="1" customWidth="1"/>
    <col min="774" max="781" width="5.81640625" bestFit="1" customWidth="1"/>
    <col min="782" max="782" width="4.81640625" bestFit="1" customWidth="1"/>
    <col min="783" max="796" width="5.81640625" bestFit="1" customWidth="1"/>
    <col min="797" max="797" width="7.26953125" bestFit="1" customWidth="1"/>
    <col min="798" max="822" width="5.81640625" bestFit="1" customWidth="1"/>
    <col min="823" max="823" width="4.81640625" bestFit="1" customWidth="1"/>
    <col min="824" max="825" width="5.81640625" bestFit="1" customWidth="1"/>
    <col min="826" max="826" width="7.26953125" bestFit="1" customWidth="1"/>
    <col min="827" max="834" width="5.81640625" bestFit="1" customWidth="1"/>
    <col min="835" max="835" width="4.81640625" bestFit="1" customWidth="1"/>
    <col min="836" max="840" width="5.81640625" bestFit="1" customWidth="1"/>
    <col min="841" max="841" width="2.81640625" bestFit="1" customWidth="1"/>
    <col min="842" max="842" width="5.81640625" bestFit="1" customWidth="1"/>
    <col min="843" max="843" width="4.81640625" bestFit="1" customWidth="1"/>
    <col min="844" max="849" width="5.81640625" bestFit="1" customWidth="1"/>
    <col min="850" max="850" width="7.26953125" bestFit="1" customWidth="1"/>
    <col min="851" max="855" width="5.81640625" bestFit="1" customWidth="1"/>
    <col min="856" max="856" width="2.81640625" bestFit="1" customWidth="1"/>
    <col min="857" max="863" width="5.81640625" bestFit="1" customWidth="1"/>
    <col min="864" max="864" width="7.26953125" bestFit="1" customWidth="1"/>
    <col min="865" max="879" width="5.81640625" bestFit="1" customWidth="1"/>
    <col min="880" max="880" width="4.81640625" bestFit="1" customWidth="1"/>
    <col min="881" max="886" width="5.81640625" bestFit="1" customWidth="1"/>
    <col min="887" max="887" width="7.26953125" bestFit="1" customWidth="1"/>
    <col min="888" max="891" width="5.81640625" bestFit="1" customWidth="1"/>
    <col min="892" max="892" width="4.81640625" bestFit="1" customWidth="1"/>
    <col min="893" max="895" width="5.81640625" bestFit="1" customWidth="1"/>
    <col min="896" max="896" width="4.81640625" bestFit="1" customWidth="1"/>
    <col min="897" max="902" width="5.81640625" bestFit="1" customWidth="1"/>
    <col min="903" max="903" width="4.81640625" bestFit="1" customWidth="1"/>
    <col min="904" max="904" width="5.81640625" bestFit="1" customWidth="1"/>
    <col min="905" max="905" width="4.81640625" bestFit="1" customWidth="1"/>
    <col min="906" max="912" width="5.81640625" bestFit="1" customWidth="1"/>
    <col min="913" max="913" width="4.81640625" bestFit="1" customWidth="1"/>
    <col min="914" max="915" width="5.81640625" bestFit="1" customWidth="1"/>
    <col min="916" max="916" width="4.81640625" bestFit="1" customWidth="1"/>
    <col min="917" max="917" width="5.81640625" bestFit="1" customWidth="1"/>
    <col min="918" max="918" width="7.26953125" bestFit="1" customWidth="1"/>
    <col min="919" max="922" width="5.81640625" bestFit="1" customWidth="1"/>
    <col min="923" max="923" width="4.81640625" bestFit="1" customWidth="1"/>
    <col min="924" max="943" width="5.81640625" bestFit="1" customWidth="1"/>
    <col min="944" max="944" width="7.26953125" bestFit="1" customWidth="1"/>
    <col min="945" max="952" width="5.81640625" bestFit="1" customWidth="1"/>
    <col min="953" max="953" width="4.81640625" bestFit="1" customWidth="1"/>
    <col min="954" max="955" width="5.81640625" bestFit="1" customWidth="1"/>
    <col min="956" max="956" width="2.81640625" bestFit="1" customWidth="1"/>
    <col min="957" max="972" width="5.81640625" bestFit="1" customWidth="1"/>
    <col min="973" max="973" width="7.26953125" bestFit="1" customWidth="1"/>
    <col min="974" max="975" width="5.81640625" bestFit="1" customWidth="1"/>
    <col min="976" max="976" width="4.81640625" bestFit="1" customWidth="1"/>
    <col min="977" max="979" width="5.81640625" bestFit="1" customWidth="1"/>
    <col min="980" max="980" width="4.81640625" bestFit="1" customWidth="1"/>
    <col min="981" max="985" width="5.81640625" bestFit="1" customWidth="1"/>
    <col min="986" max="986" width="4.81640625" bestFit="1" customWidth="1"/>
    <col min="987" max="987" width="5.81640625" bestFit="1" customWidth="1"/>
    <col min="988" max="988" width="4.81640625" bestFit="1" customWidth="1"/>
    <col min="989" max="994" width="5.81640625" bestFit="1" customWidth="1"/>
    <col min="995" max="995" width="7.26953125" bestFit="1" customWidth="1"/>
    <col min="996" max="1002" width="5.81640625" bestFit="1" customWidth="1"/>
    <col min="1003" max="1003" width="4.81640625" bestFit="1" customWidth="1"/>
    <col min="1004" max="1010" width="5.81640625" bestFit="1" customWidth="1"/>
    <col min="1011" max="1011" width="4.81640625" bestFit="1" customWidth="1"/>
    <col min="1012" max="1018" width="5.81640625" bestFit="1" customWidth="1"/>
    <col min="1019" max="1019" width="7.26953125" bestFit="1" customWidth="1"/>
    <col min="1020" max="1027" width="5.81640625" bestFit="1" customWidth="1"/>
    <col min="1028" max="1029" width="4.81640625" bestFit="1" customWidth="1"/>
    <col min="1030" max="1041" width="5.81640625" bestFit="1" customWidth="1"/>
    <col min="1042" max="1042" width="7.26953125" bestFit="1" customWidth="1"/>
    <col min="1043" max="1052" width="5.81640625" bestFit="1" customWidth="1"/>
    <col min="1053" max="1053" width="4.81640625" bestFit="1" customWidth="1"/>
    <col min="1054" max="1054" width="5.81640625" bestFit="1" customWidth="1"/>
    <col min="1055" max="1055" width="4.81640625" bestFit="1" customWidth="1"/>
    <col min="1056" max="1058" width="5.81640625" bestFit="1" customWidth="1"/>
    <col min="1059" max="1059" width="7.26953125" bestFit="1" customWidth="1"/>
    <col min="1060" max="1061" width="4.81640625" bestFit="1" customWidth="1"/>
    <col min="1062" max="1071" width="5.81640625" bestFit="1" customWidth="1"/>
    <col min="1072" max="1072" width="7.26953125" bestFit="1" customWidth="1"/>
    <col min="1073" max="1088" width="5.81640625" bestFit="1" customWidth="1"/>
    <col min="1089" max="1089" width="7.26953125" bestFit="1" customWidth="1"/>
    <col min="1090" max="1090" width="5.81640625" bestFit="1" customWidth="1"/>
    <col min="1091" max="1091" width="2.81640625" bestFit="1" customWidth="1"/>
    <col min="1092" max="1092" width="4.81640625" bestFit="1" customWidth="1"/>
    <col min="1093" max="1102" width="5.81640625" bestFit="1" customWidth="1"/>
    <col min="1103" max="1103" width="4.81640625" bestFit="1" customWidth="1"/>
    <col min="1104" max="1104" width="5.81640625" bestFit="1" customWidth="1"/>
    <col min="1105" max="1105" width="7.26953125" bestFit="1" customWidth="1"/>
    <col min="1106" max="1112" width="5.81640625" bestFit="1" customWidth="1"/>
    <col min="1113" max="1113" width="7.26953125" bestFit="1" customWidth="1"/>
    <col min="1114" max="1114" width="4.81640625" bestFit="1" customWidth="1"/>
    <col min="1115" max="1116" width="5.81640625" bestFit="1" customWidth="1"/>
    <col min="1117" max="1118" width="4.81640625" bestFit="1" customWidth="1"/>
    <col min="1119" max="1121" width="5.81640625" bestFit="1" customWidth="1"/>
    <col min="1122" max="1122" width="7.26953125" bestFit="1" customWidth="1"/>
    <col min="1123" max="1128" width="5.81640625" bestFit="1" customWidth="1"/>
    <col min="1129" max="1130" width="4.81640625" bestFit="1" customWidth="1"/>
    <col min="1131" max="1133" width="5.81640625" bestFit="1" customWidth="1"/>
    <col min="1134" max="1134" width="7.26953125" bestFit="1" customWidth="1"/>
    <col min="1135" max="1138" width="5.81640625" bestFit="1" customWidth="1"/>
    <col min="1139" max="1139" width="7.26953125" bestFit="1" customWidth="1"/>
    <col min="1140" max="1140" width="4.81640625" bestFit="1" customWidth="1"/>
    <col min="1141" max="1141" width="7.26953125" bestFit="1" customWidth="1"/>
    <col min="1142" max="1142" width="5.81640625" bestFit="1" customWidth="1"/>
    <col min="1143" max="1143" width="7.26953125" bestFit="1" customWidth="1"/>
    <col min="1144" max="1144" width="8.54296875" bestFit="1" customWidth="1"/>
    <col min="1145" max="1145" width="11.26953125" bestFit="1" customWidth="1"/>
    <col min="1146" max="1146" width="10.36328125" bestFit="1" customWidth="1"/>
    <col min="1147" max="1147" width="10.26953125" bestFit="1" customWidth="1"/>
    <col min="1148" max="1148" width="7.26953125" bestFit="1" customWidth="1"/>
    <col min="1149" max="1149" width="10.26953125" bestFit="1" customWidth="1"/>
    <col min="1150" max="1150" width="7.26953125" bestFit="1" customWidth="1"/>
    <col min="1151" max="1151" width="8.54296875" bestFit="1" customWidth="1"/>
    <col min="1152" max="1152" width="11.26953125" bestFit="1" customWidth="1"/>
    <col min="1153" max="1153" width="10.36328125" bestFit="1" customWidth="1"/>
  </cols>
  <sheetData>
    <row r="2" spans="1:2" x14ac:dyDescent="0.35">
      <c r="A2" s="10" t="s">
        <v>10</v>
      </c>
      <c r="B2" t="s">
        <v>25</v>
      </c>
    </row>
    <row r="3" spans="1:2" x14ac:dyDescent="0.35">
      <c r="A3" s="11" t="s">
        <v>11</v>
      </c>
      <c r="B3" s="12">
        <v>3045</v>
      </c>
    </row>
    <row r="4" spans="1:2" x14ac:dyDescent="0.35">
      <c r="A4" s="11" t="s">
        <v>12</v>
      </c>
      <c r="B4" s="12">
        <v>2837</v>
      </c>
    </row>
    <row r="5" spans="1:2" x14ac:dyDescent="0.35">
      <c r="A5" s="11" t="s">
        <v>13</v>
      </c>
      <c r="B5" s="12">
        <v>3239</v>
      </c>
    </row>
    <row r="6" spans="1:2" x14ac:dyDescent="0.35">
      <c r="A6" s="11" t="s">
        <v>14</v>
      </c>
      <c r="B6" s="12">
        <v>3213</v>
      </c>
    </row>
    <row r="7" spans="1:2" x14ac:dyDescent="0.35">
      <c r="A7" s="11" t="s">
        <v>15</v>
      </c>
      <c r="B7" s="12">
        <v>3411</v>
      </c>
    </row>
    <row r="8" spans="1:2" x14ac:dyDescent="0.35">
      <c r="A8" s="11" t="s">
        <v>16</v>
      </c>
      <c r="B8" s="12">
        <v>3443</v>
      </c>
    </row>
    <row r="9" spans="1:2" x14ac:dyDescent="0.35">
      <c r="A9" s="11" t="s">
        <v>17</v>
      </c>
      <c r="B9" s="12">
        <v>3681</v>
      </c>
    </row>
    <row r="10" spans="1:2" x14ac:dyDescent="0.35">
      <c r="A10" s="11" t="s">
        <v>18</v>
      </c>
      <c r="B10" s="12">
        <v>3800</v>
      </c>
    </row>
    <row r="11" spans="1:2" x14ac:dyDescent="0.35">
      <c r="A11" s="11" t="s">
        <v>19</v>
      </c>
      <c r="B11" s="12">
        <v>3758</v>
      </c>
    </row>
    <row r="12" spans="1:2" x14ac:dyDescent="0.35">
      <c r="A12" s="11" t="s">
        <v>20</v>
      </c>
      <c r="B12" s="12">
        <v>3872</v>
      </c>
    </row>
    <row r="13" spans="1:2" x14ac:dyDescent="0.35">
      <c r="A13" s="11" t="s">
        <v>21</v>
      </c>
      <c r="B13" s="12">
        <v>3933</v>
      </c>
    </row>
    <row r="14" spans="1:2" x14ac:dyDescent="0.35">
      <c r="A14" s="11" t="s">
        <v>22</v>
      </c>
      <c r="B14" s="12">
        <v>4208</v>
      </c>
    </row>
    <row r="15" spans="1:2" x14ac:dyDescent="0.35">
      <c r="A15" s="11" t="s">
        <v>6</v>
      </c>
      <c r="B15" s="12">
        <v>42440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544A-5F5F-4719-BFAE-59F571A733B7}">
  <dimension ref="A2:B15"/>
  <sheetViews>
    <sheetView workbookViewId="0">
      <selection activeCell="L16" sqref="L16"/>
    </sheetView>
  </sheetViews>
  <sheetFormatPr defaultRowHeight="14.5" x14ac:dyDescent="0.35"/>
  <cols>
    <col min="1" max="1" width="12.453125" bestFit="1" customWidth="1"/>
    <col min="2" max="2" width="23.1796875" bestFit="1" customWidth="1"/>
  </cols>
  <sheetData>
    <row r="2" spans="1:2" x14ac:dyDescent="0.35">
      <c r="A2" s="10" t="s">
        <v>10</v>
      </c>
      <c r="B2" t="s">
        <v>23</v>
      </c>
    </row>
    <row r="3" spans="1:2" x14ac:dyDescent="0.35">
      <c r="A3" s="11" t="s">
        <v>11</v>
      </c>
      <c r="B3" s="12">
        <v>5143.869999999999</v>
      </c>
    </row>
    <row r="4" spans="1:2" x14ac:dyDescent="0.35">
      <c r="A4" s="11" t="s">
        <v>12</v>
      </c>
      <c r="B4" s="12">
        <v>4540.7599999999984</v>
      </c>
    </row>
    <row r="5" spans="1:2" x14ac:dyDescent="0.35">
      <c r="A5" s="11" t="s">
        <v>13</v>
      </c>
      <c r="B5" s="12">
        <v>4997.4100000000017</v>
      </c>
    </row>
    <row r="6" spans="1:2" x14ac:dyDescent="0.35">
      <c r="A6" s="11" t="s">
        <v>14</v>
      </c>
      <c r="B6" s="12">
        <v>4878.72</v>
      </c>
    </row>
    <row r="7" spans="1:2" x14ac:dyDescent="0.35">
      <c r="A7" s="11" t="s">
        <v>15</v>
      </c>
      <c r="B7" s="12">
        <v>5068.6800000000012</v>
      </c>
    </row>
    <row r="8" spans="1:2" x14ac:dyDescent="0.35">
      <c r="A8" s="11" t="s">
        <v>16</v>
      </c>
      <c r="B8" s="12">
        <v>4800.93</v>
      </c>
    </row>
    <row r="9" spans="1:2" x14ac:dyDescent="0.35">
      <c r="A9" s="11" t="s">
        <v>17</v>
      </c>
      <c r="B9" s="12">
        <v>5041.4099999999971</v>
      </c>
    </row>
    <row r="10" spans="1:2" x14ac:dyDescent="0.35">
      <c r="A10" s="11" t="s">
        <v>18</v>
      </c>
      <c r="B10" s="12">
        <v>4889.7200000000021</v>
      </c>
    </row>
    <row r="11" spans="1:2" x14ac:dyDescent="0.35">
      <c r="A11" s="11" t="s">
        <v>19</v>
      </c>
      <c r="B11" s="12">
        <v>4793.7700000000013</v>
      </c>
    </row>
    <row r="12" spans="1:2" x14ac:dyDescent="0.35">
      <c r="A12" s="11" t="s">
        <v>20</v>
      </c>
      <c r="B12" s="12">
        <v>4802.4900000000007</v>
      </c>
    </row>
    <row r="13" spans="1:2" x14ac:dyDescent="0.35">
      <c r="A13" s="11" t="s">
        <v>21</v>
      </c>
      <c r="B13" s="12">
        <v>4620.4400000000014</v>
      </c>
    </row>
    <row r="14" spans="1:2" x14ac:dyDescent="0.35">
      <c r="A14" s="11" t="s">
        <v>22</v>
      </c>
      <c r="B14" s="12">
        <v>4849.6099999999997</v>
      </c>
    </row>
    <row r="15" spans="1:2" x14ac:dyDescent="0.35">
      <c r="A15" s="11" t="s">
        <v>6</v>
      </c>
      <c r="B15" s="12">
        <v>58427.810000000005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9F05-93DF-4338-BBA9-30312955479B}">
  <dimension ref="A3:B16"/>
  <sheetViews>
    <sheetView workbookViewId="0">
      <selection activeCell="F22" sqref="F22"/>
    </sheetView>
  </sheetViews>
  <sheetFormatPr defaultRowHeight="14.5" x14ac:dyDescent="0.35"/>
  <cols>
    <col min="1" max="1" width="12.453125" bestFit="1" customWidth="1"/>
    <col min="2" max="2" width="20.90625" bestFit="1" customWidth="1"/>
  </cols>
  <sheetData>
    <row r="3" spans="1:2" x14ac:dyDescent="0.35">
      <c r="A3" s="10" t="s">
        <v>10</v>
      </c>
      <c r="B3" t="s">
        <v>24</v>
      </c>
    </row>
    <row r="4" spans="1:2" x14ac:dyDescent="0.35">
      <c r="A4" s="11" t="s">
        <v>11</v>
      </c>
      <c r="B4" s="12">
        <v>18558.059999999994</v>
      </c>
    </row>
    <row r="5" spans="1:2" x14ac:dyDescent="0.35">
      <c r="A5" s="11" t="s">
        <v>12</v>
      </c>
      <c r="B5" s="12">
        <v>16974.53</v>
      </c>
    </row>
    <row r="6" spans="1:2" x14ac:dyDescent="0.35">
      <c r="A6" s="11" t="s">
        <v>13</v>
      </c>
      <c r="B6" s="12">
        <v>18650.110000000004</v>
      </c>
    </row>
    <row r="7" spans="1:2" x14ac:dyDescent="0.35">
      <c r="A7" s="11" t="s">
        <v>14</v>
      </c>
      <c r="B7" s="12">
        <v>17445.469999999994</v>
      </c>
    </row>
    <row r="8" spans="1:2" x14ac:dyDescent="0.35">
      <c r="A8" s="11" t="s">
        <v>15</v>
      </c>
      <c r="B8" s="12">
        <v>18634.34</v>
      </c>
    </row>
    <row r="9" spans="1:2" x14ac:dyDescent="0.35">
      <c r="A9" s="11" t="s">
        <v>16</v>
      </c>
      <c r="B9" s="12">
        <v>17808.240000000002</v>
      </c>
    </row>
    <row r="10" spans="1:2" x14ac:dyDescent="0.35">
      <c r="A10" s="11" t="s">
        <v>17</v>
      </c>
      <c r="B10" s="12">
        <v>17975.319999999996</v>
      </c>
    </row>
    <row r="11" spans="1:2" x14ac:dyDescent="0.35">
      <c r="A11" s="11" t="s">
        <v>18</v>
      </c>
      <c r="B11" s="12">
        <v>18505.500000000004</v>
      </c>
    </row>
    <row r="12" spans="1:2" x14ac:dyDescent="0.35">
      <c r="A12" s="11" t="s">
        <v>19</v>
      </c>
      <c r="B12" s="12">
        <v>17519.650000000001</v>
      </c>
    </row>
    <row r="13" spans="1:2" x14ac:dyDescent="0.35">
      <c r="A13" s="11" t="s">
        <v>20</v>
      </c>
      <c r="B13" s="12">
        <v>18393.84</v>
      </c>
    </row>
    <row r="14" spans="1:2" x14ac:dyDescent="0.35">
      <c r="A14" s="11" t="s">
        <v>21</v>
      </c>
      <c r="B14" s="12">
        <v>17985.04</v>
      </c>
    </row>
    <row r="15" spans="1:2" x14ac:dyDescent="0.35">
      <c r="A15" s="11" t="s">
        <v>22</v>
      </c>
      <c r="B15" s="12">
        <v>18415.430000000004</v>
      </c>
    </row>
    <row r="16" spans="1:2" x14ac:dyDescent="0.35">
      <c r="A16" s="11" t="s">
        <v>6</v>
      </c>
      <c r="B16" s="12">
        <v>216865.52999999997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9B36-BF1C-46A7-BB19-FF9D03939379}">
  <dimension ref="A2:D12"/>
  <sheetViews>
    <sheetView zoomScale="111" workbookViewId="0">
      <selection activeCell="D13" sqref="D13"/>
    </sheetView>
  </sheetViews>
  <sheetFormatPr defaultRowHeight="14.5" x14ac:dyDescent="0.35"/>
  <cols>
    <col min="1" max="1" width="12.453125" bestFit="1" customWidth="1"/>
    <col min="2" max="2" width="23.7265625" bestFit="1" customWidth="1"/>
    <col min="3" max="3" width="26" bestFit="1" customWidth="1"/>
    <col min="4" max="4" width="11.54296875" bestFit="1" customWidth="1"/>
  </cols>
  <sheetData>
    <row r="2" spans="1:4" x14ac:dyDescent="0.35">
      <c r="A2" s="10" t="s">
        <v>10</v>
      </c>
      <c r="B2" t="s">
        <v>26</v>
      </c>
      <c r="C2" t="s">
        <v>27</v>
      </c>
      <c r="D2" t="s">
        <v>25</v>
      </c>
    </row>
    <row r="3" spans="1:4" x14ac:dyDescent="0.35">
      <c r="A3" s="11" t="s">
        <v>7</v>
      </c>
      <c r="B3" s="12">
        <v>196.42947945205501</v>
      </c>
      <c r="C3" s="12">
        <v>56.911123287671174</v>
      </c>
      <c r="D3" s="12">
        <v>9245</v>
      </c>
    </row>
    <row r="4" spans="1:4" x14ac:dyDescent="0.35">
      <c r="A4" s="11" t="s">
        <v>8</v>
      </c>
      <c r="B4" s="12">
        <v>199.67767123287661</v>
      </c>
      <c r="C4" s="12">
        <v>53.326273972602721</v>
      </c>
      <c r="D4" s="12">
        <v>14005</v>
      </c>
    </row>
    <row r="5" spans="1:4" x14ac:dyDescent="0.35">
      <c r="A5" s="11" t="s">
        <v>9</v>
      </c>
      <c r="B5" s="12">
        <v>197.50387978142075</v>
      </c>
      <c r="C5" s="12">
        <v>49.702622950819602</v>
      </c>
      <c r="D5" s="12">
        <v>19190</v>
      </c>
    </row>
    <row r="6" spans="1:4" x14ac:dyDescent="0.35">
      <c r="A6" s="11" t="s">
        <v>6</v>
      </c>
      <c r="B6" s="12">
        <v>197.8700091240876</v>
      </c>
      <c r="C6" s="12">
        <v>53.310045620437947</v>
      </c>
      <c r="D6" s="12">
        <v>42440</v>
      </c>
    </row>
    <row r="8" spans="1:4" x14ac:dyDescent="0.35">
      <c r="A8" s="13" cm="1">
        <f t="array" ref="A8:B8">LINEST(B10:B12,A10:A12)</f>
        <v>4972.5000000000009</v>
      </c>
      <c r="B8">
        <v>-10045220.833333336</v>
      </c>
    </row>
    <row r="10" spans="1:4" x14ac:dyDescent="0.35">
      <c r="A10" s="12">
        <v>2022</v>
      </c>
      <c r="B10">
        <v>9245</v>
      </c>
    </row>
    <row r="11" spans="1:4" x14ac:dyDescent="0.35">
      <c r="A11" s="12">
        <v>2023</v>
      </c>
      <c r="B11">
        <v>14005</v>
      </c>
    </row>
    <row r="12" spans="1:4" x14ac:dyDescent="0.35">
      <c r="A12" s="12">
        <v>2024</v>
      </c>
      <c r="B12">
        <v>19190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</vt:lpstr>
      <vt:lpstr>Sawtooth Chart (2025)</vt:lpstr>
      <vt:lpstr>Model 2.0</vt:lpstr>
      <vt:lpstr>Sawtooth Chart 2.0</vt:lpstr>
      <vt:lpstr>Sales</vt:lpstr>
      <vt:lpstr>Unit Purchase Cost</vt:lpstr>
      <vt:lpstr>Fixed Order Cost</vt:lpstr>
      <vt:lpstr>Average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Gabe Corriveau</cp:lastModifiedBy>
  <dcterms:created xsi:type="dcterms:W3CDTF">2025-04-23T22:51:02Z</dcterms:created>
  <dcterms:modified xsi:type="dcterms:W3CDTF">2025-04-24T13:02:10Z</dcterms:modified>
</cp:coreProperties>
</file>