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SPENSER - Project 1\"/>
    </mc:Choice>
  </mc:AlternateContent>
  <bookViews>
    <workbookView xWindow="0" yWindow="0" windowWidth="28800" windowHeight="12480"/>
  </bookViews>
  <sheets>
    <sheet name="composition" sheetId="1" r:id="rId1"/>
    <sheet name="tenure" sheetId="3" r:id="rId2"/>
    <sheet name="bedrooms" sheetId="4" r:id="rId3"/>
    <sheet name="other rooms" sheetId="5" r:id="rId4"/>
    <sheet name="total rooms" sheetId="9" r:id="rId5"/>
    <sheet name="occupants" sheetId="6" r:id="rId6"/>
    <sheet name="urban" sheetId="2" r:id="rId7"/>
    <sheet name="correlation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R3" i="2"/>
  <c r="R2" i="2"/>
  <c r="Q32" i="9" l="1"/>
  <c r="P32" i="9"/>
  <c r="O32" i="9"/>
  <c r="N32" i="9"/>
  <c r="M32" i="9"/>
  <c r="L32" i="9"/>
  <c r="K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Q5" i="9"/>
  <c r="P5" i="9"/>
  <c r="O5" i="9"/>
  <c r="N5" i="9"/>
  <c r="M5" i="9"/>
  <c r="L5" i="9"/>
  <c r="Q4" i="9"/>
  <c r="P4" i="9"/>
  <c r="O4" i="9"/>
  <c r="N4" i="9"/>
  <c r="M4" i="9"/>
  <c r="L4" i="9"/>
  <c r="Q3" i="9"/>
  <c r="P3" i="9"/>
  <c r="O3" i="9"/>
  <c r="N3" i="9"/>
  <c r="M3" i="9"/>
  <c r="L3" i="9"/>
  <c r="Q2" i="9"/>
  <c r="P2" i="9"/>
  <c r="O2" i="9"/>
  <c r="N2" i="9"/>
  <c r="M2" i="9"/>
  <c r="L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B32" i="9"/>
  <c r="H32" i="9"/>
  <c r="G32" i="9"/>
  <c r="F32" i="9"/>
  <c r="E32" i="9"/>
  <c r="D32" i="9"/>
  <c r="C32" i="9"/>
  <c r="I16" i="8"/>
  <c r="J16" i="8"/>
  <c r="K16" i="8"/>
  <c r="L16" i="8"/>
  <c r="M16" i="8"/>
  <c r="I17" i="8"/>
  <c r="J17" i="8"/>
  <c r="K17" i="8"/>
  <c r="L17" i="8"/>
  <c r="M17" i="8"/>
  <c r="I18" i="8"/>
  <c r="J18" i="8"/>
  <c r="K18" i="8"/>
  <c r="L18" i="8"/>
  <c r="M18" i="8"/>
  <c r="I19" i="8"/>
  <c r="J19" i="8"/>
  <c r="K19" i="8"/>
  <c r="L19" i="8"/>
  <c r="M19" i="8"/>
  <c r="I20" i="8"/>
  <c r="J20" i="8"/>
  <c r="K20" i="8"/>
  <c r="L20" i="8"/>
  <c r="M20" i="8"/>
  <c r="K17" i="6" l="1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8" i="6" s="1"/>
  <c r="L2" i="6"/>
  <c r="L18" i="6"/>
  <c r="Q17" i="6"/>
  <c r="P17" i="6"/>
  <c r="O17" i="6"/>
  <c r="N17" i="6"/>
  <c r="M17" i="6"/>
  <c r="Q16" i="6"/>
  <c r="P16" i="6"/>
  <c r="O16" i="6"/>
  <c r="N16" i="6"/>
  <c r="M16" i="6"/>
  <c r="Q15" i="6"/>
  <c r="P15" i="6"/>
  <c r="O15" i="6"/>
  <c r="N15" i="6"/>
  <c r="M15" i="6"/>
  <c r="Q14" i="6"/>
  <c r="P14" i="6"/>
  <c r="O14" i="6"/>
  <c r="N14" i="6"/>
  <c r="M14" i="6"/>
  <c r="Q13" i="6"/>
  <c r="P13" i="6"/>
  <c r="O13" i="6"/>
  <c r="N13" i="6"/>
  <c r="M13" i="6"/>
  <c r="Q12" i="6"/>
  <c r="P12" i="6"/>
  <c r="O12" i="6"/>
  <c r="N12" i="6"/>
  <c r="M12" i="6"/>
  <c r="Q11" i="6"/>
  <c r="P11" i="6"/>
  <c r="O11" i="6"/>
  <c r="N11" i="6"/>
  <c r="M11" i="6"/>
  <c r="Q10" i="6"/>
  <c r="P10" i="6"/>
  <c r="O10" i="6"/>
  <c r="N10" i="6"/>
  <c r="M10" i="6"/>
  <c r="Q9" i="6"/>
  <c r="P9" i="6"/>
  <c r="O9" i="6"/>
  <c r="N9" i="6"/>
  <c r="M9" i="6"/>
  <c r="Q8" i="6"/>
  <c r="P8" i="6"/>
  <c r="O8" i="6"/>
  <c r="N8" i="6"/>
  <c r="M8" i="6"/>
  <c r="Q7" i="6"/>
  <c r="P7" i="6"/>
  <c r="O7" i="6"/>
  <c r="N7" i="6"/>
  <c r="M7" i="6"/>
  <c r="Q6" i="6"/>
  <c r="P6" i="6"/>
  <c r="O6" i="6"/>
  <c r="N6" i="6"/>
  <c r="M6" i="6"/>
  <c r="Q5" i="6"/>
  <c r="P5" i="6"/>
  <c r="O5" i="6"/>
  <c r="N5" i="6"/>
  <c r="M5" i="6"/>
  <c r="Q4" i="6"/>
  <c r="P4" i="6"/>
  <c r="O4" i="6"/>
  <c r="N4" i="6"/>
  <c r="M4" i="6"/>
  <c r="Q3" i="6"/>
  <c r="P3" i="6"/>
  <c r="O3" i="6"/>
  <c r="N3" i="6"/>
  <c r="M3" i="6"/>
  <c r="Q2" i="6"/>
  <c r="P2" i="6"/>
  <c r="O2" i="6"/>
  <c r="O18" i="6" s="1"/>
  <c r="N2" i="6"/>
  <c r="M2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H18" i="6"/>
  <c r="G18" i="6"/>
  <c r="F18" i="6"/>
  <c r="E18" i="6"/>
  <c r="D18" i="6"/>
  <c r="C18" i="6"/>
  <c r="B18" i="6"/>
  <c r="O13" i="5"/>
  <c r="K2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27" i="5" s="1"/>
  <c r="P26" i="5"/>
  <c r="O26" i="5"/>
  <c r="N26" i="5"/>
  <c r="M26" i="5"/>
  <c r="L26" i="5"/>
  <c r="P25" i="5"/>
  <c r="O25" i="5"/>
  <c r="N25" i="5"/>
  <c r="M25" i="5"/>
  <c r="L25" i="5"/>
  <c r="P24" i="5"/>
  <c r="O24" i="5"/>
  <c r="N24" i="5"/>
  <c r="M24" i="5"/>
  <c r="L24" i="5"/>
  <c r="P23" i="5"/>
  <c r="O23" i="5"/>
  <c r="N23" i="5"/>
  <c r="M23" i="5"/>
  <c r="L23" i="5"/>
  <c r="P22" i="5"/>
  <c r="O22" i="5"/>
  <c r="N22" i="5"/>
  <c r="M22" i="5"/>
  <c r="L22" i="5"/>
  <c r="P21" i="5"/>
  <c r="O21" i="5"/>
  <c r="N21" i="5"/>
  <c r="M21" i="5"/>
  <c r="L21" i="5"/>
  <c r="P20" i="5"/>
  <c r="O20" i="5"/>
  <c r="N20" i="5"/>
  <c r="M20" i="5"/>
  <c r="L20" i="5"/>
  <c r="P19" i="5"/>
  <c r="O19" i="5"/>
  <c r="N19" i="5"/>
  <c r="M19" i="5"/>
  <c r="L19" i="5"/>
  <c r="P18" i="5"/>
  <c r="O18" i="5"/>
  <c r="N18" i="5"/>
  <c r="M18" i="5"/>
  <c r="L18" i="5"/>
  <c r="P17" i="5"/>
  <c r="O17" i="5"/>
  <c r="N17" i="5"/>
  <c r="M17" i="5"/>
  <c r="L17" i="5"/>
  <c r="P16" i="5"/>
  <c r="O16" i="5"/>
  <c r="N16" i="5"/>
  <c r="M16" i="5"/>
  <c r="L16" i="5"/>
  <c r="P15" i="5"/>
  <c r="O15" i="5"/>
  <c r="N15" i="5"/>
  <c r="M15" i="5"/>
  <c r="L15" i="5"/>
  <c r="P14" i="5"/>
  <c r="O14" i="5"/>
  <c r="N14" i="5"/>
  <c r="M14" i="5"/>
  <c r="L14" i="5"/>
  <c r="P13" i="5"/>
  <c r="N13" i="5"/>
  <c r="M13" i="5"/>
  <c r="L13" i="5"/>
  <c r="P12" i="5"/>
  <c r="O12" i="5"/>
  <c r="N12" i="5"/>
  <c r="M12" i="5"/>
  <c r="L12" i="5"/>
  <c r="P11" i="5"/>
  <c r="O11" i="5"/>
  <c r="N11" i="5"/>
  <c r="M11" i="5"/>
  <c r="L11" i="5"/>
  <c r="P10" i="5"/>
  <c r="O10" i="5"/>
  <c r="N10" i="5"/>
  <c r="M10" i="5"/>
  <c r="L10" i="5"/>
  <c r="P9" i="5"/>
  <c r="O9" i="5"/>
  <c r="N9" i="5"/>
  <c r="M9" i="5"/>
  <c r="L9" i="5"/>
  <c r="P8" i="5"/>
  <c r="O8" i="5"/>
  <c r="N8" i="5"/>
  <c r="M8" i="5"/>
  <c r="L8" i="5"/>
  <c r="P7" i="5"/>
  <c r="O7" i="5"/>
  <c r="N7" i="5"/>
  <c r="M7" i="5"/>
  <c r="L7" i="5"/>
  <c r="P6" i="5"/>
  <c r="O6" i="5"/>
  <c r="N6" i="5"/>
  <c r="M6" i="5"/>
  <c r="L6" i="5"/>
  <c r="P5" i="5"/>
  <c r="O5" i="5"/>
  <c r="N5" i="5"/>
  <c r="M5" i="5"/>
  <c r="L5" i="5"/>
  <c r="P4" i="5"/>
  <c r="O4" i="5"/>
  <c r="N4" i="5"/>
  <c r="M4" i="5"/>
  <c r="L4" i="5"/>
  <c r="P3" i="5"/>
  <c r="O3" i="5"/>
  <c r="N3" i="5"/>
  <c r="M3" i="5"/>
  <c r="L3" i="5"/>
  <c r="P2" i="5"/>
  <c r="P27" i="5" s="1"/>
  <c r="O2" i="5"/>
  <c r="O27" i="5" s="1"/>
  <c r="N2" i="5"/>
  <c r="N27" i="5" s="1"/>
  <c r="M2" i="5"/>
  <c r="M27" i="5" s="1"/>
  <c r="L2" i="5"/>
  <c r="L27" i="5" s="1"/>
  <c r="K23" i="5"/>
  <c r="K22" i="5"/>
  <c r="K21" i="5"/>
  <c r="K20" i="5"/>
  <c r="K15" i="5"/>
  <c r="K14" i="5"/>
  <c r="K13" i="5"/>
  <c r="K12" i="5"/>
  <c r="K7" i="5"/>
  <c r="K6" i="5"/>
  <c r="K5" i="5"/>
  <c r="K4" i="5"/>
  <c r="H27" i="5"/>
  <c r="G27" i="5"/>
  <c r="F27" i="5"/>
  <c r="E27" i="5"/>
  <c r="D27" i="5"/>
  <c r="C27" i="5"/>
  <c r="B27" i="5"/>
  <c r="K19" i="5" s="1"/>
  <c r="O24" i="4"/>
  <c r="N24" i="4"/>
  <c r="P23" i="4"/>
  <c r="O22" i="4"/>
  <c r="N22" i="4"/>
  <c r="O20" i="4"/>
  <c r="N20" i="4"/>
  <c r="P19" i="4"/>
  <c r="O18" i="4"/>
  <c r="N18" i="4"/>
  <c r="O16" i="4"/>
  <c r="N16" i="4"/>
  <c r="P15" i="4"/>
  <c r="O14" i="4"/>
  <c r="N14" i="4"/>
  <c r="O12" i="4"/>
  <c r="N12" i="4"/>
  <c r="Q11" i="4"/>
  <c r="P11" i="4"/>
  <c r="O11" i="4"/>
  <c r="O10" i="4"/>
  <c r="N10" i="4"/>
  <c r="O8" i="4"/>
  <c r="N8" i="4"/>
  <c r="Q7" i="4"/>
  <c r="P7" i="4"/>
  <c r="O7" i="4"/>
  <c r="O6" i="4"/>
  <c r="N6" i="4"/>
  <c r="O4" i="4"/>
  <c r="N4" i="4"/>
  <c r="Q3" i="4"/>
  <c r="P3" i="4"/>
  <c r="O3" i="4"/>
  <c r="O2" i="4"/>
  <c r="N2" i="4"/>
  <c r="K24" i="4"/>
  <c r="K21" i="4"/>
  <c r="K20" i="4"/>
  <c r="K17" i="4"/>
  <c r="K16" i="4"/>
  <c r="K13" i="4"/>
  <c r="K12" i="4"/>
  <c r="K9" i="4"/>
  <c r="K8" i="4"/>
  <c r="K5" i="4"/>
  <c r="K4" i="4"/>
  <c r="K2" i="4"/>
  <c r="H25" i="4"/>
  <c r="Q24" i="4" s="1"/>
  <c r="G25" i="4"/>
  <c r="P24" i="4" s="1"/>
  <c r="F25" i="4"/>
  <c r="O23" i="4" s="1"/>
  <c r="E25" i="4"/>
  <c r="N23" i="4" s="1"/>
  <c r="D25" i="4"/>
  <c r="M22" i="4" s="1"/>
  <c r="C25" i="4"/>
  <c r="L23" i="4" s="1"/>
  <c r="B25" i="4"/>
  <c r="K19" i="4" s="1"/>
  <c r="P18" i="6" l="1"/>
  <c r="Q18" i="6"/>
  <c r="M18" i="6"/>
  <c r="N18" i="6"/>
  <c r="K9" i="5"/>
  <c r="K17" i="5"/>
  <c r="K25" i="5"/>
  <c r="K8" i="5"/>
  <c r="K16" i="5"/>
  <c r="K24" i="5"/>
  <c r="K27" i="5"/>
  <c r="K10" i="5"/>
  <c r="K18" i="5"/>
  <c r="K26" i="5"/>
  <c r="K3" i="5"/>
  <c r="K11" i="5"/>
  <c r="L5" i="4"/>
  <c r="L21" i="4"/>
  <c r="M5" i="4"/>
  <c r="M9" i="4"/>
  <c r="M13" i="4"/>
  <c r="Q15" i="4"/>
  <c r="M17" i="4"/>
  <c r="Q19" i="4"/>
  <c r="M21" i="4"/>
  <c r="Q23" i="4"/>
  <c r="K14" i="4"/>
  <c r="K22" i="4"/>
  <c r="P2" i="4"/>
  <c r="L4" i="4"/>
  <c r="N5" i="4"/>
  <c r="P6" i="4"/>
  <c r="L8" i="4"/>
  <c r="N9" i="4"/>
  <c r="P10" i="4"/>
  <c r="L12" i="4"/>
  <c r="N13" i="4"/>
  <c r="P14" i="4"/>
  <c r="L16" i="4"/>
  <c r="N17" i="4"/>
  <c r="P18" i="4"/>
  <c r="L20" i="4"/>
  <c r="N21" i="4"/>
  <c r="P22" i="4"/>
  <c r="L24" i="4"/>
  <c r="K6" i="4"/>
  <c r="K15" i="4"/>
  <c r="K23" i="4"/>
  <c r="Q2" i="4"/>
  <c r="M4" i="4"/>
  <c r="O5" i="4"/>
  <c r="O25" i="4" s="1"/>
  <c r="Q6" i="4"/>
  <c r="M8" i="4"/>
  <c r="O9" i="4"/>
  <c r="Q10" i="4"/>
  <c r="M12" i="4"/>
  <c r="O13" i="4"/>
  <c r="Q14" i="4"/>
  <c r="M16" i="4"/>
  <c r="O17" i="4"/>
  <c r="Q18" i="4"/>
  <c r="M20" i="4"/>
  <c r="O21" i="4"/>
  <c r="Q22" i="4"/>
  <c r="M24" i="4"/>
  <c r="L9" i="4"/>
  <c r="L17" i="4"/>
  <c r="P5" i="4"/>
  <c r="L7" i="4"/>
  <c r="P9" i="4"/>
  <c r="L11" i="4"/>
  <c r="P13" i="4"/>
  <c r="L15" i="4"/>
  <c r="P17" i="4"/>
  <c r="L19" i="4"/>
  <c r="P21" i="4"/>
  <c r="M3" i="4"/>
  <c r="Q5" i="4"/>
  <c r="M7" i="4"/>
  <c r="Q9" i="4"/>
  <c r="M11" i="4"/>
  <c r="Q17" i="4"/>
  <c r="Q21" i="4"/>
  <c r="M23" i="4"/>
  <c r="K3" i="4"/>
  <c r="K25" i="4" s="1"/>
  <c r="K10" i="4"/>
  <c r="K18" i="4"/>
  <c r="L2" i="4"/>
  <c r="N3" i="4"/>
  <c r="P4" i="4"/>
  <c r="L6" i="4"/>
  <c r="N7" i="4"/>
  <c r="P8" i="4"/>
  <c r="L10" i="4"/>
  <c r="N11" i="4"/>
  <c r="P12" i="4"/>
  <c r="L14" i="4"/>
  <c r="N15" i="4"/>
  <c r="P16" i="4"/>
  <c r="L18" i="4"/>
  <c r="N19" i="4"/>
  <c r="P20" i="4"/>
  <c r="L22" i="4"/>
  <c r="L13" i="4"/>
  <c r="L3" i="4"/>
  <c r="Q13" i="4"/>
  <c r="M15" i="4"/>
  <c r="M19" i="4"/>
  <c r="K7" i="4"/>
  <c r="K11" i="4"/>
  <c r="M2" i="4"/>
  <c r="Q4" i="4"/>
  <c r="M6" i="4"/>
  <c r="Q8" i="4"/>
  <c r="M10" i="4"/>
  <c r="Q12" i="4"/>
  <c r="M14" i="4"/>
  <c r="O15" i="4"/>
  <c r="Q16" i="4"/>
  <c r="M18" i="4"/>
  <c r="O19" i="4"/>
  <c r="Q20" i="4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1" i="3"/>
  <c r="Q5" i="2"/>
  <c r="Q10" i="3"/>
  <c r="Q9" i="3"/>
  <c r="Q8" i="3"/>
  <c r="Q7" i="3"/>
  <c r="Q6" i="3"/>
  <c r="Q5" i="3"/>
  <c r="Q4" i="3"/>
  <c r="Q3" i="3"/>
  <c r="Q2" i="3"/>
  <c r="P11" i="3"/>
  <c r="O11" i="3"/>
  <c r="N11" i="3"/>
  <c r="M11" i="3"/>
  <c r="L11" i="3"/>
  <c r="K11" i="3"/>
  <c r="J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K4" i="3"/>
  <c r="P3" i="3"/>
  <c r="O3" i="3"/>
  <c r="N3" i="3"/>
  <c r="M3" i="3"/>
  <c r="L3" i="3"/>
  <c r="K3" i="3"/>
  <c r="P2" i="3"/>
  <c r="O2" i="3"/>
  <c r="N2" i="3"/>
  <c r="M2" i="3"/>
  <c r="L2" i="3"/>
  <c r="K2" i="3"/>
  <c r="J10" i="3"/>
  <c r="J9" i="3"/>
  <c r="J8" i="3"/>
  <c r="J7" i="3"/>
  <c r="J6" i="3"/>
  <c r="J5" i="3"/>
  <c r="J4" i="3"/>
  <c r="J2" i="3"/>
  <c r="J3" i="3"/>
  <c r="H11" i="3"/>
  <c r="G11" i="3"/>
  <c r="F11" i="3"/>
  <c r="E11" i="3"/>
  <c r="D11" i="3"/>
  <c r="C11" i="3"/>
  <c r="B11" i="3"/>
  <c r="P5" i="2"/>
  <c r="O5" i="2"/>
  <c r="N5" i="2"/>
  <c r="M5" i="2"/>
  <c r="L5" i="2"/>
  <c r="K5" i="2"/>
  <c r="J5" i="2"/>
  <c r="Q4" i="2"/>
  <c r="Q3" i="2"/>
  <c r="Q2" i="2"/>
  <c r="P4" i="2"/>
  <c r="O4" i="2"/>
  <c r="N4" i="2"/>
  <c r="M4" i="2"/>
  <c r="L4" i="2"/>
  <c r="K4" i="2"/>
  <c r="P3" i="2"/>
  <c r="O3" i="2"/>
  <c r="N3" i="2"/>
  <c r="M3" i="2"/>
  <c r="L3" i="2"/>
  <c r="K3" i="2"/>
  <c r="J4" i="2"/>
  <c r="J3" i="2"/>
  <c r="P2" i="2"/>
  <c r="O2" i="2"/>
  <c r="N2" i="2"/>
  <c r="M2" i="2"/>
  <c r="L2" i="2"/>
  <c r="K2" i="2"/>
  <c r="J2" i="2"/>
  <c r="H5" i="2"/>
  <c r="G5" i="2"/>
  <c r="F5" i="2"/>
  <c r="E5" i="2"/>
  <c r="D5" i="2"/>
  <c r="C5" i="2"/>
  <c r="B5" i="2"/>
  <c r="N25" i="4" l="1"/>
  <c r="Q25" i="4"/>
  <c r="L25" i="4"/>
  <c r="M25" i="4"/>
  <c r="P25" i="4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21" i="1" s="1"/>
  <c r="Q4" i="1"/>
  <c r="Q3" i="1"/>
  <c r="Q2" i="1"/>
  <c r="S1048576" i="1"/>
  <c r="P10" i="1"/>
  <c r="O10" i="1"/>
  <c r="O21" i="1" s="1"/>
  <c r="N10" i="1"/>
  <c r="N21" i="1" s="1"/>
  <c r="M10" i="1"/>
  <c r="M21" i="1" s="1"/>
  <c r="L10" i="1"/>
  <c r="K10" i="1"/>
  <c r="K21" i="1" s="1"/>
  <c r="J10" i="1"/>
  <c r="P21" i="1"/>
  <c r="L21" i="1"/>
  <c r="J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9" i="1"/>
  <c r="O9" i="1"/>
  <c r="N9" i="1"/>
  <c r="M9" i="1"/>
  <c r="L9" i="1"/>
  <c r="K9" i="1"/>
  <c r="J9" i="1"/>
  <c r="P8" i="1"/>
  <c r="O8" i="1"/>
  <c r="N8" i="1"/>
  <c r="M8" i="1"/>
  <c r="L8" i="1"/>
  <c r="K8" i="1"/>
  <c r="J20" i="1"/>
  <c r="J19" i="1"/>
  <c r="J18" i="1"/>
  <c r="J17" i="1"/>
  <c r="J16" i="1"/>
  <c r="J15" i="1"/>
  <c r="J14" i="1"/>
  <c r="J13" i="1"/>
  <c r="J12" i="1"/>
  <c r="J11" i="1"/>
  <c r="J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J7" i="1"/>
  <c r="J6" i="1"/>
  <c r="J5" i="1"/>
  <c r="P4" i="1"/>
  <c r="O4" i="1"/>
  <c r="N4" i="1"/>
  <c r="M4" i="1"/>
  <c r="L4" i="1"/>
  <c r="K4" i="1"/>
  <c r="J4" i="1"/>
  <c r="P3" i="1"/>
  <c r="O3" i="1"/>
  <c r="N3" i="1"/>
  <c r="M3" i="1"/>
  <c r="L3" i="1"/>
  <c r="K3" i="1"/>
  <c r="J3" i="1"/>
  <c r="P2" i="1"/>
  <c r="O2" i="1"/>
  <c r="N2" i="1"/>
  <c r="M2" i="1"/>
  <c r="L2" i="1"/>
  <c r="K2" i="1"/>
  <c r="J2" i="1"/>
  <c r="H21" i="1"/>
  <c r="B21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<sst xmlns="http://schemas.openxmlformats.org/spreadsheetml/2006/main" count="255" uniqueCount="57">
  <si>
    <t>a</t>
  </si>
  <si>
    <t>b</t>
  </si>
  <si>
    <t>c</t>
  </si>
  <si>
    <t>d</t>
  </si>
  <si>
    <t>e</t>
  </si>
  <si>
    <t>f</t>
  </si>
  <si>
    <t>g</t>
  </si>
  <si>
    <t>total</t>
  </si>
  <si>
    <t>1 male, aged 65+, no children</t>
  </si>
  <si>
    <t>1 female, age 60+, no children</t>
  </si>
  <si>
    <t>1 adult under pensionable age, no children</t>
  </si>
  <si>
    <t>1 adult, 1 child</t>
  </si>
  <si>
    <t>1 adult, 2 or more children</t>
  </si>
  <si>
    <t>Couple both under pensionable age, no children</t>
  </si>
  <si>
    <t>Couple 1 or more over pensionable age, no children</t>
  </si>
  <si>
    <t>Couple with 1 child</t>
  </si>
  <si>
    <t>Couple with 2 children</t>
  </si>
  <si>
    <t>Couple with 3 or more children</t>
  </si>
  <si>
    <t>2 adults, not a couple, both under pensionable age, no children</t>
  </si>
  <si>
    <t>2 adults, not a couple, one or more over pensionable age, no children</t>
  </si>
  <si>
    <t>2 adults, not a couple, 1 or more children</t>
  </si>
  <si>
    <t>3 or more adults, no children ,incl. at least one couple</t>
  </si>
  <si>
    <t>3 or more adults, 1-2 children ,incl. at least one couple</t>
  </si>
  <si>
    <t>3 or more adults, &gt;2 children ,incl. at least one couple</t>
  </si>
  <si>
    <t>3 or more adults, no children, excl. any couples</t>
  </si>
  <si>
    <t>3 or more adults, 1 or more children, excl. any couples</t>
  </si>
  <si>
    <t>missing</t>
  </si>
  <si>
    <t>Average</t>
  </si>
  <si>
    <t>urban</t>
  </si>
  <si>
    <t>rural</t>
  </si>
  <si>
    <t>average</t>
  </si>
  <si>
    <t>Owned outright</t>
  </si>
  <si>
    <t>Owned with mortgage</t>
  </si>
  <si>
    <t>Local authority rent</t>
  </si>
  <si>
    <t>Housing assoc rented</t>
  </si>
  <si>
    <t>Rented from employer</t>
  </si>
  <si>
    <t>Rented private unfurnished</t>
  </si>
  <si>
    <t>Rented private furnished</t>
  </si>
  <si>
    <t>Other</t>
  </si>
  <si>
    <t>w_hhtype_dv</t>
  </si>
  <si>
    <t>w_urban_dv</t>
  </si>
  <si>
    <t>Stdev</t>
  </si>
  <si>
    <t>w_tenure_dv</t>
  </si>
  <si>
    <t>inapplicable</t>
  </si>
  <si>
    <t>refusal</t>
  </si>
  <si>
    <t>don't know</t>
  </si>
  <si>
    <t>size</t>
  </si>
  <si>
    <t>rooms</t>
  </si>
  <si>
    <t>beds</t>
  </si>
  <si>
    <t>tenure</t>
  </si>
  <si>
    <t>type</t>
  </si>
  <si>
    <t xml:space="preserve">b </t>
  </si>
  <si>
    <t>stdev</t>
  </si>
  <si>
    <t>w_hsbeds</t>
  </si>
  <si>
    <t>w_hsrooms</t>
  </si>
  <si>
    <t>w_hsbeds+w_hsrooms</t>
  </si>
  <si>
    <t>w_hhsize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</si>
</sst>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Distribution - Stacked 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composition!$A$2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composition!$J$2:$P$2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6.5255516130347885E-2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composition!$A$3</c:f>
              <c:strCache>
                <c:ptCount val="1"/>
                <c:pt idx="0">
                  <c:v>1 male, aged 65+, no 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composition!$J$3:$P$3</c:f>
              <c:numCache>
                <c:formatCode>General</c:formatCode>
                <c:ptCount val="7"/>
                <c:pt idx="0">
                  <c:v>3.2815141370280752</c:v>
                </c:pt>
                <c:pt idx="1">
                  <c:v>3.5367772387570473</c:v>
                </c:pt>
                <c:pt idx="2">
                  <c:v>3.7722266215535241</c:v>
                </c:pt>
                <c:pt idx="3">
                  <c:v>3.8647342995169081</c:v>
                </c:pt>
                <c:pt idx="4">
                  <c:v>4.0173991546637122</c:v>
                </c:pt>
                <c:pt idx="5">
                  <c:v>4.0213711815326887</c:v>
                </c:pt>
                <c:pt idx="6">
                  <c:v>4.0671204960326062</c:v>
                </c:pt>
              </c:numCache>
            </c:numRef>
          </c:val>
        </c:ser>
        <c:ser>
          <c:idx val="2"/>
          <c:order val="2"/>
          <c:tx>
            <c:strRef>
              <c:f>composition!$A$4</c:f>
              <c:strCache>
                <c:ptCount val="1"/>
                <c:pt idx="0">
                  <c:v>1 female, age 60+, no children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composition!$J$4:$P$4</c:f>
              <c:numCache>
                <c:formatCode>General</c:formatCode>
                <c:ptCount val="7"/>
                <c:pt idx="0">
                  <c:v>8.1872120388478251</c:v>
                </c:pt>
                <c:pt idx="1">
                  <c:v>9.059918709846599</c:v>
                </c:pt>
                <c:pt idx="2">
                  <c:v>9.3405802318047648</c:v>
                </c:pt>
                <c:pt idx="3">
                  <c:v>9.5652173913043477</c:v>
                </c:pt>
                <c:pt idx="4">
                  <c:v>9.9798924863556149</c:v>
                </c:pt>
                <c:pt idx="5">
                  <c:v>9.6333455687426071</c:v>
                </c:pt>
                <c:pt idx="6">
                  <c:v>9.7298703551142527</c:v>
                </c:pt>
              </c:numCache>
            </c:numRef>
          </c:val>
        </c:ser>
        <c:ser>
          <c:idx val="3"/>
          <c:order val="3"/>
          <c:tx>
            <c:strRef>
              <c:f>composition!$A$5</c:f>
              <c:strCache>
                <c:ptCount val="1"/>
                <c:pt idx="0">
                  <c:v>1 adult under pensionable age, no children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composition!$J$5:$P$5</c:f>
              <c:numCache>
                <c:formatCode>General</c:formatCode>
                <c:ptCount val="7"/>
                <c:pt idx="0">
                  <c:v>13.619940999038748</c:v>
                </c:pt>
                <c:pt idx="1">
                  <c:v>12.403304051396354</c:v>
                </c:pt>
                <c:pt idx="2">
                  <c:v>12.058167158591894</c:v>
                </c:pt>
                <c:pt idx="3">
                  <c:v>11.914975845410627</c:v>
                </c:pt>
                <c:pt idx="4">
                  <c:v>11.797775862776479</c:v>
                </c:pt>
                <c:pt idx="5">
                  <c:v>11.982544149435132</c:v>
                </c:pt>
                <c:pt idx="6">
                  <c:v>12.045267311277804</c:v>
                </c:pt>
              </c:numCache>
            </c:numRef>
          </c:val>
        </c:ser>
        <c:ser>
          <c:idx val="4"/>
          <c:order val="4"/>
          <c:tx>
            <c:strRef>
              <c:f>composition!$A$6</c:f>
              <c:strCache>
                <c:ptCount val="1"/>
                <c:pt idx="0">
                  <c:v>1 adult, 1 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composition!$J$6:$P$6</c:f>
              <c:numCache>
                <c:formatCode>General</c:formatCode>
                <c:ptCount val="7"/>
                <c:pt idx="0">
                  <c:v>3.6825880871092842</c:v>
                </c:pt>
                <c:pt idx="1">
                  <c:v>3.2778287662252525</c:v>
                </c:pt>
                <c:pt idx="2">
                  <c:v>3.0199409689727159</c:v>
                </c:pt>
                <c:pt idx="3">
                  <c:v>2.8483091787439614</c:v>
                </c:pt>
                <c:pt idx="4">
                  <c:v>2.7083589806721653</c:v>
                </c:pt>
                <c:pt idx="5">
                  <c:v>2.6713976915861171</c:v>
                </c:pt>
                <c:pt idx="6">
                  <c:v>2.3761002471491133</c:v>
                </c:pt>
              </c:numCache>
            </c:numRef>
          </c:val>
        </c:ser>
        <c:ser>
          <c:idx val="5"/>
          <c:order val="5"/>
          <c:tx>
            <c:strRef>
              <c:f>composition!$A$7</c:f>
              <c:strCache>
                <c:ptCount val="1"/>
                <c:pt idx="0">
                  <c:v>1 adult, 2 or more children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composition!$J$7:$P$7</c:f>
              <c:numCache>
                <c:formatCode>General</c:formatCode>
                <c:ptCount val="7"/>
                <c:pt idx="0">
                  <c:v>4.1499552520799492</c:v>
                </c:pt>
                <c:pt idx="1">
                  <c:v>3.4449980333027401</c:v>
                </c:pt>
                <c:pt idx="2">
                  <c:v>3.2395075948455836</c:v>
                </c:pt>
                <c:pt idx="3">
                  <c:v>3.0995169082125607</c:v>
                </c:pt>
                <c:pt idx="4">
                  <c:v>2.8642948007714719</c:v>
                </c:pt>
                <c:pt idx="5">
                  <c:v>2.9283412863493616</c:v>
                </c:pt>
                <c:pt idx="6">
                  <c:v>2.788015435979708</c:v>
                </c:pt>
              </c:numCache>
            </c:numRef>
          </c:val>
        </c:ser>
        <c:ser>
          <c:idx val="6"/>
          <c:order val="6"/>
          <c:tx>
            <c:strRef>
              <c:f>composition!$A$8</c:f>
              <c:strCache>
                <c:ptCount val="1"/>
                <c:pt idx="0">
                  <c:v>Couple both under pensionable age, no children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composition!$J$8:$P$8</c:f>
              <c:numCache>
                <c:formatCode>General</c:formatCode>
                <c:ptCount val="7"/>
                <c:pt idx="0">
                  <c:v>12.877456992276839</c:v>
                </c:pt>
                <c:pt idx="1">
                  <c:v>12.344303133604301</c:v>
                </c:pt>
                <c:pt idx="2">
                  <c:v>11.924987401914908</c:v>
                </c:pt>
                <c:pt idx="3">
                  <c:v>11.598067632850242</c:v>
                </c:pt>
                <c:pt idx="4">
                  <c:v>11.280725511920883</c:v>
                </c:pt>
                <c:pt idx="5">
                  <c:v>11.40747991353644</c:v>
                </c:pt>
                <c:pt idx="6">
                  <c:v>11.139053895850497</c:v>
                </c:pt>
              </c:numCache>
            </c:numRef>
          </c:val>
        </c:ser>
        <c:ser>
          <c:idx val="7"/>
          <c:order val="7"/>
          <c:tx>
            <c:strRef>
              <c:f>composition!$A$9</c:f>
              <c:strCache>
                <c:ptCount val="1"/>
                <c:pt idx="0">
                  <c:v>Couple 1 or more over pensionable age, no children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composition!$J$9:$P$9</c:f>
              <c:numCache>
                <c:formatCode>General</c:formatCode>
                <c:ptCount val="7"/>
                <c:pt idx="0">
                  <c:v>12.628857436441379</c:v>
                </c:pt>
                <c:pt idx="1">
                  <c:v>14.038940605742756</c:v>
                </c:pt>
                <c:pt idx="2">
                  <c:v>14.415808797062846</c:v>
                </c:pt>
                <c:pt idx="3">
                  <c:v>14.716908212560387</c:v>
                </c:pt>
                <c:pt idx="4">
                  <c:v>15.269399647092619</c:v>
                </c:pt>
                <c:pt idx="5">
                  <c:v>14.662098780537541</c:v>
                </c:pt>
                <c:pt idx="6">
                  <c:v>15.106447556692537</c:v>
                </c:pt>
              </c:numCache>
            </c:numRef>
          </c:val>
        </c:ser>
        <c:ser>
          <c:idx val="8"/>
          <c:order val="8"/>
          <c:tx>
            <c:strRef>
              <c:f>composition!$A$10</c:f>
              <c:strCache>
                <c:ptCount val="1"/>
                <c:pt idx="0">
                  <c:v>Couple with 1 child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composition!$J$10:$P$10</c:f>
              <c:numCache>
                <c:formatCode>General</c:formatCode>
                <c:ptCount val="7"/>
                <c:pt idx="0">
                  <c:v>7.176240511783619</c:v>
                </c:pt>
                <c:pt idx="1">
                  <c:v>7.0964992788776717</c:v>
                </c:pt>
                <c:pt idx="2">
                  <c:v>6.9757396875674891</c:v>
                </c:pt>
                <c:pt idx="3">
                  <c:v>6.8135265700483085</c:v>
                </c:pt>
                <c:pt idx="4">
                  <c:v>6.4590258114817996</c:v>
                </c:pt>
                <c:pt idx="5">
                  <c:v>6.2155879114156365</c:v>
                </c:pt>
                <c:pt idx="6">
                  <c:v>6.2004075792394744</c:v>
                </c:pt>
              </c:numCache>
            </c:numRef>
          </c:val>
        </c:ser>
        <c:ser>
          <c:idx val="9"/>
          <c:order val="9"/>
          <c:tx>
            <c:strRef>
              <c:f>composition!$A$11</c:f>
              <c:strCache>
                <c:ptCount val="1"/>
                <c:pt idx="0">
                  <c:v>Couple with 2 children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composition!$J$11:$P$11</c:f>
              <c:numCache>
                <c:formatCode>General</c:formatCode>
                <c:ptCount val="7"/>
                <c:pt idx="0">
                  <c:v>9.0887997613444274</c:v>
                </c:pt>
                <c:pt idx="1">
                  <c:v>9.3254228399108428</c:v>
                </c:pt>
                <c:pt idx="2">
                  <c:v>9.3441796846879264</c:v>
                </c:pt>
                <c:pt idx="3">
                  <c:v>9.3526570048309186</c:v>
                </c:pt>
                <c:pt idx="4">
                  <c:v>9.1550740695145478</c:v>
                </c:pt>
                <c:pt idx="5">
                  <c:v>9.1684000163138801</c:v>
                </c:pt>
                <c:pt idx="6">
                  <c:v>9.270259723366431</c:v>
                </c:pt>
              </c:numCache>
            </c:numRef>
          </c:val>
        </c:ser>
        <c:ser>
          <c:idx val="10"/>
          <c:order val="10"/>
          <c:tx>
            <c:strRef>
              <c:f>composition!$A$12</c:f>
              <c:strCache>
                <c:ptCount val="1"/>
                <c:pt idx="0">
                  <c:v>Couple with 3 or more children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composition!$J$12:$P$12</c:f>
              <c:numCache>
                <c:formatCode>General</c:formatCode>
                <c:ptCount val="7"/>
                <c:pt idx="0">
                  <c:v>4.8128874009745104</c:v>
                </c:pt>
                <c:pt idx="1">
                  <c:v>4.6020715877802543</c:v>
                </c:pt>
                <c:pt idx="2">
                  <c:v>4.6001007846807287</c:v>
                </c:pt>
                <c:pt idx="3">
                  <c:v>4.5024154589371976</c:v>
                </c:pt>
                <c:pt idx="4">
                  <c:v>4.3662029627805818</c:v>
                </c:pt>
                <c:pt idx="5">
                  <c:v>4.3354133529099883</c:v>
                </c:pt>
                <c:pt idx="6">
                  <c:v>4.2882539131942936</c:v>
                </c:pt>
              </c:numCache>
            </c:numRef>
          </c:val>
        </c:ser>
        <c:ser>
          <c:idx val="11"/>
          <c:order val="11"/>
          <c:tx>
            <c:strRef>
              <c:f>composition!$A$13</c:f>
              <c:strCache>
                <c:ptCount val="1"/>
                <c:pt idx="0">
                  <c:v>2 adults, not a couple, both under pensionable age, no children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composition!$J$13:$P$13</c:f>
              <c:numCache>
                <c:formatCode>General</c:formatCode>
                <c:ptCount val="7"/>
                <c:pt idx="0">
                  <c:v>2.8141469720574097</c:v>
                </c:pt>
                <c:pt idx="1">
                  <c:v>2.6452078143437787</c:v>
                </c:pt>
                <c:pt idx="2">
                  <c:v>2.512418112446908</c:v>
                </c:pt>
                <c:pt idx="3">
                  <c:v>2.666666666666667</c:v>
                </c:pt>
                <c:pt idx="4">
                  <c:v>2.6837375353933277</c:v>
                </c:pt>
                <c:pt idx="5">
                  <c:v>2.8223010726375461</c:v>
                </c:pt>
                <c:pt idx="6">
                  <c:v>2.8703984737458268</c:v>
                </c:pt>
              </c:numCache>
            </c:numRef>
          </c:val>
        </c:ser>
        <c:ser>
          <c:idx val="12"/>
          <c:order val="12"/>
          <c:tx>
            <c:strRef>
              <c:f>composition!$A$14</c:f>
              <c:strCache>
                <c:ptCount val="1"/>
                <c:pt idx="0">
                  <c:v>2 adults, not a couple, one or more over pensionable age, no children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composition!$J$14:$P$14</c:f>
              <c:numCache>
                <c:formatCode>General</c:formatCode>
                <c:ptCount val="7"/>
                <c:pt idx="0">
                  <c:v>1.6009811395803639</c:v>
                </c:pt>
                <c:pt idx="1">
                  <c:v>1.7601940474629607</c:v>
                </c:pt>
                <c:pt idx="2">
                  <c:v>1.8249226117630122</c:v>
                </c:pt>
                <c:pt idx="3">
                  <c:v>1.9091787439613526</c:v>
                </c:pt>
                <c:pt idx="4">
                  <c:v>1.9533013254544711</c:v>
                </c:pt>
                <c:pt idx="5">
                  <c:v>1.8679391492312083</c:v>
                </c:pt>
                <c:pt idx="6">
                  <c:v>1.9728569570307417</c:v>
                </c:pt>
              </c:numCache>
            </c:numRef>
          </c:val>
        </c:ser>
        <c:ser>
          <c:idx val="13"/>
          <c:order val="13"/>
          <c:tx>
            <c:strRef>
              <c:f>composition!$A$15</c:f>
              <c:strCache>
                <c:ptCount val="1"/>
                <c:pt idx="0">
                  <c:v>2 adults, not a couple, 1 or more children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composition!$J$15:$P$15</c:f>
              <c:numCache>
                <c:formatCode>General</c:formatCode>
                <c:ptCount val="7"/>
                <c:pt idx="0">
                  <c:v>1.4982266565017071</c:v>
                </c:pt>
                <c:pt idx="1">
                  <c:v>1.5110790612298415</c:v>
                </c:pt>
                <c:pt idx="2">
                  <c:v>1.5801598157080123</c:v>
                </c:pt>
                <c:pt idx="3">
                  <c:v>1.5265700483091786</c:v>
                </c:pt>
                <c:pt idx="4">
                  <c:v>1.4403545488120153</c:v>
                </c:pt>
                <c:pt idx="5">
                  <c:v>1.4764060524491212</c:v>
                </c:pt>
                <c:pt idx="6">
                  <c:v>1.4265273381606902</c:v>
                </c:pt>
              </c:numCache>
            </c:numRef>
          </c:val>
        </c:ser>
        <c:ser>
          <c:idx val="14"/>
          <c:order val="14"/>
          <c:tx>
            <c:strRef>
              <c:f>composition!$A$16</c:f>
              <c:strCache>
                <c:ptCount val="1"/>
                <c:pt idx="0">
                  <c:v>3 or more adults, no children ,incl. at least one couple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composition!$J$16:$P$16</c:f>
              <c:numCache>
                <c:formatCode>General</c:formatCode>
                <c:ptCount val="7"/>
                <c:pt idx="0">
                  <c:v>6.8712917232921207</c:v>
                </c:pt>
                <c:pt idx="1">
                  <c:v>7.6504523403697382</c:v>
                </c:pt>
                <c:pt idx="2">
                  <c:v>7.9547908717874884</c:v>
                </c:pt>
                <c:pt idx="3">
                  <c:v>8.3207729468599023</c:v>
                </c:pt>
                <c:pt idx="4">
                  <c:v>8.543641511756741</c:v>
                </c:pt>
                <c:pt idx="5">
                  <c:v>8.7279252824340308</c:v>
                </c:pt>
                <c:pt idx="6">
                  <c:v>8.7369379525647126</c:v>
                </c:pt>
              </c:numCache>
            </c:numRef>
          </c:val>
        </c:ser>
        <c:ser>
          <c:idx val="15"/>
          <c:order val="15"/>
          <c:tx>
            <c:strRef>
              <c:f>composition!$A$17</c:f>
              <c:strCache>
                <c:ptCount val="1"/>
                <c:pt idx="0">
                  <c:v>3 or more adults, 1-2 children ,incl. at least one couple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composition!$J$17:$P$17</c:f>
              <c:numCache>
                <c:formatCode>General</c:formatCode>
                <c:ptCount val="7"/>
                <c:pt idx="0">
                  <c:v>4.4648480228048664</c:v>
                </c:pt>
                <c:pt idx="1">
                  <c:v>4.615182902845155</c:v>
                </c:pt>
                <c:pt idx="2">
                  <c:v>4.747678352890361</c:v>
                </c:pt>
                <c:pt idx="3">
                  <c:v>4.5603864734299515</c:v>
                </c:pt>
                <c:pt idx="4">
                  <c:v>4.6698674545529162</c:v>
                </c:pt>
                <c:pt idx="5">
                  <c:v>4.6453770545291411</c:v>
                </c:pt>
                <c:pt idx="6">
                  <c:v>4.7652083423665612</c:v>
                </c:pt>
              </c:numCache>
            </c:numRef>
          </c:val>
        </c:ser>
        <c:ser>
          <c:idx val="16"/>
          <c:order val="16"/>
          <c:tx>
            <c:strRef>
              <c:f>composition!$A$18</c:f>
              <c:strCache>
                <c:ptCount val="1"/>
                <c:pt idx="0">
                  <c:v>3 or more adults, &gt;2 children ,incl. at least one couple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composition!$J$18:$P$18</c:f>
              <c:numCache>
                <c:formatCode>General</c:formatCode>
                <c:ptCount val="7"/>
                <c:pt idx="0">
                  <c:v>6.9607875633928867E-2</c:v>
                </c:pt>
                <c:pt idx="1">
                  <c:v>3.9333945194703027E-2</c:v>
                </c:pt>
                <c:pt idx="2">
                  <c:v>4.6792887481102871E-2</c:v>
                </c:pt>
                <c:pt idx="3">
                  <c:v>4.6376811594202899E-2</c:v>
                </c:pt>
                <c:pt idx="4">
                  <c:v>3.6932167918256806E-2</c:v>
                </c:pt>
                <c:pt idx="5">
                  <c:v>8.9726334679228345E-2</c:v>
                </c:pt>
                <c:pt idx="6">
                  <c:v>7.3711139053895855E-2</c:v>
                </c:pt>
              </c:numCache>
            </c:numRef>
          </c:val>
        </c:ser>
        <c:ser>
          <c:idx val="17"/>
          <c:order val="17"/>
          <c:tx>
            <c:strRef>
              <c:f>composition!$A$19</c:f>
              <c:strCache>
                <c:ptCount val="1"/>
                <c:pt idx="0">
                  <c:v>3 or more adults, no children, excl. any couples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composition!$J$19:$P$19</c:f>
              <c:numCache>
                <c:formatCode>General</c:formatCode>
                <c:ptCount val="7"/>
                <c:pt idx="0">
                  <c:v>1.9092445888163347</c:v>
                </c:pt>
                <c:pt idx="1">
                  <c:v>1.4946899173987152</c:v>
                </c:pt>
                <c:pt idx="2">
                  <c:v>1.4901734936289683</c:v>
                </c:pt>
                <c:pt idx="3">
                  <c:v>1.472463768115942</c:v>
                </c:pt>
                <c:pt idx="4">
                  <c:v>1.5101153104353893</c:v>
                </c:pt>
                <c:pt idx="5">
                  <c:v>1.8801745585056489</c:v>
                </c:pt>
                <c:pt idx="6">
                  <c:v>1.7647313879373887</c:v>
                </c:pt>
              </c:numCache>
            </c:numRef>
          </c:val>
        </c:ser>
        <c:ser>
          <c:idx val="18"/>
          <c:order val="18"/>
          <c:tx>
            <c:strRef>
              <c:f>composition!$A$20</c:f>
              <c:strCache>
                <c:ptCount val="1"/>
                <c:pt idx="0">
                  <c:v>3 or more adults, 1 or more children, excl. any couples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composition!$J$20:$P$20</c:f>
              <c:numCache>
                <c:formatCode>General</c:formatCode>
                <c:ptCount val="7"/>
                <c:pt idx="0">
                  <c:v>1.2662004043886108</c:v>
                </c:pt>
                <c:pt idx="1">
                  <c:v>1.1537957257112887</c:v>
                </c:pt>
                <c:pt idx="2">
                  <c:v>1.1518249226117629</c:v>
                </c:pt>
                <c:pt idx="3">
                  <c:v>1.221256038647343</c:v>
                </c:pt>
                <c:pt idx="4">
                  <c:v>1.2639008576470105</c:v>
                </c:pt>
                <c:pt idx="5">
                  <c:v>1.398915127044333</c:v>
                </c:pt>
                <c:pt idx="6">
                  <c:v>1.3788318952434635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649368"/>
        <c:axId val="225654856"/>
      </c:barChart>
      <c:catAx>
        <c:axId val="22564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4856"/>
        <c:crosses val="autoZero"/>
        <c:auto val="1"/>
        <c:lblAlgn val="ctr"/>
        <c:lblOffset val="100"/>
        <c:noMultiLvlLbl val="0"/>
      </c:catAx>
      <c:valAx>
        <c:axId val="2256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4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Distribution of total number of rooms in Households (1-12 rooms)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rooms'!$K$1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'total rooms'!$K$2:$K$13</c:f>
              <c:numCache>
                <c:formatCode>General</c:formatCode>
                <c:ptCount val="12"/>
                <c:pt idx="0">
                  <c:v>0.46174799853835169</c:v>
                </c:pt>
                <c:pt idx="1">
                  <c:v>8.2882104773610603</c:v>
                </c:pt>
                <c:pt idx="2">
                  <c:v>19.024681925389498</c:v>
                </c:pt>
                <c:pt idx="3">
                  <c:v>24.735076238248681</c:v>
                </c:pt>
                <c:pt idx="4">
                  <c:v>23.316612962163237</c:v>
                </c:pt>
                <c:pt idx="5">
                  <c:v>12.108427731455338</c:v>
                </c:pt>
                <c:pt idx="6">
                  <c:v>6.6372122379829257</c:v>
                </c:pt>
                <c:pt idx="7">
                  <c:v>3.2222702056273462</c:v>
                </c:pt>
                <c:pt idx="8">
                  <c:v>1.2224695213101684</c:v>
                </c:pt>
                <c:pt idx="9">
                  <c:v>0.52818655947912163</c:v>
                </c:pt>
                <c:pt idx="10">
                  <c:v>0.17938411454007905</c:v>
                </c:pt>
                <c:pt idx="11">
                  <c:v>0.11958940969338604</c:v>
                </c:pt>
              </c:numCache>
            </c:numRef>
          </c:val>
        </c:ser>
        <c:ser>
          <c:idx val="1"/>
          <c:order val="1"/>
          <c:tx>
            <c:strRef>
              <c:f>'total rooms'!$L$1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'total rooms'!$L$2:$L$13</c:f>
              <c:numCache>
                <c:formatCode>General</c:formatCode>
                <c:ptCount val="12"/>
                <c:pt idx="0">
                  <c:v>0.41019919272798866</c:v>
                </c:pt>
                <c:pt idx="1">
                  <c:v>7.1079316115905886</c:v>
                </c:pt>
                <c:pt idx="2">
                  <c:v>17.737013093558232</c:v>
                </c:pt>
                <c:pt idx="3">
                  <c:v>24.572572441177439</c:v>
                </c:pt>
                <c:pt idx="4">
                  <c:v>24.211597151576804</c:v>
                </c:pt>
                <c:pt idx="5">
                  <c:v>12.653824697272995</c:v>
                </c:pt>
                <c:pt idx="6">
                  <c:v>7.2654481015981363</c:v>
                </c:pt>
                <c:pt idx="7">
                  <c:v>3.5802185541298854</c:v>
                </c:pt>
                <c:pt idx="8">
                  <c:v>1.3027926361040922</c:v>
                </c:pt>
                <c:pt idx="9">
                  <c:v>0.61037639877924721</c:v>
                </c:pt>
                <c:pt idx="10">
                  <c:v>0.24940110917861716</c:v>
                </c:pt>
                <c:pt idx="11">
                  <c:v>0.13782692875660421</c:v>
                </c:pt>
              </c:numCache>
            </c:numRef>
          </c:val>
        </c:ser>
        <c:ser>
          <c:idx val="2"/>
          <c:order val="2"/>
          <c:tx>
            <c:strRef>
              <c:f>'total rooms'!$M$1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'total rooms'!$M$2:$M$13</c:f>
              <c:numCache>
                <c:formatCode>General</c:formatCode>
                <c:ptCount val="12"/>
                <c:pt idx="0">
                  <c:v>0.36081544290095613</c:v>
                </c:pt>
                <c:pt idx="1">
                  <c:v>6.8194118708280707</c:v>
                </c:pt>
                <c:pt idx="2">
                  <c:v>17.351614649106981</c:v>
                </c:pt>
                <c:pt idx="3">
                  <c:v>24.798845390582716</c:v>
                </c:pt>
                <c:pt idx="4">
                  <c:v>24.001443261771605</c:v>
                </c:pt>
                <c:pt idx="5">
                  <c:v>12.888327620422155</c:v>
                </c:pt>
                <c:pt idx="6">
                  <c:v>7.6384629262132426</c:v>
                </c:pt>
                <c:pt idx="7">
                  <c:v>3.6298033555836189</c:v>
                </c:pt>
                <c:pt idx="8">
                  <c:v>1.349449756449576</c:v>
                </c:pt>
                <c:pt idx="9">
                  <c:v>0.61338625293162541</c:v>
                </c:pt>
                <c:pt idx="10">
                  <c:v>0.25617896445967886</c:v>
                </c:pt>
                <c:pt idx="11">
                  <c:v>0.12989355944434422</c:v>
                </c:pt>
              </c:numCache>
            </c:numRef>
          </c:val>
        </c:ser>
        <c:ser>
          <c:idx val="3"/>
          <c:order val="3"/>
          <c:tx>
            <c:strRef>
              <c:f>'total rooms'!$N$1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'total rooms'!$N$2:$N$13</c:f>
              <c:numCache>
                <c:formatCode>General</c:formatCode>
                <c:ptCount val="12"/>
                <c:pt idx="0">
                  <c:v>0.38205138201239719</c:v>
                </c:pt>
                <c:pt idx="1">
                  <c:v>6.7014931191766411</c:v>
                </c:pt>
                <c:pt idx="2">
                  <c:v>17.258586409886554</c:v>
                </c:pt>
                <c:pt idx="3">
                  <c:v>24.232973373357762</c:v>
                </c:pt>
                <c:pt idx="4">
                  <c:v>24.14330825308955</c:v>
                </c:pt>
                <c:pt idx="5">
                  <c:v>13.17687419593778</c:v>
                </c:pt>
                <c:pt idx="6">
                  <c:v>7.8671396826634448</c:v>
                </c:pt>
                <c:pt idx="7">
                  <c:v>3.6801684144867646</c:v>
                </c:pt>
                <c:pt idx="8">
                  <c:v>1.411251023351916</c:v>
                </c:pt>
                <c:pt idx="9">
                  <c:v>0.61596039140774239</c:v>
                </c:pt>
                <c:pt idx="10">
                  <c:v>0.23001052590542279</c:v>
                </c:pt>
                <c:pt idx="11">
                  <c:v>0.14034540563720713</c:v>
                </c:pt>
              </c:numCache>
            </c:numRef>
          </c:val>
        </c:ser>
        <c:ser>
          <c:idx val="4"/>
          <c:order val="4"/>
          <c:tx>
            <c:strRef>
              <c:f>'total rooms'!$O$1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'total rooms'!$O$2:$O$13</c:f>
              <c:numCache>
                <c:formatCode>General</c:formatCode>
                <c:ptCount val="12"/>
                <c:pt idx="0">
                  <c:v>0.38590812896800697</c:v>
                </c:pt>
                <c:pt idx="1">
                  <c:v>6.7347192829577986</c:v>
                </c:pt>
                <c:pt idx="2">
                  <c:v>16.934312627079962</c:v>
                </c:pt>
                <c:pt idx="3">
                  <c:v>23.905556247147182</c:v>
                </c:pt>
                <c:pt idx="4">
                  <c:v>24.245819328602845</c:v>
                </c:pt>
                <c:pt idx="5">
                  <c:v>13.27855927631852</c:v>
                </c:pt>
                <c:pt idx="6">
                  <c:v>8.0418274617204037</c:v>
                </c:pt>
                <c:pt idx="7">
                  <c:v>3.7636416448815302</c:v>
                </c:pt>
                <c:pt idx="8">
                  <c:v>1.5021370181335325</c:v>
                </c:pt>
                <c:pt idx="9">
                  <c:v>0.64732976472052783</c:v>
                </c:pt>
                <c:pt idx="10">
                  <c:v>0.24897298643097224</c:v>
                </c:pt>
                <c:pt idx="11">
                  <c:v>0.13693514253703473</c:v>
                </c:pt>
              </c:numCache>
            </c:numRef>
          </c:val>
        </c:ser>
        <c:ser>
          <c:idx val="5"/>
          <c:order val="5"/>
          <c:tx>
            <c:strRef>
              <c:f>'total rooms'!$P$1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'total rooms'!$P$2:$P$13</c:f>
              <c:numCache>
                <c:formatCode>General</c:formatCode>
                <c:ptCount val="12"/>
                <c:pt idx="0">
                  <c:v>0.29062627916496109</c:v>
                </c:pt>
                <c:pt idx="1">
                  <c:v>7.2779369627507169</c:v>
                </c:pt>
                <c:pt idx="2">
                  <c:v>17.515349979533358</c:v>
                </c:pt>
                <c:pt idx="3">
                  <c:v>24.044207941056079</c:v>
                </c:pt>
                <c:pt idx="4">
                  <c:v>23.84772820302906</c:v>
                </c:pt>
                <c:pt idx="5">
                  <c:v>13.016782644289806</c:v>
                </c:pt>
                <c:pt idx="6">
                  <c:v>7.8100695865738841</c:v>
                </c:pt>
                <c:pt idx="7">
                  <c:v>3.6717151043798606</c:v>
                </c:pt>
                <c:pt idx="8">
                  <c:v>1.3999181334424888</c:v>
                </c:pt>
                <c:pt idx="9">
                  <c:v>0.59353254195661076</c:v>
                </c:pt>
                <c:pt idx="10">
                  <c:v>0.22513303315595579</c:v>
                </c:pt>
                <c:pt idx="11">
                  <c:v>0.15145313139582481</c:v>
                </c:pt>
              </c:numCache>
            </c:numRef>
          </c:val>
        </c:ser>
        <c:ser>
          <c:idx val="6"/>
          <c:order val="6"/>
          <c:tx>
            <c:strRef>
              <c:f>'total rooms'!$Q$1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rooms'!$Q$2:$Q$13</c:f>
              <c:numCache>
                <c:formatCode>General</c:formatCode>
                <c:ptCount val="12"/>
                <c:pt idx="0">
                  <c:v>0.23885004559864509</c:v>
                </c:pt>
                <c:pt idx="1">
                  <c:v>7.1220740869414172</c:v>
                </c:pt>
                <c:pt idx="2">
                  <c:v>17.218916923611413</c:v>
                </c:pt>
                <c:pt idx="3">
                  <c:v>23.945802753289616</c:v>
                </c:pt>
                <c:pt idx="4">
                  <c:v>23.871976375559125</c:v>
                </c:pt>
                <c:pt idx="5">
                  <c:v>13.366917097320538</c:v>
                </c:pt>
                <c:pt idx="6">
                  <c:v>7.9211360576714291</c:v>
                </c:pt>
                <c:pt idx="7">
                  <c:v>3.7260607113388633</c:v>
                </c:pt>
                <c:pt idx="8">
                  <c:v>1.4200720892864898</c:v>
                </c:pt>
                <c:pt idx="9">
                  <c:v>0.65140921526903206</c:v>
                </c:pt>
                <c:pt idx="10">
                  <c:v>0.24319277370043862</c:v>
                </c:pt>
                <c:pt idx="11">
                  <c:v>0.12593911495201285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40888"/>
        <c:axId val="249086376"/>
      </c:barChart>
      <c:catAx>
        <c:axId val="25444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6376"/>
        <c:crosses val="autoZero"/>
        <c:auto val="1"/>
        <c:lblAlgn val="ctr"/>
        <c:lblOffset val="100"/>
        <c:noMultiLvlLbl val="0"/>
      </c:catAx>
      <c:valAx>
        <c:axId val="2490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4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Occupants</a:t>
            </a:r>
            <a:r>
              <a:rPr lang="en-GB" baseline="0"/>
              <a:t> in Household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occupants!$K$1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occupants!$J$2:$J$17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occupants!$K$2:$K$17</c:f>
              <c:numCache>
                <c:formatCode>General</c:formatCode>
                <c:ptCount val="16"/>
                <c:pt idx="0">
                  <c:v>25.088667174914647</c:v>
                </c:pt>
                <c:pt idx="1">
                  <c:v>33.604030627465278</c:v>
                </c:pt>
                <c:pt idx="2">
                  <c:v>16.705890152142928</c:v>
                </c:pt>
                <c:pt idx="3">
                  <c:v>14.909344028638669</c:v>
                </c:pt>
                <c:pt idx="4">
                  <c:v>6.258079485564652</c:v>
                </c:pt>
                <c:pt idx="5">
                  <c:v>2.1114388942291757</c:v>
                </c:pt>
                <c:pt idx="6">
                  <c:v>0.78888925718452718</c:v>
                </c:pt>
                <c:pt idx="7">
                  <c:v>0.2983194670025523</c:v>
                </c:pt>
                <c:pt idx="8">
                  <c:v>0.12264244754549372</c:v>
                </c:pt>
                <c:pt idx="9">
                  <c:v>6.2978554144983254E-2</c:v>
                </c:pt>
                <c:pt idx="10">
                  <c:v>1.988796446683682E-2</c:v>
                </c:pt>
                <c:pt idx="11">
                  <c:v>1.988796446683682E-2</c:v>
                </c:pt>
                <c:pt idx="12">
                  <c:v>3.3146607444728034E-3</c:v>
                </c:pt>
                <c:pt idx="13">
                  <c:v>3.3146607444728034E-3</c:v>
                </c:pt>
                <c:pt idx="14">
                  <c:v>0</c:v>
                </c:pt>
                <c:pt idx="15">
                  <c:v>3.3146607444728034E-3</c:v>
                </c:pt>
              </c:numCache>
            </c:numRef>
          </c:val>
        </c:ser>
        <c:ser>
          <c:idx val="1"/>
          <c:order val="1"/>
          <c:tx>
            <c:strRef>
              <c:f>occupants!$L$1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occupants!$J$2:$J$17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occupants!$L$2:$L$17</c:f>
              <c:numCache>
                <c:formatCode>General</c:formatCode>
                <c:ptCount val="16"/>
                <c:pt idx="0">
                  <c:v>24.990166513701322</c:v>
                </c:pt>
                <c:pt idx="1">
                  <c:v>34.066474367379044</c:v>
                </c:pt>
                <c:pt idx="2">
                  <c:v>16.61859184476203</c:v>
                </c:pt>
                <c:pt idx="3">
                  <c:v>15.241903762947423</c:v>
                </c:pt>
                <c:pt idx="4">
                  <c:v>6.0770945325816177</c:v>
                </c:pt>
                <c:pt idx="5">
                  <c:v>1.9535859446702504</c:v>
                </c:pt>
                <c:pt idx="6">
                  <c:v>0.65228792447882522</c:v>
                </c:pt>
                <c:pt idx="7">
                  <c:v>0.21305886980464142</c:v>
                </c:pt>
                <c:pt idx="8">
                  <c:v>0.11800183558410909</c:v>
                </c:pt>
                <c:pt idx="9">
                  <c:v>3.6056116428477773E-2</c:v>
                </c:pt>
                <c:pt idx="10">
                  <c:v>9.8334862986757567E-3</c:v>
                </c:pt>
                <c:pt idx="11">
                  <c:v>9.8334862986757567E-3</c:v>
                </c:pt>
                <c:pt idx="12">
                  <c:v>3.2778287662252521E-3</c:v>
                </c:pt>
                <c:pt idx="13">
                  <c:v>0</c:v>
                </c:pt>
                <c:pt idx="14">
                  <c:v>6.5556575324505042E-3</c:v>
                </c:pt>
                <c:pt idx="15">
                  <c:v>3.2778287662252521E-3</c:v>
                </c:pt>
              </c:numCache>
            </c:numRef>
          </c:val>
        </c:ser>
        <c:ser>
          <c:idx val="2"/>
          <c:order val="2"/>
          <c:tx>
            <c:strRef>
              <c:f>occupants!$M$1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occupants!$J$2:$J$17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occupants!$M$2:$M$17</c:f>
              <c:numCache>
                <c:formatCode>General</c:formatCode>
                <c:ptCount val="16"/>
                <c:pt idx="0">
                  <c:v>25.167374559067024</c:v>
                </c:pt>
                <c:pt idx="1">
                  <c:v>33.694478439277233</c:v>
                </c:pt>
                <c:pt idx="2">
                  <c:v>16.730257000935858</c:v>
                </c:pt>
                <c:pt idx="3">
                  <c:v>15.168094449643654</c:v>
                </c:pt>
                <c:pt idx="4">
                  <c:v>6.1298682600244767</c:v>
                </c:pt>
                <c:pt idx="5">
                  <c:v>2.0264919732200704</c:v>
                </c:pt>
                <c:pt idx="6">
                  <c:v>0.63350370743646967</c:v>
                </c:pt>
                <c:pt idx="7">
                  <c:v>0.23036498452235263</c:v>
                </c:pt>
                <c:pt idx="8">
                  <c:v>0.12598085091066158</c:v>
                </c:pt>
                <c:pt idx="9">
                  <c:v>5.0392340364264633E-2</c:v>
                </c:pt>
                <c:pt idx="10">
                  <c:v>1.7997264415808796E-2</c:v>
                </c:pt>
                <c:pt idx="11">
                  <c:v>7.1989057663235196E-3</c:v>
                </c:pt>
                <c:pt idx="12">
                  <c:v>3.5994528831617598E-3</c:v>
                </c:pt>
                <c:pt idx="13">
                  <c:v>7.1989057663235196E-3</c:v>
                </c:pt>
                <c:pt idx="14">
                  <c:v>3.5994528831617598E-3</c:v>
                </c:pt>
                <c:pt idx="15">
                  <c:v>3.5994528831617598E-3</c:v>
                </c:pt>
              </c:numCache>
            </c:numRef>
          </c:val>
        </c:ser>
        <c:ser>
          <c:idx val="3"/>
          <c:order val="3"/>
          <c:tx>
            <c:strRef>
              <c:f>occupants!$N$1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occupants!$J$2:$J$17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occupants!$N$2:$N$17</c:f>
              <c:numCache>
                <c:formatCode>General</c:formatCode>
                <c:ptCount val="16"/>
                <c:pt idx="0">
                  <c:v>25.341062801932367</c:v>
                </c:pt>
                <c:pt idx="1">
                  <c:v>33.742995169082121</c:v>
                </c:pt>
                <c:pt idx="2">
                  <c:v>16.56425120772947</c:v>
                </c:pt>
                <c:pt idx="3">
                  <c:v>15.26183574879227</c:v>
                </c:pt>
                <c:pt idx="4">
                  <c:v>5.959420289855073</c:v>
                </c:pt>
                <c:pt idx="5">
                  <c:v>1.9632850241545894</c:v>
                </c:pt>
                <c:pt idx="6">
                  <c:v>0.69951690821256041</c:v>
                </c:pt>
                <c:pt idx="7">
                  <c:v>0.25507246376811593</c:v>
                </c:pt>
                <c:pt idx="8">
                  <c:v>0.10821256038647342</c:v>
                </c:pt>
                <c:pt idx="9">
                  <c:v>5.4106280193236711E-2</c:v>
                </c:pt>
                <c:pt idx="10">
                  <c:v>2.318840579710145E-2</c:v>
                </c:pt>
                <c:pt idx="11">
                  <c:v>1.1594202898550725E-2</c:v>
                </c:pt>
                <c:pt idx="12">
                  <c:v>7.7294685990338162E-3</c:v>
                </c:pt>
                <c:pt idx="13">
                  <c:v>3.8647342995169081E-3</c:v>
                </c:pt>
                <c:pt idx="14">
                  <c:v>3.8647342995169081E-3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occupants!$O$1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occupants!$J$2:$J$17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occupants!$O$2:$O$17</c:f>
              <c:numCache>
                <c:formatCode>General</c:formatCode>
                <c:ptCount val="16"/>
                <c:pt idx="0">
                  <c:v>25.790963929582666</c:v>
                </c:pt>
                <c:pt idx="1">
                  <c:v>33.895523000533466</c:v>
                </c:pt>
                <c:pt idx="2">
                  <c:v>16.122943083425664</c:v>
                </c:pt>
                <c:pt idx="3">
                  <c:v>14.986253026385981</c:v>
                </c:pt>
                <c:pt idx="4">
                  <c:v>6.0732898354466744</c:v>
                </c:pt>
                <c:pt idx="5">
                  <c:v>2.018958512864705</c:v>
                </c:pt>
                <c:pt idx="6">
                  <c:v>0.67708974516804132</c:v>
                </c:pt>
                <c:pt idx="7">
                  <c:v>0.23800730436209938</c:v>
                </c:pt>
                <c:pt idx="8">
                  <c:v>0.12310722639418935</c:v>
                </c:pt>
                <c:pt idx="9">
                  <c:v>4.1035742131396449E-2</c:v>
                </c:pt>
                <c:pt idx="10">
                  <c:v>1.6414296852558578E-2</c:v>
                </c:pt>
                <c:pt idx="11">
                  <c:v>1.2310722639418936E-2</c:v>
                </c:pt>
                <c:pt idx="12">
                  <c:v>4.1035742131396444E-3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occupants!$P$1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occupants!$J$2:$J$17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occupants!$P$2:$P$17</c:f>
              <c:numCache>
                <c:formatCode>General</c:formatCode>
                <c:ptCount val="16"/>
                <c:pt idx="0">
                  <c:v>25.702516415840776</c:v>
                </c:pt>
                <c:pt idx="1">
                  <c:v>33.43121660752886</c:v>
                </c:pt>
                <c:pt idx="2">
                  <c:v>15.89379664749786</c:v>
                </c:pt>
                <c:pt idx="3">
                  <c:v>15.457400383376157</c:v>
                </c:pt>
                <c:pt idx="4">
                  <c:v>6.0035074839920064</c:v>
                </c:pt>
                <c:pt idx="5">
                  <c:v>2.2227660181899753</c:v>
                </c:pt>
                <c:pt idx="6">
                  <c:v>0.73412455646641384</c:v>
                </c:pt>
                <c:pt idx="7">
                  <c:v>0.31404217137729923</c:v>
                </c:pt>
                <c:pt idx="8">
                  <c:v>0.11827562298625555</c:v>
                </c:pt>
                <c:pt idx="9">
                  <c:v>5.709857661405441E-2</c:v>
                </c:pt>
                <c:pt idx="10">
                  <c:v>2.8549288307027205E-2</c:v>
                </c:pt>
                <c:pt idx="11">
                  <c:v>1.223540927444023E-2</c:v>
                </c:pt>
                <c:pt idx="12">
                  <c:v>1.223540927444023E-2</c:v>
                </c:pt>
                <c:pt idx="13">
                  <c:v>4.0784697581467428E-3</c:v>
                </c:pt>
                <c:pt idx="14">
                  <c:v>4.0784697581467428E-3</c:v>
                </c:pt>
                <c:pt idx="15">
                  <c:v>4.0784697581467428E-3</c:v>
                </c:pt>
              </c:numCache>
            </c:numRef>
          </c:val>
        </c:ser>
        <c:ser>
          <c:idx val="6"/>
          <c:order val="6"/>
          <c:tx>
            <c:strRef>
              <c:f>occupants!$Q$1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occupants!$J$2:$J$17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occupants!$Q$2:$Q$17</c:f>
              <c:numCache>
                <c:formatCode>General</c:formatCode>
                <c:ptCount val="16"/>
                <c:pt idx="0">
                  <c:v>25.842258162424663</c:v>
                </c:pt>
                <c:pt idx="1">
                  <c:v>33.464857130468715</c:v>
                </c:pt>
                <c:pt idx="2">
                  <c:v>15.969301478558732</c:v>
                </c:pt>
                <c:pt idx="3">
                  <c:v>15.353596669990893</c:v>
                </c:pt>
                <c:pt idx="4">
                  <c:v>5.8838832762433331</c:v>
                </c:pt>
                <c:pt idx="5">
                  <c:v>2.215670120972987</c:v>
                </c:pt>
                <c:pt idx="6">
                  <c:v>0.72410354247062392</c:v>
                </c:pt>
                <c:pt idx="7">
                  <c:v>0.32086025235225252</c:v>
                </c:pt>
                <c:pt idx="8">
                  <c:v>0.10839873390278802</c:v>
                </c:pt>
                <c:pt idx="9">
                  <c:v>5.6367341629449765E-2</c:v>
                </c:pt>
                <c:pt idx="10">
                  <c:v>3.4687594848892167E-2</c:v>
                </c:pt>
                <c:pt idx="11">
                  <c:v>1.3007848068334561E-2</c:v>
                </c:pt>
                <c:pt idx="12">
                  <c:v>8.6718987122230418E-3</c:v>
                </c:pt>
                <c:pt idx="13">
                  <c:v>4.3359493561115209E-3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089512"/>
        <c:axId val="249085592"/>
      </c:barChart>
      <c:catAx>
        <c:axId val="24908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5592"/>
        <c:crosses val="autoZero"/>
        <c:auto val="1"/>
        <c:lblAlgn val="ctr"/>
        <c:lblOffset val="100"/>
        <c:noMultiLvlLbl val="0"/>
      </c:catAx>
      <c:valAx>
        <c:axId val="2490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Urban-Rural Household Split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urban!$A$2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urban!$B$1:$H$1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urban!$B$2:$H$2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17</c:v>
                </c:pt>
                <c:pt idx="3">
                  <c:v>21</c:v>
                </c:pt>
                <c:pt idx="4">
                  <c:v>24</c:v>
                </c:pt>
                <c:pt idx="5">
                  <c:v>5</c:v>
                </c:pt>
                <c:pt idx="6">
                  <c:v>30</c:v>
                </c:pt>
              </c:numCache>
            </c:numRef>
          </c:val>
        </c:ser>
        <c:ser>
          <c:idx val="1"/>
          <c:order val="1"/>
          <c:tx>
            <c:strRef>
              <c:f>urban!$A$3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urban!$B$1:$H$1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urban!$B$3:$H$3</c:f>
              <c:numCache>
                <c:formatCode>General</c:formatCode>
                <c:ptCount val="7"/>
                <c:pt idx="0">
                  <c:v>24015</c:v>
                </c:pt>
                <c:pt idx="1">
                  <c:v>23085</c:v>
                </c:pt>
                <c:pt idx="2">
                  <c:v>20997</c:v>
                </c:pt>
                <c:pt idx="3">
                  <c:v>19471</c:v>
                </c:pt>
                <c:pt idx="4">
                  <c:v>18303</c:v>
                </c:pt>
                <c:pt idx="5">
                  <c:v>18951</c:v>
                </c:pt>
                <c:pt idx="6">
                  <c:v>17680</c:v>
                </c:pt>
              </c:numCache>
            </c:numRef>
          </c:val>
        </c:ser>
        <c:ser>
          <c:idx val="2"/>
          <c:order val="2"/>
          <c:tx>
            <c:strRef>
              <c:f>urban!$A$4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urban!$B$1:$H$1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urban!$B$4:$H$4</c:f>
              <c:numCache>
                <c:formatCode>General</c:formatCode>
                <c:ptCount val="7"/>
                <c:pt idx="0">
                  <c:v>6154</c:v>
                </c:pt>
                <c:pt idx="1">
                  <c:v>7348</c:v>
                </c:pt>
                <c:pt idx="2">
                  <c:v>6768</c:v>
                </c:pt>
                <c:pt idx="3">
                  <c:v>6383</c:v>
                </c:pt>
                <c:pt idx="4">
                  <c:v>6042</c:v>
                </c:pt>
                <c:pt idx="5">
                  <c:v>5563</c:v>
                </c:pt>
                <c:pt idx="6">
                  <c:v>5353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089904"/>
        <c:axId val="249085200"/>
      </c:barChart>
      <c:lineChart>
        <c:grouping val="standard"/>
        <c:varyColors val="0"/>
        <c:ser>
          <c:idx val="3"/>
          <c:order val="3"/>
          <c:tx>
            <c:strRef>
              <c:f>urban!$A$5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urban!$B$1:$H$1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urban!$B$5:$H$5</c:f>
              <c:numCache>
                <c:formatCode>General</c:formatCode>
                <c:ptCount val="7"/>
                <c:pt idx="0">
                  <c:v>30169</c:v>
                </c:pt>
                <c:pt idx="1">
                  <c:v>30508</c:v>
                </c:pt>
                <c:pt idx="2">
                  <c:v>27782</c:v>
                </c:pt>
                <c:pt idx="3">
                  <c:v>25875</c:v>
                </c:pt>
                <c:pt idx="4">
                  <c:v>24369</c:v>
                </c:pt>
                <c:pt idx="5">
                  <c:v>24519</c:v>
                </c:pt>
                <c:pt idx="6">
                  <c:v>23063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089904"/>
        <c:axId val="249085200"/>
      </c:lineChart>
      <c:catAx>
        <c:axId val="2490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5200"/>
        <c:crosses val="autoZero"/>
        <c:auto val="1"/>
        <c:lblAlgn val="ctr"/>
        <c:lblOffset val="100"/>
        <c:noMultiLvlLbl val="0"/>
      </c:catAx>
      <c:valAx>
        <c:axId val="2490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Urban-Rural Split</a:t>
            </a:r>
            <a:r>
              <a:rPr lang="en-GB" baseline="0"/>
              <a:t> </a:t>
            </a:r>
            <a:r>
              <a:rPr lang="en-GB"/>
              <a:t>Percentage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urban!$A$2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urban!$J$1:$P$1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urban!$J$2:$P$2</c:f>
              <c:numCache>
                <c:formatCode>General</c:formatCode>
                <c:ptCount val="7"/>
                <c:pt idx="0">
                  <c:v>0</c:v>
                </c:pt>
                <c:pt idx="1">
                  <c:v>0.24583715746689391</c:v>
                </c:pt>
                <c:pt idx="2">
                  <c:v>6.1190699013749905E-2</c:v>
                </c:pt>
                <c:pt idx="3">
                  <c:v>8.1159420289855067E-2</c:v>
                </c:pt>
                <c:pt idx="4">
                  <c:v>9.8485781115351487E-2</c:v>
                </c:pt>
                <c:pt idx="5">
                  <c:v>2.0392348790733719E-2</c:v>
                </c:pt>
                <c:pt idx="6">
                  <c:v>0.1300784806833456</c:v>
                </c:pt>
              </c:numCache>
            </c:numRef>
          </c:val>
        </c:ser>
        <c:ser>
          <c:idx val="1"/>
          <c:order val="1"/>
          <c:tx>
            <c:strRef>
              <c:f>urban!$A$3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urban!$J$1:$P$1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urban!$J$3:$P$3</c:f>
              <c:numCache>
                <c:formatCode>General</c:formatCode>
                <c:ptCount val="7"/>
                <c:pt idx="0">
                  <c:v>79.601577778514368</c:v>
                </c:pt>
                <c:pt idx="1">
                  <c:v>75.668677068309947</c:v>
                </c:pt>
                <c:pt idx="2">
                  <c:v>75.577712187747466</c:v>
                </c:pt>
                <c:pt idx="3">
                  <c:v>75.250241545893715</c:v>
                </c:pt>
                <c:pt idx="4">
                  <c:v>75.107718823094913</c:v>
                </c:pt>
                <c:pt idx="5">
                  <c:v>77.291080386638939</c:v>
                </c:pt>
                <c:pt idx="6">
                  <c:v>76.659584616051674</c:v>
                </c:pt>
              </c:numCache>
            </c:numRef>
          </c:val>
        </c:ser>
        <c:ser>
          <c:idx val="2"/>
          <c:order val="2"/>
          <c:tx>
            <c:strRef>
              <c:f>urban!$A$4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urban!$J$1:$P$1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urban!$J$4:$P$4</c:f>
              <c:numCache>
                <c:formatCode>General</c:formatCode>
                <c:ptCount val="7"/>
                <c:pt idx="0">
                  <c:v>20.398422221485632</c:v>
                </c:pt>
                <c:pt idx="1">
                  <c:v>24.085485774223155</c:v>
                </c:pt>
                <c:pt idx="2">
                  <c:v>24.361097113238788</c:v>
                </c:pt>
                <c:pt idx="3">
                  <c:v>24.668599033816424</c:v>
                </c:pt>
                <c:pt idx="4">
                  <c:v>24.793795395789733</c:v>
                </c:pt>
                <c:pt idx="5">
                  <c:v>22.688527264570332</c:v>
                </c:pt>
                <c:pt idx="6">
                  <c:v>23.21033690326497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084416"/>
        <c:axId val="157523840"/>
      </c:barChart>
      <c:catAx>
        <c:axId val="249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3840"/>
        <c:crosses val="autoZero"/>
        <c:auto val="1"/>
        <c:lblAlgn val="ctr"/>
        <c:lblOffset val="100"/>
        <c:noMultiLvlLbl val="0"/>
      </c:catAx>
      <c:valAx>
        <c:axId val="1575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Household Distribution - Clustered Column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composition!$J$1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composition!$A$3:$A$20</c:f>
              <c:strCache>
                <c:ptCount val="18"/>
                <c:pt idx="0">
                  <c:v>1 male, aged 65+, no children</c:v>
                </c:pt>
                <c:pt idx="1">
                  <c:v>1 female, age 60+, no children</c:v>
                </c:pt>
                <c:pt idx="2">
                  <c:v>1 adult under pensionable age, no children</c:v>
                </c:pt>
                <c:pt idx="3">
                  <c:v>1 adult, 1 child</c:v>
                </c:pt>
                <c:pt idx="4">
                  <c:v>1 adult, 2 or more children</c:v>
                </c:pt>
                <c:pt idx="5">
                  <c:v>Couple both under pensionable age, no children</c:v>
                </c:pt>
                <c:pt idx="6">
                  <c:v>Couple 1 or more over pensionable age, no children</c:v>
                </c:pt>
                <c:pt idx="7">
                  <c:v>Couple with 1 child</c:v>
                </c:pt>
                <c:pt idx="8">
                  <c:v>Couple with 2 children</c:v>
                </c:pt>
                <c:pt idx="9">
                  <c:v>Couple with 3 or more children</c:v>
                </c:pt>
                <c:pt idx="10">
                  <c:v>2 adults, not a couple, both under pensionable age, no children</c:v>
                </c:pt>
                <c:pt idx="11">
                  <c:v>2 adults, not a couple, one or more over pensionable age, no children</c:v>
                </c:pt>
                <c:pt idx="12">
                  <c:v>2 adults, not a couple, 1 or more children</c:v>
                </c:pt>
                <c:pt idx="13">
                  <c:v>3 or more adults, no children ,incl. at least one couple</c:v>
                </c:pt>
                <c:pt idx="14">
                  <c:v>3 or more adults, 1-2 children ,incl. at least one couple</c:v>
                </c:pt>
                <c:pt idx="15">
                  <c:v>3 or more adults, &gt;2 children ,incl. at least one couple</c:v>
                </c:pt>
                <c:pt idx="16">
                  <c:v>3 or more adults, no children, excl. any couples</c:v>
                </c:pt>
                <c:pt idx="17">
                  <c:v>3 or more adults, 1 or more children, excl. any couples</c:v>
                </c:pt>
              </c:strCache>
            </c:strRef>
          </c:cat>
          <c:val>
            <c:numRef>
              <c:f>composition!$J$3:$J$20</c:f>
              <c:numCache>
                <c:formatCode>General</c:formatCode>
                <c:ptCount val="18"/>
                <c:pt idx="0">
                  <c:v>3.2815141370280752</c:v>
                </c:pt>
                <c:pt idx="1">
                  <c:v>8.1872120388478251</c:v>
                </c:pt>
                <c:pt idx="2">
                  <c:v>13.619940999038748</c:v>
                </c:pt>
                <c:pt idx="3">
                  <c:v>3.6825880871092842</c:v>
                </c:pt>
                <c:pt idx="4">
                  <c:v>4.1499552520799492</c:v>
                </c:pt>
                <c:pt idx="5">
                  <c:v>12.877456992276839</c:v>
                </c:pt>
                <c:pt idx="6">
                  <c:v>12.628857436441379</c:v>
                </c:pt>
                <c:pt idx="7">
                  <c:v>7.176240511783619</c:v>
                </c:pt>
                <c:pt idx="8">
                  <c:v>9.0887997613444274</c:v>
                </c:pt>
                <c:pt idx="9">
                  <c:v>4.8128874009745104</c:v>
                </c:pt>
                <c:pt idx="10">
                  <c:v>2.8141469720574097</c:v>
                </c:pt>
                <c:pt idx="11">
                  <c:v>1.6009811395803639</c:v>
                </c:pt>
                <c:pt idx="12">
                  <c:v>1.4982266565017071</c:v>
                </c:pt>
                <c:pt idx="13">
                  <c:v>6.8712917232921207</c:v>
                </c:pt>
                <c:pt idx="14">
                  <c:v>4.4648480228048664</c:v>
                </c:pt>
                <c:pt idx="15">
                  <c:v>6.9607875633928867E-2</c:v>
                </c:pt>
                <c:pt idx="16">
                  <c:v>1.9092445888163347</c:v>
                </c:pt>
                <c:pt idx="17">
                  <c:v>1.2662004043886108</c:v>
                </c:pt>
              </c:numCache>
            </c:numRef>
          </c:val>
        </c:ser>
        <c:ser>
          <c:idx val="1"/>
          <c:order val="1"/>
          <c:tx>
            <c:strRef>
              <c:f>composition!$K$1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composition!$A$3:$A$20</c:f>
              <c:strCache>
                <c:ptCount val="18"/>
                <c:pt idx="0">
                  <c:v>1 male, aged 65+, no children</c:v>
                </c:pt>
                <c:pt idx="1">
                  <c:v>1 female, age 60+, no children</c:v>
                </c:pt>
                <c:pt idx="2">
                  <c:v>1 adult under pensionable age, no children</c:v>
                </c:pt>
                <c:pt idx="3">
                  <c:v>1 adult, 1 child</c:v>
                </c:pt>
                <c:pt idx="4">
                  <c:v>1 adult, 2 or more children</c:v>
                </c:pt>
                <c:pt idx="5">
                  <c:v>Couple both under pensionable age, no children</c:v>
                </c:pt>
                <c:pt idx="6">
                  <c:v>Couple 1 or more over pensionable age, no children</c:v>
                </c:pt>
                <c:pt idx="7">
                  <c:v>Couple with 1 child</c:v>
                </c:pt>
                <c:pt idx="8">
                  <c:v>Couple with 2 children</c:v>
                </c:pt>
                <c:pt idx="9">
                  <c:v>Couple with 3 or more children</c:v>
                </c:pt>
                <c:pt idx="10">
                  <c:v>2 adults, not a couple, both under pensionable age, no children</c:v>
                </c:pt>
                <c:pt idx="11">
                  <c:v>2 adults, not a couple, one or more over pensionable age, no children</c:v>
                </c:pt>
                <c:pt idx="12">
                  <c:v>2 adults, not a couple, 1 or more children</c:v>
                </c:pt>
                <c:pt idx="13">
                  <c:v>3 or more adults, no children ,incl. at least one couple</c:v>
                </c:pt>
                <c:pt idx="14">
                  <c:v>3 or more adults, 1-2 children ,incl. at least one couple</c:v>
                </c:pt>
                <c:pt idx="15">
                  <c:v>3 or more adults, &gt;2 children ,incl. at least one couple</c:v>
                </c:pt>
                <c:pt idx="16">
                  <c:v>3 or more adults, no children, excl. any couples</c:v>
                </c:pt>
                <c:pt idx="17">
                  <c:v>3 or more adults, 1 or more children, excl. any couples</c:v>
                </c:pt>
              </c:strCache>
            </c:strRef>
          </c:cat>
          <c:val>
            <c:numRef>
              <c:f>composition!$K$3:$K$20</c:f>
              <c:numCache>
                <c:formatCode>General</c:formatCode>
                <c:ptCount val="18"/>
                <c:pt idx="0">
                  <c:v>3.5367772387570473</c:v>
                </c:pt>
                <c:pt idx="1">
                  <c:v>9.059918709846599</c:v>
                </c:pt>
                <c:pt idx="2">
                  <c:v>12.403304051396354</c:v>
                </c:pt>
                <c:pt idx="3">
                  <c:v>3.2778287662252525</c:v>
                </c:pt>
                <c:pt idx="4">
                  <c:v>3.4449980333027401</c:v>
                </c:pt>
                <c:pt idx="5">
                  <c:v>12.344303133604301</c:v>
                </c:pt>
                <c:pt idx="6">
                  <c:v>14.038940605742756</c:v>
                </c:pt>
                <c:pt idx="7">
                  <c:v>7.0964992788776717</c:v>
                </c:pt>
                <c:pt idx="8">
                  <c:v>9.3254228399108428</c:v>
                </c:pt>
                <c:pt idx="9">
                  <c:v>4.6020715877802543</c:v>
                </c:pt>
                <c:pt idx="10">
                  <c:v>2.6452078143437787</c:v>
                </c:pt>
                <c:pt idx="11">
                  <c:v>1.7601940474629607</c:v>
                </c:pt>
                <c:pt idx="12">
                  <c:v>1.5110790612298415</c:v>
                </c:pt>
                <c:pt idx="13">
                  <c:v>7.6504523403697382</c:v>
                </c:pt>
                <c:pt idx="14">
                  <c:v>4.615182902845155</c:v>
                </c:pt>
                <c:pt idx="15">
                  <c:v>3.9333945194703027E-2</c:v>
                </c:pt>
                <c:pt idx="16">
                  <c:v>1.4946899173987152</c:v>
                </c:pt>
                <c:pt idx="17">
                  <c:v>1.1537957257112887</c:v>
                </c:pt>
              </c:numCache>
            </c:numRef>
          </c:val>
        </c:ser>
        <c:ser>
          <c:idx val="2"/>
          <c:order val="2"/>
          <c:tx>
            <c:strRef>
              <c:f>composition!$L$1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composition!$A$3:$A$20</c:f>
              <c:strCache>
                <c:ptCount val="18"/>
                <c:pt idx="0">
                  <c:v>1 male, aged 65+, no children</c:v>
                </c:pt>
                <c:pt idx="1">
                  <c:v>1 female, age 60+, no children</c:v>
                </c:pt>
                <c:pt idx="2">
                  <c:v>1 adult under pensionable age, no children</c:v>
                </c:pt>
                <c:pt idx="3">
                  <c:v>1 adult, 1 child</c:v>
                </c:pt>
                <c:pt idx="4">
                  <c:v>1 adult, 2 or more children</c:v>
                </c:pt>
                <c:pt idx="5">
                  <c:v>Couple both under pensionable age, no children</c:v>
                </c:pt>
                <c:pt idx="6">
                  <c:v>Couple 1 or more over pensionable age, no children</c:v>
                </c:pt>
                <c:pt idx="7">
                  <c:v>Couple with 1 child</c:v>
                </c:pt>
                <c:pt idx="8">
                  <c:v>Couple with 2 children</c:v>
                </c:pt>
                <c:pt idx="9">
                  <c:v>Couple with 3 or more children</c:v>
                </c:pt>
                <c:pt idx="10">
                  <c:v>2 adults, not a couple, both under pensionable age, no children</c:v>
                </c:pt>
                <c:pt idx="11">
                  <c:v>2 adults, not a couple, one or more over pensionable age, no children</c:v>
                </c:pt>
                <c:pt idx="12">
                  <c:v>2 adults, not a couple, 1 or more children</c:v>
                </c:pt>
                <c:pt idx="13">
                  <c:v>3 or more adults, no children ,incl. at least one couple</c:v>
                </c:pt>
                <c:pt idx="14">
                  <c:v>3 or more adults, 1-2 children ,incl. at least one couple</c:v>
                </c:pt>
                <c:pt idx="15">
                  <c:v>3 or more adults, &gt;2 children ,incl. at least one couple</c:v>
                </c:pt>
                <c:pt idx="16">
                  <c:v>3 or more adults, no children, excl. any couples</c:v>
                </c:pt>
                <c:pt idx="17">
                  <c:v>3 or more adults, 1 or more children, excl. any couples</c:v>
                </c:pt>
              </c:strCache>
            </c:strRef>
          </c:cat>
          <c:val>
            <c:numRef>
              <c:f>composition!$L$3:$L$20</c:f>
              <c:numCache>
                <c:formatCode>General</c:formatCode>
                <c:ptCount val="18"/>
                <c:pt idx="0">
                  <c:v>3.7722266215535241</c:v>
                </c:pt>
                <c:pt idx="1">
                  <c:v>9.3405802318047648</c:v>
                </c:pt>
                <c:pt idx="2">
                  <c:v>12.058167158591894</c:v>
                </c:pt>
                <c:pt idx="3">
                  <c:v>3.0199409689727159</c:v>
                </c:pt>
                <c:pt idx="4">
                  <c:v>3.2395075948455836</c:v>
                </c:pt>
                <c:pt idx="5">
                  <c:v>11.924987401914908</c:v>
                </c:pt>
                <c:pt idx="6">
                  <c:v>14.415808797062846</c:v>
                </c:pt>
                <c:pt idx="7">
                  <c:v>6.9757396875674891</c:v>
                </c:pt>
                <c:pt idx="8">
                  <c:v>9.3441796846879264</c:v>
                </c:pt>
                <c:pt idx="9">
                  <c:v>4.6001007846807287</c:v>
                </c:pt>
                <c:pt idx="10">
                  <c:v>2.512418112446908</c:v>
                </c:pt>
                <c:pt idx="11">
                  <c:v>1.8249226117630122</c:v>
                </c:pt>
                <c:pt idx="12">
                  <c:v>1.5801598157080123</c:v>
                </c:pt>
                <c:pt idx="13">
                  <c:v>7.9547908717874884</c:v>
                </c:pt>
                <c:pt idx="14">
                  <c:v>4.747678352890361</c:v>
                </c:pt>
                <c:pt idx="15">
                  <c:v>4.6792887481102871E-2</c:v>
                </c:pt>
                <c:pt idx="16">
                  <c:v>1.4901734936289683</c:v>
                </c:pt>
                <c:pt idx="17">
                  <c:v>1.1518249226117629</c:v>
                </c:pt>
              </c:numCache>
            </c:numRef>
          </c:val>
        </c:ser>
        <c:ser>
          <c:idx val="3"/>
          <c:order val="3"/>
          <c:tx>
            <c:strRef>
              <c:f>composition!$M$1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composition!$A$3:$A$20</c:f>
              <c:strCache>
                <c:ptCount val="18"/>
                <c:pt idx="0">
                  <c:v>1 male, aged 65+, no children</c:v>
                </c:pt>
                <c:pt idx="1">
                  <c:v>1 female, age 60+, no children</c:v>
                </c:pt>
                <c:pt idx="2">
                  <c:v>1 adult under pensionable age, no children</c:v>
                </c:pt>
                <c:pt idx="3">
                  <c:v>1 adult, 1 child</c:v>
                </c:pt>
                <c:pt idx="4">
                  <c:v>1 adult, 2 or more children</c:v>
                </c:pt>
                <c:pt idx="5">
                  <c:v>Couple both under pensionable age, no children</c:v>
                </c:pt>
                <c:pt idx="6">
                  <c:v>Couple 1 or more over pensionable age, no children</c:v>
                </c:pt>
                <c:pt idx="7">
                  <c:v>Couple with 1 child</c:v>
                </c:pt>
                <c:pt idx="8">
                  <c:v>Couple with 2 children</c:v>
                </c:pt>
                <c:pt idx="9">
                  <c:v>Couple with 3 or more children</c:v>
                </c:pt>
                <c:pt idx="10">
                  <c:v>2 adults, not a couple, both under pensionable age, no children</c:v>
                </c:pt>
                <c:pt idx="11">
                  <c:v>2 adults, not a couple, one or more over pensionable age, no children</c:v>
                </c:pt>
                <c:pt idx="12">
                  <c:v>2 adults, not a couple, 1 or more children</c:v>
                </c:pt>
                <c:pt idx="13">
                  <c:v>3 or more adults, no children ,incl. at least one couple</c:v>
                </c:pt>
                <c:pt idx="14">
                  <c:v>3 or more adults, 1-2 children ,incl. at least one couple</c:v>
                </c:pt>
                <c:pt idx="15">
                  <c:v>3 or more adults, &gt;2 children ,incl. at least one couple</c:v>
                </c:pt>
                <c:pt idx="16">
                  <c:v>3 or more adults, no children, excl. any couples</c:v>
                </c:pt>
                <c:pt idx="17">
                  <c:v>3 or more adults, 1 or more children, excl. any couples</c:v>
                </c:pt>
              </c:strCache>
            </c:strRef>
          </c:cat>
          <c:val>
            <c:numRef>
              <c:f>composition!$M$3:$M$20</c:f>
              <c:numCache>
                <c:formatCode>General</c:formatCode>
                <c:ptCount val="18"/>
                <c:pt idx="0">
                  <c:v>3.8647342995169081</c:v>
                </c:pt>
                <c:pt idx="1">
                  <c:v>9.5652173913043477</c:v>
                </c:pt>
                <c:pt idx="2">
                  <c:v>11.914975845410627</c:v>
                </c:pt>
                <c:pt idx="3">
                  <c:v>2.8483091787439614</c:v>
                </c:pt>
                <c:pt idx="4">
                  <c:v>3.0995169082125607</c:v>
                </c:pt>
                <c:pt idx="5">
                  <c:v>11.598067632850242</c:v>
                </c:pt>
                <c:pt idx="6">
                  <c:v>14.716908212560387</c:v>
                </c:pt>
                <c:pt idx="7">
                  <c:v>6.8135265700483085</c:v>
                </c:pt>
                <c:pt idx="8">
                  <c:v>9.3526570048309186</c:v>
                </c:pt>
                <c:pt idx="9">
                  <c:v>4.5024154589371976</c:v>
                </c:pt>
                <c:pt idx="10">
                  <c:v>2.666666666666667</c:v>
                </c:pt>
                <c:pt idx="11">
                  <c:v>1.9091787439613526</c:v>
                </c:pt>
                <c:pt idx="12">
                  <c:v>1.5265700483091786</c:v>
                </c:pt>
                <c:pt idx="13">
                  <c:v>8.3207729468599023</c:v>
                </c:pt>
                <c:pt idx="14">
                  <c:v>4.5603864734299515</c:v>
                </c:pt>
                <c:pt idx="15">
                  <c:v>4.6376811594202899E-2</c:v>
                </c:pt>
                <c:pt idx="16">
                  <c:v>1.472463768115942</c:v>
                </c:pt>
                <c:pt idx="17">
                  <c:v>1.221256038647343</c:v>
                </c:pt>
              </c:numCache>
            </c:numRef>
          </c:val>
        </c:ser>
        <c:ser>
          <c:idx val="4"/>
          <c:order val="4"/>
          <c:tx>
            <c:strRef>
              <c:f>composition!$N$1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composition!$A$3:$A$20</c:f>
              <c:strCache>
                <c:ptCount val="18"/>
                <c:pt idx="0">
                  <c:v>1 male, aged 65+, no children</c:v>
                </c:pt>
                <c:pt idx="1">
                  <c:v>1 female, age 60+, no children</c:v>
                </c:pt>
                <c:pt idx="2">
                  <c:v>1 adult under pensionable age, no children</c:v>
                </c:pt>
                <c:pt idx="3">
                  <c:v>1 adult, 1 child</c:v>
                </c:pt>
                <c:pt idx="4">
                  <c:v>1 adult, 2 or more children</c:v>
                </c:pt>
                <c:pt idx="5">
                  <c:v>Couple both under pensionable age, no children</c:v>
                </c:pt>
                <c:pt idx="6">
                  <c:v>Couple 1 or more over pensionable age, no children</c:v>
                </c:pt>
                <c:pt idx="7">
                  <c:v>Couple with 1 child</c:v>
                </c:pt>
                <c:pt idx="8">
                  <c:v>Couple with 2 children</c:v>
                </c:pt>
                <c:pt idx="9">
                  <c:v>Couple with 3 or more children</c:v>
                </c:pt>
                <c:pt idx="10">
                  <c:v>2 adults, not a couple, both under pensionable age, no children</c:v>
                </c:pt>
                <c:pt idx="11">
                  <c:v>2 adults, not a couple, one or more over pensionable age, no children</c:v>
                </c:pt>
                <c:pt idx="12">
                  <c:v>2 adults, not a couple, 1 or more children</c:v>
                </c:pt>
                <c:pt idx="13">
                  <c:v>3 or more adults, no children ,incl. at least one couple</c:v>
                </c:pt>
                <c:pt idx="14">
                  <c:v>3 or more adults, 1-2 children ,incl. at least one couple</c:v>
                </c:pt>
                <c:pt idx="15">
                  <c:v>3 or more adults, &gt;2 children ,incl. at least one couple</c:v>
                </c:pt>
                <c:pt idx="16">
                  <c:v>3 or more adults, no children, excl. any couples</c:v>
                </c:pt>
                <c:pt idx="17">
                  <c:v>3 or more adults, 1 or more children, excl. any couples</c:v>
                </c:pt>
              </c:strCache>
            </c:strRef>
          </c:cat>
          <c:val>
            <c:numRef>
              <c:f>composition!$N$3:$N$20</c:f>
              <c:numCache>
                <c:formatCode>General</c:formatCode>
                <c:ptCount val="18"/>
                <c:pt idx="0">
                  <c:v>4.0173991546637122</c:v>
                </c:pt>
                <c:pt idx="1">
                  <c:v>9.9798924863556149</c:v>
                </c:pt>
                <c:pt idx="2">
                  <c:v>11.797775862776479</c:v>
                </c:pt>
                <c:pt idx="3">
                  <c:v>2.7083589806721653</c:v>
                </c:pt>
                <c:pt idx="4">
                  <c:v>2.8642948007714719</c:v>
                </c:pt>
                <c:pt idx="5">
                  <c:v>11.280725511920883</c:v>
                </c:pt>
                <c:pt idx="6">
                  <c:v>15.269399647092619</c:v>
                </c:pt>
                <c:pt idx="7">
                  <c:v>6.4590258114817996</c:v>
                </c:pt>
                <c:pt idx="8">
                  <c:v>9.1550740695145478</c:v>
                </c:pt>
                <c:pt idx="9">
                  <c:v>4.3662029627805818</c:v>
                </c:pt>
                <c:pt idx="10">
                  <c:v>2.6837375353933277</c:v>
                </c:pt>
                <c:pt idx="11">
                  <c:v>1.9533013254544711</c:v>
                </c:pt>
                <c:pt idx="12">
                  <c:v>1.4403545488120153</c:v>
                </c:pt>
                <c:pt idx="13">
                  <c:v>8.543641511756741</c:v>
                </c:pt>
                <c:pt idx="14">
                  <c:v>4.6698674545529162</c:v>
                </c:pt>
                <c:pt idx="15">
                  <c:v>3.6932167918256806E-2</c:v>
                </c:pt>
                <c:pt idx="16">
                  <c:v>1.5101153104353893</c:v>
                </c:pt>
                <c:pt idx="17">
                  <c:v>1.2639008576470105</c:v>
                </c:pt>
              </c:numCache>
            </c:numRef>
          </c:val>
        </c:ser>
        <c:ser>
          <c:idx val="5"/>
          <c:order val="5"/>
          <c:tx>
            <c:strRef>
              <c:f>composition!$O$1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composition!$A$3:$A$20</c:f>
              <c:strCache>
                <c:ptCount val="18"/>
                <c:pt idx="0">
                  <c:v>1 male, aged 65+, no children</c:v>
                </c:pt>
                <c:pt idx="1">
                  <c:v>1 female, age 60+, no children</c:v>
                </c:pt>
                <c:pt idx="2">
                  <c:v>1 adult under pensionable age, no children</c:v>
                </c:pt>
                <c:pt idx="3">
                  <c:v>1 adult, 1 child</c:v>
                </c:pt>
                <c:pt idx="4">
                  <c:v>1 adult, 2 or more children</c:v>
                </c:pt>
                <c:pt idx="5">
                  <c:v>Couple both under pensionable age, no children</c:v>
                </c:pt>
                <c:pt idx="6">
                  <c:v>Couple 1 or more over pensionable age, no children</c:v>
                </c:pt>
                <c:pt idx="7">
                  <c:v>Couple with 1 child</c:v>
                </c:pt>
                <c:pt idx="8">
                  <c:v>Couple with 2 children</c:v>
                </c:pt>
                <c:pt idx="9">
                  <c:v>Couple with 3 or more children</c:v>
                </c:pt>
                <c:pt idx="10">
                  <c:v>2 adults, not a couple, both under pensionable age, no children</c:v>
                </c:pt>
                <c:pt idx="11">
                  <c:v>2 adults, not a couple, one or more over pensionable age, no children</c:v>
                </c:pt>
                <c:pt idx="12">
                  <c:v>2 adults, not a couple, 1 or more children</c:v>
                </c:pt>
                <c:pt idx="13">
                  <c:v>3 or more adults, no children ,incl. at least one couple</c:v>
                </c:pt>
                <c:pt idx="14">
                  <c:v>3 or more adults, 1-2 children ,incl. at least one couple</c:v>
                </c:pt>
                <c:pt idx="15">
                  <c:v>3 or more adults, &gt;2 children ,incl. at least one couple</c:v>
                </c:pt>
                <c:pt idx="16">
                  <c:v>3 or more adults, no children, excl. any couples</c:v>
                </c:pt>
                <c:pt idx="17">
                  <c:v>3 or more adults, 1 or more children, excl. any couples</c:v>
                </c:pt>
              </c:strCache>
            </c:strRef>
          </c:cat>
          <c:val>
            <c:numRef>
              <c:f>composition!$O$3:$O$20</c:f>
              <c:numCache>
                <c:formatCode>General</c:formatCode>
                <c:ptCount val="18"/>
                <c:pt idx="0">
                  <c:v>4.0213711815326887</c:v>
                </c:pt>
                <c:pt idx="1">
                  <c:v>9.6333455687426071</c:v>
                </c:pt>
                <c:pt idx="2">
                  <c:v>11.982544149435132</c:v>
                </c:pt>
                <c:pt idx="3">
                  <c:v>2.6713976915861171</c:v>
                </c:pt>
                <c:pt idx="4">
                  <c:v>2.9283412863493616</c:v>
                </c:pt>
                <c:pt idx="5">
                  <c:v>11.40747991353644</c:v>
                </c:pt>
                <c:pt idx="6">
                  <c:v>14.662098780537541</c:v>
                </c:pt>
                <c:pt idx="7">
                  <c:v>6.2155879114156365</c:v>
                </c:pt>
                <c:pt idx="8">
                  <c:v>9.1684000163138801</c:v>
                </c:pt>
                <c:pt idx="9">
                  <c:v>4.3354133529099883</c:v>
                </c:pt>
                <c:pt idx="10">
                  <c:v>2.8223010726375461</c:v>
                </c:pt>
                <c:pt idx="11">
                  <c:v>1.8679391492312083</c:v>
                </c:pt>
                <c:pt idx="12">
                  <c:v>1.4764060524491212</c:v>
                </c:pt>
                <c:pt idx="13">
                  <c:v>8.7279252824340308</c:v>
                </c:pt>
                <c:pt idx="14">
                  <c:v>4.6453770545291411</c:v>
                </c:pt>
                <c:pt idx="15">
                  <c:v>8.9726334679228345E-2</c:v>
                </c:pt>
                <c:pt idx="16">
                  <c:v>1.8801745585056489</c:v>
                </c:pt>
                <c:pt idx="17">
                  <c:v>1.398915127044333</c:v>
                </c:pt>
              </c:numCache>
            </c:numRef>
          </c:val>
        </c:ser>
        <c:ser>
          <c:idx val="6"/>
          <c:order val="6"/>
          <c:tx>
            <c:strRef>
              <c:f>composition!$P$1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composition!$A$3:$A$20</c:f>
              <c:strCache>
                <c:ptCount val="18"/>
                <c:pt idx="0">
                  <c:v>1 male, aged 65+, no children</c:v>
                </c:pt>
                <c:pt idx="1">
                  <c:v>1 female, age 60+, no children</c:v>
                </c:pt>
                <c:pt idx="2">
                  <c:v>1 adult under pensionable age, no children</c:v>
                </c:pt>
                <c:pt idx="3">
                  <c:v>1 adult, 1 child</c:v>
                </c:pt>
                <c:pt idx="4">
                  <c:v>1 adult, 2 or more children</c:v>
                </c:pt>
                <c:pt idx="5">
                  <c:v>Couple both under pensionable age, no children</c:v>
                </c:pt>
                <c:pt idx="6">
                  <c:v>Couple 1 or more over pensionable age, no children</c:v>
                </c:pt>
                <c:pt idx="7">
                  <c:v>Couple with 1 child</c:v>
                </c:pt>
                <c:pt idx="8">
                  <c:v>Couple with 2 children</c:v>
                </c:pt>
                <c:pt idx="9">
                  <c:v>Couple with 3 or more children</c:v>
                </c:pt>
                <c:pt idx="10">
                  <c:v>2 adults, not a couple, both under pensionable age, no children</c:v>
                </c:pt>
                <c:pt idx="11">
                  <c:v>2 adults, not a couple, one or more over pensionable age, no children</c:v>
                </c:pt>
                <c:pt idx="12">
                  <c:v>2 adults, not a couple, 1 or more children</c:v>
                </c:pt>
                <c:pt idx="13">
                  <c:v>3 or more adults, no children ,incl. at least one couple</c:v>
                </c:pt>
                <c:pt idx="14">
                  <c:v>3 or more adults, 1-2 children ,incl. at least one couple</c:v>
                </c:pt>
                <c:pt idx="15">
                  <c:v>3 or more adults, &gt;2 children ,incl. at least one couple</c:v>
                </c:pt>
                <c:pt idx="16">
                  <c:v>3 or more adults, no children, excl. any couples</c:v>
                </c:pt>
                <c:pt idx="17">
                  <c:v>3 or more adults, 1 or more children, excl. any couples</c:v>
                </c:pt>
              </c:strCache>
            </c:strRef>
          </c:cat>
          <c:val>
            <c:numRef>
              <c:f>composition!$P$3:$P$20</c:f>
              <c:numCache>
                <c:formatCode>General</c:formatCode>
                <c:ptCount val="18"/>
                <c:pt idx="0">
                  <c:v>4.0671204960326062</c:v>
                </c:pt>
                <c:pt idx="1">
                  <c:v>9.7298703551142527</c:v>
                </c:pt>
                <c:pt idx="2">
                  <c:v>12.045267311277804</c:v>
                </c:pt>
                <c:pt idx="3">
                  <c:v>2.3761002471491133</c:v>
                </c:pt>
                <c:pt idx="4">
                  <c:v>2.788015435979708</c:v>
                </c:pt>
                <c:pt idx="5">
                  <c:v>11.139053895850497</c:v>
                </c:pt>
                <c:pt idx="6">
                  <c:v>15.106447556692537</c:v>
                </c:pt>
                <c:pt idx="7">
                  <c:v>6.2004075792394744</c:v>
                </c:pt>
                <c:pt idx="8">
                  <c:v>9.270259723366431</c:v>
                </c:pt>
                <c:pt idx="9">
                  <c:v>4.2882539131942936</c:v>
                </c:pt>
                <c:pt idx="10">
                  <c:v>2.8703984737458268</c:v>
                </c:pt>
                <c:pt idx="11">
                  <c:v>1.9728569570307417</c:v>
                </c:pt>
                <c:pt idx="12">
                  <c:v>1.4265273381606902</c:v>
                </c:pt>
                <c:pt idx="13">
                  <c:v>8.7369379525647126</c:v>
                </c:pt>
                <c:pt idx="14">
                  <c:v>4.7652083423665612</c:v>
                </c:pt>
                <c:pt idx="15">
                  <c:v>7.3711139053895855E-2</c:v>
                </c:pt>
                <c:pt idx="16">
                  <c:v>1.7647313879373887</c:v>
                </c:pt>
                <c:pt idx="17">
                  <c:v>1.3788318952434635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654072"/>
        <c:axId val="225653680"/>
      </c:barChart>
      <c:catAx>
        <c:axId val="22565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3680"/>
        <c:crosses val="autoZero"/>
        <c:auto val="1"/>
        <c:lblAlgn val="ctr"/>
        <c:lblOffset val="100"/>
        <c:noMultiLvlLbl val="0"/>
      </c:catAx>
      <c:valAx>
        <c:axId val="2256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Household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composition!$A$2:$A$20</c:f>
              <c:strCache>
                <c:ptCount val="19"/>
                <c:pt idx="0">
                  <c:v>missing</c:v>
                </c:pt>
                <c:pt idx="1">
                  <c:v>1 male, aged 65+, no children</c:v>
                </c:pt>
                <c:pt idx="2">
                  <c:v>1 female, age 60+, no children</c:v>
                </c:pt>
                <c:pt idx="3">
                  <c:v>1 adult under pensionable age, no children</c:v>
                </c:pt>
                <c:pt idx="4">
                  <c:v>1 adult, 1 child</c:v>
                </c:pt>
                <c:pt idx="5">
                  <c:v>1 adult, 2 or more children</c:v>
                </c:pt>
                <c:pt idx="6">
                  <c:v>Couple both under pensionable age, no children</c:v>
                </c:pt>
                <c:pt idx="7">
                  <c:v>Couple 1 or more over pensionable age, no children</c:v>
                </c:pt>
                <c:pt idx="8">
                  <c:v>Couple with 1 child</c:v>
                </c:pt>
                <c:pt idx="9">
                  <c:v>Couple with 2 children</c:v>
                </c:pt>
                <c:pt idx="10">
                  <c:v>Couple with 3 or more children</c:v>
                </c:pt>
                <c:pt idx="11">
                  <c:v>2 adults, not a couple, both under pensionable age, no children</c:v>
                </c:pt>
                <c:pt idx="12">
                  <c:v>2 adults, not a couple, one or more over pensionable age, no children</c:v>
                </c:pt>
                <c:pt idx="13">
                  <c:v>2 adults, not a couple, 1 or more children</c:v>
                </c:pt>
                <c:pt idx="14">
                  <c:v>3 or more adults, no children ,incl. at least one couple</c:v>
                </c:pt>
                <c:pt idx="15">
                  <c:v>3 or more adults, 1-2 children ,incl. at least one couple</c:v>
                </c:pt>
                <c:pt idx="16">
                  <c:v>3 or more adults, &gt;2 children ,incl. at least one couple</c:v>
                </c:pt>
                <c:pt idx="17">
                  <c:v>3 or more adults, no children, excl. any couples</c:v>
                </c:pt>
                <c:pt idx="18">
                  <c:v>3 or more adults, 1 or more children, excl. any couples</c:v>
                </c:pt>
              </c:strCache>
            </c:strRef>
          </c:cat>
          <c:val>
            <c:numRef>
              <c:f>composition!$Q$2:$Q$20</c:f>
              <c:numCache>
                <c:formatCode>General</c:formatCode>
                <c:ptCount val="19"/>
                <c:pt idx="0">
                  <c:v>9.3222165900496978E-3</c:v>
                </c:pt>
                <c:pt idx="1">
                  <c:v>3.7944490184406519</c:v>
                </c:pt>
                <c:pt idx="2">
                  <c:v>9.3565766831451462</c:v>
                </c:pt>
                <c:pt idx="3">
                  <c:v>12.260282196846719</c:v>
                </c:pt>
                <c:pt idx="4">
                  <c:v>2.9406462743512303</c:v>
                </c:pt>
                <c:pt idx="5">
                  <c:v>3.2163756159344823</c:v>
                </c:pt>
                <c:pt idx="6">
                  <c:v>11.79601064027916</c:v>
                </c:pt>
                <c:pt idx="7">
                  <c:v>14.405494433732867</c:v>
                </c:pt>
                <c:pt idx="8">
                  <c:v>6.7052896214877151</c:v>
                </c:pt>
                <c:pt idx="9">
                  <c:v>9.2435418714241404</c:v>
                </c:pt>
                <c:pt idx="10">
                  <c:v>4.5010493516082217</c:v>
                </c:pt>
                <c:pt idx="11">
                  <c:v>2.7164109496130666</c:v>
                </c:pt>
                <c:pt idx="12">
                  <c:v>1.8413391392120158</c:v>
                </c:pt>
                <c:pt idx="13">
                  <c:v>1.494189074452938</c:v>
                </c:pt>
                <c:pt idx="14">
                  <c:v>8.1151160898663903</c:v>
                </c:pt>
                <c:pt idx="15">
                  <c:v>4.6383640862027073</c:v>
                </c:pt>
                <c:pt idx="16">
                  <c:v>5.7497308793616961E-2</c:v>
                </c:pt>
                <c:pt idx="17">
                  <c:v>1.6459418606911982</c:v>
                </c:pt>
                <c:pt idx="18">
                  <c:v>1.2621035673276875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5652896"/>
        <c:axId val="225652504"/>
      </c:barChart>
      <c:catAx>
        <c:axId val="22565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2504"/>
        <c:crosses val="autoZero"/>
        <c:auto val="1"/>
        <c:lblAlgn val="ctr"/>
        <c:lblOffset val="100"/>
        <c:noMultiLvlLbl val="0"/>
      </c:catAx>
      <c:valAx>
        <c:axId val="22565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Tenure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tenure!$J$1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tenure!$A$2:$A$10</c:f>
              <c:strCache>
                <c:ptCount val="9"/>
                <c:pt idx="0">
                  <c:v>missing</c:v>
                </c:pt>
                <c:pt idx="1">
                  <c:v>Owned outright</c:v>
                </c:pt>
                <c:pt idx="2">
                  <c:v>Owned with mortgage</c:v>
                </c:pt>
                <c:pt idx="3">
                  <c:v>Local authority rent</c:v>
                </c:pt>
                <c:pt idx="4">
                  <c:v>Housing assoc rented</c:v>
                </c:pt>
                <c:pt idx="5">
                  <c:v>Rented from employer</c:v>
                </c:pt>
                <c:pt idx="6">
                  <c:v>Rented private unfurnished</c:v>
                </c:pt>
                <c:pt idx="7">
                  <c:v>Rented private furnished</c:v>
                </c:pt>
                <c:pt idx="8">
                  <c:v>Other</c:v>
                </c:pt>
              </c:strCache>
            </c:strRef>
          </c:cat>
          <c:val>
            <c:numRef>
              <c:f>tenure!$J$2:$J$10</c:f>
              <c:numCache>
                <c:formatCode>General</c:formatCode>
                <c:ptCount val="9"/>
                <c:pt idx="0">
                  <c:v>0.40107395008120916</c:v>
                </c:pt>
                <c:pt idx="1">
                  <c:v>28.516026384699529</c:v>
                </c:pt>
                <c:pt idx="2">
                  <c:v>34.363087937949551</c:v>
                </c:pt>
                <c:pt idx="3">
                  <c:v>12.466439059962212</c:v>
                </c:pt>
                <c:pt idx="4">
                  <c:v>8.104345520236004</c:v>
                </c:pt>
                <c:pt idx="5">
                  <c:v>0.88169975802976575</c:v>
                </c:pt>
                <c:pt idx="6">
                  <c:v>8.4324969339388112</c:v>
                </c:pt>
                <c:pt idx="7">
                  <c:v>6.4271271835327664</c:v>
                </c:pt>
                <c:pt idx="8">
                  <c:v>0.40770327157015479</c:v>
                </c:pt>
              </c:numCache>
            </c:numRef>
          </c:val>
        </c:ser>
        <c:ser>
          <c:idx val="1"/>
          <c:order val="1"/>
          <c:tx>
            <c:strRef>
              <c:f>tenure!$K$1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tenure!$A$2:$A$10</c:f>
              <c:strCache>
                <c:ptCount val="9"/>
                <c:pt idx="0">
                  <c:v>missing</c:v>
                </c:pt>
                <c:pt idx="1">
                  <c:v>Owned outright</c:v>
                </c:pt>
                <c:pt idx="2">
                  <c:v>Owned with mortgage</c:v>
                </c:pt>
                <c:pt idx="3">
                  <c:v>Local authority rent</c:v>
                </c:pt>
                <c:pt idx="4">
                  <c:v>Housing assoc rented</c:v>
                </c:pt>
                <c:pt idx="5">
                  <c:v>Rented from employer</c:v>
                </c:pt>
                <c:pt idx="6">
                  <c:v>Rented private unfurnished</c:v>
                </c:pt>
                <c:pt idx="7">
                  <c:v>Rented private furnished</c:v>
                </c:pt>
                <c:pt idx="8">
                  <c:v>Other</c:v>
                </c:pt>
              </c:strCache>
            </c:strRef>
          </c:cat>
          <c:val>
            <c:numRef>
              <c:f>tenure!$K$2:$K$10</c:f>
              <c:numCache>
                <c:formatCode>General</c:formatCode>
                <c:ptCount val="9"/>
                <c:pt idx="0">
                  <c:v>0.16389143831126263</c:v>
                </c:pt>
                <c:pt idx="1">
                  <c:v>31.490100957126</c:v>
                </c:pt>
                <c:pt idx="2">
                  <c:v>35.390717188934047</c:v>
                </c:pt>
                <c:pt idx="3">
                  <c:v>11.603513832437393</c:v>
                </c:pt>
                <c:pt idx="4">
                  <c:v>7.7061754293955689</c:v>
                </c:pt>
                <c:pt idx="5">
                  <c:v>0.82929067785498889</c:v>
                </c:pt>
                <c:pt idx="6">
                  <c:v>7.7487872033564971</c:v>
                </c:pt>
                <c:pt idx="7">
                  <c:v>4.7790743411564183</c:v>
                </c:pt>
                <c:pt idx="8">
                  <c:v>0.28844893142782219</c:v>
                </c:pt>
              </c:numCache>
            </c:numRef>
          </c:val>
        </c:ser>
        <c:ser>
          <c:idx val="2"/>
          <c:order val="2"/>
          <c:tx>
            <c:strRef>
              <c:f>tenure!$L$1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tenure!$A$2:$A$10</c:f>
              <c:strCache>
                <c:ptCount val="9"/>
                <c:pt idx="0">
                  <c:v>missing</c:v>
                </c:pt>
                <c:pt idx="1">
                  <c:v>Owned outright</c:v>
                </c:pt>
                <c:pt idx="2">
                  <c:v>Owned with mortgage</c:v>
                </c:pt>
                <c:pt idx="3">
                  <c:v>Local authority rent</c:v>
                </c:pt>
                <c:pt idx="4">
                  <c:v>Housing assoc rented</c:v>
                </c:pt>
                <c:pt idx="5">
                  <c:v>Rented from employer</c:v>
                </c:pt>
                <c:pt idx="6">
                  <c:v>Rented private unfurnished</c:v>
                </c:pt>
                <c:pt idx="7">
                  <c:v>Rented private furnished</c:v>
                </c:pt>
                <c:pt idx="8">
                  <c:v>Other</c:v>
                </c:pt>
              </c:strCache>
            </c:strRef>
          </c:cat>
          <c:val>
            <c:numRef>
              <c:f>tenure!$L$2:$L$10</c:f>
              <c:numCache>
                <c:formatCode>General</c:formatCode>
                <c:ptCount val="9"/>
                <c:pt idx="0">
                  <c:v>0.33114966525088191</c:v>
                </c:pt>
                <c:pt idx="1">
                  <c:v>32.089122453387084</c:v>
                </c:pt>
                <c:pt idx="2">
                  <c:v>35.461809804909656</c:v>
                </c:pt>
                <c:pt idx="3">
                  <c:v>11.244690806997335</c:v>
                </c:pt>
                <c:pt idx="4">
                  <c:v>7.6704340940177103</c:v>
                </c:pt>
                <c:pt idx="5">
                  <c:v>0.80627744582823413</c:v>
                </c:pt>
                <c:pt idx="6">
                  <c:v>7.987185947735945</c:v>
                </c:pt>
                <c:pt idx="7">
                  <c:v>4.2185587790655825</c:v>
                </c:pt>
                <c:pt idx="8">
                  <c:v>0.19077100280757325</c:v>
                </c:pt>
              </c:numCache>
            </c:numRef>
          </c:val>
        </c:ser>
        <c:ser>
          <c:idx val="3"/>
          <c:order val="3"/>
          <c:tx>
            <c:strRef>
              <c:f>tenure!$M$1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tenure!$A$2:$A$10</c:f>
              <c:strCache>
                <c:ptCount val="9"/>
                <c:pt idx="0">
                  <c:v>missing</c:v>
                </c:pt>
                <c:pt idx="1">
                  <c:v>Owned outright</c:v>
                </c:pt>
                <c:pt idx="2">
                  <c:v>Owned with mortgage</c:v>
                </c:pt>
                <c:pt idx="3">
                  <c:v>Local authority rent</c:v>
                </c:pt>
                <c:pt idx="4">
                  <c:v>Housing assoc rented</c:v>
                </c:pt>
                <c:pt idx="5">
                  <c:v>Rented from employer</c:v>
                </c:pt>
                <c:pt idx="6">
                  <c:v>Rented private unfurnished</c:v>
                </c:pt>
                <c:pt idx="7">
                  <c:v>Rented private furnished</c:v>
                </c:pt>
                <c:pt idx="8">
                  <c:v>Other</c:v>
                </c:pt>
              </c:strCache>
            </c:strRef>
          </c:cat>
          <c:val>
            <c:numRef>
              <c:f>tenure!$M$2:$M$10</c:f>
              <c:numCache>
                <c:formatCode>General</c:formatCode>
                <c:ptCount val="9"/>
                <c:pt idx="0">
                  <c:v>0.98550724637681153</c:v>
                </c:pt>
                <c:pt idx="1">
                  <c:v>32.664734299516908</c:v>
                </c:pt>
                <c:pt idx="2">
                  <c:v>35.029951690821257</c:v>
                </c:pt>
                <c:pt idx="3">
                  <c:v>10.798067632850241</c:v>
                </c:pt>
                <c:pt idx="4">
                  <c:v>7.6521739130434776</c:v>
                </c:pt>
                <c:pt idx="5">
                  <c:v>0.77294685990338163</c:v>
                </c:pt>
                <c:pt idx="6">
                  <c:v>7.8531400966183575</c:v>
                </c:pt>
                <c:pt idx="7">
                  <c:v>4.0270531400966183</c:v>
                </c:pt>
                <c:pt idx="8">
                  <c:v>0.21642512077294684</c:v>
                </c:pt>
              </c:numCache>
            </c:numRef>
          </c:val>
        </c:ser>
        <c:ser>
          <c:idx val="4"/>
          <c:order val="4"/>
          <c:tx>
            <c:strRef>
              <c:f>tenure!$N$1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tenure!$A$2:$A$10</c:f>
              <c:strCache>
                <c:ptCount val="9"/>
                <c:pt idx="0">
                  <c:v>missing</c:v>
                </c:pt>
                <c:pt idx="1">
                  <c:v>Owned outright</c:v>
                </c:pt>
                <c:pt idx="2">
                  <c:v>Owned with mortgage</c:v>
                </c:pt>
                <c:pt idx="3">
                  <c:v>Local authority rent</c:v>
                </c:pt>
                <c:pt idx="4">
                  <c:v>Housing assoc rented</c:v>
                </c:pt>
                <c:pt idx="5">
                  <c:v>Rented from employer</c:v>
                </c:pt>
                <c:pt idx="6">
                  <c:v>Rented private unfurnished</c:v>
                </c:pt>
                <c:pt idx="7">
                  <c:v>Rented private furnished</c:v>
                </c:pt>
                <c:pt idx="8">
                  <c:v>Other</c:v>
                </c:pt>
              </c:strCache>
            </c:strRef>
          </c:cat>
          <c:val>
            <c:numRef>
              <c:f>tenure!$N$2:$N$10</c:f>
              <c:numCache>
                <c:formatCode>General</c:formatCode>
                <c:ptCount val="9"/>
                <c:pt idx="0">
                  <c:v>1.2885223029258484</c:v>
                </c:pt>
                <c:pt idx="1">
                  <c:v>33.624687102466247</c:v>
                </c:pt>
                <c:pt idx="2">
                  <c:v>34.309983996060566</c:v>
                </c:pt>
                <c:pt idx="3">
                  <c:v>10.406664204522139</c:v>
                </c:pt>
                <c:pt idx="4">
                  <c:v>7.6285444622265999</c:v>
                </c:pt>
                <c:pt idx="5">
                  <c:v>0.70991833887315858</c:v>
                </c:pt>
                <c:pt idx="6">
                  <c:v>7.8542410439492798</c:v>
                </c:pt>
                <c:pt idx="7">
                  <c:v>3.9722598383191761</c:v>
                </c:pt>
                <c:pt idx="8">
                  <c:v>0.20517871065698223</c:v>
                </c:pt>
              </c:numCache>
            </c:numRef>
          </c:val>
        </c:ser>
        <c:ser>
          <c:idx val="5"/>
          <c:order val="5"/>
          <c:tx>
            <c:strRef>
              <c:f>tenure!$O$1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tenure!$A$2:$A$10</c:f>
              <c:strCache>
                <c:ptCount val="9"/>
                <c:pt idx="0">
                  <c:v>missing</c:v>
                </c:pt>
                <c:pt idx="1">
                  <c:v>Owned outright</c:v>
                </c:pt>
                <c:pt idx="2">
                  <c:v>Owned with mortgage</c:v>
                </c:pt>
                <c:pt idx="3">
                  <c:v>Local authority rent</c:v>
                </c:pt>
                <c:pt idx="4">
                  <c:v>Housing assoc rented</c:v>
                </c:pt>
                <c:pt idx="5">
                  <c:v>Rented from employer</c:v>
                </c:pt>
                <c:pt idx="6">
                  <c:v>Rented private unfurnished</c:v>
                </c:pt>
                <c:pt idx="7">
                  <c:v>Rented private furnished</c:v>
                </c:pt>
                <c:pt idx="8">
                  <c:v>Other</c:v>
                </c:pt>
              </c:strCache>
            </c:strRef>
          </c:cat>
          <c:val>
            <c:numRef>
              <c:f>tenure!$O$2:$O$10</c:f>
              <c:numCache>
                <c:formatCode>General</c:formatCode>
                <c:ptCount val="9"/>
                <c:pt idx="0">
                  <c:v>0.50980871976834286</c:v>
                </c:pt>
                <c:pt idx="1">
                  <c:v>33.162037603491171</c:v>
                </c:pt>
                <c:pt idx="2">
                  <c:v>32.607365716383214</c:v>
                </c:pt>
                <c:pt idx="3">
                  <c:v>10.897671193768097</c:v>
                </c:pt>
                <c:pt idx="4">
                  <c:v>8.1202332884701658</c:v>
                </c:pt>
                <c:pt idx="5">
                  <c:v>0.99106815122965863</c:v>
                </c:pt>
                <c:pt idx="6">
                  <c:v>8.5117663852522529</c:v>
                </c:pt>
                <c:pt idx="7">
                  <c:v>4.9920469839716137</c:v>
                </c:pt>
                <c:pt idx="8">
                  <c:v>0.20800195766548391</c:v>
                </c:pt>
              </c:numCache>
            </c:numRef>
          </c:val>
        </c:ser>
        <c:ser>
          <c:idx val="6"/>
          <c:order val="6"/>
          <c:tx>
            <c:strRef>
              <c:f>tenure!$P$1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tenure!$A$2:$A$10</c:f>
              <c:strCache>
                <c:ptCount val="9"/>
                <c:pt idx="0">
                  <c:v>missing</c:v>
                </c:pt>
                <c:pt idx="1">
                  <c:v>Owned outright</c:v>
                </c:pt>
                <c:pt idx="2">
                  <c:v>Owned with mortgage</c:v>
                </c:pt>
                <c:pt idx="3">
                  <c:v>Local authority rent</c:v>
                </c:pt>
                <c:pt idx="4">
                  <c:v>Housing assoc rented</c:v>
                </c:pt>
                <c:pt idx="5">
                  <c:v>Rented from employer</c:v>
                </c:pt>
                <c:pt idx="6">
                  <c:v>Rented private unfurnished</c:v>
                </c:pt>
                <c:pt idx="7">
                  <c:v>Rented private furnished</c:v>
                </c:pt>
                <c:pt idx="8">
                  <c:v>Other</c:v>
                </c:pt>
              </c:strCache>
            </c:strRef>
          </c:cat>
          <c:val>
            <c:numRef>
              <c:f>tenure!$P$2:$P$10</c:f>
              <c:numCache>
                <c:formatCode>General</c:formatCode>
                <c:ptCount val="9"/>
                <c:pt idx="0">
                  <c:v>0.60703290985561287</c:v>
                </c:pt>
                <c:pt idx="1">
                  <c:v>34.327711052334905</c:v>
                </c:pt>
                <c:pt idx="2">
                  <c:v>32.831808524476436</c:v>
                </c:pt>
                <c:pt idx="3">
                  <c:v>10.375926809174869</c:v>
                </c:pt>
                <c:pt idx="4">
                  <c:v>7.9000997268351902</c:v>
                </c:pt>
                <c:pt idx="5">
                  <c:v>1.049299744178988</c:v>
                </c:pt>
                <c:pt idx="6">
                  <c:v>8.5027966873346923</c:v>
                </c:pt>
                <c:pt idx="7">
                  <c:v>4.1451675844426141</c:v>
                </c:pt>
                <c:pt idx="8">
                  <c:v>0.2601569613666912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651328"/>
        <c:axId val="254441280"/>
      </c:barChart>
      <c:catAx>
        <c:axId val="2256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41280"/>
        <c:crosses val="autoZero"/>
        <c:auto val="1"/>
        <c:lblAlgn val="ctr"/>
        <c:lblOffset val="100"/>
        <c:noMultiLvlLbl val="0"/>
      </c:catAx>
      <c:valAx>
        <c:axId val="2544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Household Tenure Distribution - Stacked Bar</a:t>
            </a:r>
            <a:r>
              <a:rPr lang="en-GB" baseline="0"/>
              <a:t>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tenure!$A$2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tenure!$J$1:$P$1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tenure!$J$2:$P$2</c:f>
              <c:numCache>
                <c:formatCode>General</c:formatCode>
                <c:ptCount val="7"/>
                <c:pt idx="0">
                  <c:v>0.40107395008120916</c:v>
                </c:pt>
                <c:pt idx="1">
                  <c:v>0.16389143831126263</c:v>
                </c:pt>
                <c:pt idx="2">
                  <c:v>0.33114966525088191</c:v>
                </c:pt>
                <c:pt idx="3">
                  <c:v>0.98550724637681153</c:v>
                </c:pt>
                <c:pt idx="4">
                  <c:v>1.2885223029258484</c:v>
                </c:pt>
                <c:pt idx="5">
                  <c:v>0.50980871976834286</c:v>
                </c:pt>
                <c:pt idx="6">
                  <c:v>0.60703290985561287</c:v>
                </c:pt>
              </c:numCache>
            </c:numRef>
          </c:val>
        </c:ser>
        <c:ser>
          <c:idx val="1"/>
          <c:order val="1"/>
          <c:tx>
            <c:strRef>
              <c:f>tenure!$A$3</c:f>
              <c:strCache>
                <c:ptCount val="1"/>
                <c:pt idx="0">
                  <c:v>Owned outright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tenure!$J$1:$P$1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tenure!$J$3:$P$3</c:f>
              <c:numCache>
                <c:formatCode>General</c:formatCode>
                <c:ptCount val="7"/>
                <c:pt idx="0">
                  <c:v>28.516026384699529</c:v>
                </c:pt>
                <c:pt idx="1">
                  <c:v>31.490100957126</c:v>
                </c:pt>
                <c:pt idx="2">
                  <c:v>32.089122453387084</c:v>
                </c:pt>
                <c:pt idx="3">
                  <c:v>32.664734299516908</c:v>
                </c:pt>
                <c:pt idx="4">
                  <c:v>33.624687102466247</c:v>
                </c:pt>
                <c:pt idx="5">
                  <c:v>33.162037603491171</c:v>
                </c:pt>
                <c:pt idx="6">
                  <c:v>34.327711052334905</c:v>
                </c:pt>
              </c:numCache>
            </c:numRef>
          </c:val>
        </c:ser>
        <c:ser>
          <c:idx val="2"/>
          <c:order val="2"/>
          <c:tx>
            <c:strRef>
              <c:f>tenure!$A$4</c:f>
              <c:strCache>
                <c:ptCount val="1"/>
                <c:pt idx="0">
                  <c:v>Owned with mortgage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tenure!$J$1:$P$1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tenure!$J$4:$P$4</c:f>
              <c:numCache>
                <c:formatCode>General</c:formatCode>
                <c:ptCount val="7"/>
                <c:pt idx="0">
                  <c:v>34.363087937949551</c:v>
                </c:pt>
                <c:pt idx="1">
                  <c:v>35.390717188934047</c:v>
                </c:pt>
                <c:pt idx="2">
                  <c:v>35.461809804909656</c:v>
                </c:pt>
                <c:pt idx="3">
                  <c:v>35.029951690821257</c:v>
                </c:pt>
                <c:pt idx="4">
                  <c:v>34.309983996060566</c:v>
                </c:pt>
                <c:pt idx="5">
                  <c:v>32.607365716383214</c:v>
                </c:pt>
                <c:pt idx="6">
                  <c:v>32.831808524476436</c:v>
                </c:pt>
              </c:numCache>
            </c:numRef>
          </c:val>
        </c:ser>
        <c:ser>
          <c:idx val="3"/>
          <c:order val="3"/>
          <c:tx>
            <c:strRef>
              <c:f>tenure!$A$5</c:f>
              <c:strCache>
                <c:ptCount val="1"/>
                <c:pt idx="0">
                  <c:v>Local authority 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tenure!$J$1:$P$1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tenure!$J$5:$P$5</c:f>
              <c:numCache>
                <c:formatCode>General</c:formatCode>
                <c:ptCount val="7"/>
                <c:pt idx="0">
                  <c:v>12.466439059962212</c:v>
                </c:pt>
                <c:pt idx="1">
                  <c:v>11.603513832437393</c:v>
                </c:pt>
                <c:pt idx="2">
                  <c:v>11.244690806997335</c:v>
                </c:pt>
                <c:pt idx="3">
                  <c:v>10.798067632850241</c:v>
                </c:pt>
                <c:pt idx="4">
                  <c:v>10.406664204522139</c:v>
                </c:pt>
                <c:pt idx="5">
                  <c:v>10.897671193768097</c:v>
                </c:pt>
                <c:pt idx="6">
                  <c:v>10.375926809174869</c:v>
                </c:pt>
              </c:numCache>
            </c:numRef>
          </c:val>
        </c:ser>
        <c:ser>
          <c:idx val="4"/>
          <c:order val="4"/>
          <c:tx>
            <c:strRef>
              <c:f>tenure!$A$6</c:f>
              <c:strCache>
                <c:ptCount val="1"/>
                <c:pt idx="0">
                  <c:v>Housing assoc rented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tenure!$J$1:$P$1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tenure!$J$6:$P$6</c:f>
              <c:numCache>
                <c:formatCode>General</c:formatCode>
                <c:ptCount val="7"/>
                <c:pt idx="0">
                  <c:v>8.104345520236004</c:v>
                </c:pt>
                <c:pt idx="1">
                  <c:v>7.7061754293955689</c:v>
                </c:pt>
                <c:pt idx="2">
                  <c:v>7.6704340940177103</c:v>
                </c:pt>
                <c:pt idx="3">
                  <c:v>7.6521739130434776</c:v>
                </c:pt>
                <c:pt idx="4">
                  <c:v>7.6285444622265999</c:v>
                </c:pt>
                <c:pt idx="5">
                  <c:v>8.1202332884701658</c:v>
                </c:pt>
                <c:pt idx="6">
                  <c:v>7.9000997268351902</c:v>
                </c:pt>
              </c:numCache>
            </c:numRef>
          </c:val>
        </c:ser>
        <c:ser>
          <c:idx val="5"/>
          <c:order val="5"/>
          <c:tx>
            <c:strRef>
              <c:f>tenure!$A$7</c:f>
              <c:strCache>
                <c:ptCount val="1"/>
                <c:pt idx="0">
                  <c:v>Rented from employer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tenure!$J$1:$P$1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tenure!$J$7:$P$7</c:f>
              <c:numCache>
                <c:formatCode>General</c:formatCode>
                <c:ptCount val="7"/>
                <c:pt idx="0">
                  <c:v>0.88169975802976575</c:v>
                </c:pt>
                <c:pt idx="1">
                  <c:v>0.82929067785498889</c:v>
                </c:pt>
                <c:pt idx="2">
                  <c:v>0.80627744582823413</c:v>
                </c:pt>
                <c:pt idx="3">
                  <c:v>0.77294685990338163</c:v>
                </c:pt>
                <c:pt idx="4">
                  <c:v>0.70991833887315858</c:v>
                </c:pt>
                <c:pt idx="5">
                  <c:v>0.99106815122965863</c:v>
                </c:pt>
                <c:pt idx="6">
                  <c:v>1.049299744178988</c:v>
                </c:pt>
              </c:numCache>
            </c:numRef>
          </c:val>
        </c:ser>
        <c:ser>
          <c:idx val="6"/>
          <c:order val="6"/>
          <c:tx>
            <c:strRef>
              <c:f>tenure!$A$8</c:f>
              <c:strCache>
                <c:ptCount val="1"/>
                <c:pt idx="0">
                  <c:v>Rented private unfurnished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tenure!$J$1:$P$1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tenure!$J$8:$P$8</c:f>
              <c:numCache>
                <c:formatCode>General</c:formatCode>
                <c:ptCount val="7"/>
                <c:pt idx="0">
                  <c:v>8.4324969339388112</c:v>
                </c:pt>
                <c:pt idx="1">
                  <c:v>7.7487872033564971</c:v>
                </c:pt>
                <c:pt idx="2">
                  <c:v>7.987185947735945</c:v>
                </c:pt>
                <c:pt idx="3">
                  <c:v>7.8531400966183575</c:v>
                </c:pt>
                <c:pt idx="4">
                  <c:v>7.8542410439492798</c:v>
                </c:pt>
                <c:pt idx="5">
                  <c:v>8.5117663852522529</c:v>
                </c:pt>
                <c:pt idx="6">
                  <c:v>8.5027966873346923</c:v>
                </c:pt>
              </c:numCache>
            </c:numRef>
          </c:val>
        </c:ser>
        <c:ser>
          <c:idx val="7"/>
          <c:order val="7"/>
          <c:tx>
            <c:strRef>
              <c:f>tenure!$A$9</c:f>
              <c:strCache>
                <c:ptCount val="1"/>
                <c:pt idx="0">
                  <c:v>Rented private furnished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tenure!$J$1:$P$1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tenure!$J$9:$P$9</c:f>
              <c:numCache>
                <c:formatCode>General</c:formatCode>
                <c:ptCount val="7"/>
                <c:pt idx="0">
                  <c:v>6.4271271835327664</c:v>
                </c:pt>
                <c:pt idx="1">
                  <c:v>4.7790743411564183</c:v>
                </c:pt>
                <c:pt idx="2">
                  <c:v>4.2185587790655825</c:v>
                </c:pt>
                <c:pt idx="3">
                  <c:v>4.0270531400966183</c:v>
                </c:pt>
                <c:pt idx="4">
                  <c:v>3.9722598383191761</c:v>
                </c:pt>
                <c:pt idx="5">
                  <c:v>4.9920469839716137</c:v>
                </c:pt>
                <c:pt idx="6">
                  <c:v>4.1451675844426141</c:v>
                </c:pt>
              </c:numCache>
            </c:numRef>
          </c:val>
        </c:ser>
        <c:ser>
          <c:idx val="8"/>
          <c:order val="8"/>
          <c:tx>
            <c:strRef>
              <c:f>tenure!$A$10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tenure!$J$1:$P$1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tenure!$J$10:$P$10</c:f>
              <c:numCache>
                <c:formatCode>General</c:formatCode>
                <c:ptCount val="7"/>
                <c:pt idx="0">
                  <c:v>0.40770327157015479</c:v>
                </c:pt>
                <c:pt idx="1">
                  <c:v>0.28844893142782219</c:v>
                </c:pt>
                <c:pt idx="2">
                  <c:v>0.19077100280757325</c:v>
                </c:pt>
                <c:pt idx="3">
                  <c:v>0.21642512077294684</c:v>
                </c:pt>
                <c:pt idx="4">
                  <c:v>0.20517871065698223</c:v>
                </c:pt>
                <c:pt idx="5">
                  <c:v>0.20800195766548391</c:v>
                </c:pt>
                <c:pt idx="6">
                  <c:v>0.2601569613666912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442456"/>
        <c:axId val="254442064"/>
      </c:barChart>
      <c:catAx>
        <c:axId val="25444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42064"/>
        <c:crosses val="autoZero"/>
        <c:auto val="1"/>
        <c:lblAlgn val="ctr"/>
        <c:lblOffset val="100"/>
        <c:noMultiLvlLbl val="0"/>
      </c:catAx>
      <c:valAx>
        <c:axId val="2544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Household Tenure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tenure!$A$2:$A$10</c:f>
              <c:strCache>
                <c:ptCount val="9"/>
                <c:pt idx="0">
                  <c:v>missing</c:v>
                </c:pt>
                <c:pt idx="1">
                  <c:v>Owned outright</c:v>
                </c:pt>
                <c:pt idx="2">
                  <c:v>Owned with mortgage</c:v>
                </c:pt>
                <c:pt idx="3">
                  <c:v>Local authority rent</c:v>
                </c:pt>
                <c:pt idx="4">
                  <c:v>Housing assoc rented</c:v>
                </c:pt>
                <c:pt idx="5">
                  <c:v>Rented from employer</c:v>
                </c:pt>
                <c:pt idx="6">
                  <c:v>Rented private unfurnished</c:v>
                </c:pt>
                <c:pt idx="7">
                  <c:v>Rented private furnished</c:v>
                </c:pt>
                <c:pt idx="8">
                  <c:v>Other</c:v>
                </c:pt>
              </c:strCache>
            </c:strRef>
          </c:cat>
          <c:val>
            <c:numRef>
              <c:f>tenure!$Q$2:$Q$10</c:f>
              <c:numCache>
                <c:formatCode>General</c:formatCode>
                <c:ptCount val="9"/>
                <c:pt idx="0">
                  <c:v>0.6124266046528527</c:v>
                </c:pt>
                <c:pt idx="1">
                  <c:v>32.26777426471741</c:v>
                </c:pt>
                <c:pt idx="2">
                  <c:v>34.284960694219244</c:v>
                </c:pt>
                <c:pt idx="3">
                  <c:v>11.113281934244611</c:v>
                </c:pt>
                <c:pt idx="4">
                  <c:v>7.8260009191749589</c:v>
                </c:pt>
                <c:pt idx="5">
                  <c:v>0.86292871084259648</c:v>
                </c:pt>
                <c:pt idx="6">
                  <c:v>8.1272020425979754</c:v>
                </c:pt>
                <c:pt idx="7">
                  <c:v>4.6516125500835415</c:v>
                </c:pt>
                <c:pt idx="8">
                  <c:v>0.25381227946680779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438144"/>
        <c:axId val="254437752"/>
      </c:barChart>
      <c:catAx>
        <c:axId val="25443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37752"/>
        <c:crosses val="autoZero"/>
        <c:auto val="1"/>
        <c:lblAlgn val="ctr"/>
        <c:lblOffset val="100"/>
        <c:noMultiLvlLbl val="0"/>
      </c:catAx>
      <c:valAx>
        <c:axId val="25443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of Number of </a:t>
            </a:r>
            <a:r>
              <a:rPr lang="en-GB"/>
              <a:t>Bedrooms in Households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bedrooms!$K$1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bedrooms!$J$2:$J$24</c:f>
              <c:strCache>
                <c:ptCount val="23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29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</c:strCache>
            </c:strRef>
          </c:cat>
          <c:val>
            <c:numRef>
              <c:f>bedrooms!$K$2:$K$24</c:f>
              <c:numCache>
                <c:formatCode>General</c:formatCode>
                <c:ptCount val="23"/>
                <c:pt idx="0">
                  <c:v>0.10606914382312971</c:v>
                </c:pt>
                <c:pt idx="1">
                  <c:v>0</c:v>
                </c:pt>
                <c:pt idx="2">
                  <c:v>2.983194670025523E-2</c:v>
                </c:pt>
                <c:pt idx="3">
                  <c:v>5.6349232656037661E-2</c:v>
                </c:pt>
                <c:pt idx="4">
                  <c:v>0.46736716497066522</c:v>
                </c:pt>
                <c:pt idx="5">
                  <c:v>9.8776890185289545</c:v>
                </c:pt>
                <c:pt idx="6">
                  <c:v>26.139414630912526</c:v>
                </c:pt>
                <c:pt idx="7">
                  <c:v>43.959030793198316</c:v>
                </c:pt>
                <c:pt idx="8">
                  <c:v>15.008783850972854</c:v>
                </c:pt>
                <c:pt idx="9">
                  <c:v>3.526799032119063</c:v>
                </c:pt>
                <c:pt idx="10">
                  <c:v>0.62315621996088699</c:v>
                </c:pt>
                <c:pt idx="11">
                  <c:v>0.12927176903443932</c:v>
                </c:pt>
                <c:pt idx="12">
                  <c:v>5.6349232656037661E-2</c:v>
                </c:pt>
                <c:pt idx="13">
                  <c:v>1.3258642977891213E-2</c:v>
                </c:pt>
                <c:pt idx="14">
                  <c:v>0</c:v>
                </c:pt>
                <c:pt idx="15">
                  <c:v>0</c:v>
                </c:pt>
                <c:pt idx="16">
                  <c:v>3.3146607444728034E-3</c:v>
                </c:pt>
                <c:pt idx="17">
                  <c:v>0</c:v>
                </c:pt>
                <c:pt idx="18">
                  <c:v>3.3146607444728034E-3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bedrooms!$L$1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bedrooms!$J$2:$J$24</c:f>
              <c:strCache>
                <c:ptCount val="23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29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</c:strCache>
            </c:strRef>
          </c:cat>
          <c:val>
            <c:numRef>
              <c:f>bedrooms!$L$2:$L$24</c:f>
              <c:numCache>
                <c:formatCode>General</c:formatCode>
                <c:ptCount val="23"/>
                <c:pt idx="0">
                  <c:v>2.9500458896027273E-2</c:v>
                </c:pt>
                <c:pt idx="1">
                  <c:v>0</c:v>
                </c:pt>
                <c:pt idx="2">
                  <c:v>1.3111315064901008E-2</c:v>
                </c:pt>
                <c:pt idx="3">
                  <c:v>4.916743149337878E-2</c:v>
                </c:pt>
                <c:pt idx="4">
                  <c:v>0.43595122590795854</c:v>
                </c:pt>
                <c:pt idx="5">
                  <c:v>8.3224072374459155</c:v>
                </c:pt>
                <c:pt idx="6">
                  <c:v>24.757440671299332</c:v>
                </c:pt>
                <c:pt idx="7">
                  <c:v>45.378261439622392</c:v>
                </c:pt>
                <c:pt idx="8">
                  <c:v>16.43175560508719</c:v>
                </c:pt>
                <c:pt idx="9">
                  <c:v>3.7006686770683097</c:v>
                </c:pt>
                <c:pt idx="10">
                  <c:v>0.65884358201127569</c:v>
                </c:pt>
                <c:pt idx="11">
                  <c:v>0.14094663694768583</c:v>
                </c:pt>
                <c:pt idx="12">
                  <c:v>5.9000917792054547E-2</c:v>
                </c:pt>
                <c:pt idx="13">
                  <c:v>9.8334862986757567E-3</c:v>
                </c:pt>
                <c:pt idx="14">
                  <c:v>0</c:v>
                </c:pt>
                <c:pt idx="15">
                  <c:v>3.2778287662252521E-3</c:v>
                </c:pt>
                <c:pt idx="16">
                  <c:v>3.2778287662252521E-3</c:v>
                </c:pt>
                <c:pt idx="17">
                  <c:v>3.2778287662252521E-3</c:v>
                </c:pt>
                <c:pt idx="18">
                  <c:v>0</c:v>
                </c:pt>
                <c:pt idx="19">
                  <c:v>0</c:v>
                </c:pt>
                <c:pt idx="20">
                  <c:v>3.2778287662252521E-3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bedrooms!$M$1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bedrooms!$J$2:$J$24</c:f>
              <c:strCache>
                <c:ptCount val="23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29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</c:strCache>
            </c:strRef>
          </c:cat>
          <c:val>
            <c:numRef>
              <c:f>bedrooms!$M$2:$M$24</c:f>
              <c:numCache>
                <c:formatCode>General</c:formatCode>
                <c:ptCount val="23"/>
                <c:pt idx="0">
                  <c:v>2.8795623065294079E-2</c:v>
                </c:pt>
                <c:pt idx="1">
                  <c:v>0.15117702109279388</c:v>
                </c:pt>
                <c:pt idx="2">
                  <c:v>1.0798358649485277E-2</c:v>
                </c:pt>
                <c:pt idx="3">
                  <c:v>3.2395075948455837E-2</c:v>
                </c:pt>
                <c:pt idx="4">
                  <c:v>0.38874091138147004</c:v>
                </c:pt>
                <c:pt idx="5">
                  <c:v>7.9547908717874884</c:v>
                </c:pt>
                <c:pt idx="6">
                  <c:v>24.4258872651357</c:v>
                </c:pt>
                <c:pt idx="7">
                  <c:v>45.651860917140596</c:v>
                </c:pt>
                <c:pt idx="8">
                  <c:v>16.604276150025196</c:v>
                </c:pt>
                <c:pt idx="9">
                  <c:v>3.8514145849830825</c:v>
                </c:pt>
                <c:pt idx="10">
                  <c:v>0.66949823626808724</c:v>
                </c:pt>
                <c:pt idx="11">
                  <c:v>0.13677920956014686</c:v>
                </c:pt>
                <c:pt idx="12">
                  <c:v>5.7591246130588157E-2</c:v>
                </c:pt>
                <c:pt idx="13">
                  <c:v>1.7997264415808796E-2</c:v>
                </c:pt>
                <c:pt idx="14">
                  <c:v>0</c:v>
                </c:pt>
                <c:pt idx="15">
                  <c:v>3.5994528831617598E-3</c:v>
                </c:pt>
                <c:pt idx="16">
                  <c:v>3.5994528831617598E-3</c:v>
                </c:pt>
                <c:pt idx="17">
                  <c:v>0</c:v>
                </c:pt>
                <c:pt idx="18">
                  <c:v>7.1989057663235196E-3</c:v>
                </c:pt>
                <c:pt idx="19">
                  <c:v>0</c:v>
                </c:pt>
                <c:pt idx="20">
                  <c:v>3.5994528831617598E-3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bedrooms!$N$1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bedrooms!$J$2:$J$24</c:f>
              <c:strCache>
                <c:ptCount val="23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29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</c:strCache>
            </c:strRef>
          </c:cat>
          <c:val>
            <c:numRef>
              <c:f>bedrooms!$N$2:$N$24</c:f>
              <c:numCache>
                <c:formatCode>General</c:formatCode>
                <c:ptCount val="23"/>
                <c:pt idx="0">
                  <c:v>3.8647342995169081E-3</c:v>
                </c:pt>
                <c:pt idx="1">
                  <c:v>0.77294685990338163</c:v>
                </c:pt>
                <c:pt idx="2">
                  <c:v>0</c:v>
                </c:pt>
                <c:pt idx="3">
                  <c:v>6.5700483091787443E-2</c:v>
                </c:pt>
                <c:pt idx="4">
                  <c:v>0.39420289855072466</c:v>
                </c:pt>
                <c:pt idx="5">
                  <c:v>7.7217391304347824</c:v>
                </c:pt>
                <c:pt idx="6">
                  <c:v>23.965217391304346</c:v>
                </c:pt>
                <c:pt idx="7">
                  <c:v>45.24444444444444</c:v>
                </c:pt>
                <c:pt idx="8">
                  <c:v>17.082125603864736</c:v>
                </c:pt>
                <c:pt idx="9">
                  <c:v>3.89951690821256</c:v>
                </c:pt>
                <c:pt idx="10">
                  <c:v>0.6376811594202898</c:v>
                </c:pt>
                <c:pt idx="11">
                  <c:v>0.13526570048309181</c:v>
                </c:pt>
                <c:pt idx="12">
                  <c:v>5.4106280193236711E-2</c:v>
                </c:pt>
                <c:pt idx="13">
                  <c:v>1.932367149758454E-2</c:v>
                </c:pt>
                <c:pt idx="14">
                  <c:v>0</c:v>
                </c:pt>
                <c:pt idx="15">
                  <c:v>0</c:v>
                </c:pt>
                <c:pt idx="16">
                  <c:v>3.8647342995169081E-3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bedrooms!$O$1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bedrooms!$J$2:$J$24</c:f>
              <c:strCache>
                <c:ptCount val="23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29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</c:strCache>
            </c:strRef>
          </c:cat>
          <c:val>
            <c:numRef>
              <c:f>bedrooms!$O$2:$O$24</c:f>
              <c:numCache>
                <c:formatCode>General</c:formatCode>
                <c:ptCount val="23"/>
                <c:pt idx="0">
                  <c:v>0.94792564323525796</c:v>
                </c:pt>
                <c:pt idx="1">
                  <c:v>0</c:v>
                </c:pt>
                <c:pt idx="2">
                  <c:v>4.1035742131396444E-3</c:v>
                </c:pt>
                <c:pt idx="3">
                  <c:v>0.13541794903360826</c:v>
                </c:pt>
                <c:pt idx="4">
                  <c:v>0.39804669867454556</c:v>
                </c:pt>
                <c:pt idx="5">
                  <c:v>7.7680659854733474</c:v>
                </c:pt>
                <c:pt idx="6">
                  <c:v>23.464237350732489</c:v>
                </c:pt>
                <c:pt idx="7">
                  <c:v>44.987484098649922</c:v>
                </c:pt>
                <c:pt idx="8">
                  <c:v>17.329393902088718</c:v>
                </c:pt>
                <c:pt idx="9">
                  <c:v>4.025606303089992</c:v>
                </c:pt>
                <c:pt idx="10">
                  <c:v>0.70991833887315858</c:v>
                </c:pt>
                <c:pt idx="11">
                  <c:v>0.14362509745988755</c:v>
                </c:pt>
                <c:pt idx="12">
                  <c:v>5.7450038983955024E-2</c:v>
                </c:pt>
                <c:pt idx="13">
                  <c:v>1.6414296852558578E-2</c:v>
                </c:pt>
                <c:pt idx="14">
                  <c:v>4.1035742131396444E-3</c:v>
                </c:pt>
                <c:pt idx="15">
                  <c:v>0</c:v>
                </c:pt>
                <c:pt idx="16">
                  <c:v>4.1035742131396444E-3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4.1035742131396444E-3</c:v>
                </c:pt>
              </c:numCache>
            </c:numRef>
          </c:val>
        </c:ser>
        <c:ser>
          <c:idx val="5"/>
          <c:order val="5"/>
          <c:tx>
            <c:strRef>
              <c:f>bedrooms!$P$1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bedrooms!$J$2:$J$24</c:f>
              <c:strCache>
                <c:ptCount val="23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29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</c:strCache>
            </c:strRef>
          </c:cat>
          <c:val>
            <c:numRef>
              <c:f>bedrooms!$P$2:$P$24</c:f>
              <c:numCache>
                <c:formatCode>General</c:formatCode>
                <c:ptCount val="23"/>
                <c:pt idx="0">
                  <c:v>8.1569395162934856E-3</c:v>
                </c:pt>
                <c:pt idx="1">
                  <c:v>0</c:v>
                </c:pt>
                <c:pt idx="2">
                  <c:v>0.15498185080957624</c:v>
                </c:pt>
                <c:pt idx="3">
                  <c:v>0.10604021371181532</c:v>
                </c:pt>
                <c:pt idx="4">
                  <c:v>0.31404217137729923</c:v>
                </c:pt>
                <c:pt idx="5">
                  <c:v>8.2221950324238353</c:v>
                </c:pt>
                <c:pt idx="6">
                  <c:v>24.173090256535747</c:v>
                </c:pt>
                <c:pt idx="7">
                  <c:v>44.5858313960602</c:v>
                </c:pt>
                <c:pt idx="8">
                  <c:v>17.366124230188834</c:v>
                </c:pt>
                <c:pt idx="9">
                  <c:v>4.0213711815326887</c:v>
                </c:pt>
                <c:pt idx="10">
                  <c:v>0.77490925404788125</c:v>
                </c:pt>
                <c:pt idx="11">
                  <c:v>0.18353113911660346</c:v>
                </c:pt>
                <c:pt idx="12">
                  <c:v>6.1177046372201151E-2</c:v>
                </c:pt>
                <c:pt idx="13">
                  <c:v>1.223540927444023E-2</c:v>
                </c:pt>
                <c:pt idx="14">
                  <c:v>8.1569395162934856E-3</c:v>
                </c:pt>
                <c:pt idx="15">
                  <c:v>4.0784697581467428E-3</c:v>
                </c:pt>
                <c:pt idx="16">
                  <c:v>4.0784697581467428E-3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6"/>
          <c:order val="6"/>
          <c:tx>
            <c:strRef>
              <c:f>bedrooms!$Q$1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bedrooms!$J$2:$J$24</c:f>
              <c:strCache>
                <c:ptCount val="23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29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</c:strCache>
            </c:strRef>
          </c:cat>
          <c:val>
            <c:numRef>
              <c:f>bedrooms!$Q$2:$Q$24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6.5042060532477672E-2</c:v>
                </c:pt>
                <c:pt idx="3">
                  <c:v>4.3361373688318446E-2</c:v>
                </c:pt>
                <c:pt idx="4">
                  <c:v>0.26884051686757438</c:v>
                </c:pt>
                <c:pt idx="5">
                  <c:v>7.9568120718064348</c:v>
                </c:pt>
                <c:pt idx="6">
                  <c:v>23.692654583297198</c:v>
                </c:pt>
                <c:pt idx="7">
                  <c:v>44.991761338999218</c:v>
                </c:pt>
                <c:pt idx="8">
                  <c:v>17.739137975891076</c:v>
                </c:pt>
                <c:pt idx="9">
                  <c:v>4.1930448356603938</c:v>
                </c:pt>
                <c:pt idx="10">
                  <c:v>0.80652155060272313</c:v>
                </c:pt>
                <c:pt idx="11">
                  <c:v>0.16477322001561009</c:v>
                </c:pt>
                <c:pt idx="12">
                  <c:v>5.2033648425982133E-2</c:v>
                </c:pt>
                <c:pt idx="13">
                  <c:v>1.3008412106495533E-2</c:v>
                </c:pt>
                <c:pt idx="14">
                  <c:v>0</c:v>
                </c:pt>
                <c:pt idx="15">
                  <c:v>4.3361373688318447E-3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4.3361373688318447E-3</c:v>
                </c:pt>
                <c:pt idx="20">
                  <c:v>0</c:v>
                </c:pt>
                <c:pt idx="21">
                  <c:v>4.3361373688318447E-3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35008"/>
        <c:axId val="254436968"/>
      </c:barChart>
      <c:catAx>
        <c:axId val="2544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36968"/>
        <c:crosses val="autoZero"/>
        <c:auto val="1"/>
        <c:lblAlgn val="ctr"/>
        <c:lblOffset val="100"/>
        <c:noMultiLvlLbl val="0"/>
      </c:catAx>
      <c:valAx>
        <c:axId val="254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for Number of Bedrooms -</a:t>
            </a:r>
            <a:r>
              <a:rPr lang="en-GB" baseline="0"/>
              <a:t> (1-12 bedrooms)</a:t>
            </a:r>
            <a:r>
              <a:rPr lang="en-GB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bedrooms!$J$6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bedrooms!$K$6:$Q$6</c:f>
              <c:numCache>
                <c:formatCode>General</c:formatCode>
                <c:ptCount val="7"/>
                <c:pt idx="0">
                  <c:v>0.46736716497066522</c:v>
                </c:pt>
                <c:pt idx="1">
                  <c:v>0.43595122590795854</c:v>
                </c:pt>
                <c:pt idx="2">
                  <c:v>0.38874091138147004</c:v>
                </c:pt>
                <c:pt idx="3">
                  <c:v>0.39420289855072466</c:v>
                </c:pt>
                <c:pt idx="4">
                  <c:v>0.39804669867454556</c:v>
                </c:pt>
                <c:pt idx="5">
                  <c:v>0.31404217137729923</c:v>
                </c:pt>
                <c:pt idx="6">
                  <c:v>0.26884051686757438</c:v>
                </c:pt>
              </c:numCache>
            </c:numRef>
          </c:val>
        </c:ser>
        <c:ser>
          <c:idx val="1"/>
          <c:order val="1"/>
          <c:tx>
            <c:strRef>
              <c:f>bedrooms!$J$7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bedrooms!$K$7:$Q$7</c:f>
              <c:numCache>
                <c:formatCode>General</c:formatCode>
                <c:ptCount val="7"/>
                <c:pt idx="0">
                  <c:v>9.8776890185289545</c:v>
                </c:pt>
                <c:pt idx="1">
                  <c:v>8.3224072374459155</c:v>
                </c:pt>
                <c:pt idx="2">
                  <c:v>7.9547908717874884</c:v>
                </c:pt>
                <c:pt idx="3">
                  <c:v>7.7217391304347824</c:v>
                </c:pt>
                <c:pt idx="4">
                  <c:v>7.7680659854733474</c:v>
                </c:pt>
                <c:pt idx="5">
                  <c:v>8.2221950324238353</c:v>
                </c:pt>
                <c:pt idx="6">
                  <c:v>7.9568120718064348</c:v>
                </c:pt>
              </c:numCache>
            </c:numRef>
          </c:val>
        </c:ser>
        <c:ser>
          <c:idx val="2"/>
          <c:order val="2"/>
          <c:tx>
            <c:strRef>
              <c:f>bedrooms!$J$8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bedrooms!$K$8:$Q$8</c:f>
              <c:numCache>
                <c:formatCode>General</c:formatCode>
                <c:ptCount val="7"/>
                <c:pt idx="0">
                  <c:v>26.139414630912526</c:v>
                </c:pt>
                <c:pt idx="1">
                  <c:v>24.757440671299332</c:v>
                </c:pt>
                <c:pt idx="2">
                  <c:v>24.4258872651357</c:v>
                </c:pt>
                <c:pt idx="3">
                  <c:v>23.965217391304346</c:v>
                </c:pt>
                <c:pt idx="4">
                  <c:v>23.464237350732489</c:v>
                </c:pt>
                <c:pt idx="5">
                  <c:v>24.173090256535747</c:v>
                </c:pt>
                <c:pt idx="6">
                  <c:v>23.692654583297198</c:v>
                </c:pt>
              </c:numCache>
            </c:numRef>
          </c:val>
        </c:ser>
        <c:ser>
          <c:idx val="3"/>
          <c:order val="3"/>
          <c:tx>
            <c:strRef>
              <c:f>bedrooms!$J$9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bedrooms!$K$9:$Q$9</c:f>
              <c:numCache>
                <c:formatCode>General</c:formatCode>
                <c:ptCount val="7"/>
                <c:pt idx="0">
                  <c:v>43.959030793198316</c:v>
                </c:pt>
                <c:pt idx="1">
                  <c:v>45.378261439622392</c:v>
                </c:pt>
                <c:pt idx="2">
                  <c:v>45.651860917140596</c:v>
                </c:pt>
                <c:pt idx="3">
                  <c:v>45.24444444444444</c:v>
                </c:pt>
                <c:pt idx="4">
                  <c:v>44.987484098649922</c:v>
                </c:pt>
                <c:pt idx="5">
                  <c:v>44.5858313960602</c:v>
                </c:pt>
                <c:pt idx="6">
                  <c:v>44.991761338999218</c:v>
                </c:pt>
              </c:numCache>
            </c:numRef>
          </c:val>
        </c:ser>
        <c:ser>
          <c:idx val="4"/>
          <c:order val="4"/>
          <c:tx>
            <c:strRef>
              <c:f>bedrooms!$J$10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bedrooms!$K$10:$Q$10</c:f>
              <c:numCache>
                <c:formatCode>General</c:formatCode>
                <c:ptCount val="7"/>
                <c:pt idx="0">
                  <c:v>15.008783850972854</c:v>
                </c:pt>
                <c:pt idx="1">
                  <c:v>16.43175560508719</c:v>
                </c:pt>
                <c:pt idx="2">
                  <c:v>16.604276150025196</c:v>
                </c:pt>
                <c:pt idx="3">
                  <c:v>17.082125603864736</c:v>
                </c:pt>
                <c:pt idx="4">
                  <c:v>17.329393902088718</c:v>
                </c:pt>
                <c:pt idx="5">
                  <c:v>17.366124230188834</c:v>
                </c:pt>
                <c:pt idx="6">
                  <c:v>17.739137975891076</c:v>
                </c:pt>
              </c:numCache>
            </c:numRef>
          </c:val>
        </c:ser>
        <c:ser>
          <c:idx val="5"/>
          <c:order val="5"/>
          <c:tx>
            <c:strRef>
              <c:f>bedrooms!$J$11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bedrooms!$K$11:$Q$11</c:f>
              <c:numCache>
                <c:formatCode>General</c:formatCode>
                <c:ptCount val="7"/>
                <c:pt idx="0">
                  <c:v>3.526799032119063</c:v>
                </c:pt>
                <c:pt idx="1">
                  <c:v>3.7006686770683097</c:v>
                </c:pt>
                <c:pt idx="2">
                  <c:v>3.8514145849830825</c:v>
                </c:pt>
                <c:pt idx="3">
                  <c:v>3.89951690821256</c:v>
                </c:pt>
                <c:pt idx="4">
                  <c:v>4.025606303089992</c:v>
                </c:pt>
                <c:pt idx="5">
                  <c:v>4.0213711815326887</c:v>
                </c:pt>
                <c:pt idx="6">
                  <c:v>4.1930448356603938</c:v>
                </c:pt>
              </c:numCache>
            </c:numRef>
          </c:val>
        </c:ser>
        <c:ser>
          <c:idx val="6"/>
          <c:order val="6"/>
          <c:tx>
            <c:strRef>
              <c:f>bedrooms!$J$12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bedrooms!$K$12:$Q$12</c:f>
              <c:numCache>
                <c:formatCode>General</c:formatCode>
                <c:ptCount val="7"/>
                <c:pt idx="0">
                  <c:v>0.62315621996088699</c:v>
                </c:pt>
                <c:pt idx="1">
                  <c:v>0.65884358201127569</c:v>
                </c:pt>
                <c:pt idx="2">
                  <c:v>0.66949823626808724</c:v>
                </c:pt>
                <c:pt idx="3">
                  <c:v>0.6376811594202898</c:v>
                </c:pt>
                <c:pt idx="4">
                  <c:v>0.70991833887315858</c:v>
                </c:pt>
                <c:pt idx="5">
                  <c:v>0.77490925404788125</c:v>
                </c:pt>
                <c:pt idx="6">
                  <c:v>0.80652155060272313</c:v>
                </c:pt>
              </c:numCache>
            </c:numRef>
          </c:val>
        </c:ser>
        <c:ser>
          <c:idx val="7"/>
          <c:order val="7"/>
          <c:tx>
            <c:strRef>
              <c:f>bedrooms!$J$13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bedrooms!$K$13:$Q$13</c:f>
              <c:numCache>
                <c:formatCode>General</c:formatCode>
                <c:ptCount val="7"/>
                <c:pt idx="0">
                  <c:v>0.12927176903443932</c:v>
                </c:pt>
                <c:pt idx="1">
                  <c:v>0.14094663694768583</c:v>
                </c:pt>
                <c:pt idx="2">
                  <c:v>0.13677920956014686</c:v>
                </c:pt>
                <c:pt idx="3">
                  <c:v>0.13526570048309181</c:v>
                </c:pt>
                <c:pt idx="4">
                  <c:v>0.14362509745988755</c:v>
                </c:pt>
                <c:pt idx="5">
                  <c:v>0.18353113911660346</c:v>
                </c:pt>
                <c:pt idx="6">
                  <c:v>0.16477322001561009</c:v>
                </c:pt>
              </c:numCache>
            </c:numRef>
          </c:val>
        </c:ser>
        <c:ser>
          <c:idx val="8"/>
          <c:order val="8"/>
          <c:tx>
            <c:strRef>
              <c:f>bedrooms!$J$14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bedrooms!$K$14:$Q$14</c:f>
              <c:numCache>
                <c:formatCode>General</c:formatCode>
                <c:ptCount val="7"/>
                <c:pt idx="0">
                  <c:v>5.6349232656037661E-2</c:v>
                </c:pt>
                <c:pt idx="1">
                  <c:v>5.9000917792054547E-2</c:v>
                </c:pt>
                <c:pt idx="2">
                  <c:v>5.7591246130588157E-2</c:v>
                </c:pt>
                <c:pt idx="3">
                  <c:v>5.4106280193236711E-2</c:v>
                </c:pt>
                <c:pt idx="4">
                  <c:v>5.7450038983955024E-2</c:v>
                </c:pt>
                <c:pt idx="5">
                  <c:v>6.1177046372201151E-2</c:v>
                </c:pt>
                <c:pt idx="6">
                  <c:v>5.2033648425982133E-2</c:v>
                </c:pt>
              </c:numCache>
            </c:numRef>
          </c:val>
        </c:ser>
        <c:ser>
          <c:idx val="9"/>
          <c:order val="9"/>
          <c:tx>
            <c:strRef>
              <c:f>bedrooms!$J$15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bedrooms!$K$15:$Q$15</c:f>
              <c:numCache>
                <c:formatCode>General</c:formatCode>
                <c:ptCount val="7"/>
                <c:pt idx="0">
                  <c:v>1.3258642977891213E-2</c:v>
                </c:pt>
                <c:pt idx="1">
                  <c:v>9.8334862986757567E-3</c:v>
                </c:pt>
                <c:pt idx="2">
                  <c:v>1.7997264415808796E-2</c:v>
                </c:pt>
                <c:pt idx="3">
                  <c:v>1.932367149758454E-2</c:v>
                </c:pt>
                <c:pt idx="4">
                  <c:v>1.6414296852558578E-2</c:v>
                </c:pt>
                <c:pt idx="5">
                  <c:v>1.223540927444023E-2</c:v>
                </c:pt>
                <c:pt idx="6">
                  <c:v>1.3008412106495533E-2</c:v>
                </c:pt>
              </c:numCache>
            </c:numRef>
          </c:val>
        </c:ser>
        <c:ser>
          <c:idx val="10"/>
          <c:order val="10"/>
          <c:tx>
            <c:strRef>
              <c:f>bedrooms!$J$16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bedrooms!$K$16:$Q$16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4.1035742131396444E-3</c:v>
                </c:pt>
                <c:pt idx="5">
                  <c:v>8.1569395162934856E-3</c:v>
                </c:pt>
                <c:pt idx="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bedrooms!$J$17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bedrooms!$K$17:$Q$17</c:f>
              <c:numCache>
                <c:formatCode>General</c:formatCode>
                <c:ptCount val="7"/>
                <c:pt idx="0">
                  <c:v>0</c:v>
                </c:pt>
                <c:pt idx="1">
                  <c:v>3.2778287662252521E-3</c:v>
                </c:pt>
                <c:pt idx="2">
                  <c:v>3.5994528831617598E-3</c:v>
                </c:pt>
                <c:pt idx="3">
                  <c:v>0</c:v>
                </c:pt>
                <c:pt idx="4">
                  <c:v>0</c:v>
                </c:pt>
                <c:pt idx="5">
                  <c:v>4.0784697581467428E-3</c:v>
                </c:pt>
                <c:pt idx="6">
                  <c:v>4.3361373688318447E-3</c:v>
                </c:pt>
              </c:numCache>
            </c:numRef>
          </c:val>
        </c:ser>
        <c:ser>
          <c:idx val="12"/>
          <c:order val="12"/>
          <c:tx>
            <c:strRef>
              <c:f>bedrooms!$J$18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bedrooms!$K$1:$Q$1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bedrooms!$K$18:$Q$18</c:f>
              <c:numCache>
                <c:formatCode>General</c:formatCode>
                <c:ptCount val="7"/>
                <c:pt idx="0">
                  <c:v>3.3146607444728034E-3</c:v>
                </c:pt>
                <c:pt idx="1">
                  <c:v>3.2778287662252521E-3</c:v>
                </c:pt>
                <c:pt idx="2">
                  <c:v>3.5994528831617598E-3</c:v>
                </c:pt>
                <c:pt idx="3">
                  <c:v>3.8647342995169081E-3</c:v>
                </c:pt>
                <c:pt idx="4">
                  <c:v>4.1035742131396444E-3</c:v>
                </c:pt>
                <c:pt idx="5">
                  <c:v>4.0784697581467428E-3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438536"/>
        <c:axId val="254440104"/>
      </c:barChart>
      <c:catAx>
        <c:axId val="25443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40104"/>
        <c:crosses val="autoZero"/>
        <c:auto val="1"/>
        <c:lblAlgn val="ctr"/>
        <c:lblOffset val="100"/>
        <c:noMultiLvlLbl val="0"/>
      </c:catAx>
      <c:valAx>
        <c:axId val="2544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non-bedroom</a:t>
            </a:r>
            <a:r>
              <a:rPr lang="en-GB" baseline="0"/>
              <a:t> </a:t>
            </a:r>
            <a:r>
              <a:rPr lang="en-GB"/>
              <a:t>Rooms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rooms'!$K$1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rooms'!$J$2:$J$26</c:f>
              <c:strCache>
                <c:ptCount val="25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36</c:v>
                </c:pt>
                <c:pt idx="23">
                  <c:v>44</c:v>
                </c:pt>
                <c:pt idx="24">
                  <c:v>60</c:v>
                </c:pt>
              </c:strCache>
            </c:strRef>
          </c:cat>
          <c:val>
            <c:numRef>
              <c:f>'other rooms'!$K$2:$K$26</c:f>
              <c:numCache>
                <c:formatCode>General</c:formatCode>
                <c:ptCount val="25"/>
                <c:pt idx="0">
                  <c:v>0.10938380456760249</c:v>
                </c:pt>
                <c:pt idx="1">
                  <c:v>0</c:v>
                </c:pt>
                <c:pt idx="2">
                  <c:v>2.6517285955782427E-2</c:v>
                </c:pt>
                <c:pt idx="3">
                  <c:v>6.9607875633928867E-2</c:v>
                </c:pt>
                <c:pt idx="4">
                  <c:v>47.366502038516359</c:v>
                </c:pt>
                <c:pt idx="5">
                  <c:v>34.210613543703801</c:v>
                </c:pt>
                <c:pt idx="6">
                  <c:v>12.7481852232424</c:v>
                </c:pt>
                <c:pt idx="7">
                  <c:v>3.8450064635884518</c:v>
                </c:pt>
                <c:pt idx="8">
                  <c:v>1.077264741953661</c:v>
                </c:pt>
                <c:pt idx="9">
                  <c:v>0.33809539593622595</c:v>
                </c:pt>
                <c:pt idx="10">
                  <c:v>9.2810500845238481E-2</c:v>
                </c:pt>
                <c:pt idx="11">
                  <c:v>5.3034571911564854E-2</c:v>
                </c:pt>
                <c:pt idx="12">
                  <c:v>2.320262521130962E-2</c:v>
                </c:pt>
                <c:pt idx="13">
                  <c:v>1.3258642977891213E-2</c:v>
                </c:pt>
                <c:pt idx="14">
                  <c:v>0</c:v>
                </c:pt>
                <c:pt idx="15">
                  <c:v>1.3258642977891213E-2</c:v>
                </c:pt>
                <c:pt idx="16">
                  <c:v>3.3146607444728034E-3</c:v>
                </c:pt>
                <c:pt idx="17">
                  <c:v>6.6293214889456067E-3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3.3146607444728034E-3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'other rooms'!$L$1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'other rooms'!$J$2:$J$26</c:f>
              <c:strCache>
                <c:ptCount val="25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36</c:v>
                </c:pt>
                <c:pt idx="23">
                  <c:v>44</c:v>
                </c:pt>
                <c:pt idx="24">
                  <c:v>60</c:v>
                </c:pt>
              </c:strCache>
            </c:strRef>
          </c:cat>
          <c:val>
            <c:numRef>
              <c:f>'other rooms'!$L$2:$L$26</c:f>
              <c:numCache>
                <c:formatCode>General</c:formatCode>
                <c:ptCount val="25"/>
                <c:pt idx="0">
                  <c:v>2.9500458896027273E-2</c:v>
                </c:pt>
                <c:pt idx="1">
                  <c:v>0</c:v>
                </c:pt>
                <c:pt idx="2">
                  <c:v>1.3111315064901008E-2</c:v>
                </c:pt>
                <c:pt idx="3">
                  <c:v>7.2112232856955547E-2</c:v>
                </c:pt>
                <c:pt idx="4">
                  <c:v>45.565097679297232</c:v>
                </c:pt>
                <c:pt idx="5">
                  <c:v>34.728595778156553</c:v>
                </c:pt>
                <c:pt idx="6">
                  <c:v>13.642323325029501</c:v>
                </c:pt>
                <c:pt idx="7">
                  <c:v>4.1202307591451426</c:v>
                </c:pt>
                <c:pt idx="8">
                  <c:v>1.1669070407761899</c:v>
                </c:pt>
                <c:pt idx="9">
                  <c:v>0.39989510947948081</c:v>
                </c:pt>
                <c:pt idx="10">
                  <c:v>0.1376688081814606</c:v>
                </c:pt>
                <c:pt idx="11">
                  <c:v>5.5723089025829287E-2</c:v>
                </c:pt>
                <c:pt idx="12">
                  <c:v>2.2944801363576767E-2</c:v>
                </c:pt>
                <c:pt idx="13">
                  <c:v>1.3111315064901008E-2</c:v>
                </c:pt>
                <c:pt idx="14">
                  <c:v>3.2778287662252521E-3</c:v>
                </c:pt>
                <c:pt idx="15">
                  <c:v>9.8334862986757567E-3</c:v>
                </c:pt>
                <c:pt idx="16">
                  <c:v>3.2778287662252521E-3</c:v>
                </c:pt>
                <c:pt idx="17">
                  <c:v>6.5556575324505042E-3</c:v>
                </c:pt>
                <c:pt idx="18">
                  <c:v>0</c:v>
                </c:pt>
                <c:pt idx="19">
                  <c:v>0</c:v>
                </c:pt>
                <c:pt idx="20">
                  <c:v>3.2778287662252521E-3</c:v>
                </c:pt>
                <c:pt idx="21">
                  <c:v>0</c:v>
                </c:pt>
                <c:pt idx="22">
                  <c:v>3.2778287662252521E-3</c:v>
                </c:pt>
                <c:pt idx="23">
                  <c:v>0</c:v>
                </c:pt>
                <c:pt idx="24">
                  <c:v>3.2778287662252521E-3</c:v>
                </c:pt>
              </c:numCache>
            </c:numRef>
          </c:val>
        </c:ser>
        <c:ser>
          <c:idx val="2"/>
          <c:order val="2"/>
          <c:tx>
            <c:strRef>
              <c:f>'other rooms'!$M$1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'other rooms'!$J$2:$J$26</c:f>
              <c:strCache>
                <c:ptCount val="25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36</c:v>
                </c:pt>
                <c:pt idx="23">
                  <c:v>44</c:v>
                </c:pt>
                <c:pt idx="24">
                  <c:v>60</c:v>
                </c:pt>
              </c:strCache>
            </c:strRef>
          </c:cat>
          <c:val>
            <c:numRef>
              <c:f>'other rooms'!$M$2:$M$26</c:f>
              <c:numCache>
                <c:formatCode>General</c:formatCode>
                <c:ptCount val="25"/>
                <c:pt idx="0">
                  <c:v>2.8795623065294079E-2</c:v>
                </c:pt>
                <c:pt idx="1">
                  <c:v>0.15117702109279388</c:v>
                </c:pt>
                <c:pt idx="2">
                  <c:v>1.4397811532647039E-2</c:v>
                </c:pt>
                <c:pt idx="3">
                  <c:v>4.6792887481102871E-2</c:v>
                </c:pt>
                <c:pt idx="4">
                  <c:v>44.899575264559786</c:v>
                </c:pt>
                <c:pt idx="5">
                  <c:v>34.687927435029877</c:v>
                </c:pt>
                <c:pt idx="6">
                  <c:v>14.167446548124685</c:v>
                </c:pt>
                <c:pt idx="7">
                  <c:v>4.2221582319487441</c:v>
                </c:pt>
                <c:pt idx="8">
                  <c:v>1.1518249226117629</c:v>
                </c:pt>
                <c:pt idx="9">
                  <c:v>0.37074364696566126</c:v>
                </c:pt>
                <c:pt idx="10">
                  <c:v>0.12958030379382335</c:v>
                </c:pt>
                <c:pt idx="11">
                  <c:v>6.1190699013749905E-2</c:v>
                </c:pt>
                <c:pt idx="12">
                  <c:v>2.8795623065294079E-2</c:v>
                </c:pt>
                <c:pt idx="13">
                  <c:v>1.4397811532647039E-2</c:v>
                </c:pt>
                <c:pt idx="14">
                  <c:v>3.5994528831617598E-3</c:v>
                </c:pt>
                <c:pt idx="15">
                  <c:v>3.5994528831617598E-3</c:v>
                </c:pt>
                <c:pt idx="16">
                  <c:v>0</c:v>
                </c:pt>
                <c:pt idx="17">
                  <c:v>7.1989057663235196E-3</c:v>
                </c:pt>
                <c:pt idx="18">
                  <c:v>0</c:v>
                </c:pt>
                <c:pt idx="19">
                  <c:v>0</c:v>
                </c:pt>
                <c:pt idx="20">
                  <c:v>3.5994528831617598E-3</c:v>
                </c:pt>
                <c:pt idx="21">
                  <c:v>0</c:v>
                </c:pt>
                <c:pt idx="22">
                  <c:v>3.5994528831617598E-3</c:v>
                </c:pt>
                <c:pt idx="23">
                  <c:v>0</c:v>
                </c:pt>
                <c:pt idx="24">
                  <c:v>3.5994528831617598E-3</c:v>
                </c:pt>
              </c:numCache>
            </c:numRef>
          </c:val>
        </c:ser>
        <c:ser>
          <c:idx val="3"/>
          <c:order val="3"/>
          <c:tx>
            <c:strRef>
              <c:f>'other rooms'!$N$1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'other rooms'!$J$2:$J$26</c:f>
              <c:strCache>
                <c:ptCount val="25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36</c:v>
                </c:pt>
                <c:pt idx="23">
                  <c:v>44</c:v>
                </c:pt>
                <c:pt idx="24">
                  <c:v>60</c:v>
                </c:pt>
              </c:strCache>
            </c:strRef>
          </c:cat>
          <c:val>
            <c:numRef>
              <c:f>'other rooms'!$N$2:$N$26</c:f>
              <c:numCache>
                <c:formatCode>General</c:formatCode>
                <c:ptCount val="25"/>
                <c:pt idx="0">
                  <c:v>3.8647342995169081E-3</c:v>
                </c:pt>
                <c:pt idx="1">
                  <c:v>0.77294685990338163</c:v>
                </c:pt>
                <c:pt idx="2">
                  <c:v>0</c:v>
                </c:pt>
                <c:pt idx="3">
                  <c:v>7.7294685990338161E-2</c:v>
                </c:pt>
                <c:pt idx="4">
                  <c:v>44.181642512077296</c:v>
                </c:pt>
                <c:pt idx="5">
                  <c:v>34.697584541062803</c:v>
                </c:pt>
                <c:pt idx="6">
                  <c:v>14.168115942028987</c:v>
                </c:pt>
                <c:pt idx="7">
                  <c:v>4.3053140096618359</c:v>
                </c:pt>
                <c:pt idx="8">
                  <c:v>1.1478260869565218</c:v>
                </c:pt>
                <c:pt idx="9">
                  <c:v>0.38647342995169082</c:v>
                </c:pt>
                <c:pt idx="10">
                  <c:v>0.12367149758454106</c:v>
                </c:pt>
                <c:pt idx="11">
                  <c:v>6.5700483091787443E-2</c:v>
                </c:pt>
                <c:pt idx="12">
                  <c:v>2.318840579710145E-2</c:v>
                </c:pt>
                <c:pt idx="13">
                  <c:v>1.5458937198067632E-2</c:v>
                </c:pt>
                <c:pt idx="14">
                  <c:v>3.8647342995169081E-3</c:v>
                </c:pt>
                <c:pt idx="15">
                  <c:v>1.1594202898550725E-2</c:v>
                </c:pt>
                <c:pt idx="16">
                  <c:v>0</c:v>
                </c:pt>
                <c:pt idx="17">
                  <c:v>7.7294685990338162E-3</c:v>
                </c:pt>
                <c:pt idx="18">
                  <c:v>3.8647342995169081E-3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3.8647342995169081E-3</c:v>
                </c:pt>
              </c:numCache>
            </c:numRef>
          </c:val>
        </c:ser>
        <c:ser>
          <c:idx val="4"/>
          <c:order val="4"/>
          <c:tx>
            <c:strRef>
              <c:f>'other rooms'!$O$1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'other rooms'!$J$2:$J$26</c:f>
              <c:strCache>
                <c:ptCount val="25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36</c:v>
                </c:pt>
                <c:pt idx="23">
                  <c:v>44</c:v>
                </c:pt>
                <c:pt idx="24">
                  <c:v>60</c:v>
                </c:pt>
              </c:strCache>
            </c:strRef>
          </c:cat>
          <c:val>
            <c:numRef>
              <c:f>'other rooms'!$O$2:$O$26</c:f>
              <c:numCache>
                <c:formatCode>General</c:formatCode>
                <c:ptCount val="25"/>
                <c:pt idx="0">
                  <c:v>0.95202921744839752</c:v>
                </c:pt>
                <c:pt idx="1">
                  <c:v>0</c:v>
                </c:pt>
                <c:pt idx="2">
                  <c:v>8.2071484262792888E-3</c:v>
                </c:pt>
                <c:pt idx="3">
                  <c:v>0.14772867167302722</c:v>
                </c:pt>
                <c:pt idx="4">
                  <c:v>43.678443924658374</c:v>
                </c:pt>
                <c:pt idx="5">
                  <c:v>34.601337765193485</c:v>
                </c:pt>
                <c:pt idx="6">
                  <c:v>14.329681152283639</c:v>
                </c:pt>
                <c:pt idx="7">
                  <c:v>4.4154458533382579</c:v>
                </c:pt>
                <c:pt idx="8">
                  <c:v>1.1941400960236366</c:v>
                </c:pt>
                <c:pt idx="9">
                  <c:v>0.40625384710082479</c:v>
                </c:pt>
                <c:pt idx="10">
                  <c:v>0.11490007796791005</c:v>
                </c:pt>
                <c:pt idx="11">
                  <c:v>6.9760761623373954E-2</c:v>
                </c:pt>
                <c:pt idx="12">
                  <c:v>1.2310722639418936E-2</c:v>
                </c:pt>
                <c:pt idx="13">
                  <c:v>2.4621445278837872E-2</c:v>
                </c:pt>
                <c:pt idx="14">
                  <c:v>1.2310722639418936E-2</c:v>
                </c:pt>
                <c:pt idx="15">
                  <c:v>1.2310722639418936E-2</c:v>
                </c:pt>
                <c:pt idx="16">
                  <c:v>0</c:v>
                </c:pt>
                <c:pt idx="17">
                  <c:v>8.2071484262792888E-3</c:v>
                </c:pt>
                <c:pt idx="18">
                  <c:v>4.1035742131396444E-3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4.1035742131396444E-3</c:v>
                </c:pt>
                <c:pt idx="24">
                  <c:v>4.1035742131396444E-3</c:v>
                </c:pt>
              </c:numCache>
            </c:numRef>
          </c:val>
        </c:ser>
        <c:ser>
          <c:idx val="5"/>
          <c:order val="5"/>
          <c:tx>
            <c:strRef>
              <c:f>'other rooms'!$P$1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'other rooms'!$J$2:$J$26</c:f>
              <c:strCache>
                <c:ptCount val="25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36</c:v>
                </c:pt>
                <c:pt idx="23">
                  <c:v>44</c:v>
                </c:pt>
                <c:pt idx="24">
                  <c:v>60</c:v>
                </c:pt>
              </c:strCache>
            </c:strRef>
          </c:cat>
          <c:val>
            <c:numRef>
              <c:f>'other rooms'!$P$2:$P$26</c:f>
              <c:numCache>
                <c:formatCode>General</c:formatCode>
                <c:ptCount val="25"/>
                <c:pt idx="0">
                  <c:v>1.2235908312260379E-2</c:v>
                </c:pt>
                <c:pt idx="1">
                  <c:v>0</c:v>
                </c:pt>
                <c:pt idx="2">
                  <c:v>0.15906680805938495</c:v>
                </c:pt>
                <c:pt idx="3">
                  <c:v>0.16314544416347174</c:v>
                </c:pt>
                <c:pt idx="4">
                  <c:v>45.958071620849985</c:v>
                </c:pt>
                <c:pt idx="5">
                  <c:v>33.881230116648993</c:v>
                </c:pt>
                <c:pt idx="6">
                  <c:v>13.842890937270576</c:v>
                </c:pt>
                <c:pt idx="7">
                  <c:v>4.2499388204584392</c:v>
                </c:pt>
                <c:pt idx="8">
                  <c:v>1.1216249286238682</c:v>
                </c:pt>
                <c:pt idx="9">
                  <c:v>0.39154906599233213</c:v>
                </c:pt>
                <c:pt idx="10">
                  <c:v>8.9729994289909465E-2</c:v>
                </c:pt>
                <c:pt idx="11">
                  <c:v>6.9336813769475494E-2</c:v>
                </c:pt>
                <c:pt idx="12">
                  <c:v>1.6314544416347176E-2</c:v>
                </c:pt>
                <c:pt idx="13">
                  <c:v>2.4471816624520758E-2</c:v>
                </c:pt>
                <c:pt idx="14">
                  <c:v>0</c:v>
                </c:pt>
                <c:pt idx="15">
                  <c:v>1.2235908312260379E-2</c:v>
                </c:pt>
                <c:pt idx="16">
                  <c:v>0</c:v>
                </c:pt>
                <c:pt idx="17">
                  <c:v>8.1572722081735879E-3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'other rooms'!$Q$1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'other rooms'!$J$2:$J$26</c:f>
              <c:strCache>
                <c:ptCount val="25"/>
                <c:pt idx="0">
                  <c:v>missing</c:v>
                </c:pt>
                <c:pt idx="1">
                  <c:v>inapplicable</c:v>
                </c:pt>
                <c:pt idx="2">
                  <c:v>refusal</c:v>
                </c:pt>
                <c:pt idx="3">
                  <c:v>don't know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36</c:v>
                </c:pt>
                <c:pt idx="23">
                  <c:v>44</c:v>
                </c:pt>
                <c:pt idx="24">
                  <c:v>60</c:v>
                </c:pt>
              </c:strCache>
            </c:strRef>
          </c:cat>
          <c:val>
            <c:numRef>
              <c:f>'other rooms'!$Q$2:$Q$26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7.8047088410007376E-2</c:v>
                </c:pt>
                <c:pt idx="3">
                  <c:v>6.0703290985561292E-2</c:v>
                </c:pt>
                <c:pt idx="4">
                  <c:v>45.588171530156529</c:v>
                </c:pt>
                <c:pt idx="5">
                  <c:v>34.31903915362269</c:v>
                </c:pt>
                <c:pt idx="6">
                  <c:v>14.052811863157439</c:v>
                </c:pt>
                <c:pt idx="7">
                  <c:v>4.1321597363742795</c:v>
                </c:pt>
                <c:pt idx="8">
                  <c:v>1.131682781945107</c:v>
                </c:pt>
                <c:pt idx="9">
                  <c:v>0.41625113818670595</c:v>
                </c:pt>
                <c:pt idx="10">
                  <c:v>9.972683519056498E-2</c:v>
                </c:pt>
                <c:pt idx="11">
                  <c:v>5.2031392273338244E-2</c:v>
                </c:pt>
                <c:pt idx="12">
                  <c:v>1.3007848068334561E-2</c:v>
                </c:pt>
                <c:pt idx="13">
                  <c:v>2.6015696136669122E-2</c:v>
                </c:pt>
                <c:pt idx="14">
                  <c:v>8.6718987122230418E-3</c:v>
                </c:pt>
                <c:pt idx="15">
                  <c:v>1.3007848068334561E-2</c:v>
                </c:pt>
                <c:pt idx="16">
                  <c:v>0</c:v>
                </c:pt>
                <c:pt idx="17">
                  <c:v>8.6718987122230418E-3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087160"/>
        <c:axId val="249089120"/>
      </c:barChart>
      <c:catAx>
        <c:axId val="24908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9120"/>
        <c:crosses val="autoZero"/>
        <c:auto val="1"/>
        <c:lblAlgn val="ctr"/>
        <c:lblOffset val="100"/>
        <c:noMultiLvlLbl val="0"/>
      </c:catAx>
      <c:valAx>
        <c:axId val="2490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21</xdr:row>
      <xdr:rowOff>133350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37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0</xdr:colOff>
      <xdr:row>21</xdr:row>
      <xdr:rowOff>76199</xdr:rowOff>
    </xdr:from>
    <xdr:to>
      <xdr:col>12</xdr:col>
      <xdr:colOff>595314</xdr:colOff>
      <xdr:row>62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80961</xdr:colOff>
      <xdr:row>22</xdr:row>
      <xdr:rowOff>104773</xdr:rowOff>
    </xdr:from>
    <xdr:to>
      <xdr:col>24</xdr:col>
      <xdr:colOff>371475</xdr:colOff>
      <xdr:row>56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104775</xdr:colOff>
      <xdr:row>0</xdr:row>
      <xdr:rowOff>28575</xdr:rowOff>
    </xdr:from>
    <xdr:to>
      <xdr:col>30</xdr:col>
      <xdr:colOff>9525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17</xdr:row>
      <xdr:rowOff>66675</xdr:rowOff>
    </xdr:from>
    <xdr:to>
      <xdr:col>26</xdr:col>
      <xdr:colOff>142875</xdr:colOff>
      <xdr:row>46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152399</xdr:rowOff>
    </xdr:from>
    <xdr:to>
      <xdr:col>15</xdr:col>
      <xdr:colOff>114300</xdr:colOff>
      <xdr:row>44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0</xdr:row>
      <xdr:rowOff>0</xdr:rowOff>
    </xdr:from>
    <xdr:to>
      <xdr:col>26</xdr:col>
      <xdr:colOff>0</xdr:colOff>
      <xdr:row>16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25</xdr:row>
      <xdr:rowOff>123826</xdr:rowOff>
    </xdr:from>
    <xdr:to>
      <xdr:col>20</xdr:col>
      <xdr:colOff>38100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95249</xdr:colOff>
      <xdr:row>0</xdr:row>
      <xdr:rowOff>90487</xdr:rowOff>
    </xdr:from>
    <xdr:to>
      <xdr:col>27</xdr:col>
      <xdr:colOff>581024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128587</xdr:rowOff>
    </xdr:from>
    <xdr:to>
      <xdr:col>17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32</xdr:row>
      <xdr:rowOff>33337</xdr:rowOff>
    </xdr:from>
    <xdr:to>
      <xdr:col>15</xdr:col>
      <xdr:colOff>209550</xdr:colOff>
      <xdr:row>58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23812</xdr:rowOff>
    </xdr:from>
    <xdr:to>
      <xdr:col>18</xdr:col>
      <xdr:colOff>0</xdr:colOff>
      <xdr:row>46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7</xdr:row>
      <xdr:rowOff>19049</xdr:rowOff>
    </xdr:from>
    <xdr:to>
      <xdr:col>10</xdr:col>
      <xdr:colOff>371474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7</xdr:row>
      <xdr:rowOff>19049</xdr:rowOff>
    </xdr:from>
    <xdr:to>
      <xdr:col>21</xdr:col>
      <xdr:colOff>0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tabSelected="1" workbookViewId="0"/>
  </sheetViews>
  <sheetFormatPr defaultRowHeight="12.75" x14ac:dyDescent="0.2"/>
  <cols>
    <col min="1" max="1" width="58.140625" customWidth="1"/>
  </cols>
  <sheetData>
    <row r="1" spans="1:18" x14ac:dyDescent="0.2">
      <c r="A1" s="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27</v>
      </c>
      <c r="R1" t="s">
        <v>41</v>
      </c>
    </row>
    <row r="2" spans="1:18" x14ac:dyDescent="0.2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16</v>
      </c>
      <c r="H2">
        <v>0</v>
      </c>
      <c r="J2">
        <f t="shared" ref="J2:P2" si="0">B2/B21*100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6.5255516130347885E-2</v>
      </c>
      <c r="P2">
        <f t="shared" si="0"/>
        <v>0</v>
      </c>
      <c r="Q2">
        <f t="shared" ref="Q2:Q20" si="1">AVERAGE(J2:P2)</f>
        <v>9.3222165900496978E-3</v>
      </c>
      <c r="R2">
        <f t="shared" ref="R2:R20" si="2">_xlfn.STDEV.S(J3:P3)</f>
        <v>0.29168503570085585</v>
      </c>
    </row>
    <row r="3" spans="1:18" x14ac:dyDescent="0.2">
      <c r="A3" t="s">
        <v>8</v>
      </c>
      <c r="B3">
        <v>990</v>
      </c>
      <c r="C3">
        <v>1079</v>
      </c>
      <c r="D3">
        <v>1048</v>
      </c>
      <c r="E3">
        <v>1000</v>
      </c>
      <c r="F3">
        <v>979</v>
      </c>
      <c r="G3">
        <v>986</v>
      </c>
      <c r="H3">
        <v>938</v>
      </c>
      <c r="J3">
        <f>B3/B21*100</f>
        <v>3.2815141370280752</v>
      </c>
      <c r="K3">
        <f t="shared" ref="K3:P3" si="3">C3/C21*100</f>
        <v>3.5367772387570473</v>
      </c>
      <c r="L3">
        <f t="shared" si="3"/>
        <v>3.7722266215535241</v>
      </c>
      <c r="M3">
        <f t="shared" si="3"/>
        <v>3.8647342995169081</v>
      </c>
      <c r="N3">
        <f t="shared" si="3"/>
        <v>4.0173991546637122</v>
      </c>
      <c r="O3">
        <f t="shared" si="3"/>
        <v>4.0213711815326887</v>
      </c>
      <c r="P3">
        <f t="shared" si="3"/>
        <v>4.0671204960326062</v>
      </c>
      <c r="Q3">
        <f t="shared" si="1"/>
        <v>3.7944490184406519</v>
      </c>
      <c r="R3">
        <f t="shared" si="2"/>
        <v>0.59212586332493689</v>
      </c>
    </row>
    <row r="4" spans="1:18" x14ac:dyDescent="0.2">
      <c r="A4" t="s">
        <v>9</v>
      </c>
      <c r="B4">
        <v>2470</v>
      </c>
      <c r="C4">
        <v>2764</v>
      </c>
      <c r="D4">
        <v>2595</v>
      </c>
      <c r="E4">
        <v>2475</v>
      </c>
      <c r="F4">
        <v>2432</v>
      </c>
      <c r="G4">
        <v>2362</v>
      </c>
      <c r="H4">
        <v>2244</v>
      </c>
      <c r="J4">
        <f>B4/B21*100</f>
        <v>8.1872120388478251</v>
      </c>
      <c r="K4">
        <f t="shared" ref="K4:P4" si="4">C4/C21*100</f>
        <v>9.059918709846599</v>
      </c>
      <c r="L4">
        <f t="shared" si="4"/>
        <v>9.3405802318047648</v>
      </c>
      <c r="M4">
        <f t="shared" si="4"/>
        <v>9.5652173913043477</v>
      </c>
      <c r="N4">
        <f t="shared" si="4"/>
        <v>9.9798924863556149</v>
      </c>
      <c r="O4">
        <f t="shared" si="4"/>
        <v>9.6333455687426071</v>
      </c>
      <c r="P4">
        <f t="shared" si="4"/>
        <v>9.7298703551142527</v>
      </c>
      <c r="Q4">
        <f t="shared" si="1"/>
        <v>9.3565766831451462</v>
      </c>
      <c r="R4">
        <f t="shared" si="2"/>
        <v>0.62802550470226959</v>
      </c>
    </row>
    <row r="5" spans="1:18" x14ac:dyDescent="0.2">
      <c r="A5" t="s">
        <v>10</v>
      </c>
      <c r="B5">
        <v>4109</v>
      </c>
      <c r="C5">
        <v>3784</v>
      </c>
      <c r="D5">
        <v>3350</v>
      </c>
      <c r="E5">
        <v>3083</v>
      </c>
      <c r="F5">
        <v>2875</v>
      </c>
      <c r="G5">
        <v>2938</v>
      </c>
      <c r="H5">
        <v>2778</v>
      </c>
      <c r="J5">
        <f>B5/B21*100</f>
        <v>13.619940999038748</v>
      </c>
      <c r="K5">
        <f t="shared" ref="K5:P5" si="5">C5/C21*100</f>
        <v>12.403304051396354</v>
      </c>
      <c r="L5">
        <f t="shared" si="5"/>
        <v>12.058167158591894</v>
      </c>
      <c r="M5">
        <f t="shared" si="5"/>
        <v>11.914975845410627</v>
      </c>
      <c r="N5">
        <f t="shared" si="5"/>
        <v>11.797775862776479</v>
      </c>
      <c r="O5">
        <f t="shared" si="5"/>
        <v>11.982544149435132</v>
      </c>
      <c r="P5">
        <f t="shared" si="5"/>
        <v>12.045267311277804</v>
      </c>
      <c r="Q5">
        <f t="shared" si="1"/>
        <v>12.260282196846719</v>
      </c>
      <c r="R5">
        <f t="shared" si="2"/>
        <v>0.43284867970243107</v>
      </c>
    </row>
    <row r="6" spans="1:18" x14ac:dyDescent="0.2">
      <c r="A6" t="s">
        <v>11</v>
      </c>
      <c r="B6">
        <v>1111</v>
      </c>
      <c r="C6">
        <v>1000</v>
      </c>
      <c r="D6">
        <v>839</v>
      </c>
      <c r="E6">
        <v>737</v>
      </c>
      <c r="F6">
        <v>660</v>
      </c>
      <c r="G6">
        <v>655</v>
      </c>
      <c r="H6">
        <v>548</v>
      </c>
      <c r="J6">
        <f>B6/B21 *100</f>
        <v>3.6825880871092842</v>
      </c>
      <c r="K6">
        <f t="shared" ref="K6:P6" si="6">C6/C21 *100</f>
        <v>3.2778287662252525</v>
      </c>
      <c r="L6">
        <f t="shared" si="6"/>
        <v>3.0199409689727159</v>
      </c>
      <c r="M6">
        <f t="shared" si="6"/>
        <v>2.8483091787439614</v>
      </c>
      <c r="N6">
        <f t="shared" si="6"/>
        <v>2.7083589806721653</v>
      </c>
      <c r="O6">
        <f t="shared" si="6"/>
        <v>2.6713976915861171</v>
      </c>
      <c r="P6">
        <f t="shared" si="6"/>
        <v>2.3761002471491133</v>
      </c>
      <c r="Q6">
        <f t="shared" si="1"/>
        <v>2.9406462743512303</v>
      </c>
      <c r="R6">
        <f t="shared" si="2"/>
        <v>0.47053999333458296</v>
      </c>
    </row>
    <row r="7" spans="1:18" x14ac:dyDescent="0.2">
      <c r="A7" t="s">
        <v>12</v>
      </c>
      <c r="B7">
        <v>1252</v>
      </c>
      <c r="C7">
        <v>1051</v>
      </c>
      <c r="D7">
        <v>900</v>
      </c>
      <c r="E7">
        <v>802</v>
      </c>
      <c r="F7">
        <v>698</v>
      </c>
      <c r="G7">
        <v>718</v>
      </c>
      <c r="H7">
        <v>643</v>
      </c>
      <c r="J7">
        <f>B7/B21 *100</f>
        <v>4.1499552520799492</v>
      </c>
      <c r="K7">
        <f t="shared" ref="K7:P7" si="7">C7/C21 *100</f>
        <v>3.4449980333027401</v>
      </c>
      <c r="L7">
        <f t="shared" si="7"/>
        <v>3.2395075948455836</v>
      </c>
      <c r="M7">
        <f t="shared" si="7"/>
        <v>3.0995169082125607</v>
      </c>
      <c r="N7">
        <f t="shared" si="7"/>
        <v>2.8642948007714719</v>
      </c>
      <c r="O7">
        <f t="shared" si="7"/>
        <v>2.9283412863493616</v>
      </c>
      <c r="P7">
        <f t="shared" si="7"/>
        <v>2.788015435979708</v>
      </c>
      <c r="Q7">
        <f t="shared" si="1"/>
        <v>3.2163756159344823</v>
      </c>
      <c r="R7">
        <f t="shared" si="2"/>
        <v>0.62902495484394694</v>
      </c>
    </row>
    <row r="8" spans="1:18" x14ac:dyDescent="0.2">
      <c r="A8" t="s">
        <v>13</v>
      </c>
      <c r="B8">
        <v>3885</v>
      </c>
      <c r="C8">
        <v>3766</v>
      </c>
      <c r="D8">
        <v>3313</v>
      </c>
      <c r="E8">
        <v>3001</v>
      </c>
      <c r="F8">
        <v>2749</v>
      </c>
      <c r="G8">
        <v>2797</v>
      </c>
      <c r="H8">
        <v>2569</v>
      </c>
      <c r="J8">
        <f>B8/B21 *100</f>
        <v>12.877456992276839</v>
      </c>
      <c r="K8">
        <f t="shared" ref="K8:P8" si="8">C8/C21 *100</f>
        <v>12.344303133604301</v>
      </c>
      <c r="L8">
        <f t="shared" si="8"/>
        <v>11.924987401914908</v>
      </c>
      <c r="M8">
        <f t="shared" si="8"/>
        <v>11.598067632850242</v>
      </c>
      <c r="N8">
        <f t="shared" si="8"/>
        <v>11.280725511920883</v>
      </c>
      <c r="O8">
        <f t="shared" si="8"/>
        <v>11.40747991353644</v>
      </c>
      <c r="P8">
        <f t="shared" si="8"/>
        <v>11.139053895850497</v>
      </c>
      <c r="Q8">
        <f t="shared" si="1"/>
        <v>11.79601064027916</v>
      </c>
      <c r="R8">
        <f t="shared" si="2"/>
        <v>0.88425099620618497</v>
      </c>
    </row>
    <row r="9" spans="1:18" x14ac:dyDescent="0.2">
      <c r="A9" t="s">
        <v>14</v>
      </c>
      <c r="B9">
        <v>3810</v>
      </c>
      <c r="C9">
        <v>4283</v>
      </c>
      <c r="D9">
        <v>4005</v>
      </c>
      <c r="E9">
        <v>3808</v>
      </c>
      <c r="F9">
        <v>3721</v>
      </c>
      <c r="G9">
        <v>3595</v>
      </c>
      <c r="H9">
        <v>3484</v>
      </c>
      <c r="J9">
        <f>B9/B21 *100</f>
        <v>12.628857436441379</v>
      </c>
      <c r="K9">
        <f t="shared" ref="K9:P9" si="9">C9/C21 *100</f>
        <v>14.038940605742756</v>
      </c>
      <c r="L9">
        <f t="shared" si="9"/>
        <v>14.415808797062846</v>
      </c>
      <c r="M9">
        <f t="shared" si="9"/>
        <v>14.716908212560387</v>
      </c>
      <c r="N9">
        <f t="shared" si="9"/>
        <v>15.269399647092619</v>
      </c>
      <c r="O9">
        <f t="shared" si="9"/>
        <v>14.662098780537541</v>
      </c>
      <c r="P9">
        <f t="shared" si="9"/>
        <v>15.106447556692537</v>
      </c>
      <c r="Q9">
        <f t="shared" si="1"/>
        <v>14.405494433732867</v>
      </c>
      <c r="R9">
        <f t="shared" si="2"/>
        <v>0.4113104500521953</v>
      </c>
    </row>
    <row r="10" spans="1:18" x14ac:dyDescent="0.2">
      <c r="A10" t="s">
        <v>15</v>
      </c>
      <c r="B10">
        <v>2165</v>
      </c>
      <c r="C10">
        <v>2165</v>
      </c>
      <c r="D10">
        <v>1938</v>
      </c>
      <c r="E10">
        <v>1763</v>
      </c>
      <c r="F10">
        <v>1574</v>
      </c>
      <c r="G10">
        <v>1524</v>
      </c>
      <c r="H10">
        <v>1430</v>
      </c>
      <c r="J10">
        <f>B10/B21 *100</f>
        <v>7.176240511783619</v>
      </c>
      <c r="K10">
        <f t="shared" ref="K10:P10" si="10">C10/C21 *100</f>
        <v>7.0964992788776717</v>
      </c>
      <c r="L10">
        <f t="shared" si="10"/>
        <v>6.9757396875674891</v>
      </c>
      <c r="M10">
        <f t="shared" si="10"/>
        <v>6.8135265700483085</v>
      </c>
      <c r="N10">
        <f t="shared" si="10"/>
        <v>6.4590258114817996</v>
      </c>
      <c r="O10">
        <f t="shared" si="10"/>
        <v>6.2155879114156365</v>
      </c>
      <c r="P10">
        <f t="shared" si="10"/>
        <v>6.2004075792394744</v>
      </c>
      <c r="Q10">
        <f t="shared" si="1"/>
        <v>6.7052896214877151</v>
      </c>
      <c r="R10">
        <f t="shared" si="2"/>
        <v>0.10557018945206899</v>
      </c>
    </row>
    <row r="11" spans="1:18" x14ac:dyDescent="0.2">
      <c r="A11" t="s">
        <v>16</v>
      </c>
      <c r="B11">
        <v>2742</v>
      </c>
      <c r="C11">
        <v>2845</v>
      </c>
      <c r="D11">
        <v>2596</v>
      </c>
      <c r="E11">
        <v>2420</v>
      </c>
      <c r="F11">
        <v>2231</v>
      </c>
      <c r="G11">
        <v>2248</v>
      </c>
      <c r="H11">
        <v>2138</v>
      </c>
      <c r="J11">
        <f>B11/B21 *100</f>
        <v>9.0887997613444274</v>
      </c>
      <c r="K11">
        <f t="shared" ref="K11:P11" si="11">C11/C21 *100</f>
        <v>9.3254228399108428</v>
      </c>
      <c r="L11">
        <f t="shared" si="11"/>
        <v>9.3441796846879264</v>
      </c>
      <c r="M11">
        <f t="shared" si="11"/>
        <v>9.3526570048309186</v>
      </c>
      <c r="N11">
        <f t="shared" si="11"/>
        <v>9.1550740695145478</v>
      </c>
      <c r="O11">
        <f t="shared" si="11"/>
        <v>9.1684000163138801</v>
      </c>
      <c r="P11">
        <f t="shared" si="11"/>
        <v>9.270259723366431</v>
      </c>
      <c r="Q11">
        <f t="shared" si="1"/>
        <v>9.2435418714241404</v>
      </c>
      <c r="R11">
        <f t="shared" si="2"/>
        <v>0.1862624694399069</v>
      </c>
    </row>
    <row r="12" spans="1:18" x14ac:dyDescent="0.2">
      <c r="A12" t="s">
        <v>17</v>
      </c>
      <c r="B12">
        <v>1452</v>
      </c>
      <c r="C12">
        <v>1404</v>
      </c>
      <c r="D12">
        <v>1278</v>
      </c>
      <c r="E12">
        <v>1165</v>
      </c>
      <c r="F12">
        <v>1064</v>
      </c>
      <c r="G12">
        <v>1063</v>
      </c>
      <c r="H12">
        <v>989</v>
      </c>
      <c r="J12">
        <f>B12/B21 *100</f>
        <v>4.8128874009745104</v>
      </c>
      <c r="K12">
        <f t="shared" ref="K12:P12" si="12">C12/C21 *100</f>
        <v>4.6020715877802543</v>
      </c>
      <c r="L12">
        <f t="shared" si="12"/>
        <v>4.6001007846807287</v>
      </c>
      <c r="M12">
        <f t="shared" si="12"/>
        <v>4.5024154589371976</v>
      </c>
      <c r="N12">
        <f t="shared" si="12"/>
        <v>4.3662029627805818</v>
      </c>
      <c r="O12">
        <f t="shared" si="12"/>
        <v>4.3354133529099883</v>
      </c>
      <c r="P12">
        <f t="shared" si="12"/>
        <v>4.2882539131942936</v>
      </c>
      <c r="Q12">
        <f t="shared" si="1"/>
        <v>4.5010493516082217</v>
      </c>
      <c r="R12">
        <f t="shared" si="2"/>
        <v>0.12563320659484592</v>
      </c>
    </row>
    <row r="13" spans="1:18" x14ac:dyDescent="0.2">
      <c r="A13" t="s">
        <v>18</v>
      </c>
      <c r="B13">
        <v>849</v>
      </c>
      <c r="C13">
        <v>807</v>
      </c>
      <c r="D13">
        <v>698</v>
      </c>
      <c r="E13">
        <v>690</v>
      </c>
      <c r="F13">
        <v>654</v>
      </c>
      <c r="G13">
        <v>692</v>
      </c>
      <c r="H13">
        <v>662</v>
      </c>
      <c r="J13">
        <f>B13/B21 *100</f>
        <v>2.8141469720574097</v>
      </c>
      <c r="K13">
        <f t="shared" ref="K13:P13" si="13">C13/C21 *100</f>
        <v>2.6452078143437787</v>
      </c>
      <c r="L13">
        <f t="shared" si="13"/>
        <v>2.512418112446908</v>
      </c>
      <c r="M13">
        <f t="shared" si="13"/>
        <v>2.666666666666667</v>
      </c>
      <c r="N13">
        <f t="shared" si="13"/>
        <v>2.6837375353933277</v>
      </c>
      <c r="O13">
        <f t="shared" si="13"/>
        <v>2.8223010726375461</v>
      </c>
      <c r="P13">
        <f t="shared" si="13"/>
        <v>2.8703984737458268</v>
      </c>
      <c r="Q13">
        <f t="shared" si="1"/>
        <v>2.7164109496130666</v>
      </c>
      <c r="R13">
        <f t="shared" si="2"/>
        <v>0.1289497552879498</v>
      </c>
    </row>
    <row r="14" spans="1:18" x14ac:dyDescent="0.2">
      <c r="A14" t="s">
        <v>19</v>
      </c>
      <c r="B14">
        <v>483</v>
      </c>
      <c r="C14">
        <v>537</v>
      </c>
      <c r="D14">
        <v>507</v>
      </c>
      <c r="E14">
        <v>494</v>
      </c>
      <c r="F14">
        <v>476</v>
      </c>
      <c r="G14">
        <v>458</v>
      </c>
      <c r="H14">
        <v>455</v>
      </c>
      <c r="J14">
        <f>B14/B21 *100</f>
        <v>1.6009811395803639</v>
      </c>
      <c r="K14">
        <f t="shared" ref="K14:P14" si="14">C14/C21 *100</f>
        <v>1.7601940474629607</v>
      </c>
      <c r="L14">
        <f t="shared" si="14"/>
        <v>1.8249226117630122</v>
      </c>
      <c r="M14">
        <f t="shared" si="14"/>
        <v>1.9091787439613526</v>
      </c>
      <c r="N14">
        <f t="shared" si="14"/>
        <v>1.9533013254544711</v>
      </c>
      <c r="O14">
        <f t="shared" si="14"/>
        <v>1.8679391492312083</v>
      </c>
      <c r="P14">
        <f t="shared" si="14"/>
        <v>1.9728569570307417</v>
      </c>
      <c r="Q14">
        <f t="shared" si="1"/>
        <v>1.8413391392120158</v>
      </c>
      <c r="R14">
        <f t="shared" si="2"/>
        <v>5.2493764903721464E-2</v>
      </c>
    </row>
    <row r="15" spans="1:18" x14ac:dyDescent="0.2">
      <c r="A15" t="s">
        <v>20</v>
      </c>
      <c r="B15">
        <v>452</v>
      </c>
      <c r="C15">
        <v>461</v>
      </c>
      <c r="D15">
        <v>439</v>
      </c>
      <c r="E15">
        <v>395</v>
      </c>
      <c r="F15">
        <v>351</v>
      </c>
      <c r="G15">
        <v>362</v>
      </c>
      <c r="H15">
        <v>329</v>
      </c>
      <c r="J15">
        <f>B15/B21 *100</f>
        <v>1.4982266565017071</v>
      </c>
      <c r="K15">
        <f t="shared" ref="K15:P15" si="15">C15/C21 *100</f>
        <v>1.5110790612298415</v>
      </c>
      <c r="L15">
        <f t="shared" si="15"/>
        <v>1.5801598157080123</v>
      </c>
      <c r="M15">
        <f t="shared" si="15"/>
        <v>1.5265700483091786</v>
      </c>
      <c r="N15">
        <f t="shared" si="15"/>
        <v>1.4403545488120153</v>
      </c>
      <c r="O15">
        <f t="shared" si="15"/>
        <v>1.4764060524491212</v>
      </c>
      <c r="P15">
        <f t="shared" si="15"/>
        <v>1.4265273381606902</v>
      </c>
      <c r="Q15">
        <f t="shared" si="1"/>
        <v>1.494189074452938</v>
      </c>
      <c r="R15">
        <f t="shared" si="2"/>
        <v>0.68029919226665581</v>
      </c>
    </row>
    <row r="16" spans="1:18" x14ac:dyDescent="0.2">
      <c r="A16" t="s">
        <v>21</v>
      </c>
      <c r="B16">
        <v>2073</v>
      </c>
      <c r="C16">
        <v>2334</v>
      </c>
      <c r="D16">
        <v>2210</v>
      </c>
      <c r="E16">
        <v>2153</v>
      </c>
      <c r="F16">
        <v>2082</v>
      </c>
      <c r="G16">
        <v>2140</v>
      </c>
      <c r="H16">
        <v>2015</v>
      </c>
      <c r="J16">
        <f>B16/B21 *100</f>
        <v>6.8712917232921207</v>
      </c>
      <c r="K16">
        <f t="shared" ref="K16:P16" si="16">C16/C21 *100</f>
        <v>7.6504523403697382</v>
      </c>
      <c r="L16">
        <f t="shared" si="16"/>
        <v>7.9547908717874884</v>
      </c>
      <c r="M16">
        <f t="shared" si="16"/>
        <v>8.3207729468599023</v>
      </c>
      <c r="N16">
        <f t="shared" si="16"/>
        <v>8.543641511756741</v>
      </c>
      <c r="O16">
        <f t="shared" si="16"/>
        <v>8.7279252824340308</v>
      </c>
      <c r="P16">
        <f t="shared" si="16"/>
        <v>8.7369379525647126</v>
      </c>
      <c r="Q16">
        <f t="shared" si="1"/>
        <v>8.1151160898663903</v>
      </c>
      <c r="R16">
        <f t="shared" si="2"/>
        <v>0.10472696069466801</v>
      </c>
    </row>
    <row r="17" spans="1:18" x14ac:dyDescent="0.2">
      <c r="A17" t="s">
        <v>22</v>
      </c>
      <c r="B17">
        <v>1347</v>
      </c>
      <c r="C17">
        <v>1408</v>
      </c>
      <c r="D17">
        <v>1319</v>
      </c>
      <c r="E17">
        <v>1180</v>
      </c>
      <c r="F17">
        <v>1138</v>
      </c>
      <c r="G17">
        <v>1139</v>
      </c>
      <c r="H17">
        <v>1099</v>
      </c>
      <c r="J17">
        <f>B17/B21 *100</f>
        <v>4.4648480228048664</v>
      </c>
      <c r="K17">
        <f t="shared" ref="K17:P17" si="17">C17/C21 *100</f>
        <v>4.615182902845155</v>
      </c>
      <c r="L17">
        <f t="shared" si="17"/>
        <v>4.747678352890361</v>
      </c>
      <c r="M17">
        <f t="shared" si="17"/>
        <v>4.5603864734299515</v>
      </c>
      <c r="N17">
        <f t="shared" si="17"/>
        <v>4.6698674545529162</v>
      </c>
      <c r="O17">
        <f t="shared" si="17"/>
        <v>4.6453770545291411</v>
      </c>
      <c r="P17">
        <f t="shared" si="17"/>
        <v>4.7652083423665612</v>
      </c>
      <c r="Q17">
        <f t="shared" si="1"/>
        <v>4.6383640862027073</v>
      </c>
      <c r="R17">
        <f t="shared" si="2"/>
        <v>2.0163279827803915E-2</v>
      </c>
    </row>
    <row r="18" spans="1:18" x14ac:dyDescent="0.2">
      <c r="A18" t="s">
        <v>23</v>
      </c>
      <c r="B18">
        <v>21</v>
      </c>
      <c r="C18">
        <v>12</v>
      </c>
      <c r="D18">
        <v>13</v>
      </c>
      <c r="E18">
        <v>12</v>
      </c>
      <c r="F18">
        <v>9</v>
      </c>
      <c r="G18">
        <v>22</v>
      </c>
      <c r="H18">
        <v>17</v>
      </c>
      <c r="J18">
        <f>B18/B21 *100</f>
        <v>6.9607875633928867E-2</v>
      </c>
      <c r="K18">
        <f t="shared" ref="K18:P18" si="18">C18/C21 *100</f>
        <v>3.9333945194703027E-2</v>
      </c>
      <c r="L18">
        <f t="shared" si="18"/>
        <v>4.6792887481102871E-2</v>
      </c>
      <c r="M18">
        <f t="shared" si="18"/>
        <v>4.6376811594202899E-2</v>
      </c>
      <c r="N18">
        <f t="shared" si="18"/>
        <v>3.6932167918256806E-2</v>
      </c>
      <c r="O18">
        <f t="shared" si="18"/>
        <v>8.9726334679228345E-2</v>
      </c>
      <c r="P18">
        <f t="shared" si="18"/>
        <v>7.3711139053895855E-2</v>
      </c>
      <c r="Q18">
        <f t="shared" si="1"/>
        <v>5.7497308793616961E-2</v>
      </c>
      <c r="R18">
        <f t="shared" si="2"/>
        <v>0.1974793955631324</v>
      </c>
    </row>
    <row r="19" spans="1:18" x14ac:dyDescent="0.2">
      <c r="A19" t="s">
        <v>24</v>
      </c>
      <c r="B19">
        <v>576</v>
      </c>
      <c r="C19">
        <v>456</v>
      </c>
      <c r="D19">
        <v>414</v>
      </c>
      <c r="E19">
        <v>381</v>
      </c>
      <c r="F19">
        <v>368</v>
      </c>
      <c r="G19">
        <v>461</v>
      </c>
      <c r="H19">
        <v>407</v>
      </c>
      <c r="J19">
        <f>B19/B21*100</f>
        <v>1.9092445888163347</v>
      </c>
      <c r="K19">
        <f t="shared" ref="K19:P19" si="19">C19/C21*100</f>
        <v>1.4946899173987152</v>
      </c>
      <c r="L19">
        <f t="shared" si="19"/>
        <v>1.4901734936289683</v>
      </c>
      <c r="M19">
        <f t="shared" si="19"/>
        <v>1.472463768115942</v>
      </c>
      <c r="N19">
        <f t="shared" si="19"/>
        <v>1.5101153104353893</v>
      </c>
      <c r="O19">
        <f t="shared" si="19"/>
        <v>1.8801745585056489</v>
      </c>
      <c r="P19">
        <f t="shared" si="19"/>
        <v>1.7647313879373887</v>
      </c>
      <c r="Q19">
        <f t="shared" si="1"/>
        <v>1.6459418606911982</v>
      </c>
      <c r="R19">
        <f t="shared" si="2"/>
        <v>9.8254269094516081E-2</v>
      </c>
    </row>
    <row r="20" spans="1:18" x14ac:dyDescent="0.2">
      <c r="A20" t="s">
        <v>25</v>
      </c>
      <c r="B20">
        <v>382</v>
      </c>
      <c r="C20">
        <v>352</v>
      </c>
      <c r="D20">
        <v>320</v>
      </c>
      <c r="E20">
        <v>316</v>
      </c>
      <c r="F20">
        <v>308</v>
      </c>
      <c r="G20">
        <v>343</v>
      </c>
      <c r="H20">
        <v>318</v>
      </c>
      <c r="J20">
        <f>B20/B21*100</f>
        <v>1.2662004043886108</v>
      </c>
      <c r="K20">
        <f t="shared" ref="K20:P20" si="20">C20/C21*100</f>
        <v>1.1537957257112887</v>
      </c>
      <c r="L20">
        <f t="shared" si="20"/>
        <v>1.1518249226117629</v>
      </c>
      <c r="M20">
        <f t="shared" si="20"/>
        <v>1.221256038647343</v>
      </c>
      <c r="N20">
        <f t="shared" si="20"/>
        <v>1.2639008576470105</v>
      </c>
      <c r="O20">
        <f t="shared" si="20"/>
        <v>1.398915127044333</v>
      </c>
      <c r="P20">
        <f t="shared" si="20"/>
        <v>1.3788318952434635</v>
      </c>
      <c r="Q20">
        <f t="shared" si="1"/>
        <v>1.2621035673276875</v>
      </c>
      <c r="R20">
        <f t="shared" si="2"/>
        <v>2.0097183471152322E-14</v>
      </c>
    </row>
    <row r="21" spans="1:18" x14ac:dyDescent="0.2">
      <c r="A21" t="s">
        <v>7</v>
      </c>
      <c r="B21">
        <f t="shared" ref="B21:H21" si="21">SUM(B2:B20)</f>
        <v>30169</v>
      </c>
      <c r="C21">
        <f t="shared" si="21"/>
        <v>30508</v>
      </c>
      <c r="D21">
        <f t="shared" si="21"/>
        <v>27782</v>
      </c>
      <c r="E21">
        <f t="shared" si="21"/>
        <v>25875</v>
      </c>
      <c r="F21">
        <f t="shared" si="21"/>
        <v>24369</v>
      </c>
      <c r="G21">
        <f t="shared" si="21"/>
        <v>24519</v>
      </c>
      <c r="H21">
        <f t="shared" si="21"/>
        <v>23063</v>
      </c>
      <c r="J21">
        <f t="shared" ref="J21:Q21" si="22">SUM(J2:J20)</f>
        <v>100.00000000000003</v>
      </c>
      <c r="K21">
        <f t="shared" si="22"/>
        <v>99.999999999999986</v>
      </c>
      <c r="L21">
        <f t="shared" si="22"/>
        <v>100.00000000000003</v>
      </c>
      <c r="M21">
        <f t="shared" si="22"/>
        <v>100</v>
      </c>
      <c r="N21">
        <f t="shared" si="22"/>
        <v>100.00000000000001</v>
      </c>
      <c r="O21">
        <f t="shared" si="22"/>
        <v>99.999999999999986</v>
      </c>
      <c r="P21">
        <f t="shared" si="22"/>
        <v>100.00000000000001</v>
      </c>
      <c r="Q21">
        <f t="shared" si="22"/>
        <v>100</v>
      </c>
    </row>
    <row r="1048576" spans="19:19" x14ac:dyDescent="0.2">
      <c r="S1048576">
        <f>S1048575+R1048576</f>
        <v>0</v>
      </c>
    </row>
  </sheetData>
  <sortState ref="R2:R20">
    <sortCondition descending="1" ref="R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D6" sqref="D6"/>
    </sheetView>
  </sheetViews>
  <sheetFormatPr defaultRowHeight="12.75" x14ac:dyDescent="0.2"/>
  <cols>
    <col min="1" max="1" width="23.140625" bestFit="1" customWidth="1"/>
  </cols>
  <sheetData>
    <row r="1" spans="1:17" x14ac:dyDescent="0.2">
      <c r="A1" s="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30</v>
      </c>
    </row>
    <row r="2" spans="1:17" x14ac:dyDescent="0.2">
      <c r="A2" t="s">
        <v>26</v>
      </c>
      <c r="B2">
        <v>121</v>
      </c>
      <c r="C2">
        <v>50</v>
      </c>
      <c r="D2">
        <v>92</v>
      </c>
      <c r="E2">
        <v>255</v>
      </c>
      <c r="F2">
        <v>314</v>
      </c>
      <c r="G2">
        <v>125</v>
      </c>
      <c r="H2">
        <v>140</v>
      </c>
      <c r="J2">
        <f>B2/B11*100</f>
        <v>0.40107395008120916</v>
      </c>
      <c r="K2">
        <f t="shared" ref="K2:P2" si="0">C2/C11*100</f>
        <v>0.16389143831126263</v>
      </c>
      <c r="L2">
        <f t="shared" si="0"/>
        <v>0.33114966525088191</v>
      </c>
      <c r="M2">
        <f t="shared" si="0"/>
        <v>0.98550724637681153</v>
      </c>
      <c r="N2">
        <f t="shared" si="0"/>
        <v>1.2885223029258484</v>
      </c>
      <c r="O2">
        <f t="shared" si="0"/>
        <v>0.50980871976834286</v>
      </c>
      <c r="P2">
        <f t="shared" si="0"/>
        <v>0.60703290985561287</v>
      </c>
      <c r="Q2">
        <f>AVERAGE(J2:P2)</f>
        <v>0.6124266046528527</v>
      </c>
    </row>
    <row r="3" spans="1:17" x14ac:dyDescent="0.2">
      <c r="A3" t="s">
        <v>31</v>
      </c>
      <c r="B3">
        <v>8603</v>
      </c>
      <c r="C3">
        <v>9607</v>
      </c>
      <c r="D3">
        <v>8915</v>
      </c>
      <c r="E3">
        <v>8452</v>
      </c>
      <c r="F3">
        <v>8194</v>
      </c>
      <c r="G3">
        <v>8131</v>
      </c>
      <c r="H3">
        <v>7917</v>
      </c>
      <c r="J3">
        <f>B3/B11*100</f>
        <v>28.516026384699529</v>
      </c>
      <c r="K3">
        <f t="shared" ref="K3:P3" si="1">C3/C11*100</f>
        <v>31.490100957126</v>
      </c>
      <c r="L3">
        <f t="shared" si="1"/>
        <v>32.089122453387084</v>
      </c>
      <c r="M3">
        <f t="shared" si="1"/>
        <v>32.664734299516908</v>
      </c>
      <c r="N3">
        <f t="shared" si="1"/>
        <v>33.624687102466247</v>
      </c>
      <c r="O3">
        <f t="shared" si="1"/>
        <v>33.162037603491171</v>
      </c>
      <c r="P3">
        <f t="shared" si="1"/>
        <v>34.327711052334905</v>
      </c>
      <c r="Q3">
        <f t="shared" ref="Q3:Q10" si="2">AVERAGE(J3:P3)</f>
        <v>32.26777426471741</v>
      </c>
    </row>
    <row r="4" spans="1:17" x14ac:dyDescent="0.2">
      <c r="A4" t="s">
        <v>32</v>
      </c>
      <c r="B4">
        <v>10367</v>
      </c>
      <c r="C4">
        <v>10797</v>
      </c>
      <c r="D4">
        <v>9852</v>
      </c>
      <c r="E4">
        <v>9064</v>
      </c>
      <c r="F4">
        <v>8361</v>
      </c>
      <c r="G4">
        <v>7995</v>
      </c>
      <c r="H4">
        <v>7572</v>
      </c>
      <c r="J4">
        <f>B4/B11*100</f>
        <v>34.363087937949551</v>
      </c>
      <c r="K4">
        <f t="shared" ref="K4:P4" si="3">C4/C11*100</f>
        <v>35.390717188934047</v>
      </c>
      <c r="L4">
        <f t="shared" si="3"/>
        <v>35.461809804909656</v>
      </c>
      <c r="M4">
        <f t="shared" si="3"/>
        <v>35.029951690821257</v>
      </c>
      <c r="N4">
        <f t="shared" si="3"/>
        <v>34.309983996060566</v>
      </c>
      <c r="O4">
        <f t="shared" si="3"/>
        <v>32.607365716383214</v>
      </c>
      <c r="P4">
        <f t="shared" si="3"/>
        <v>32.831808524476436</v>
      </c>
      <c r="Q4">
        <f t="shared" si="2"/>
        <v>34.284960694219244</v>
      </c>
    </row>
    <row r="5" spans="1:17" x14ac:dyDescent="0.2">
      <c r="A5" t="s">
        <v>33</v>
      </c>
      <c r="B5">
        <v>3761</v>
      </c>
      <c r="C5">
        <v>3540</v>
      </c>
      <c r="D5">
        <v>3124</v>
      </c>
      <c r="E5">
        <v>2794</v>
      </c>
      <c r="F5">
        <v>2536</v>
      </c>
      <c r="G5">
        <v>2672</v>
      </c>
      <c r="H5">
        <v>2393</v>
      </c>
      <c r="J5">
        <f>B5/B11*100</f>
        <v>12.466439059962212</v>
      </c>
      <c r="K5">
        <f t="shared" ref="K5:P5" si="4">C5/C11*100</f>
        <v>11.603513832437393</v>
      </c>
      <c r="L5">
        <f t="shared" si="4"/>
        <v>11.244690806997335</v>
      </c>
      <c r="M5">
        <f t="shared" si="4"/>
        <v>10.798067632850241</v>
      </c>
      <c r="N5">
        <f t="shared" si="4"/>
        <v>10.406664204522139</v>
      </c>
      <c r="O5">
        <f t="shared" si="4"/>
        <v>10.897671193768097</v>
      </c>
      <c r="P5">
        <f t="shared" si="4"/>
        <v>10.375926809174869</v>
      </c>
      <c r="Q5">
        <f t="shared" si="2"/>
        <v>11.113281934244611</v>
      </c>
    </row>
    <row r="6" spans="1:17" x14ac:dyDescent="0.2">
      <c r="A6" t="s">
        <v>34</v>
      </c>
      <c r="B6">
        <v>2445</v>
      </c>
      <c r="C6">
        <v>2351</v>
      </c>
      <c r="D6">
        <v>2131</v>
      </c>
      <c r="E6">
        <v>1980</v>
      </c>
      <c r="F6">
        <v>1859</v>
      </c>
      <c r="G6">
        <v>1991</v>
      </c>
      <c r="H6">
        <v>1822</v>
      </c>
      <c r="J6">
        <f>B6/B11*100</f>
        <v>8.104345520236004</v>
      </c>
      <c r="K6">
        <f t="shared" ref="K6:P6" si="5">C6/C11*100</f>
        <v>7.7061754293955689</v>
      </c>
      <c r="L6">
        <f t="shared" si="5"/>
        <v>7.6704340940177103</v>
      </c>
      <c r="M6">
        <f t="shared" si="5"/>
        <v>7.6521739130434776</v>
      </c>
      <c r="N6">
        <f t="shared" si="5"/>
        <v>7.6285444622265999</v>
      </c>
      <c r="O6">
        <f t="shared" si="5"/>
        <v>8.1202332884701658</v>
      </c>
      <c r="P6">
        <f t="shared" si="5"/>
        <v>7.9000997268351902</v>
      </c>
      <c r="Q6">
        <f t="shared" si="2"/>
        <v>7.8260009191749589</v>
      </c>
    </row>
    <row r="7" spans="1:17" x14ac:dyDescent="0.2">
      <c r="A7" t="s">
        <v>35</v>
      </c>
      <c r="B7">
        <v>266</v>
      </c>
      <c r="C7">
        <v>253</v>
      </c>
      <c r="D7">
        <v>224</v>
      </c>
      <c r="E7">
        <v>200</v>
      </c>
      <c r="F7">
        <v>173</v>
      </c>
      <c r="G7">
        <v>243</v>
      </c>
      <c r="H7">
        <v>242</v>
      </c>
      <c r="J7">
        <f>B7/B11*100</f>
        <v>0.88169975802976575</v>
      </c>
      <c r="K7">
        <f t="shared" ref="K7:P7" si="6">C7/C11*100</f>
        <v>0.82929067785498889</v>
      </c>
      <c r="L7">
        <f t="shared" si="6"/>
        <v>0.80627744582823413</v>
      </c>
      <c r="M7">
        <f t="shared" si="6"/>
        <v>0.77294685990338163</v>
      </c>
      <c r="N7">
        <f t="shared" si="6"/>
        <v>0.70991833887315858</v>
      </c>
      <c r="O7">
        <f t="shared" si="6"/>
        <v>0.99106815122965863</v>
      </c>
      <c r="P7">
        <f t="shared" si="6"/>
        <v>1.049299744178988</v>
      </c>
      <c r="Q7">
        <f t="shared" si="2"/>
        <v>0.86292871084259648</v>
      </c>
    </row>
    <row r="8" spans="1:17" x14ac:dyDescent="0.2">
      <c r="A8" t="s">
        <v>36</v>
      </c>
      <c r="B8">
        <v>2544</v>
      </c>
      <c r="C8">
        <v>2364</v>
      </c>
      <c r="D8">
        <v>2219</v>
      </c>
      <c r="E8">
        <v>2032</v>
      </c>
      <c r="F8">
        <v>1914</v>
      </c>
      <c r="G8">
        <v>2087</v>
      </c>
      <c r="H8">
        <v>1961</v>
      </c>
      <c r="J8">
        <f>B8/B11*100</f>
        <v>8.4324969339388112</v>
      </c>
      <c r="K8">
        <f t="shared" ref="K8:P8" si="7">C8/C11*100</f>
        <v>7.7487872033564971</v>
      </c>
      <c r="L8">
        <f t="shared" si="7"/>
        <v>7.987185947735945</v>
      </c>
      <c r="M8">
        <f t="shared" si="7"/>
        <v>7.8531400966183575</v>
      </c>
      <c r="N8">
        <f t="shared" si="7"/>
        <v>7.8542410439492798</v>
      </c>
      <c r="O8">
        <f t="shared" si="7"/>
        <v>8.5117663852522529</v>
      </c>
      <c r="P8">
        <f t="shared" si="7"/>
        <v>8.5027966873346923</v>
      </c>
      <c r="Q8">
        <f t="shared" si="2"/>
        <v>8.1272020425979754</v>
      </c>
    </row>
    <row r="9" spans="1:17" x14ac:dyDescent="0.2">
      <c r="A9" t="s">
        <v>37</v>
      </c>
      <c r="B9">
        <v>1939</v>
      </c>
      <c r="C9">
        <v>1458</v>
      </c>
      <c r="D9">
        <v>1172</v>
      </c>
      <c r="E9">
        <v>1042</v>
      </c>
      <c r="F9">
        <v>968</v>
      </c>
      <c r="G9">
        <v>1224</v>
      </c>
      <c r="H9">
        <v>956</v>
      </c>
      <c r="J9">
        <f>B9/B11*100</f>
        <v>6.4271271835327664</v>
      </c>
      <c r="K9">
        <f t="shared" ref="K9:P9" si="8">C9/C11*100</f>
        <v>4.7790743411564183</v>
      </c>
      <c r="L9">
        <f t="shared" si="8"/>
        <v>4.2185587790655825</v>
      </c>
      <c r="M9">
        <f t="shared" si="8"/>
        <v>4.0270531400966183</v>
      </c>
      <c r="N9">
        <f t="shared" si="8"/>
        <v>3.9722598383191761</v>
      </c>
      <c r="O9">
        <f t="shared" si="8"/>
        <v>4.9920469839716137</v>
      </c>
      <c r="P9">
        <f t="shared" si="8"/>
        <v>4.1451675844426141</v>
      </c>
      <c r="Q9">
        <f t="shared" si="2"/>
        <v>4.6516125500835415</v>
      </c>
    </row>
    <row r="10" spans="1:17" x14ac:dyDescent="0.2">
      <c r="A10" t="s">
        <v>38</v>
      </c>
      <c r="B10">
        <v>123</v>
      </c>
      <c r="C10">
        <v>88</v>
      </c>
      <c r="D10">
        <v>53</v>
      </c>
      <c r="E10">
        <v>56</v>
      </c>
      <c r="F10">
        <v>50</v>
      </c>
      <c r="G10">
        <v>51</v>
      </c>
      <c r="H10">
        <v>60</v>
      </c>
      <c r="J10">
        <f>B10/B11*100</f>
        <v>0.40770327157015479</v>
      </c>
      <c r="K10">
        <f t="shared" ref="K10:P10" si="9">C10/C11*100</f>
        <v>0.28844893142782219</v>
      </c>
      <c r="L10">
        <f t="shared" si="9"/>
        <v>0.19077100280757325</v>
      </c>
      <c r="M10">
        <f t="shared" si="9"/>
        <v>0.21642512077294684</v>
      </c>
      <c r="N10">
        <f t="shared" si="9"/>
        <v>0.20517871065698223</v>
      </c>
      <c r="O10">
        <f t="shared" si="9"/>
        <v>0.20800195766548391</v>
      </c>
      <c r="P10">
        <f t="shared" si="9"/>
        <v>0.2601569613666912</v>
      </c>
      <c r="Q10">
        <f t="shared" si="2"/>
        <v>0.25381227946680779</v>
      </c>
    </row>
    <row r="11" spans="1:17" x14ac:dyDescent="0.2">
      <c r="A11" t="s">
        <v>7</v>
      </c>
      <c r="B11">
        <f>SUM(B2:B10)</f>
        <v>30169</v>
      </c>
      <c r="C11">
        <f>SUM(C2:C10)</f>
        <v>30508</v>
      </c>
      <c r="D11">
        <f t="shared" ref="D11:H11" si="10">SUM(D2:D10)</f>
        <v>27782</v>
      </c>
      <c r="E11">
        <f t="shared" si="10"/>
        <v>25875</v>
      </c>
      <c r="F11">
        <f t="shared" si="10"/>
        <v>24369</v>
      </c>
      <c r="G11">
        <f t="shared" si="10"/>
        <v>24519</v>
      </c>
      <c r="H11">
        <f t="shared" si="10"/>
        <v>23063</v>
      </c>
      <c r="J11">
        <f>SUM(J2:J10)</f>
        <v>100</v>
      </c>
      <c r="K11">
        <f>SUM(K2:K10)</f>
        <v>99.999999999999986</v>
      </c>
      <c r="L11">
        <f t="shared" ref="L11" si="11">SUM(L2:L10)</f>
        <v>100</v>
      </c>
      <c r="M11">
        <f t="shared" ref="M11" si="12">SUM(M2:M10)</f>
        <v>100.00000000000001</v>
      </c>
      <c r="N11">
        <f t="shared" ref="N11" si="13">SUM(N2:N10)</f>
        <v>99.999999999999986</v>
      </c>
      <c r="O11">
        <f t="shared" ref="O11" si="14">SUM(O2:O10)</f>
        <v>100</v>
      </c>
      <c r="P11">
        <f t="shared" ref="P11:Q11" si="15">SUM(P2:P10)</f>
        <v>100</v>
      </c>
      <c r="Q11">
        <f t="shared" si="15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I17" sqref="I17"/>
    </sheetView>
  </sheetViews>
  <sheetFormatPr defaultRowHeight="12.75" x14ac:dyDescent="0.2"/>
  <cols>
    <col min="1" max="1" width="10.7109375" bestFit="1" customWidth="1"/>
  </cols>
  <sheetData>
    <row r="1" spans="1:17" x14ac:dyDescent="0.2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s="2" t="s">
        <v>26</v>
      </c>
      <c r="B2">
        <v>32</v>
      </c>
      <c r="C2">
        <v>9</v>
      </c>
      <c r="D2">
        <v>8</v>
      </c>
      <c r="E2">
        <v>1</v>
      </c>
      <c r="F2">
        <v>231</v>
      </c>
      <c r="G2">
        <v>2</v>
      </c>
      <c r="H2">
        <v>0</v>
      </c>
      <c r="J2" s="2" t="s">
        <v>26</v>
      </c>
      <c r="K2">
        <f t="shared" ref="K2:Q2" si="0">(B2/B25)*100</f>
        <v>0.10606914382312971</v>
      </c>
      <c r="L2">
        <f t="shared" si="0"/>
        <v>2.9500458896027273E-2</v>
      </c>
      <c r="M2">
        <f t="shared" si="0"/>
        <v>2.8795623065294079E-2</v>
      </c>
      <c r="N2">
        <f t="shared" si="0"/>
        <v>3.8647342995169081E-3</v>
      </c>
      <c r="O2">
        <f t="shared" si="0"/>
        <v>0.94792564323525796</v>
      </c>
      <c r="P2">
        <f t="shared" si="0"/>
        <v>8.1569395162934856E-3</v>
      </c>
      <c r="Q2">
        <f t="shared" si="0"/>
        <v>0</v>
      </c>
    </row>
    <row r="3" spans="1:17" x14ac:dyDescent="0.2">
      <c r="A3" s="2" t="s">
        <v>43</v>
      </c>
      <c r="B3">
        <v>0</v>
      </c>
      <c r="C3">
        <v>0</v>
      </c>
      <c r="D3">
        <v>42</v>
      </c>
      <c r="E3">
        <v>200</v>
      </c>
      <c r="F3">
        <v>0</v>
      </c>
      <c r="G3">
        <v>0</v>
      </c>
      <c r="H3">
        <v>0</v>
      </c>
      <c r="J3" s="2" t="s">
        <v>43</v>
      </c>
      <c r="K3">
        <f t="shared" ref="K3:Q3" si="1">B3/B25*100</f>
        <v>0</v>
      </c>
      <c r="L3">
        <f t="shared" si="1"/>
        <v>0</v>
      </c>
      <c r="M3">
        <f t="shared" si="1"/>
        <v>0.15117702109279388</v>
      </c>
      <c r="N3">
        <f t="shared" si="1"/>
        <v>0.77294685990338163</v>
      </c>
      <c r="O3">
        <f t="shared" si="1"/>
        <v>0</v>
      </c>
      <c r="P3">
        <f t="shared" si="1"/>
        <v>0</v>
      </c>
      <c r="Q3">
        <f t="shared" si="1"/>
        <v>0</v>
      </c>
    </row>
    <row r="4" spans="1:17" x14ac:dyDescent="0.2">
      <c r="A4" s="2" t="s">
        <v>44</v>
      </c>
      <c r="B4">
        <v>9</v>
      </c>
      <c r="C4">
        <v>4</v>
      </c>
      <c r="D4">
        <v>3</v>
      </c>
      <c r="E4">
        <v>0</v>
      </c>
      <c r="F4">
        <v>1</v>
      </c>
      <c r="G4">
        <v>38</v>
      </c>
      <c r="H4">
        <v>15</v>
      </c>
      <c r="J4" s="2" t="s">
        <v>44</v>
      </c>
      <c r="K4">
        <f t="shared" ref="K4:Q4" si="2">(B4/B25)*100</f>
        <v>2.983194670025523E-2</v>
      </c>
      <c r="L4">
        <f t="shared" si="2"/>
        <v>1.3111315064901008E-2</v>
      </c>
      <c r="M4">
        <f t="shared" si="2"/>
        <v>1.0798358649485277E-2</v>
      </c>
      <c r="N4">
        <f t="shared" si="2"/>
        <v>0</v>
      </c>
      <c r="O4">
        <f t="shared" si="2"/>
        <v>4.1035742131396444E-3</v>
      </c>
      <c r="P4">
        <f t="shared" si="2"/>
        <v>0.15498185080957624</v>
      </c>
      <c r="Q4">
        <f t="shared" si="2"/>
        <v>6.5042060532477672E-2</v>
      </c>
    </row>
    <row r="5" spans="1:17" x14ac:dyDescent="0.2">
      <c r="A5" s="2" t="s">
        <v>45</v>
      </c>
      <c r="B5">
        <v>17</v>
      </c>
      <c r="C5">
        <v>15</v>
      </c>
      <c r="D5">
        <v>9</v>
      </c>
      <c r="E5">
        <v>17</v>
      </c>
      <c r="F5">
        <v>33</v>
      </c>
      <c r="G5">
        <v>26</v>
      </c>
      <c r="H5">
        <v>10</v>
      </c>
      <c r="J5" s="2" t="s">
        <v>45</v>
      </c>
      <c r="K5">
        <f t="shared" ref="K5:Q5" si="3">(B5/B25)*100</f>
        <v>5.6349232656037661E-2</v>
      </c>
      <c r="L5">
        <f t="shared" si="3"/>
        <v>4.916743149337878E-2</v>
      </c>
      <c r="M5">
        <f t="shared" si="3"/>
        <v>3.2395075948455837E-2</v>
      </c>
      <c r="N5">
        <f t="shared" si="3"/>
        <v>6.5700483091787443E-2</v>
      </c>
      <c r="O5">
        <f t="shared" si="3"/>
        <v>0.13541794903360826</v>
      </c>
      <c r="P5">
        <f t="shared" si="3"/>
        <v>0.10604021371181532</v>
      </c>
      <c r="Q5">
        <f t="shared" si="3"/>
        <v>4.3361373688318446E-2</v>
      </c>
    </row>
    <row r="6" spans="1:17" x14ac:dyDescent="0.2">
      <c r="A6" s="2">
        <v>0</v>
      </c>
      <c r="B6">
        <v>141</v>
      </c>
      <c r="C6">
        <v>133</v>
      </c>
      <c r="D6">
        <v>108</v>
      </c>
      <c r="E6">
        <v>102</v>
      </c>
      <c r="F6">
        <v>97</v>
      </c>
      <c r="G6">
        <v>77</v>
      </c>
      <c r="H6">
        <v>62</v>
      </c>
      <c r="J6" s="2">
        <v>0</v>
      </c>
      <c r="K6">
        <f t="shared" ref="K6:Q6" si="4">(B6/B25)*100</f>
        <v>0.46736716497066522</v>
      </c>
      <c r="L6">
        <f t="shared" si="4"/>
        <v>0.43595122590795854</v>
      </c>
      <c r="M6">
        <f t="shared" si="4"/>
        <v>0.38874091138147004</v>
      </c>
      <c r="N6">
        <f t="shared" si="4"/>
        <v>0.39420289855072466</v>
      </c>
      <c r="O6">
        <f t="shared" si="4"/>
        <v>0.39804669867454556</v>
      </c>
      <c r="P6">
        <f t="shared" si="4"/>
        <v>0.31404217137729923</v>
      </c>
      <c r="Q6">
        <f t="shared" si="4"/>
        <v>0.26884051686757438</v>
      </c>
    </row>
    <row r="7" spans="1:17" x14ac:dyDescent="0.2">
      <c r="A7" s="2">
        <v>1</v>
      </c>
      <c r="B7">
        <v>2980</v>
      </c>
      <c r="C7">
        <v>2539</v>
      </c>
      <c r="D7">
        <v>2210</v>
      </c>
      <c r="E7">
        <v>1998</v>
      </c>
      <c r="F7">
        <v>1893</v>
      </c>
      <c r="G7">
        <v>2016</v>
      </c>
      <c r="H7">
        <v>1835</v>
      </c>
      <c r="J7" s="2">
        <v>1</v>
      </c>
      <c r="K7">
        <f t="shared" ref="K7:Q7" si="5">B7/B25*100</f>
        <v>9.8776890185289545</v>
      </c>
      <c r="L7">
        <f t="shared" si="5"/>
        <v>8.3224072374459155</v>
      </c>
      <c r="M7">
        <f t="shared" si="5"/>
        <v>7.9547908717874884</v>
      </c>
      <c r="N7">
        <f t="shared" si="5"/>
        <v>7.7217391304347824</v>
      </c>
      <c r="O7">
        <f t="shared" si="5"/>
        <v>7.7680659854733474</v>
      </c>
      <c r="P7">
        <f t="shared" si="5"/>
        <v>8.2221950324238353</v>
      </c>
      <c r="Q7">
        <f t="shared" si="5"/>
        <v>7.9568120718064348</v>
      </c>
    </row>
    <row r="8" spans="1:17" x14ac:dyDescent="0.2">
      <c r="A8" s="2">
        <v>2</v>
      </c>
      <c r="B8">
        <v>7886</v>
      </c>
      <c r="C8">
        <v>7553</v>
      </c>
      <c r="D8">
        <v>6786</v>
      </c>
      <c r="E8">
        <v>6201</v>
      </c>
      <c r="F8">
        <v>5718</v>
      </c>
      <c r="G8">
        <v>5927</v>
      </c>
      <c r="H8">
        <v>5464</v>
      </c>
      <c r="J8" s="2">
        <v>2</v>
      </c>
      <c r="K8">
        <f t="shared" ref="K8:Q8" si="6">B8/B25*100</f>
        <v>26.139414630912526</v>
      </c>
      <c r="L8">
        <f t="shared" si="6"/>
        <v>24.757440671299332</v>
      </c>
      <c r="M8">
        <f t="shared" si="6"/>
        <v>24.4258872651357</v>
      </c>
      <c r="N8">
        <f t="shared" si="6"/>
        <v>23.965217391304346</v>
      </c>
      <c r="O8">
        <f t="shared" si="6"/>
        <v>23.464237350732489</v>
      </c>
      <c r="P8">
        <f t="shared" si="6"/>
        <v>24.173090256535747</v>
      </c>
      <c r="Q8">
        <f t="shared" si="6"/>
        <v>23.692654583297198</v>
      </c>
    </row>
    <row r="9" spans="1:17" x14ac:dyDescent="0.2">
      <c r="A9" s="2">
        <v>3</v>
      </c>
      <c r="B9">
        <v>13262</v>
      </c>
      <c r="C9">
        <v>13844</v>
      </c>
      <c r="D9">
        <v>12683</v>
      </c>
      <c r="E9">
        <v>11707</v>
      </c>
      <c r="F9">
        <v>10963</v>
      </c>
      <c r="G9">
        <v>10932</v>
      </c>
      <c r="H9">
        <v>10376</v>
      </c>
      <c r="J9" s="2">
        <v>3</v>
      </c>
      <c r="K9">
        <f t="shared" ref="K9:Q9" si="7">B9/B25*100</f>
        <v>43.959030793198316</v>
      </c>
      <c r="L9">
        <f t="shared" si="7"/>
        <v>45.378261439622392</v>
      </c>
      <c r="M9">
        <f t="shared" si="7"/>
        <v>45.651860917140596</v>
      </c>
      <c r="N9">
        <f t="shared" si="7"/>
        <v>45.24444444444444</v>
      </c>
      <c r="O9">
        <f t="shared" si="7"/>
        <v>44.987484098649922</v>
      </c>
      <c r="P9">
        <f t="shared" si="7"/>
        <v>44.5858313960602</v>
      </c>
      <c r="Q9">
        <f t="shared" si="7"/>
        <v>44.991761338999218</v>
      </c>
    </row>
    <row r="10" spans="1:17" x14ac:dyDescent="0.2">
      <c r="A10" s="2">
        <v>4</v>
      </c>
      <c r="B10">
        <v>4528</v>
      </c>
      <c r="C10">
        <v>5013</v>
      </c>
      <c r="D10">
        <v>4613</v>
      </c>
      <c r="E10">
        <v>4420</v>
      </c>
      <c r="F10">
        <v>4223</v>
      </c>
      <c r="G10">
        <v>4258</v>
      </c>
      <c r="H10">
        <v>4091</v>
      </c>
      <c r="J10" s="2">
        <v>4</v>
      </c>
      <c r="K10">
        <f t="shared" ref="K10:Q10" si="8">B10/B25*100</f>
        <v>15.008783850972854</v>
      </c>
      <c r="L10">
        <f t="shared" si="8"/>
        <v>16.43175560508719</v>
      </c>
      <c r="M10">
        <f t="shared" si="8"/>
        <v>16.604276150025196</v>
      </c>
      <c r="N10">
        <f t="shared" si="8"/>
        <v>17.082125603864736</v>
      </c>
      <c r="O10">
        <f t="shared" si="8"/>
        <v>17.329393902088718</v>
      </c>
      <c r="P10">
        <f t="shared" si="8"/>
        <v>17.366124230188834</v>
      </c>
      <c r="Q10">
        <f t="shared" si="8"/>
        <v>17.739137975891076</v>
      </c>
    </row>
    <row r="11" spans="1:17" x14ac:dyDescent="0.2">
      <c r="A11" s="2">
        <v>5</v>
      </c>
      <c r="B11">
        <v>1064</v>
      </c>
      <c r="C11">
        <v>1129</v>
      </c>
      <c r="D11">
        <v>1070</v>
      </c>
      <c r="E11">
        <v>1009</v>
      </c>
      <c r="F11">
        <v>981</v>
      </c>
      <c r="G11">
        <v>986</v>
      </c>
      <c r="H11">
        <v>967</v>
      </c>
      <c r="J11" s="2">
        <v>5</v>
      </c>
      <c r="K11">
        <f t="shared" ref="K11:Q11" si="9">B11/B25*100</f>
        <v>3.526799032119063</v>
      </c>
      <c r="L11">
        <f t="shared" si="9"/>
        <v>3.7006686770683097</v>
      </c>
      <c r="M11">
        <f t="shared" si="9"/>
        <v>3.8514145849830825</v>
      </c>
      <c r="N11">
        <f t="shared" si="9"/>
        <v>3.89951690821256</v>
      </c>
      <c r="O11">
        <f t="shared" si="9"/>
        <v>4.025606303089992</v>
      </c>
      <c r="P11">
        <f t="shared" si="9"/>
        <v>4.0213711815326887</v>
      </c>
      <c r="Q11">
        <f t="shared" si="9"/>
        <v>4.1930448356603938</v>
      </c>
    </row>
    <row r="12" spans="1:17" x14ac:dyDescent="0.2">
      <c r="A12" s="2">
        <v>6</v>
      </c>
      <c r="B12">
        <v>188</v>
      </c>
      <c r="C12">
        <v>201</v>
      </c>
      <c r="D12">
        <v>186</v>
      </c>
      <c r="E12">
        <v>165</v>
      </c>
      <c r="F12">
        <v>173</v>
      </c>
      <c r="G12">
        <v>190</v>
      </c>
      <c r="H12">
        <v>186</v>
      </c>
      <c r="J12" s="2">
        <v>6</v>
      </c>
      <c r="K12">
        <f t="shared" ref="K12:Q12" si="10">B12/B25*100</f>
        <v>0.62315621996088699</v>
      </c>
      <c r="L12">
        <f t="shared" si="10"/>
        <v>0.65884358201127569</v>
      </c>
      <c r="M12">
        <f t="shared" si="10"/>
        <v>0.66949823626808724</v>
      </c>
      <c r="N12">
        <f t="shared" si="10"/>
        <v>0.6376811594202898</v>
      </c>
      <c r="O12">
        <f t="shared" si="10"/>
        <v>0.70991833887315858</v>
      </c>
      <c r="P12">
        <f t="shared" si="10"/>
        <v>0.77490925404788125</v>
      </c>
      <c r="Q12">
        <f t="shared" si="10"/>
        <v>0.80652155060272313</v>
      </c>
    </row>
    <row r="13" spans="1:17" x14ac:dyDescent="0.2">
      <c r="A13" s="2">
        <v>7</v>
      </c>
      <c r="B13">
        <v>39</v>
      </c>
      <c r="C13">
        <v>43</v>
      </c>
      <c r="D13">
        <v>38</v>
      </c>
      <c r="E13">
        <v>35</v>
      </c>
      <c r="F13">
        <v>35</v>
      </c>
      <c r="G13">
        <v>45</v>
      </c>
      <c r="H13">
        <v>38</v>
      </c>
      <c r="J13" s="2">
        <v>7</v>
      </c>
      <c r="K13">
        <f t="shared" ref="K13:Q13" si="11">B13/B25*100</f>
        <v>0.12927176903443932</v>
      </c>
      <c r="L13">
        <f t="shared" si="11"/>
        <v>0.14094663694768583</v>
      </c>
      <c r="M13">
        <f t="shared" si="11"/>
        <v>0.13677920956014686</v>
      </c>
      <c r="N13">
        <f t="shared" si="11"/>
        <v>0.13526570048309181</v>
      </c>
      <c r="O13">
        <f t="shared" si="11"/>
        <v>0.14362509745988755</v>
      </c>
      <c r="P13">
        <f t="shared" si="11"/>
        <v>0.18353113911660346</v>
      </c>
      <c r="Q13">
        <f t="shared" si="11"/>
        <v>0.16477322001561009</v>
      </c>
    </row>
    <row r="14" spans="1:17" x14ac:dyDescent="0.2">
      <c r="A14" s="2">
        <v>8</v>
      </c>
      <c r="B14">
        <v>17</v>
      </c>
      <c r="C14">
        <v>18</v>
      </c>
      <c r="D14">
        <v>16</v>
      </c>
      <c r="E14">
        <v>14</v>
      </c>
      <c r="F14">
        <v>14</v>
      </c>
      <c r="G14">
        <v>15</v>
      </c>
      <c r="H14">
        <v>12</v>
      </c>
      <c r="J14" s="2">
        <v>8</v>
      </c>
      <c r="K14">
        <f t="shared" ref="K14:Q14" si="12">B14/B25*100</f>
        <v>5.6349232656037661E-2</v>
      </c>
      <c r="L14">
        <f t="shared" si="12"/>
        <v>5.9000917792054547E-2</v>
      </c>
      <c r="M14">
        <f t="shared" si="12"/>
        <v>5.7591246130588157E-2</v>
      </c>
      <c r="N14">
        <f t="shared" si="12"/>
        <v>5.4106280193236711E-2</v>
      </c>
      <c r="O14">
        <f t="shared" si="12"/>
        <v>5.7450038983955024E-2</v>
      </c>
      <c r="P14">
        <f t="shared" si="12"/>
        <v>6.1177046372201151E-2</v>
      </c>
      <c r="Q14">
        <f t="shared" si="12"/>
        <v>5.2033648425982133E-2</v>
      </c>
    </row>
    <row r="15" spans="1:17" x14ac:dyDescent="0.2">
      <c r="A15" s="2">
        <v>9</v>
      </c>
      <c r="B15">
        <v>4</v>
      </c>
      <c r="C15">
        <v>3</v>
      </c>
      <c r="D15">
        <v>5</v>
      </c>
      <c r="E15">
        <v>5</v>
      </c>
      <c r="F15">
        <v>4</v>
      </c>
      <c r="G15">
        <v>3</v>
      </c>
      <c r="H15">
        <v>3</v>
      </c>
      <c r="J15" s="2">
        <v>9</v>
      </c>
      <c r="K15">
        <f t="shared" ref="K15:Q15" si="13">B15/B25*100</f>
        <v>1.3258642977891213E-2</v>
      </c>
      <c r="L15">
        <f t="shared" si="13"/>
        <v>9.8334862986757567E-3</v>
      </c>
      <c r="M15">
        <f t="shared" si="13"/>
        <v>1.7997264415808796E-2</v>
      </c>
      <c r="N15">
        <f t="shared" si="13"/>
        <v>1.932367149758454E-2</v>
      </c>
      <c r="O15">
        <f t="shared" si="13"/>
        <v>1.6414296852558578E-2</v>
      </c>
      <c r="P15">
        <f t="shared" si="13"/>
        <v>1.223540927444023E-2</v>
      </c>
      <c r="Q15">
        <f t="shared" si="13"/>
        <v>1.3008412106495533E-2</v>
      </c>
    </row>
    <row r="16" spans="1:17" x14ac:dyDescent="0.2">
      <c r="A16" s="2">
        <v>10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0</v>
      </c>
      <c r="J16" s="2">
        <v>10</v>
      </c>
      <c r="K16">
        <f t="shared" ref="K16:Q16" si="14">B16/B25*100</f>
        <v>0</v>
      </c>
      <c r="L16">
        <f t="shared" si="14"/>
        <v>0</v>
      </c>
      <c r="M16">
        <f t="shared" si="14"/>
        <v>0</v>
      </c>
      <c r="N16">
        <f t="shared" si="14"/>
        <v>0</v>
      </c>
      <c r="O16">
        <f t="shared" si="14"/>
        <v>4.1035742131396444E-3</v>
      </c>
      <c r="P16">
        <f t="shared" si="14"/>
        <v>8.1569395162934856E-3</v>
      </c>
      <c r="Q16">
        <f t="shared" si="14"/>
        <v>0</v>
      </c>
    </row>
    <row r="17" spans="1:17" x14ac:dyDescent="0.2">
      <c r="A17" s="2">
        <v>11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J17" s="2">
        <v>11</v>
      </c>
      <c r="K17">
        <f t="shared" ref="K17:Q17" si="15">B17/B25*100</f>
        <v>0</v>
      </c>
      <c r="L17">
        <f t="shared" si="15"/>
        <v>3.2778287662252521E-3</v>
      </c>
      <c r="M17">
        <f t="shared" si="15"/>
        <v>3.5994528831617598E-3</v>
      </c>
      <c r="N17">
        <f t="shared" si="15"/>
        <v>0</v>
      </c>
      <c r="O17">
        <f t="shared" si="15"/>
        <v>0</v>
      </c>
      <c r="P17">
        <f t="shared" si="15"/>
        <v>4.0784697581467428E-3</v>
      </c>
      <c r="Q17">
        <f t="shared" si="15"/>
        <v>4.3361373688318447E-3</v>
      </c>
    </row>
    <row r="18" spans="1:17" x14ac:dyDescent="0.2">
      <c r="A18" s="2">
        <v>12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J18" s="2">
        <v>12</v>
      </c>
      <c r="K18">
        <f t="shared" ref="K18:Q18" si="16">B18/B25*100</f>
        <v>3.3146607444728034E-3</v>
      </c>
      <c r="L18">
        <f t="shared" si="16"/>
        <v>3.2778287662252521E-3</v>
      </c>
      <c r="M18">
        <f t="shared" si="16"/>
        <v>3.5994528831617598E-3</v>
      </c>
      <c r="N18">
        <f t="shared" si="16"/>
        <v>3.8647342995169081E-3</v>
      </c>
      <c r="O18">
        <f t="shared" si="16"/>
        <v>4.1035742131396444E-3</v>
      </c>
      <c r="P18">
        <f t="shared" si="16"/>
        <v>4.0784697581467428E-3</v>
      </c>
      <c r="Q18">
        <f t="shared" si="16"/>
        <v>0</v>
      </c>
    </row>
    <row r="19" spans="1:17" x14ac:dyDescent="0.2">
      <c r="A19" s="2">
        <v>14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J19" s="2">
        <v>14</v>
      </c>
      <c r="K19">
        <f t="shared" ref="K19:Q19" si="17">B19/B25*100</f>
        <v>0</v>
      </c>
      <c r="L19">
        <f t="shared" si="17"/>
        <v>3.2778287662252521E-3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</row>
    <row r="20" spans="1:17" x14ac:dyDescent="0.2">
      <c r="A20" s="2">
        <v>15</v>
      </c>
      <c r="B20">
        <v>1</v>
      </c>
      <c r="C20">
        <v>0</v>
      </c>
      <c r="D20">
        <v>2</v>
      </c>
      <c r="E20">
        <v>0</v>
      </c>
      <c r="F20">
        <v>0</v>
      </c>
      <c r="G20">
        <v>0</v>
      </c>
      <c r="H20">
        <v>0</v>
      </c>
      <c r="J20" s="2">
        <v>15</v>
      </c>
      <c r="K20">
        <f t="shared" ref="K20:Q20" si="18">B20/B25*100</f>
        <v>3.3146607444728034E-3</v>
      </c>
      <c r="L20">
        <f t="shared" si="18"/>
        <v>0</v>
      </c>
      <c r="M20">
        <f t="shared" si="18"/>
        <v>7.1989057663235196E-3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</row>
    <row r="21" spans="1:17" x14ac:dyDescent="0.2">
      <c r="A21" s="2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J21" s="2">
        <v>29</v>
      </c>
      <c r="K21">
        <f t="shared" ref="K21:Q21" si="19">B21/B25*100</f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4.3361373688318447E-3</v>
      </c>
    </row>
    <row r="22" spans="1:17" x14ac:dyDescent="0.2">
      <c r="A22" s="2">
        <v>50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J22" s="2">
        <v>50</v>
      </c>
      <c r="K22">
        <f t="shared" ref="K22:Q22" si="20">B22/B25*100</f>
        <v>0</v>
      </c>
      <c r="L22">
        <f t="shared" si="20"/>
        <v>3.2778287662252521E-3</v>
      </c>
      <c r="M22">
        <f t="shared" si="20"/>
        <v>3.5994528831617598E-3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1:17" x14ac:dyDescent="0.2">
      <c r="A23" s="2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J23" s="2">
        <v>53</v>
      </c>
      <c r="K23">
        <f t="shared" ref="K23:Q23" si="21">B23/B25*100</f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4.3361373688318447E-3</v>
      </c>
    </row>
    <row r="24" spans="1:17" x14ac:dyDescent="0.2">
      <c r="A24" s="2">
        <v>55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J24" s="2">
        <v>55</v>
      </c>
      <c r="K24">
        <f t="shared" ref="K24:Q24" si="22">B24/B25*100</f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4.1035742131396444E-3</v>
      </c>
      <c r="P24">
        <f t="shared" si="22"/>
        <v>0</v>
      </c>
      <c r="Q24">
        <f t="shared" si="22"/>
        <v>0</v>
      </c>
    </row>
    <row r="25" spans="1:17" x14ac:dyDescent="0.2">
      <c r="A25" s="2" t="s">
        <v>7</v>
      </c>
      <c r="B25">
        <f>SUM(B2:B24)</f>
        <v>30169</v>
      </c>
      <c r="C25">
        <f t="shared" ref="C25:H25" si="23">SUM(C2:C24)</f>
        <v>30508</v>
      </c>
      <c r="D25">
        <f t="shared" si="23"/>
        <v>27782</v>
      </c>
      <c r="E25">
        <f t="shared" si="23"/>
        <v>25875</v>
      </c>
      <c r="F25">
        <f t="shared" si="23"/>
        <v>24369</v>
      </c>
      <c r="G25">
        <f t="shared" si="23"/>
        <v>24519</v>
      </c>
      <c r="H25">
        <f t="shared" si="23"/>
        <v>23062</v>
      </c>
      <c r="J25" s="2" t="s">
        <v>7</v>
      </c>
      <c r="K25">
        <f>SUM(K2:K24)</f>
        <v>100.00000000000003</v>
      </c>
      <c r="L25">
        <f t="shared" ref="L25:Q25" si="24">SUM(L2:L24)</f>
        <v>100</v>
      </c>
      <c r="M25">
        <f t="shared" si="24"/>
        <v>100.00000000000003</v>
      </c>
      <c r="N25">
        <f t="shared" si="24"/>
        <v>100</v>
      </c>
      <c r="O25">
        <f t="shared" si="24"/>
        <v>99.999999999999972</v>
      </c>
      <c r="P25">
        <f t="shared" si="24"/>
        <v>100</v>
      </c>
      <c r="Q25">
        <f t="shared" si="24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V28" sqref="V28"/>
    </sheetView>
  </sheetViews>
  <sheetFormatPr defaultRowHeight="12.75" x14ac:dyDescent="0.2"/>
  <cols>
    <col min="1" max="1" width="12.28515625" bestFit="1" customWidth="1"/>
    <col min="10" max="10" width="12.28515625" bestFit="1" customWidth="1"/>
  </cols>
  <sheetData>
    <row r="1" spans="1:17" x14ac:dyDescent="0.2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s="2" t="s">
        <v>26</v>
      </c>
      <c r="B2">
        <v>33</v>
      </c>
      <c r="C2">
        <v>9</v>
      </c>
      <c r="D2">
        <v>8</v>
      </c>
      <c r="E2">
        <v>1</v>
      </c>
      <c r="F2">
        <v>232</v>
      </c>
      <c r="G2">
        <v>3</v>
      </c>
      <c r="H2">
        <v>0</v>
      </c>
      <c r="J2" s="2" t="s">
        <v>26</v>
      </c>
      <c r="K2">
        <f>(B2/B27)*100</f>
        <v>0.10938380456760249</v>
      </c>
      <c r="L2">
        <f t="shared" ref="L2:P2" si="0">(C2/C27)*100</f>
        <v>2.9500458896027273E-2</v>
      </c>
      <c r="M2">
        <f t="shared" si="0"/>
        <v>2.8795623065294079E-2</v>
      </c>
      <c r="N2">
        <f t="shared" si="0"/>
        <v>3.8647342995169081E-3</v>
      </c>
      <c r="O2">
        <f t="shared" si="0"/>
        <v>0.95202921744839752</v>
      </c>
      <c r="P2">
        <f t="shared" si="0"/>
        <v>1.2235908312260379E-2</v>
      </c>
      <c r="Q2">
        <f>(H2/H27)*100</f>
        <v>0</v>
      </c>
    </row>
    <row r="3" spans="1:17" x14ac:dyDescent="0.2">
      <c r="A3" s="2" t="s">
        <v>43</v>
      </c>
      <c r="B3">
        <v>0</v>
      </c>
      <c r="C3">
        <v>0</v>
      </c>
      <c r="D3">
        <v>42</v>
      </c>
      <c r="E3">
        <v>200</v>
      </c>
      <c r="F3">
        <v>0</v>
      </c>
      <c r="G3">
        <v>0</v>
      </c>
      <c r="H3">
        <v>0</v>
      </c>
      <c r="J3" s="2" t="s">
        <v>43</v>
      </c>
      <c r="K3">
        <f>B3/B27*100</f>
        <v>0</v>
      </c>
      <c r="L3">
        <f t="shared" ref="L3:P3" si="1">C3/C27*100</f>
        <v>0</v>
      </c>
      <c r="M3">
        <f t="shared" si="1"/>
        <v>0.15117702109279388</v>
      </c>
      <c r="N3">
        <f t="shared" si="1"/>
        <v>0.77294685990338163</v>
      </c>
      <c r="O3">
        <f t="shared" si="1"/>
        <v>0</v>
      </c>
      <c r="P3">
        <f t="shared" si="1"/>
        <v>0</v>
      </c>
      <c r="Q3">
        <f>H3/H27*100</f>
        <v>0</v>
      </c>
    </row>
    <row r="4" spans="1:17" x14ac:dyDescent="0.2">
      <c r="A4" s="2" t="s">
        <v>44</v>
      </c>
      <c r="B4">
        <v>8</v>
      </c>
      <c r="C4">
        <v>4</v>
      </c>
      <c r="D4">
        <v>4</v>
      </c>
      <c r="F4">
        <v>2</v>
      </c>
      <c r="G4">
        <v>39</v>
      </c>
      <c r="H4">
        <v>18</v>
      </c>
      <c r="J4" s="2" t="s">
        <v>44</v>
      </c>
      <c r="K4">
        <f>(B4/B27)*100</f>
        <v>2.6517285955782427E-2</v>
      </c>
      <c r="L4">
        <f t="shared" ref="L4:P4" si="2">(C4/C27)*100</f>
        <v>1.3111315064901008E-2</v>
      </c>
      <c r="M4">
        <f t="shared" si="2"/>
        <v>1.4397811532647039E-2</v>
      </c>
      <c r="N4">
        <f t="shared" si="2"/>
        <v>0</v>
      </c>
      <c r="O4">
        <f t="shared" si="2"/>
        <v>8.2071484262792888E-3</v>
      </c>
      <c r="P4">
        <f t="shared" si="2"/>
        <v>0.15906680805938495</v>
      </c>
      <c r="Q4">
        <f>(H4/H27)*100</f>
        <v>7.8047088410007376E-2</v>
      </c>
    </row>
    <row r="5" spans="1:17" x14ac:dyDescent="0.2">
      <c r="A5" s="2" t="s">
        <v>45</v>
      </c>
      <c r="B5">
        <v>21</v>
      </c>
      <c r="C5">
        <v>22</v>
      </c>
      <c r="D5">
        <v>13</v>
      </c>
      <c r="E5">
        <v>20</v>
      </c>
      <c r="F5">
        <v>36</v>
      </c>
      <c r="G5">
        <v>40</v>
      </c>
      <c r="H5">
        <v>14</v>
      </c>
      <c r="J5" s="2" t="s">
        <v>45</v>
      </c>
      <c r="K5">
        <f>(B5/B27)*100</f>
        <v>6.9607875633928867E-2</v>
      </c>
      <c r="L5">
        <f t="shared" ref="L5:P5" si="3">(C5/C27)*100</f>
        <v>7.2112232856955547E-2</v>
      </c>
      <c r="M5">
        <f t="shared" si="3"/>
        <v>4.6792887481102871E-2</v>
      </c>
      <c r="N5">
        <f t="shared" si="3"/>
        <v>7.7294685990338161E-2</v>
      </c>
      <c r="O5">
        <f t="shared" si="3"/>
        <v>0.14772867167302722</v>
      </c>
      <c r="P5">
        <f t="shared" si="3"/>
        <v>0.16314544416347174</v>
      </c>
      <c r="Q5">
        <f>(H5/H27)*100</f>
        <v>6.0703290985561292E-2</v>
      </c>
    </row>
    <row r="6" spans="1:17" x14ac:dyDescent="0.2">
      <c r="A6" s="2">
        <v>1</v>
      </c>
      <c r="B6">
        <v>14290</v>
      </c>
      <c r="C6">
        <v>13901</v>
      </c>
      <c r="D6">
        <v>12474</v>
      </c>
      <c r="E6">
        <v>11432</v>
      </c>
      <c r="F6">
        <v>10644</v>
      </c>
      <c r="G6">
        <v>11268</v>
      </c>
      <c r="H6">
        <v>10514</v>
      </c>
      <c r="J6" s="2">
        <v>1</v>
      </c>
      <c r="K6">
        <f>(B6/B27)*100</f>
        <v>47.366502038516359</v>
      </c>
      <c r="L6">
        <f t="shared" ref="L6:P6" si="4">(C6/C27)*100</f>
        <v>45.565097679297232</v>
      </c>
      <c r="M6">
        <f t="shared" si="4"/>
        <v>44.899575264559786</v>
      </c>
      <c r="N6">
        <f t="shared" si="4"/>
        <v>44.181642512077296</v>
      </c>
      <c r="O6">
        <f t="shared" si="4"/>
        <v>43.678443924658374</v>
      </c>
      <c r="P6">
        <f t="shared" si="4"/>
        <v>45.958071620849985</v>
      </c>
      <c r="Q6">
        <f>(H6/H27)*100</f>
        <v>45.588171530156529</v>
      </c>
    </row>
    <row r="7" spans="1:17" x14ac:dyDescent="0.2">
      <c r="A7" s="2">
        <v>2</v>
      </c>
      <c r="B7">
        <v>10321</v>
      </c>
      <c r="C7">
        <v>10595</v>
      </c>
      <c r="D7">
        <v>9637</v>
      </c>
      <c r="E7">
        <v>8978</v>
      </c>
      <c r="F7">
        <v>8432</v>
      </c>
      <c r="G7">
        <v>8307</v>
      </c>
      <c r="H7">
        <v>7915</v>
      </c>
      <c r="J7" s="2">
        <v>2</v>
      </c>
      <c r="K7">
        <f>B7/B27*100</f>
        <v>34.210613543703801</v>
      </c>
      <c r="L7">
        <f t="shared" ref="L7:P7" si="5">C7/C27*100</f>
        <v>34.728595778156553</v>
      </c>
      <c r="M7">
        <f t="shared" si="5"/>
        <v>34.687927435029877</v>
      </c>
      <c r="N7">
        <f t="shared" si="5"/>
        <v>34.697584541062803</v>
      </c>
      <c r="O7">
        <f t="shared" si="5"/>
        <v>34.601337765193485</v>
      </c>
      <c r="P7">
        <f t="shared" si="5"/>
        <v>33.881230116648993</v>
      </c>
      <c r="Q7">
        <f>H7/H27*100</f>
        <v>34.31903915362269</v>
      </c>
    </row>
    <row r="8" spans="1:17" x14ac:dyDescent="0.2">
      <c r="A8" s="2">
        <v>3</v>
      </c>
      <c r="B8">
        <v>3846</v>
      </c>
      <c r="C8">
        <v>4162</v>
      </c>
      <c r="D8">
        <v>3936</v>
      </c>
      <c r="E8">
        <v>3666</v>
      </c>
      <c r="F8">
        <v>3492</v>
      </c>
      <c r="G8">
        <v>3394</v>
      </c>
      <c r="H8">
        <v>3241</v>
      </c>
      <c r="J8" s="2">
        <v>3</v>
      </c>
      <c r="K8">
        <f>B8/B27*100</f>
        <v>12.7481852232424</v>
      </c>
      <c r="L8">
        <f t="shared" ref="L8:P8" si="6">C8/C27*100</f>
        <v>13.642323325029501</v>
      </c>
      <c r="M8">
        <f t="shared" si="6"/>
        <v>14.167446548124685</v>
      </c>
      <c r="N8">
        <f t="shared" si="6"/>
        <v>14.168115942028987</v>
      </c>
      <c r="O8">
        <f t="shared" si="6"/>
        <v>14.329681152283639</v>
      </c>
      <c r="P8">
        <f t="shared" si="6"/>
        <v>13.842890937270576</v>
      </c>
      <c r="Q8">
        <f>H8/H27*100</f>
        <v>14.052811863157439</v>
      </c>
    </row>
    <row r="9" spans="1:17" x14ac:dyDescent="0.2">
      <c r="A9" s="2">
        <v>4</v>
      </c>
      <c r="B9">
        <v>1160</v>
      </c>
      <c r="C9">
        <v>1257</v>
      </c>
      <c r="D9">
        <v>1173</v>
      </c>
      <c r="E9">
        <v>1114</v>
      </c>
      <c r="F9">
        <v>1076</v>
      </c>
      <c r="G9">
        <v>1042</v>
      </c>
      <c r="H9">
        <v>953</v>
      </c>
      <c r="J9" s="2">
        <v>4</v>
      </c>
      <c r="K9">
        <f>B9/B27*100</f>
        <v>3.8450064635884518</v>
      </c>
      <c r="L9">
        <f t="shared" ref="L9:P9" si="7">C9/C27*100</f>
        <v>4.1202307591451426</v>
      </c>
      <c r="M9">
        <f t="shared" si="7"/>
        <v>4.2221582319487441</v>
      </c>
      <c r="N9">
        <f t="shared" si="7"/>
        <v>4.3053140096618359</v>
      </c>
      <c r="O9">
        <f t="shared" si="7"/>
        <v>4.4154458533382579</v>
      </c>
      <c r="P9">
        <f t="shared" si="7"/>
        <v>4.2499388204584392</v>
      </c>
      <c r="Q9">
        <f>H9/H27*100</f>
        <v>4.1321597363742795</v>
      </c>
    </row>
    <row r="10" spans="1:17" x14ac:dyDescent="0.2">
      <c r="A10" s="2">
        <v>5</v>
      </c>
      <c r="B10">
        <v>325</v>
      </c>
      <c r="C10">
        <v>356</v>
      </c>
      <c r="D10">
        <v>320</v>
      </c>
      <c r="E10">
        <v>297</v>
      </c>
      <c r="F10">
        <v>291</v>
      </c>
      <c r="G10">
        <v>275</v>
      </c>
      <c r="H10">
        <v>261</v>
      </c>
      <c r="J10" s="2">
        <v>5</v>
      </c>
      <c r="K10">
        <f>B10/B27*100</f>
        <v>1.077264741953661</v>
      </c>
      <c r="L10">
        <f t="shared" ref="L10:P10" si="8">C10/C27*100</f>
        <v>1.1669070407761899</v>
      </c>
      <c r="M10">
        <f t="shared" si="8"/>
        <v>1.1518249226117629</v>
      </c>
      <c r="N10">
        <f t="shared" si="8"/>
        <v>1.1478260869565218</v>
      </c>
      <c r="O10">
        <f t="shared" si="8"/>
        <v>1.1941400960236366</v>
      </c>
      <c r="P10">
        <f t="shared" si="8"/>
        <v>1.1216249286238682</v>
      </c>
      <c r="Q10">
        <f>H10/H27*100</f>
        <v>1.131682781945107</v>
      </c>
    </row>
    <row r="11" spans="1:17" x14ac:dyDescent="0.2">
      <c r="A11" s="2">
        <v>6</v>
      </c>
      <c r="B11">
        <v>102</v>
      </c>
      <c r="C11">
        <v>122</v>
      </c>
      <c r="D11">
        <v>103</v>
      </c>
      <c r="E11">
        <v>100</v>
      </c>
      <c r="F11">
        <v>99</v>
      </c>
      <c r="G11">
        <v>96</v>
      </c>
      <c r="H11">
        <v>96</v>
      </c>
      <c r="J11" s="2">
        <v>6</v>
      </c>
      <c r="K11">
        <f>B11/B27*100</f>
        <v>0.33809539593622595</v>
      </c>
      <c r="L11">
        <f t="shared" ref="L11:P11" si="9">C11/C27*100</f>
        <v>0.39989510947948081</v>
      </c>
      <c r="M11">
        <f t="shared" si="9"/>
        <v>0.37074364696566126</v>
      </c>
      <c r="N11">
        <f t="shared" si="9"/>
        <v>0.38647342995169082</v>
      </c>
      <c r="O11">
        <f t="shared" si="9"/>
        <v>0.40625384710082479</v>
      </c>
      <c r="P11">
        <f t="shared" si="9"/>
        <v>0.39154906599233213</v>
      </c>
      <c r="Q11">
        <f>H11/H27*100</f>
        <v>0.41625113818670595</v>
      </c>
    </row>
    <row r="12" spans="1:17" x14ac:dyDescent="0.2">
      <c r="A12" s="2">
        <v>7</v>
      </c>
      <c r="B12">
        <v>28</v>
      </c>
      <c r="C12">
        <v>42</v>
      </c>
      <c r="D12">
        <v>36</v>
      </c>
      <c r="E12">
        <v>32</v>
      </c>
      <c r="F12">
        <v>28</v>
      </c>
      <c r="G12">
        <v>22</v>
      </c>
      <c r="H12">
        <v>23</v>
      </c>
      <c r="J12" s="2">
        <v>7</v>
      </c>
      <c r="K12">
        <f>B12/B27*100</f>
        <v>9.2810500845238481E-2</v>
      </c>
      <c r="L12">
        <f t="shared" ref="L12:P12" si="10">C12/C27*100</f>
        <v>0.1376688081814606</v>
      </c>
      <c r="M12">
        <f t="shared" si="10"/>
        <v>0.12958030379382335</v>
      </c>
      <c r="N12">
        <f t="shared" si="10"/>
        <v>0.12367149758454106</v>
      </c>
      <c r="O12">
        <f t="shared" si="10"/>
        <v>0.11490007796791005</v>
      </c>
      <c r="P12">
        <f t="shared" si="10"/>
        <v>8.9729994289909465E-2</v>
      </c>
      <c r="Q12">
        <f>H12/H27*100</f>
        <v>9.972683519056498E-2</v>
      </c>
    </row>
    <row r="13" spans="1:17" x14ac:dyDescent="0.2">
      <c r="A13" s="2">
        <v>8</v>
      </c>
      <c r="B13">
        <v>16</v>
      </c>
      <c r="C13">
        <v>17</v>
      </c>
      <c r="D13">
        <v>17</v>
      </c>
      <c r="E13">
        <v>17</v>
      </c>
      <c r="F13">
        <v>17</v>
      </c>
      <c r="G13">
        <v>17</v>
      </c>
      <c r="H13">
        <v>12</v>
      </c>
      <c r="J13" s="2">
        <v>8</v>
      </c>
      <c r="K13">
        <f>B13/B27*100</f>
        <v>5.3034571911564854E-2</v>
      </c>
      <c r="L13">
        <f t="shared" ref="L13:P13" si="11">C13/C27*100</f>
        <v>5.5723089025829287E-2</v>
      </c>
      <c r="M13">
        <f t="shared" si="11"/>
        <v>6.1190699013749905E-2</v>
      </c>
      <c r="N13">
        <f t="shared" si="11"/>
        <v>6.5700483091787443E-2</v>
      </c>
      <c r="O13">
        <f>F13/F27*100</f>
        <v>6.9760761623373954E-2</v>
      </c>
      <c r="P13">
        <f t="shared" si="11"/>
        <v>6.9336813769475494E-2</v>
      </c>
      <c r="Q13">
        <f>H13/H27*100</f>
        <v>5.2031392273338244E-2</v>
      </c>
    </row>
    <row r="14" spans="1:17" x14ac:dyDescent="0.2">
      <c r="A14" s="2">
        <v>9</v>
      </c>
      <c r="B14">
        <v>7</v>
      </c>
      <c r="C14">
        <v>7</v>
      </c>
      <c r="D14">
        <v>8</v>
      </c>
      <c r="E14">
        <v>6</v>
      </c>
      <c r="F14">
        <v>3</v>
      </c>
      <c r="G14">
        <v>4</v>
      </c>
      <c r="H14">
        <v>3</v>
      </c>
      <c r="J14" s="2">
        <v>9</v>
      </c>
      <c r="K14">
        <f>B14/B27*100</f>
        <v>2.320262521130962E-2</v>
      </c>
      <c r="L14">
        <f t="shared" ref="L14:P14" si="12">C14/C27*100</f>
        <v>2.2944801363576767E-2</v>
      </c>
      <c r="M14">
        <f t="shared" si="12"/>
        <v>2.8795623065294079E-2</v>
      </c>
      <c r="N14">
        <f t="shared" si="12"/>
        <v>2.318840579710145E-2</v>
      </c>
      <c r="O14">
        <f t="shared" si="12"/>
        <v>1.2310722639418936E-2</v>
      </c>
      <c r="P14">
        <f t="shared" si="12"/>
        <v>1.6314544416347176E-2</v>
      </c>
      <c r="Q14">
        <f>H14/H27*100</f>
        <v>1.3007848068334561E-2</v>
      </c>
    </row>
    <row r="15" spans="1:17" x14ac:dyDescent="0.2">
      <c r="A15" s="2">
        <v>10</v>
      </c>
      <c r="B15">
        <v>4</v>
      </c>
      <c r="C15">
        <v>4</v>
      </c>
      <c r="D15">
        <v>4</v>
      </c>
      <c r="E15">
        <v>4</v>
      </c>
      <c r="F15">
        <v>6</v>
      </c>
      <c r="G15">
        <v>6</v>
      </c>
      <c r="H15">
        <v>6</v>
      </c>
      <c r="J15" s="2">
        <v>10</v>
      </c>
      <c r="K15">
        <f>B15/B27*100</f>
        <v>1.3258642977891213E-2</v>
      </c>
      <c r="L15">
        <f t="shared" ref="L15:P15" si="13">C15/C27*100</f>
        <v>1.3111315064901008E-2</v>
      </c>
      <c r="M15">
        <f t="shared" si="13"/>
        <v>1.4397811532647039E-2</v>
      </c>
      <c r="N15">
        <f t="shared" si="13"/>
        <v>1.5458937198067632E-2</v>
      </c>
      <c r="O15">
        <f t="shared" si="13"/>
        <v>2.4621445278837872E-2</v>
      </c>
      <c r="P15">
        <f t="shared" si="13"/>
        <v>2.4471816624520758E-2</v>
      </c>
      <c r="Q15">
        <f>H15/H27*100</f>
        <v>2.6015696136669122E-2</v>
      </c>
    </row>
    <row r="16" spans="1:17" x14ac:dyDescent="0.2">
      <c r="A16" s="2">
        <v>11</v>
      </c>
      <c r="B16">
        <v>0</v>
      </c>
      <c r="C16">
        <v>1</v>
      </c>
      <c r="D16">
        <v>1</v>
      </c>
      <c r="E16">
        <v>1</v>
      </c>
      <c r="F16">
        <v>3</v>
      </c>
      <c r="G16">
        <v>0</v>
      </c>
      <c r="H16">
        <v>2</v>
      </c>
      <c r="J16" s="2">
        <v>11</v>
      </c>
      <c r="K16">
        <f>B16/B27*100</f>
        <v>0</v>
      </c>
      <c r="L16">
        <f t="shared" ref="L16:P16" si="14">C16/C27*100</f>
        <v>3.2778287662252521E-3</v>
      </c>
      <c r="M16">
        <f t="shared" si="14"/>
        <v>3.5994528831617598E-3</v>
      </c>
      <c r="N16">
        <f t="shared" si="14"/>
        <v>3.8647342995169081E-3</v>
      </c>
      <c r="O16">
        <f t="shared" si="14"/>
        <v>1.2310722639418936E-2</v>
      </c>
      <c r="P16">
        <f t="shared" si="14"/>
        <v>0</v>
      </c>
      <c r="Q16">
        <f>H16/H27*100</f>
        <v>8.6718987122230418E-3</v>
      </c>
    </row>
    <row r="17" spans="1:17" x14ac:dyDescent="0.2">
      <c r="A17" s="2">
        <v>12</v>
      </c>
      <c r="B17">
        <v>4</v>
      </c>
      <c r="C17">
        <v>3</v>
      </c>
      <c r="D17">
        <v>1</v>
      </c>
      <c r="E17">
        <v>3</v>
      </c>
      <c r="F17">
        <v>3</v>
      </c>
      <c r="G17">
        <v>3</v>
      </c>
      <c r="H17">
        <v>3</v>
      </c>
      <c r="J17" s="2">
        <v>12</v>
      </c>
      <c r="K17">
        <f>B17/B27*100</f>
        <v>1.3258642977891213E-2</v>
      </c>
      <c r="L17">
        <f t="shared" ref="L17:P17" si="15">C17/C27*100</f>
        <v>9.8334862986757567E-3</v>
      </c>
      <c r="M17">
        <f t="shared" si="15"/>
        <v>3.5994528831617598E-3</v>
      </c>
      <c r="N17">
        <f t="shared" si="15"/>
        <v>1.1594202898550725E-2</v>
      </c>
      <c r="O17">
        <f t="shared" si="15"/>
        <v>1.2310722639418936E-2</v>
      </c>
      <c r="P17">
        <f t="shared" si="15"/>
        <v>1.2235908312260379E-2</v>
      </c>
      <c r="Q17">
        <f>H17/H27*100</f>
        <v>1.3007848068334561E-2</v>
      </c>
    </row>
    <row r="18" spans="1:17" x14ac:dyDescent="0.2">
      <c r="A18" s="2">
        <v>14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 s="2">
        <v>14</v>
      </c>
      <c r="K18">
        <f>B18/B27*100</f>
        <v>3.3146607444728034E-3</v>
      </c>
      <c r="L18">
        <f t="shared" ref="L18:P18" si="16">C18/C27*100</f>
        <v>3.2778287662252521E-3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>H18/H27*100</f>
        <v>0</v>
      </c>
    </row>
    <row r="19" spans="1:17" x14ac:dyDescent="0.2">
      <c r="A19" s="2">
        <v>15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J19" s="2">
        <v>15</v>
      </c>
      <c r="K19">
        <f>B19/B27*100</f>
        <v>6.6293214889456067E-3</v>
      </c>
      <c r="L19">
        <f t="shared" ref="L19:P19" si="17">C19/C27*100</f>
        <v>6.5556575324505042E-3</v>
      </c>
      <c r="M19">
        <f t="shared" si="17"/>
        <v>7.1989057663235196E-3</v>
      </c>
      <c r="N19">
        <f t="shared" si="17"/>
        <v>7.7294685990338162E-3</v>
      </c>
      <c r="O19">
        <f t="shared" si="17"/>
        <v>8.2071484262792888E-3</v>
      </c>
      <c r="P19">
        <f t="shared" si="17"/>
        <v>8.1572722081735879E-3</v>
      </c>
      <c r="Q19">
        <f>H19/H27*100</f>
        <v>8.6718987122230418E-3</v>
      </c>
    </row>
    <row r="20" spans="1:17" x14ac:dyDescent="0.2">
      <c r="A20" s="2">
        <v>16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J20" s="2">
        <v>16</v>
      </c>
      <c r="K20">
        <f>B20/B27*100</f>
        <v>0</v>
      </c>
      <c r="L20">
        <f t="shared" ref="L20:P20" si="18">C20/C27*100</f>
        <v>0</v>
      </c>
      <c r="M20">
        <f t="shared" si="18"/>
        <v>0</v>
      </c>
      <c r="N20">
        <f t="shared" si="18"/>
        <v>3.8647342995169081E-3</v>
      </c>
      <c r="O20">
        <f t="shared" si="18"/>
        <v>4.1035742131396444E-3</v>
      </c>
      <c r="P20">
        <f t="shared" si="18"/>
        <v>0</v>
      </c>
      <c r="Q20">
        <f>H20/H27*100</f>
        <v>0</v>
      </c>
    </row>
    <row r="21" spans="1:17" x14ac:dyDescent="0.2">
      <c r="A21" s="2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 s="2">
        <v>18</v>
      </c>
      <c r="K21">
        <f>B21/B27*100</f>
        <v>0</v>
      </c>
      <c r="L21">
        <f t="shared" ref="L21:P21" si="19">C21/C27*100</f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>H21/H27*100</f>
        <v>0</v>
      </c>
    </row>
    <row r="22" spans="1:17" x14ac:dyDescent="0.2">
      <c r="A22" s="2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J22" s="2">
        <v>20</v>
      </c>
      <c r="K22">
        <f>B22/B27*100</f>
        <v>0</v>
      </c>
      <c r="L22">
        <f t="shared" ref="L22:P22" si="20">C22/C27*100</f>
        <v>3.2778287662252521E-3</v>
      </c>
      <c r="M22">
        <f t="shared" si="20"/>
        <v>3.5994528831617598E-3</v>
      </c>
      <c r="N22">
        <f t="shared" si="20"/>
        <v>0</v>
      </c>
      <c r="O22">
        <f t="shared" si="20"/>
        <v>0</v>
      </c>
      <c r="P22">
        <f t="shared" si="20"/>
        <v>0</v>
      </c>
      <c r="Q22">
        <f>H22/H27*100</f>
        <v>0</v>
      </c>
    </row>
    <row r="23" spans="1:17" x14ac:dyDescent="0.2">
      <c r="A23" s="2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 s="2">
        <v>21</v>
      </c>
      <c r="K23">
        <f>B23/B27*100</f>
        <v>3.3146607444728034E-3</v>
      </c>
      <c r="L23">
        <f t="shared" ref="L23:P23" si="21">C23/C27*100</f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>H23/H27*100</f>
        <v>0</v>
      </c>
    </row>
    <row r="24" spans="1:17" x14ac:dyDescent="0.2">
      <c r="A24" s="2">
        <v>36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J24" s="2">
        <v>36</v>
      </c>
      <c r="K24">
        <f>B24/B27*100</f>
        <v>0</v>
      </c>
      <c r="L24">
        <f t="shared" ref="L24:P24" si="22">C24/C27*100</f>
        <v>3.2778287662252521E-3</v>
      </c>
      <c r="M24">
        <f t="shared" si="22"/>
        <v>3.5994528831617598E-3</v>
      </c>
      <c r="N24">
        <f t="shared" si="22"/>
        <v>0</v>
      </c>
      <c r="O24">
        <f t="shared" si="22"/>
        <v>0</v>
      </c>
      <c r="P24">
        <f t="shared" si="22"/>
        <v>0</v>
      </c>
      <c r="Q24">
        <f>H24/H27*100</f>
        <v>0</v>
      </c>
    </row>
    <row r="25" spans="1:17" x14ac:dyDescent="0.2">
      <c r="A25" s="2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J25" s="2">
        <v>44</v>
      </c>
      <c r="K25">
        <f>B25/B27*100</f>
        <v>0</v>
      </c>
      <c r="L25">
        <f t="shared" ref="L25:P25" si="23">C25/C27*100</f>
        <v>0</v>
      </c>
      <c r="M25">
        <f t="shared" si="23"/>
        <v>0</v>
      </c>
      <c r="N25">
        <f t="shared" si="23"/>
        <v>0</v>
      </c>
      <c r="O25">
        <f t="shared" si="23"/>
        <v>4.1035742131396444E-3</v>
      </c>
      <c r="P25">
        <f t="shared" si="23"/>
        <v>0</v>
      </c>
      <c r="Q25">
        <f>H25/H27*100</f>
        <v>0</v>
      </c>
    </row>
    <row r="26" spans="1:17" x14ac:dyDescent="0.2">
      <c r="A26" s="2">
        <v>60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 s="2">
        <v>60</v>
      </c>
      <c r="K26">
        <f>B26/B27*100</f>
        <v>0</v>
      </c>
      <c r="L26">
        <f t="shared" ref="L26:P26" si="24">C26/C27*100</f>
        <v>3.2778287662252521E-3</v>
      </c>
      <c r="M26">
        <f t="shared" si="24"/>
        <v>3.5994528831617598E-3</v>
      </c>
      <c r="N26">
        <f t="shared" si="24"/>
        <v>3.8647342995169081E-3</v>
      </c>
      <c r="O26">
        <f t="shared" si="24"/>
        <v>4.1035742131396444E-3</v>
      </c>
      <c r="P26">
        <f t="shared" si="24"/>
        <v>0</v>
      </c>
      <c r="Q26">
        <f>H26/H27*100</f>
        <v>0</v>
      </c>
    </row>
    <row r="27" spans="1:17" x14ac:dyDescent="0.2">
      <c r="A27" s="2" t="s">
        <v>7</v>
      </c>
      <c r="B27">
        <f>SUM(B2:B26)</f>
        <v>30169</v>
      </c>
      <c r="C27">
        <f t="shared" ref="C27:H27" si="25">SUM(C2:C26)</f>
        <v>30508</v>
      </c>
      <c r="D27">
        <f t="shared" si="25"/>
        <v>27782</v>
      </c>
      <c r="E27">
        <f t="shared" si="25"/>
        <v>25875</v>
      </c>
      <c r="F27">
        <f t="shared" si="25"/>
        <v>24369</v>
      </c>
      <c r="G27">
        <f t="shared" si="25"/>
        <v>24518</v>
      </c>
      <c r="H27">
        <f t="shared" si="25"/>
        <v>23063</v>
      </c>
      <c r="J27" s="2" t="s">
        <v>7</v>
      </c>
      <c r="K27">
        <f>SUM(K2:K26)</f>
        <v>99.999999999999986</v>
      </c>
      <c r="L27">
        <f t="shared" ref="L27:P27" si="26">SUM(L2:L26)</f>
        <v>100.00000000000003</v>
      </c>
      <c r="M27">
        <f t="shared" si="26"/>
        <v>100.00000000000003</v>
      </c>
      <c r="N27">
        <f t="shared" si="26"/>
        <v>100</v>
      </c>
      <c r="O27">
        <f t="shared" si="26"/>
        <v>99.999999999999957</v>
      </c>
      <c r="P27">
        <f t="shared" si="26"/>
        <v>100.00000000000003</v>
      </c>
      <c r="Q27">
        <f>SUM(Q2:Q26)</f>
        <v>100.00000000000001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8" sqref="I8"/>
    </sheetView>
  </sheetViews>
  <sheetFormatPr defaultRowHeight="12.75" x14ac:dyDescent="0.2"/>
  <cols>
    <col min="1" max="1" width="10.85546875" customWidth="1"/>
  </cols>
  <sheetData>
    <row r="1" spans="1:17" x14ac:dyDescent="0.2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s="2">
        <v>1</v>
      </c>
      <c r="B2">
        <v>139</v>
      </c>
      <c r="C2">
        <v>125</v>
      </c>
      <c r="D2">
        <v>100</v>
      </c>
      <c r="E2">
        <v>98</v>
      </c>
      <c r="F2">
        <v>93</v>
      </c>
      <c r="G2">
        <v>71</v>
      </c>
      <c r="H2">
        <v>55</v>
      </c>
      <c r="K2">
        <f>(B2/B32)*100</f>
        <v>0.46174799853835169</v>
      </c>
      <c r="L2">
        <f t="shared" ref="L2:Q2" si="0">(C2/C32)*100</f>
        <v>0.41019919272798866</v>
      </c>
      <c r="M2">
        <f t="shared" si="0"/>
        <v>0.36081544290095613</v>
      </c>
      <c r="N2">
        <f t="shared" si="0"/>
        <v>0.38205138201239719</v>
      </c>
      <c r="O2">
        <f t="shared" si="0"/>
        <v>0.38590812896800697</v>
      </c>
      <c r="P2">
        <f t="shared" si="0"/>
        <v>0.29062627916496109</v>
      </c>
      <c r="Q2">
        <f t="shared" si="0"/>
        <v>0.23885004559864509</v>
      </c>
    </row>
    <row r="3" spans="1:17" x14ac:dyDescent="0.2">
      <c r="A3" s="2">
        <v>2</v>
      </c>
      <c r="B3">
        <v>2495</v>
      </c>
      <c r="C3">
        <v>2166</v>
      </c>
      <c r="D3">
        <v>1890</v>
      </c>
      <c r="E3">
        <v>1719</v>
      </c>
      <c r="F3">
        <v>1623</v>
      </c>
      <c r="G3">
        <v>1778</v>
      </c>
      <c r="H3">
        <v>1640</v>
      </c>
      <c r="K3">
        <f>B3/B32*100</f>
        <v>8.2882104773610603</v>
      </c>
      <c r="L3">
        <f t="shared" ref="L3:Q3" si="1">C3/C32*100</f>
        <v>7.1079316115905886</v>
      </c>
      <c r="M3">
        <f t="shared" si="1"/>
        <v>6.8194118708280707</v>
      </c>
      <c r="N3">
        <f t="shared" si="1"/>
        <v>6.7014931191766411</v>
      </c>
      <c r="O3">
        <f t="shared" si="1"/>
        <v>6.7347192829577986</v>
      </c>
      <c r="P3">
        <f t="shared" si="1"/>
        <v>7.2779369627507169</v>
      </c>
      <c r="Q3">
        <f t="shared" si="1"/>
        <v>7.1220740869414172</v>
      </c>
    </row>
    <row r="4" spans="1:17" x14ac:dyDescent="0.2">
      <c r="A4" s="2">
        <v>3</v>
      </c>
      <c r="B4">
        <v>5727</v>
      </c>
      <c r="C4">
        <v>5405</v>
      </c>
      <c r="D4">
        <v>4809</v>
      </c>
      <c r="E4">
        <v>4427</v>
      </c>
      <c r="F4">
        <v>4081</v>
      </c>
      <c r="G4">
        <v>4279</v>
      </c>
      <c r="H4">
        <v>3965</v>
      </c>
      <c r="K4">
        <f>(B4/B32)*100</f>
        <v>19.024681925389498</v>
      </c>
      <c r="L4">
        <f t="shared" ref="L4:Q4" si="2">(C4/C32)*100</f>
        <v>17.737013093558232</v>
      </c>
      <c r="M4">
        <f t="shared" si="2"/>
        <v>17.351614649106981</v>
      </c>
      <c r="N4">
        <f t="shared" si="2"/>
        <v>17.258586409886554</v>
      </c>
      <c r="O4">
        <f t="shared" si="2"/>
        <v>16.934312627079962</v>
      </c>
      <c r="P4">
        <f t="shared" si="2"/>
        <v>17.515349979533358</v>
      </c>
      <c r="Q4">
        <f t="shared" si="2"/>
        <v>17.218916923611413</v>
      </c>
    </row>
    <row r="5" spans="1:17" x14ac:dyDescent="0.2">
      <c r="A5" s="2">
        <v>4</v>
      </c>
      <c r="B5">
        <v>7446</v>
      </c>
      <c r="C5">
        <v>7488</v>
      </c>
      <c r="D5">
        <v>6873</v>
      </c>
      <c r="E5">
        <v>6216</v>
      </c>
      <c r="F5">
        <v>5761</v>
      </c>
      <c r="G5">
        <v>5874</v>
      </c>
      <c r="H5">
        <v>5514</v>
      </c>
      <c r="K5">
        <f>(B5/B32)*100</f>
        <v>24.735076238248681</v>
      </c>
      <c r="L5">
        <f t="shared" ref="L5:Q5" si="3">(C5/C32)*100</f>
        <v>24.572572441177439</v>
      </c>
      <c r="M5">
        <f t="shared" si="3"/>
        <v>24.798845390582716</v>
      </c>
      <c r="N5">
        <f t="shared" si="3"/>
        <v>24.232973373357762</v>
      </c>
      <c r="O5">
        <f t="shared" si="3"/>
        <v>23.905556247147182</v>
      </c>
      <c r="P5">
        <f t="shared" si="3"/>
        <v>24.044207941056079</v>
      </c>
      <c r="Q5">
        <f t="shared" si="3"/>
        <v>23.945802753289616</v>
      </c>
    </row>
    <row r="6" spans="1:17" x14ac:dyDescent="0.2">
      <c r="A6" s="2">
        <v>5</v>
      </c>
      <c r="B6">
        <v>7019</v>
      </c>
      <c r="C6">
        <v>7378</v>
      </c>
      <c r="D6">
        <v>6652</v>
      </c>
      <c r="E6">
        <v>6193</v>
      </c>
      <c r="F6">
        <v>5843</v>
      </c>
      <c r="G6">
        <v>5826</v>
      </c>
      <c r="H6">
        <v>5497</v>
      </c>
      <c r="K6">
        <f>(B6/B32)*100</f>
        <v>23.316612962163237</v>
      </c>
      <c r="L6">
        <f t="shared" ref="L6:Q6" si="4">(C6/C32)*100</f>
        <v>24.211597151576804</v>
      </c>
      <c r="M6">
        <f t="shared" si="4"/>
        <v>24.001443261771605</v>
      </c>
      <c r="N6">
        <f t="shared" si="4"/>
        <v>24.14330825308955</v>
      </c>
      <c r="O6">
        <f t="shared" si="4"/>
        <v>24.245819328602845</v>
      </c>
      <c r="P6">
        <f t="shared" si="4"/>
        <v>23.84772820302906</v>
      </c>
      <c r="Q6">
        <f t="shared" si="4"/>
        <v>23.871976375559125</v>
      </c>
    </row>
    <row r="7" spans="1:17" x14ac:dyDescent="0.2">
      <c r="A7" s="2">
        <v>6</v>
      </c>
      <c r="B7">
        <v>3645</v>
      </c>
      <c r="C7">
        <v>3856</v>
      </c>
      <c r="D7">
        <v>3572</v>
      </c>
      <c r="E7">
        <v>3380</v>
      </c>
      <c r="F7">
        <v>3200</v>
      </c>
      <c r="G7">
        <v>3180</v>
      </c>
      <c r="H7">
        <v>3078</v>
      </c>
      <c r="K7">
        <f>B7/B32*100</f>
        <v>12.108427731455338</v>
      </c>
      <c r="L7">
        <f t="shared" ref="L7:Q7" si="5">C7/C32*100</f>
        <v>12.653824697272995</v>
      </c>
      <c r="M7">
        <f t="shared" si="5"/>
        <v>12.888327620422155</v>
      </c>
      <c r="N7">
        <f t="shared" si="5"/>
        <v>13.17687419593778</v>
      </c>
      <c r="O7">
        <f t="shared" si="5"/>
        <v>13.27855927631852</v>
      </c>
      <c r="P7">
        <f t="shared" si="5"/>
        <v>13.016782644289806</v>
      </c>
      <c r="Q7">
        <f t="shared" si="5"/>
        <v>13.366917097320538</v>
      </c>
    </row>
    <row r="8" spans="1:17" x14ac:dyDescent="0.2">
      <c r="A8" s="2">
        <v>7</v>
      </c>
      <c r="B8">
        <v>1998</v>
      </c>
      <c r="C8">
        <v>2214</v>
      </c>
      <c r="D8">
        <v>2117</v>
      </c>
      <c r="E8">
        <v>2018</v>
      </c>
      <c r="F8">
        <v>1938</v>
      </c>
      <c r="G8">
        <v>1908</v>
      </c>
      <c r="H8">
        <v>1824</v>
      </c>
      <c r="K8">
        <f>B8/B32*100</f>
        <v>6.6372122379829257</v>
      </c>
      <c r="L8">
        <f t="shared" ref="L8:Q8" si="6">C8/C32*100</f>
        <v>7.2654481015981363</v>
      </c>
      <c r="M8">
        <f t="shared" si="6"/>
        <v>7.6384629262132426</v>
      </c>
      <c r="N8">
        <f t="shared" si="6"/>
        <v>7.8671396826634448</v>
      </c>
      <c r="O8">
        <f t="shared" si="6"/>
        <v>8.0418274617204037</v>
      </c>
      <c r="P8">
        <f t="shared" si="6"/>
        <v>7.8100695865738841</v>
      </c>
      <c r="Q8">
        <f t="shared" si="6"/>
        <v>7.9211360576714291</v>
      </c>
    </row>
    <row r="9" spans="1:17" x14ac:dyDescent="0.2">
      <c r="A9" s="2">
        <v>8</v>
      </c>
      <c r="B9">
        <v>970</v>
      </c>
      <c r="C9">
        <v>1091</v>
      </c>
      <c r="D9">
        <v>1006</v>
      </c>
      <c r="E9">
        <v>944</v>
      </c>
      <c r="F9">
        <v>907</v>
      </c>
      <c r="G9">
        <v>897</v>
      </c>
      <c r="H9">
        <v>858</v>
      </c>
      <c r="K9">
        <f>B9/B32*100</f>
        <v>3.2222702056273462</v>
      </c>
      <c r="L9">
        <f t="shared" ref="L9:Q9" si="7">C9/C32*100</f>
        <v>3.5802185541298854</v>
      </c>
      <c r="M9">
        <f t="shared" si="7"/>
        <v>3.6298033555836189</v>
      </c>
      <c r="N9">
        <f t="shared" si="7"/>
        <v>3.6801684144867646</v>
      </c>
      <c r="O9">
        <f t="shared" si="7"/>
        <v>3.7636416448815302</v>
      </c>
      <c r="P9">
        <f t="shared" si="7"/>
        <v>3.6717151043798606</v>
      </c>
      <c r="Q9">
        <f t="shared" si="7"/>
        <v>3.7260607113388633</v>
      </c>
    </row>
    <row r="10" spans="1:17" x14ac:dyDescent="0.2">
      <c r="A10" s="2">
        <v>9</v>
      </c>
      <c r="B10">
        <v>368</v>
      </c>
      <c r="C10">
        <v>397</v>
      </c>
      <c r="D10">
        <v>374</v>
      </c>
      <c r="E10">
        <v>362</v>
      </c>
      <c r="F10">
        <v>362</v>
      </c>
      <c r="G10">
        <v>342</v>
      </c>
      <c r="H10">
        <v>327</v>
      </c>
      <c r="K10">
        <f>B10/B32*100</f>
        <v>1.2224695213101684</v>
      </c>
      <c r="L10">
        <f t="shared" ref="L10:Q10" si="8">C10/C32*100</f>
        <v>1.3027926361040922</v>
      </c>
      <c r="M10">
        <f t="shared" si="8"/>
        <v>1.349449756449576</v>
      </c>
      <c r="N10">
        <f t="shared" si="8"/>
        <v>1.411251023351916</v>
      </c>
      <c r="O10">
        <f t="shared" si="8"/>
        <v>1.5021370181335325</v>
      </c>
      <c r="P10">
        <f t="shared" si="8"/>
        <v>1.3999181334424888</v>
      </c>
      <c r="Q10">
        <f t="shared" si="8"/>
        <v>1.4200720892864898</v>
      </c>
    </row>
    <row r="11" spans="1:17" x14ac:dyDescent="0.2">
      <c r="A11" s="2">
        <v>10</v>
      </c>
      <c r="B11">
        <v>159</v>
      </c>
      <c r="C11">
        <v>186</v>
      </c>
      <c r="D11">
        <v>170</v>
      </c>
      <c r="E11">
        <v>158</v>
      </c>
      <c r="F11">
        <v>156</v>
      </c>
      <c r="G11">
        <v>145</v>
      </c>
      <c r="H11">
        <v>150</v>
      </c>
      <c r="K11">
        <f>B11/B32*100</f>
        <v>0.52818655947912163</v>
      </c>
      <c r="L11">
        <f t="shared" ref="L11:Q11" si="9">C11/C32*100</f>
        <v>0.61037639877924721</v>
      </c>
      <c r="M11">
        <f t="shared" si="9"/>
        <v>0.61338625293162541</v>
      </c>
      <c r="N11">
        <f t="shared" si="9"/>
        <v>0.61596039140774239</v>
      </c>
      <c r="O11">
        <f t="shared" si="9"/>
        <v>0.64732976472052783</v>
      </c>
      <c r="P11">
        <f t="shared" si="9"/>
        <v>0.59353254195661076</v>
      </c>
      <c r="Q11">
        <f t="shared" si="9"/>
        <v>0.65140921526903206</v>
      </c>
    </row>
    <row r="12" spans="1:17" x14ac:dyDescent="0.2">
      <c r="A12" s="2">
        <v>11</v>
      </c>
      <c r="B12">
        <v>54</v>
      </c>
      <c r="C12">
        <v>76</v>
      </c>
      <c r="D12">
        <v>71</v>
      </c>
      <c r="E12">
        <v>59</v>
      </c>
      <c r="F12">
        <v>60</v>
      </c>
      <c r="G12">
        <v>55</v>
      </c>
      <c r="H12">
        <v>56</v>
      </c>
      <c r="K12">
        <f>B12/B32*100</f>
        <v>0.17938411454007905</v>
      </c>
      <c r="L12">
        <f t="shared" ref="L12:Q12" si="10">C12/C32*100</f>
        <v>0.24940110917861716</v>
      </c>
      <c r="M12">
        <f t="shared" si="10"/>
        <v>0.25617896445967886</v>
      </c>
      <c r="N12">
        <f t="shared" si="10"/>
        <v>0.23001052590542279</v>
      </c>
      <c r="O12">
        <f t="shared" si="10"/>
        <v>0.24897298643097224</v>
      </c>
      <c r="P12">
        <f t="shared" si="10"/>
        <v>0.22513303315595579</v>
      </c>
      <c r="Q12">
        <f t="shared" si="10"/>
        <v>0.24319277370043862</v>
      </c>
    </row>
    <row r="13" spans="1:17" x14ac:dyDescent="0.2">
      <c r="A13" s="2">
        <v>12</v>
      </c>
      <c r="B13">
        <v>36</v>
      </c>
      <c r="C13">
        <v>42</v>
      </c>
      <c r="D13">
        <v>36</v>
      </c>
      <c r="E13">
        <v>36</v>
      </c>
      <c r="F13">
        <v>33</v>
      </c>
      <c r="G13">
        <v>37</v>
      </c>
      <c r="H13">
        <v>29</v>
      </c>
      <c r="K13">
        <f>B13/B32*100</f>
        <v>0.11958940969338604</v>
      </c>
      <c r="L13">
        <f t="shared" ref="L13:Q13" si="11">C13/C32*100</f>
        <v>0.13782692875660421</v>
      </c>
      <c r="M13">
        <f t="shared" si="11"/>
        <v>0.12989355944434422</v>
      </c>
      <c r="N13">
        <f t="shared" si="11"/>
        <v>0.14034540563720713</v>
      </c>
      <c r="O13">
        <f t="shared" si="11"/>
        <v>0.13693514253703473</v>
      </c>
      <c r="P13">
        <f t="shared" si="11"/>
        <v>0.15145313139582481</v>
      </c>
      <c r="Q13">
        <f t="shared" si="11"/>
        <v>0.12593911495201285</v>
      </c>
    </row>
    <row r="14" spans="1:17" x14ac:dyDescent="0.2">
      <c r="A14" s="2">
        <v>13</v>
      </c>
      <c r="B14">
        <v>24</v>
      </c>
      <c r="C14">
        <v>24</v>
      </c>
      <c r="D14">
        <v>19</v>
      </c>
      <c r="E14">
        <v>19</v>
      </c>
      <c r="F14">
        <v>15</v>
      </c>
      <c r="G14">
        <v>15</v>
      </c>
      <c r="H14">
        <v>14</v>
      </c>
      <c r="K14">
        <f>B14/B32*100</f>
        <v>7.9726273128924025E-2</v>
      </c>
      <c r="L14">
        <f t="shared" ref="L14:Q14" si="12">C14/C32*100</f>
        <v>7.8758245003773833E-2</v>
      </c>
      <c r="M14">
        <f t="shared" si="12"/>
        <v>6.8554934151181662E-2</v>
      </c>
      <c r="N14">
        <f t="shared" si="12"/>
        <v>7.407118630852598E-2</v>
      </c>
      <c r="O14">
        <f t="shared" si="12"/>
        <v>6.2243246607743059E-2</v>
      </c>
      <c r="P14">
        <f t="shared" si="12"/>
        <v>6.1399918133442484E-2</v>
      </c>
      <c r="Q14">
        <f t="shared" si="12"/>
        <v>6.0798193425109656E-2</v>
      </c>
    </row>
    <row r="15" spans="1:17" x14ac:dyDescent="0.2">
      <c r="A15" s="2">
        <v>14</v>
      </c>
      <c r="B15">
        <v>10</v>
      </c>
      <c r="C15">
        <v>7</v>
      </c>
      <c r="D15">
        <v>9</v>
      </c>
      <c r="E15">
        <v>9</v>
      </c>
      <c r="F15">
        <v>8</v>
      </c>
      <c r="G15">
        <v>6</v>
      </c>
      <c r="H15">
        <v>3</v>
      </c>
      <c r="K15">
        <f>B15/B32*100</f>
        <v>3.3219280470385013E-2</v>
      </c>
      <c r="L15">
        <f t="shared" ref="L15:Q15" si="13">C15/C32*100</f>
        <v>2.2971154792767366E-2</v>
      </c>
      <c r="M15">
        <f t="shared" si="13"/>
        <v>3.2473389861086055E-2</v>
      </c>
      <c r="N15">
        <f t="shared" si="13"/>
        <v>3.5086351409301782E-2</v>
      </c>
      <c r="O15">
        <f t="shared" si="13"/>
        <v>3.3196398190796297E-2</v>
      </c>
      <c r="P15">
        <f t="shared" si="13"/>
        <v>2.4559967253376992E-2</v>
      </c>
      <c r="Q15">
        <f t="shared" si="13"/>
        <v>1.3028184305380639E-2</v>
      </c>
    </row>
    <row r="16" spans="1:17" x14ac:dyDescent="0.2">
      <c r="A16" s="2">
        <v>15</v>
      </c>
      <c r="B16">
        <v>2</v>
      </c>
      <c r="C16">
        <v>3</v>
      </c>
      <c r="D16">
        <v>3</v>
      </c>
      <c r="E16">
        <v>3</v>
      </c>
      <c r="F16">
        <v>3</v>
      </c>
      <c r="G16">
        <v>2</v>
      </c>
      <c r="H16">
        <v>2</v>
      </c>
      <c r="K16">
        <f>B16/B32*100</f>
        <v>6.6438560940770023E-3</v>
      </c>
      <c r="L16">
        <f t="shared" ref="L16:Q16" si="14">C16/C32*100</f>
        <v>9.8447806254717291E-3</v>
      </c>
      <c r="M16">
        <f t="shared" si="14"/>
        <v>1.0824463287028685E-2</v>
      </c>
      <c r="N16">
        <f t="shared" si="14"/>
        <v>1.1695450469767259E-2</v>
      </c>
      <c r="O16">
        <f t="shared" si="14"/>
        <v>1.2448649321548613E-2</v>
      </c>
      <c r="P16">
        <f t="shared" si="14"/>
        <v>8.1866557511256644E-3</v>
      </c>
      <c r="Q16">
        <f t="shared" si="14"/>
        <v>8.6854562035870927E-3</v>
      </c>
    </row>
    <row r="17" spans="1:17" x14ac:dyDescent="0.2">
      <c r="A17" s="2">
        <v>16</v>
      </c>
      <c r="B17">
        <v>1</v>
      </c>
      <c r="C17">
        <v>2</v>
      </c>
      <c r="D17">
        <v>2</v>
      </c>
      <c r="E17">
        <v>2</v>
      </c>
      <c r="F17">
        <v>5</v>
      </c>
      <c r="G17">
        <v>7</v>
      </c>
      <c r="H17">
        <v>6</v>
      </c>
      <c r="K17">
        <f>B17/B32*100</f>
        <v>3.3219280470385012E-3</v>
      </c>
      <c r="L17">
        <f t="shared" ref="L17:Q17" si="15">C17/C32*100</f>
        <v>6.5631870836478185E-3</v>
      </c>
      <c r="M17">
        <f t="shared" si="15"/>
        <v>7.216308858019123E-3</v>
      </c>
      <c r="N17">
        <f t="shared" si="15"/>
        <v>7.7969669798448405E-3</v>
      </c>
      <c r="O17">
        <f t="shared" si="15"/>
        <v>2.0747748869247684E-2</v>
      </c>
      <c r="P17">
        <f t="shared" si="15"/>
        <v>2.8653295128939826E-2</v>
      </c>
      <c r="Q17">
        <f t="shared" si="15"/>
        <v>2.6056368610761278E-2</v>
      </c>
    </row>
    <row r="18" spans="1:17" x14ac:dyDescent="0.2">
      <c r="A18" s="2">
        <v>17</v>
      </c>
      <c r="B18">
        <v>2</v>
      </c>
      <c r="C18">
        <v>2</v>
      </c>
      <c r="D18">
        <v>2</v>
      </c>
      <c r="E18">
        <v>2</v>
      </c>
      <c r="F18">
        <v>3</v>
      </c>
      <c r="G18">
        <v>3</v>
      </c>
      <c r="H18">
        <v>2</v>
      </c>
      <c r="K18">
        <f>B18/B32*100</f>
        <v>6.6438560940770023E-3</v>
      </c>
      <c r="L18">
        <f t="shared" ref="L18:Q18" si="16">C18/C32*100</f>
        <v>6.5631870836478185E-3</v>
      </c>
      <c r="M18">
        <f t="shared" si="16"/>
        <v>7.216308858019123E-3</v>
      </c>
      <c r="N18">
        <f t="shared" si="16"/>
        <v>7.7969669798448405E-3</v>
      </c>
      <c r="O18">
        <f t="shared" si="16"/>
        <v>1.2448649321548613E-2</v>
      </c>
      <c r="P18">
        <f t="shared" si="16"/>
        <v>1.2279983626688496E-2</v>
      </c>
      <c r="Q18">
        <f t="shared" si="16"/>
        <v>8.6854562035870927E-3</v>
      </c>
    </row>
    <row r="19" spans="1:17" x14ac:dyDescent="0.2">
      <c r="A19" s="2">
        <v>18</v>
      </c>
      <c r="B19">
        <v>2</v>
      </c>
      <c r="C19">
        <v>3</v>
      </c>
      <c r="D19">
        <v>2</v>
      </c>
      <c r="E19">
        <v>2</v>
      </c>
      <c r="F19">
        <v>2</v>
      </c>
      <c r="G19">
        <v>2</v>
      </c>
      <c r="H19">
        <v>2</v>
      </c>
      <c r="K19">
        <f>B19/B32*100</f>
        <v>6.6438560940770023E-3</v>
      </c>
      <c r="L19">
        <f t="shared" ref="L19:Q19" si="17">C19/C32*100</f>
        <v>9.8447806254717291E-3</v>
      </c>
      <c r="M19">
        <f t="shared" si="17"/>
        <v>7.216308858019123E-3</v>
      </c>
      <c r="N19">
        <f t="shared" si="17"/>
        <v>7.7969669798448405E-3</v>
      </c>
      <c r="O19">
        <f t="shared" si="17"/>
        <v>8.2990995476990743E-3</v>
      </c>
      <c r="P19">
        <f t="shared" si="17"/>
        <v>8.1866557511256644E-3</v>
      </c>
      <c r="Q19">
        <f t="shared" si="17"/>
        <v>8.6854562035870927E-3</v>
      </c>
    </row>
    <row r="20" spans="1:17" x14ac:dyDescent="0.2">
      <c r="A20" s="2">
        <v>19</v>
      </c>
      <c r="B20">
        <v>2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K20">
        <f>B20/B32*100</f>
        <v>6.6438560940770023E-3</v>
      </c>
      <c r="L20">
        <f t="shared" ref="L20:Q20" si="18">C20/C32*100</f>
        <v>0</v>
      </c>
      <c r="M20">
        <f t="shared" si="18"/>
        <v>3.6081544290095615E-3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4.3427281017935464E-3</v>
      </c>
    </row>
    <row r="21" spans="1:17" x14ac:dyDescent="0.2">
      <c r="A21" s="2">
        <v>20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K21">
        <f>B21/B32*100</f>
        <v>0</v>
      </c>
      <c r="L21">
        <f t="shared" ref="L21:Q21" si="19">C21/C32*100</f>
        <v>3.2815935418239093E-3</v>
      </c>
      <c r="M21">
        <f t="shared" si="19"/>
        <v>3.6081544290095615E-3</v>
      </c>
      <c r="N21">
        <f t="shared" si="19"/>
        <v>3.8984834899224202E-3</v>
      </c>
      <c r="O21">
        <f t="shared" si="19"/>
        <v>4.1495497738495372E-3</v>
      </c>
      <c r="P21">
        <f t="shared" si="19"/>
        <v>0</v>
      </c>
      <c r="Q21">
        <f t="shared" si="19"/>
        <v>0</v>
      </c>
    </row>
    <row r="22" spans="1:17" x14ac:dyDescent="0.2">
      <c r="A22" s="2">
        <v>21</v>
      </c>
      <c r="B22">
        <v>2</v>
      </c>
      <c r="C22">
        <v>2</v>
      </c>
      <c r="D22">
        <v>1</v>
      </c>
      <c r="E22">
        <v>1</v>
      </c>
      <c r="F22">
        <v>1</v>
      </c>
      <c r="G22">
        <v>1</v>
      </c>
      <c r="H22">
        <v>1</v>
      </c>
      <c r="K22">
        <f>B22/B32*100</f>
        <v>6.6438560940770023E-3</v>
      </c>
      <c r="L22">
        <f t="shared" ref="L22:Q22" si="20">C22/C32*100</f>
        <v>6.5631870836478185E-3</v>
      </c>
      <c r="M22">
        <f t="shared" si="20"/>
        <v>3.6081544290095615E-3</v>
      </c>
      <c r="N22">
        <f t="shared" si="20"/>
        <v>3.8984834899224202E-3</v>
      </c>
      <c r="O22">
        <f t="shared" si="20"/>
        <v>4.1495497738495372E-3</v>
      </c>
      <c r="P22">
        <f t="shared" si="20"/>
        <v>4.0933278755628322E-3</v>
      </c>
      <c r="Q22">
        <f t="shared" si="20"/>
        <v>4.3427281017935464E-3</v>
      </c>
    </row>
    <row r="23" spans="1:17" x14ac:dyDescent="0.2">
      <c r="A23" s="2">
        <v>23</v>
      </c>
      <c r="B23">
        <v>2</v>
      </c>
      <c r="C23">
        <v>2</v>
      </c>
      <c r="D23">
        <v>2</v>
      </c>
      <c r="E23">
        <v>1</v>
      </c>
      <c r="F23">
        <v>1</v>
      </c>
      <c r="G23">
        <v>1</v>
      </c>
      <c r="H23">
        <v>1</v>
      </c>
      <c r="K23">
        <f>B23/B32*100</f>
        <v>6.6438560940770023E-3</v>
      </c>
      <c r="L23">
        <f t="shared" ref="L23:Q23" si="21">C23/C32*100</f>
        <v>6.5631870836478185E-3</v>
      </c>
      <c r="M23">
        <f t="shared" si="21"/>
        <v>7.216308858019123E-3</v>
      </c>
      <c r="N23">
        <f t="shared" si="21"/>
        <v>3.8984834899224202E-3</v>
      </c>
      <c r="O23">
        <f t="shared" si="21"/>
        <v>4.1495497738495372E-3</v>
      </c>
      <c r="P23">
        <f t="shared" si="21"/>
        <v>4.0933278755628322E-3</v>
      </c>
      <c r="Q23">
        <f t="shared" si="21"/>
        <v>4.3427281017935464E-3</v>
      </c>
    </row>
    <row r="24" spans="1:17" x14ac:dyDescent="0.2">
      <c r="A24" s="2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K24">
        <f>B24/B32*100</f>
        <v>0</v>
      </c>
      <c r="L24">
        <f t="shared" ref="L24:Q24" si="22">C24/C32*100</f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4.3427281017935464E-3</v>
      </c>
    </row>
    <row r="25" spans="1:17" x14ac:dyDescent="0.2">
      <c r="A25" s="2">
        <v>40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K25">
        <f>B25/B32*100</f>
        <v>0</v>
      </c>
      <c r="L25">
        <f t="shared" ref="L25:Q25" si="23">C25/C32*100</f>
        <v>3.2815935418239093E-3</v>
      </c>
      <c r="M25">
        <f t="shared" si="23"/>
        <v>3.6081544290095615E-3</v>
      </c>
      <c r="N25">
        <f t="shared" si="23"/>
        <v>0</v>
      </c>
      <c r="O25">
        <f t="shared" si="23"/>
        <v>0</v>
      </c>
      <c r="P25">
        <f t="shared" si="23"/>
        <v>4.0933278755628322E-3</v>
      </c>
      <c r="Q25">
        <f t="shared" si="23"/>
        <v>0</v>
      </c>
    </row>
    <row r="26" spans="1:17" x14ac:dyDescent="0.2">
      <c r="A26" s="2">
        <v>49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K26">
        <f>B26/B32*100</f>
        <v>0</v>
      </c>
      <c r="L26">
        <f t="shared" ref="L26:Q26" si="24">C26/C32*100</f>
        <v>0</v>
      </c>
      <c r="M26">
        <f t="shared" si="24"/>
        <v>0</v>
      </c>
      <c r="N26">
        <f t="shared" si="24"/>
        <v>0</v>
      </c>
      <c r="O26">
        <f t="shared" si="24"/>
        <v>4.1495497738495372E-3</v>
      </c>
      <c r="P26">
        <f t="shared" si="24"/>
        <v>0</v>
      </c>
      <c r="Q26">
        <f t="shared" si="24"/>
        <v>0</v>
      </c>
    </row>
    <row r="27" spans="1:17" x14ac:dyDescent="0.2">
      <c r="A27" s="2">
        <v>51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K27">
        <f>B27/B32*100</f>
        <v>0</v>
      </c>
      <c r="L27">
        <f t="shared" ref="L27:Q27" si="25">C27/C32*100</f>
        <v>3.2815935418239093E-3</v>
      </c>
      <c r="M27">
        <f t="shared" si="25"/>
        <v>3.6081544290095615E-3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1:17" x14ac:dyDescent="0.2">
      <c r="A28" s="2">
        <v>59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K28">
        <f>B28/B32*100</f>
        <v>0</v>
      </c>
      <c r="L28">
        <f t="shared" ref="L28:Q28" si="26">C28/C32*100</f>
        <v>0</v>
      </c>
      <c r="M28">
        <f t="shared" si="26"/>
        <v>0</v>
      </c>
      <c r="N28">
        <f t="shared" si="26"/>
        <v>0</v>
      </c>
      <c r="O28">
        <f t="shared" si="26"/>
        <v>4.1495497738495372E-3</v>
      </c>
      <c r="P28">
        <f t="shared" si="26"/>
        <v>0</v>
      </c>
      <c r="Q28">
        <f t="shared" si="26"/>
        <v>0</v>
      </c>
    </row>
    <row r="29" spans="1:17" x14ac:dyDescent="0.2">
      <c r="A29" s="2">
        <v>63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K29">
        <f>B29/B32*100</f>
        <v>0</v>
      </c>
      <c r="L29">
        <f t="shared" ref="L29:Q29" si="27">C29/C32*100</f>
        <v>3.2815935418239093E-3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1:17" x14ac:dyDescent="0.2">
      <c r="A30" s="2">
        <v>64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K30">
        <f>B30/B32*100</f>
        <v>0</v>
      </c>
      <c r="L30">
        <f t="shared" ref="L30:Q30" si="28">C30/C32*100</f>
        <v>0</v>
      </c>
      <c r="M30">
        <f t="shared" si="28"/>
        <v>3.6081544290095615E-3</v>
      </c>
      <c r="N30">
        <f t="shared" si="28"/>
        <v>3.8984834899224202E-3</v>
      </c>
      <c r="O30">
        <f t="shared" si="28"/>
        <v>4.1495497738495372E-3</v>
      </c>
      <c r="P30">
        <f t="shared" si="28"/>
        <v>0</v>
      </c>
      <c r="Q30">
        <f t="shared" si="28"/>
        <v>0</v>
      </c>
    </row>
    <row r="31" spans="1:17" x14ac:dyDescent="0.2">
      <c r="A31" s="2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K31">
        <f>B31/B32*100</f>
        <v>0</v>
      </c>
      <c r="L31">
        <f t="shared" ref="L31:Q31" si="29">C31/C32*100</f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4.3427281017935464E-3</v>
      </c>
    </row>
    <row r="32" spans="1:17" x14ac:dyDescent="0.2">
      <c r="A32" s="2" t="s">
        <v>7</v>
      </c>
      <c r="B32">
        <f t="shared" ref="B32:H32" si="30">SUM(B2:B31)</f>
        <v>30103</v>
      </c>
      <c r="C32">
        <f t="shared" si="30"/>
        <v>30473</v>
      </c>
      <c r="D32">
        <f t="shared" si="30"/>
        <v>27715</v>
      </c>
      <c r="E32">
        <f t="shared" si="30"/>
        <v>25651</v>
      </c>
      <c r="F32">
        <f t="shared" si="30"/>
        <v>24099</v>
      </c>
      <c r="G32">
        <f t="shared" si="30"/>
        <v>24430</v>
      </c>
      <c r="H32">
        <f t="shared" si="30"/>
        <v>23027</v>
      </c>
      <c r="K32">
        <f t="shared" ref="K32:Q32" si="31">SUM(K2:K31)</f>
        <v>100</v>
      </c>
      <c r="L32">
        <f t="shared" si="31"/>
        <v>100.00000000000001</v>
      </c>
      <c r="M32">
        <f t="shared" si="31"/>
        <v>99.999999999999929</v>
      </c>
      <c r="N32">
        <f t="shared" si="31"/>
        <v>99.999999999999986</v>
      </c>
      <c r="O32">
        <f t="shared" si="31"/>
        <v>100.00000000000007</v>
      </c>
      <c r="P32">
        <f t="shared" si="31"/>
        <v>100</v>
      </c>
      <c r="Q32">
        <f t="shared" si="31"/>
        <v>100.00000000000003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U26" sqref="U26"/>
    </sheetView>
  </sheetViews>
  <sheetFormatPr defaultRowHeight="12.75" x14ac:dyDescent="0.2"/>
  <sheetData>
    <row r="1" spans="1:18" x14ac:dyDescent="0.2">
      <c r="A1" s="1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/>
    </row>
    <row r="2" spans="1:18" x14ac:dyDescent="0.2">
      <c r="A2" s="2">
        <v>1</v>
      </c>
      <c r="B2">
        <v>7569</v>
      </c>
      <c r="C2">
        <v>7624</v>
      </c>
      <c r="D2">
        <v>6992</v>
      </c>
      <c r="E2">
        <v>6557</v>
      </c>
      <c r="F2">
        <v>6285</v>
      </c>
      <c r="G2">
        <v>6302</v>
      </c>
      <c r="H2">
        <v>5960</v>
      </c>
      <c r="J2" s="2">
        <v>1</v>
      </c>
      <c r="K2">
        <f t="shared" ref="K2:Q2" si="0">B2/B18*100</f>
        <v>25.088667174914647</v>
      </c>
      <c r="L2">
        <f t="shared" si="0"/>
        <v>24.990166513701322</v>
      </c>
      <c r="M2">
        <f t="shared" si="0"/>
        <v>25.167374559067024</v>
      </c>
      <c r="N2">
        <f t="shared" si="0"/>
        <v>25.341062801932367</v>
      </c>
      <c r="O2">
        <f t="shared" si="0"/>
        <v>25.790963929582666</v>
      </c>
      <c r="P2">
        <f t="shared" si="0"/>
        <v>25.702516415840776</v>
      </c>
      <c r="Q2">
        <f t="shared" si="0"/>
        <v>25.842258162424663</v>
      </c>
    </row>
    <row r="3" spans="1:18" x14ac:dyDescent="0.2">
      <c r="A3" s="2">
        <v>2</v>
      </c>
      <c r="B3">
        <v>10138</v>
      </c>
      <c r="C3">
        <v>10393</v>
      </c>
      <c r="D3">
        <v>9361</v>
      </c>
      <c r="E3">
        <v>8731</v>
      </c>
      <c r="F3">
        <v>8260</v>
      </c>
      <c r="G3">
        <v>8197</v>
      </c>
      <c r="H3">
        <v>7718</v>
      </c>
      <c r="J3" s="2">
        <v>2</v>
      </c>
      <c r="K3">
        <f t="shared" ref="K3:Q3" si="1">B3/B18*100</f>
        <v>33.604030627465278</v>
      </c>
      <c r="L3">
        <f t="shared" si="1"/>
        <v>34.066474367379044</v>
      </c>
      <c r="M3">
        <f t="shared" si="1"/>
        <v>33.694478439277233</v>
      </c>
      <c r="N3">
        <f t="shared" si="1"/>
        <v>33.742995169082121</v>
      </c>
      <c r="O3">
        <f t="shared" si="1"/>
        <v>33.895523000533466</v>
      </c>
      <c r="P3">
        <f t="shared" si="1"/>
        <v>33.43121660752886</v>
      </c>
      <c r="Q3">
        <f t="shared" si="1"/>
        <v>33.464857130468715</v>
      </c>
    </row>
    <row r="4" spans="1:18" x14ac:dyDescent="0.2">
      <c r="A4" s="2">
        <v>3</v>
      </c>
      <c r="B4">
        <v>5040</v>
      </c>
      <c r="C4">
        <v>5070</v>
      </c>
      <c r="D4">
        <v>4648</v>
      </c>
      <c r="E4">
        <v>4286</v>
      </c>
      <c r="F4">
        <v>3929</v>
      </c>
      <c r="G4">
        <v>3897</v>
      </c>
      <c r="H4">
        <v>3683</v>
      </c>
      <c r="J4" s="2">
        <v>3</v>
      </c>
      <c r="K4">
        <f t="shared" ref="K4:Q4" si="2">B4/B18*100</f>
        <v>16.705890152142928</v>
      </c>
      <c r="L4">
        <f t="shared" si="2"/>
        <v>16.61859184476203</v>
      </c>
      <c r="M4">
        <f t="shared" si="2"/>
        <v>16.730257000935858</v>
      </c>
      <c r="N4">
        <f t="shared" si="2"/>
        <v>16.56425120772947</v>
      </c>
      <c r="O4">
        <f t="shared" si="2"/>
        <v>16.122943083425664</v>
      </c>
      <c r="P4">
        <f t="shared" si="2"/>
        <v>15.89379664749786</v>
      </c>
      <c r="Q4">
        <f t="shared" si="2"/>
        <v>15.969301478558732</v>
      </c>
    </row>
    <row r="5" spans="1:18" x14ac:dyDescent="0.2">
      <c r="A5" s="2">
        <v>4</v>
      </c>
      <c r="B5">
        <v>4498</v>
      </c>
      <c r="C5">
        <v>4650</v>
      </c>
      <c r="D5">
        <v>4214</v>
      </c>
      <c r="E5">
        <v>3949</v>
      </c>
      <c r="F5">
        <v>3652</v>
      </c>
      <c r="G5">
        <v>3790</v>
      </c>
      <c r="H5">
        <v>3541</v>
      </c>
      <c r="J5" s="2">
        <v>4</v>
      </c>
      <c r="K5">
        <f t="shared" ref="K5:Q5" si="3">B5/B18*100</f>
        <v>14.909344028638669</v>
      </c>
      <c r="L5">
        <f t="shared" si="3"/>
        <v>15.241903762947423</v>
      </c>
      <c r="M5">
        <f t="shared" si="3"/>
        <v>15.168094449643654</v>
      </c>
      <c r="N5">
        <f t="shared" si="3"/>
        <v>15.26183574879227</v>
      </c>
      <c r="O5">
        <f t="shared" si="3"/>
        <v>14.986253026385981</v>
      </c>
      <c r="P5">
        <f t="shared" si="3"/>
        <v>15.457400383376157</v>
      </c>
      <c r="Q5">
        <f t="shared" si="3"/>
        <v>15.353596669990893</v>
      </c>
    </row>
    <row r="6" spans="1:18" x14ac:dyDescent="0.2">
      <c r="A6" s="2">
        <v>5</v>
      </c>
      <c r="B6">
        <v>1888</v>
      </c>
      <c r="C6">
        <v>1854</v>
      </c>
      <c r="D6">
        <v>1703</v>
      </c>
      <c r="E6">
        <v>1542</v>
      </c>
      <c r="F6">
        <v>1480</v>
      </c>
      <c r="G6">
        <v>1472</v>
      </c>
      <c r="H6">
        <v>1357</v>
      </c>
      <c r="J6" s="2">
        <v>5</v>
      </c>
      <c r="K6">
        <f t="shared" ref="K6:Q6" si="4">B6/B18 *100</f>
        <v>6.258079485564652</v>
      </c>
      <c r="L6">
        <f t="shared" si="4"/>
        <v>6.0770945325816177</v>
      </c>
      <c r="M6">
        <f t="shared" si="4"/>
        <v>6.1298682600244767</v>
      </c>
      <c r="N6">
        <f t="shared" si="4"/>
        <v>5.959420289855073</v>
      </c>
      <c r="O6">
        <f t="shared" si="4"/>
        <v>6.0732898354466744</v>
      </c>
      <c r="P6">
        <f t="shared" si="4"/>
        <v>6.0035074839920064</v>
      </c>
      <c r="Q6">
        <f t="shared" si="4"/>
        <v>5.8838832762433331</v>
      </c>
    </row>
    <row r="7" spans="1:18" x14ac:dyDescent="0.2">
      <c r="A7" s="2">
        <v>6</v>
      </c>
      <c r="B7">
        <v>637</v>
      </c>
      <c r="C7">
        <v>596</v>
      </c>
      <c r="D7">
        <v>563</v>
      </c>
      <c r="E7">
        <v>508</v>
      </c>
      <c r="F7">
        <v>492</v>
      </c>
      <c r="G7">
        <v>545</v>
      </c>
      <c r="H7">
        <v>511</v>
      </c>
      <c r="J7" s="2">
        <v>6</v>
      </c>
      <c r="K7">
        <f t="shared" ref="K7:Q7" si="5">B7/B18 *100</f>
        <v>2.1114388942291757</v>
      </c>
      <c r="L7">
        <f t="shared" si="5"/>
        <v>1.9535859446702504</v>
      </c>
      <c r="M7">
        <f t="shared" si="5"/>
        <v>2.0264919732200704</v>
      </c>
      <c r="N7">
        <f t="shared" si="5"/>
        <v>1.9632850241545894</v>
      </c>
      <c r="O7">
        <f t="shared" si="5"/>
        <v>2.018958512864705</v>
      </c>
      <c r="P7">
        <f t="shared" si="5"/>
        <v>2.2227660181899753</v>
      </c>
      <c r="Q7">
        <f t="shared" si="5"/>
        <v>2.215670120972987</v>
      </c>
    </row>
    <row r="8" spans="1:18" x14ac:dyDescent="0.2">
      <c r="A8" s="2">
        <v>7</v>
      </c>
      <c r="B8">
        <v>238</v>
      </c>
      <c r="C8">
        <v>199</v>
      </c>
      <c r="D8">
        <v>176</v>
      </c>
      <c r="E8">
        <v>181</v>
      </c>
      <c r="F8">
        <v>165</v>
      </c>
      <c r="G8">
        <v>180</v>
      </c>
      <c r="H8">
        <v>167</v>
      </c>
      <c r="J8" s="2">
        <v>7</v>
      </c>
      <c r="K8">
        <f t="shared" ref="K8:Q8" si="6">B8/B18 *100</f>
        <v>0.78888925718452718</v>
      </c>
      <c r="L8">
        <f t="shared" si="6"/>
        <v>0.65228792447882522</v>
      </c>
      <c r="M8">
        <f t="shared" si="6"/>
        <v>0.63350370743646967</v>
      </c>
      <c r="N8">
        <f t="shared" si="6"/>
        <v>0.69951690821256041</v>
      </c>
      <c r="O8">
        <f t="shared" si="6"/>
        <v>0.67708974516804132</v>
      </c>
      <c r="P8">
        <f t="shared" si="6"/>
        <v>0.73412455646641384</v>
      </c>
      <c r="Q8">
        <f t="shared" si="6"/>
        <v>0.72410354247062392</v>
      </c>
    </row>
    <row r="9" spans="1:18" x14ac:dyDescent="0.2">
      <c r="A9" s="2">
        <v>8</v>
      </c>
      <c r="B9">
        <v>90</v>
      </c>
      <c r="C9">
        <v>65</v>
      </c>
      <c r="D9">
        <v>64</v>
      </c>
      <c r="E9">
        <v>66</v>
      </c>
      <c r="F9">
        <v>58</v>
      </c>
      <c r="G9">
        <v>77</v>
      </c>
      <c r="H9">
        <v>74</v>
      </c>
      <c r="J9" s="2">
        <v>8</v>
      </c>
      <c r="K9">
        <f t="shared" ref="K9:Q9" si="7">B9/B18 *100</f>
        <v>0.2983194670025523</v>
      </c>
      <c r="L9">
        <f t="shared" si="7"/>
        <v>0.21305886980464142</v>
      </c>
      <c r="M9">
        <f t="shared" si="7"/>
        <v>0.23036498452235263</v>
      </c>
      <c r="N9">
        <f t="shared" si="7"/>
        <v>0.25507246376811593</v>
      </c>
      <c r="O9">
        <f t="shared" si="7"/>
        <v>0.23800730436209938</v>
      </c>
      <c r="P9">
        <f t="shared" si="7"/>
        <v>0.31404217137729923</v>
      </c>
      <c r="Q9">
        <f t="shared" si="7"/>
        <v>0.32086025235225252</v>
      </c>
    </row>
    <row r="10" spans="1:18" x14ac:dyDescent="0.2">
      <c r="A10" s="2">
        <v>9</v>
      </c>
      <c r="B10">
        <v>37</v>
      </c>
      <c r="C10">
        <v>36</v>
      </c>
      <c r="D10">
        <v>35</v>
      </c>
      <c r="E10">
        <v>28</v>
      </c>
      <c r="F10">
        <v>30</v>
      </c>
      <c r="G10">
        <v>29</v>
      </c>
      <c r="H10">
        <v>25</v>
      </c>
      <c r="J10" s="2">
        <v>9</v>
      </c>
      <c r="K10">
        <f t="shared" ref="K10:Q10" si="8">B10/B18 *100</f>
        <v>0.12264244754549372</v>
      </c>
      <c r="L10">
        <f t="shared" si="8"/>
        <v>0.11800183558410909</v>
      </c>
      <c r="M10">
        <f t="shared" si="8"/>
        <v>0.12598085091066158</v>
      </c>
      <c r="N10">
        <f t="shared" si="8"/>
        <v>0.10821256038647342</v>
      </c>
      <c r="O10">
        <f t="shared" si="8"/>
        <v>0.12310722639418935</v>
      </c>
      <c r="P10">
        <f t="shared" si="8"/>
        <v>0.11827562298625555</v>
      </c>
      <c r="Q10">
        <f t="shared" si="8"/>
        <v>0.10839873390278802</v>
      </c>
    </row>
    <row r="11" spans="1:18" x14ac:dyDescent="0.2">
      <c r="A11" s="2">
        <v>10</v>
      </c>
      <c r="B11">
        <v>19</v>
      </c>
      <c r="C11">
        <v>11</v>
      </c>
      <c r="D11">
        <v>14</v>
      </c>
      <c r="E11">
        <v>14</v>
      </c>
      <c r="F11">
        <v>10</v>
      </c>
      <c r="G11">
        <v>14</v>
      </c>
      <c r="H11">
        <v>13</v>
      </c>
      <c r="J11" s="2">
        <v>10</v>
      </c>
      <c r="K11">
        <f t="shared" ref="K11:Q11" si="9">B11/B18 *100</f>
        <v>6.2978554144983254E-2</v>
      </c>
      <c r="L11">
        <f t="shared" si="9"/>
        <v>3.6056116428477773E-2</v>
      </c>
      <c r="M11">
        <f t="shared" si="9"/>
        <v>5.0392340364264633E-2</v>
      </c>
      <c r="N11">
        <f t="shared" si="9"/>
        <v>5.4106280193236711E-2</v>
      </c>
      <c r="O11">
        <f t="shared" si="9"/>
        <v>4.1035742131396449E-2</v>
      </c>
      <c r="P11">
        <f t="shared" si="9"/>
        <v>5.709857661405441E-2</v>
      </c>
      <c r="Q11">
        <f t="shared" si="9"/>
        <v>5.6367341629449765E-2</v>
      </c>
    </row>
    <row r="12" spans="1:18" x14ac:dyDescent="0.2">
      <c r="A12" s="2">
        <v>11</v>
      </c>
      <c r="B12">
        <v>6</v>
      </c>
      <c r="C12">
        <v>3</v>
      </c>
      <c r="D12">
        <v>5</v>
      </c>
      <c r="E12">
        <v>6</v>
      </c>
      <c r="F12">
        <v>4</v>
      </c>
      <c r="G12">
        <v>7</v>
      </c>
      <c r="H12">
        <v>8</v>
      </c>
      <c r="J12" s="2">
        <v>11</v>
      </c>
      <c r="K12">
        <f t="shared" ref="K12:Q12" si="10">B12/B18*100</f>
        <v>1.988796446683682E-2</v>
      </c>
      <c r="L12">
        <f t="shared" si="10"/>
        <v>9.8334862986757567E-3</v>
      </c>
      <c r="M12">
        <f t="shared" si="10"/>
        <v>1.7997264415808796E-2</v>
      </c>
      <c r="N12">
        <f t="shared" si="10"/>
        <v>2.318840579710145E-2</v>
      </c>
      <c r="O12">
        <f t="shared" si="10"/>
        <v>1.6414296852558578E-2</v>
      </c>
      <c r="P12">
        <f t="shared" si="10"/>
        <v>2.8549288307027205E-2</v>
      </c>
      <c r="Q12">
        <f t="shared" si="10"/>
        <v>3.4687594848892167E-2</v>
      </c>
    </row>
    <row r="13" spans="1:18" x14ac:dyDescent="0.2">
      <c r="A13" s="2">
        <v>12</v>
      </c>
      <c r="B13">
        <v>6</v>
      </c>
      <c r="C13">
        <v>3</v>
      </c>
      <c r="D13">
        <v>2</v>
      </c>
      <c r="E13">
        <v>3</v>
      </c>
      <c r="F13">
        <v>3</v>
      </c>
      <c r="G13">
        <v>3</v>
      </c>
      <c r="H13">
        <v>3</v>
      </c>
      <c r="J13" s="2">
        <v>12</v>
      </c>
      <c r="K13">
        <f t="shared" ref="K13:Q13" si="11">B13/B18 *100</f>
        <v>1.988796446683682E-2</v>
      </c>
      <c r="L13">
        <f t="shared" si="11"/>
        <v>9.8334862986757567E-3</v>
      </c>
      <c r="M13">
        <f t="shared" si="11"/>
        <v>7.1989057663235196E-3</v>
      </c>
      <c r="N13">
        <f t="shared" si="11"/>
        <v>1.1594202898550725E-2</v>
      </c>
      <c r="O13">
        <f t="shared" si="11"/>
        <v>1.2310722639418936E-2</v>
      </c>
      <c r="P13">
        <f t="shared" si="11"/>
        <v>1.223540927444023E-2</v>
      </c>
      <c r="Q13">
        <f t="shared" si="11"/>
        <v>1.3007848068334561E-2</v>
      </c>
    </row>
    <row r="14" spans="1:18" x14ac:dyDescent="0.2">
      <c r="A14" s="2">
        <v>13</v>
      </c>
      <c r="B14">
        <v>1</v>
      </c>
      <c r="C14">
        <v>1</v>
      </c>
      <c r="D14">
        <v>1</v>
      </c>
      <c r="E14">
        <v>2</v>
      </c>
      <c r="F14">
        <v>1</v>
      </c>
      <c r="G14">
        <v>3</v>
      </c>
      <c r="H14">
        <v>2</v>
      </c>
      <c r="J14" s="2">
        <v>13</v>
      </c>
      <c r="K14">
        <f t="shared" ref="K14:Q14" si="12">B14/B18 *100</f>
        <v>3.3146607444728034E-3</v>
      </c>
      <c r="L14">
        <f t="shared" si="12"/>
        <v>3.2778287662252521E-3</v>
      </c>
      <c r="M14">
        <f t="shared" si="12"/>
        <v>3.5994528831617598E-3</v>
      </c>
      <c r="N14">
        <f t="shared" si="12"/>
        <v>7.7294685990338162E-3</v>
      </c>
      <c r="O14">
        <f t="shared" si="12"/>
        <v>4.1035742131396444E-3</v>
      </c>
      <c r="P14">
        <f t="shared" si="12"/>
        <v>1.223540927444023E-2</v>
      </c>
      <c r="Q14">
        <f t="shared" si="12"/>
        <v>8.6718987122230418E-3</v>
      </c>
    </row>
    <row r="15" spans="1:18" x14ac:dyDescent="0.2">
      <c r="A15" s="2">
        <v>14</v>
      </c>
      <c r="B15">
        <v>1</v>
      </c>
      <c r="C15">
        <v>0</v>
      </c>
      <c r="D15">
        <v>2</v>
      </c>
      <c r="E15">
        <v>1</v>
      </c>
      <c r="F15">
        <v>0</v>
      </c>
      <c r="G15">
        <v>1</v>
      </c>
      <c r="H15">
        <v>1</v>
      </c>
      <c r="J15" s="2">
        <v>14</v>
      </c>
      <c r="K15">
        <f t="shared" ref="K15:Q15" si="13">B15/B18 *100</f>
        <v>3.3146607444728034E-3</v>
      </c>
      <c r="L15">
        <f t="shared" si="13"/>
        <v>0</v>
      </c>
      <c r="M15">
        <f t="shared" si="13"/>
        <v>7.1989057663235196E-3</v>
      </c>
      <c r="N15">
        <f t="shared" si="13"/>
        <v>3.8647342995169081E-3</v>
      </c>
      <c r="O15">
        <f t="shared" si="13"/>
        <v>0</v>
      </c>
      <c r="P15">
        <f t="shared" si="13"/>
        <v>4.0784697581467428E-3</v>
      </c>
      <c r="Q15">
        <f t="shared" si="13"/>
        <v>4.3359493561115209E-3</v>
      </c>
    </row>
    <row r="16" spans="1:18" x14ac:dyDescent="0.2">
      <c r="A16" s="2">
        <v>15</v>
      </c>
      <c r="B16">
        <v>0</v>
      </c>
      <c r="C16">
        <v>2</v>
      </c>
      <c r="D16">
        <v>1</v>
      </c>
      <c r="E16">
        <v>1</v>
      </c>
      <c r="F16">
        <v>0</v>
      </c>
      <c r="G16">
        <v>1</v>
      </c>
      <c r="H16">
        <v>0</v>
      </c>
      <c r="J16" s="2">
        <v>15</v>
      </c>
      <c r="K16">
        <f t="shared" ref="K16:Q16" si="14">B16/B18 *100</f>
        <v>0</v>
      </c>
      <c r="L16">
        <f t="shared" si="14"/>
        <v>6.5556575324505042E-3</v>
      </c>
      <c r="M16">
        <f t="shared" si="14"/>
        <v>3.5994528831617598E-3</v>
      </c>
      <c r="N16">
        <f t="shared" si="14"/>
        <v>3.8647342995169081E-3</v>
      </c>
      <c r="O16">
        <f t="shared" si="14"/>
        <v>0</v>
      </c>
      <c r="P16">
        <f t="shared" si="14"/>
        <v>4.0784697581467428E-3</v>
      </c>
      <c r="Q16">
        <f t="shared" si="14"/>
        <v>0</v>
      </c>
    </row>
    <row r="17" spans="1:17" x14ac:dyDescent="0.2">
      <c r="A17" s="2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J17" s="2">
        <v>16</v>
      </c>
      <c r="K17">
        <f t="shared" ref="K17:Q17" si="15">B17/B18 *100</f>
        <v>3.3146607444728034E-3</v>
      </c>
      <c r="L17">
        <f t="shared" si="15"/>
        <v>3.2778287662252521E-3</v>
      </c>
      <c r="M17">
        <f t="shared" si="15"/>
        <v>3.5994528831617598E-3</v>
      </c>
      <c r="N17">
        <f t="shared" si="15"/>
        <v>0</v>
      </c>
      <c r="O17">
        <f t="shared" si="15"/>
        <v>0</v>
      </c>
      <c r="P17">
        <f t="shared" si="15"/>
        <v>4.0784697581467428E-3</v>
      </c>
      <c r="Q17">
        <f t="shared" si="15"/>
        <v>0</v>
      </c>
    </row>
    <row r="18" spans="1:17" x14ac:dyDescent="0.2">
      <c r="A18" s="2" t="s">
        <v>7</v>
      </c>
      <c r="B18">
        <f>SUM(B2:B17)</f>
        <v>30169</v>
      </c>
      <c r="C18">
        <f t="shared" ref="C18:H18" si="16">SUM(C2:C17)</f>
        <v>30508</v>
      </c>
      <c r="D18">
        <f t="shared" si="16"/>
        <v>27782</v>
      </c>
      <c r="E18">
        <f t="shared" si="16"/>
        <v>25875</v>
      </c>
      <c r="F18">
        <f t="shared" si="16"/>
        <v>24369</v>
      </c>
      <c r="G18">
        <f t="shared" si="16"/>
        <v>24519</v>
      </c>
      <c r="H18">
        <f t="shared" si="16"/>
        <v>23063</v>
      </c>
      <c r="J18" s="2" t="s">
        <v>7</v>
      </c>
      <c r="K18">
        <f>SUM(K2:K17)</f>
        <v>100</v>
      </c>
      <c r="L18">
        <f>SUM(L2:L17)</f>
        <v>100</v>
      </c>
      <c r="M18">
        <f t="shared" ref="M18:Q18" si="17">SUM(M2:M17)</f>
        <v>100.00000000000007</v>
      </c>
      <c r="N18">
        <f t="shared" si="17"/>
        <v>99.999999999999986</v>
      </c>
      <c r="O18">
        <f t="shared" si="17"/>
        <v>99.999999999999986</v>
      </c>
      <c r="P18">
        <f t="shared" si="17"/>
        <v>99.999999999999986</v>
      </c>
      <c r="Q18">
        <f t="shared" si="17"/>
        <v>100.00000000000001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N40" sqref="N40"/>
    </sheetView>
  </sheetViews>
  <sheetFormatPr defaultRowHeight="12.75" x14ac:dyDescent="0.2"/>
  <cols>
    <col min="1" max="1" width="12" bestFit="1" customWidth="1"/>
  </cols>
  <sheetData>
    <row r="1" spans="1:18" x14ac:dyDescent="0.2">
      <c r="A1" s="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30</v>
      </c>
      <c r="R1" t="s">
        <v>52</v>
      </c>
    </row>
    <row r="2" spans="1:18" x14ac:dyDescent="0.2">
      <c r="A2" t="s">
        <v>26</v>
      </c>
      <c r="B2">
        <v>0</v>
      </c>
      <c r="C2">
        <v>75</v>
      </c>
      <c r="D2">
        <v>17</v>
      </c>
      <c r="E2">
        <v>21</v>
      </c>
      <c r="F2">
        <v>24</v>
      </c>
      <c r="G2">
        <v>5</v>
      </c>
      <c r="H2">
        <v>30</v>
      </c>
      <c r="J2">
        <f>B2/B5*100</f>
        <v>0</v>
      </c>
      <c r="K2">
        <f t="shared" ref="K2:P2" si="0">C2/C5*100</f>
        <v>0.24583715746689391</v>
      </c>
      <c r="L2">
        <f t="shared" si="0"/>
        <v>6.1190699013749905E-2</v>
      </c>
      <c r="M2">
        <f t="shared" si="0"/>
        <v>8.1159420289855067E-2</v>
      </c>
      <c r="N2">
        <f t="shared" si="0"/>
        <v>9.8485781115351487E-2</v>
      </c>
      <c r="O2">
        <f t="shared" si="0"/>
        <v>2.0392348790733719E-2</v>
      </c>
      <c r="P2">
        <f t="shared" si="0"/>
        <v>0.1300784806833456</v>
      </c>
      <c r="Q2">
        <f>AVERAGE(J2:P2)</f>
        <v>9.1020555337132811E-2</v>
      </c>
      <c r="R2">
        <f>_xlfn.STDEV.P(J2:P2)</f>
        <v>7.5412748817813152E-2</v>
      </c>
    </row>
    <row r="3" spans="1:18" x14ac:dyDescent="0.2">
      <c r="A3" t="s">
        <v>28</v>
      </c>
      <c r="B3">
        <v>24015</v>
      </c>
      <c r="C3">
        <v>23085</v>
      </c>
      <c r="D3">
        <v>20997</v>
      </c>
      <c r="E3">
        <v>19471</v>
      </c>
      <c r="F3">
        <v>18303</v>
      </c>
      <c r="G3">
        <v>18951</v>
      </c>
      <c r="H3">
        <v>17680</v>
      </c>
      <c r="J3">
        <f>B3/B5*100</f>
        <v>79.601577778514368</v>
      </c>
      <c r="K3">
        <f t="shared" ref="K3:P3" si="1">C3/C5*100</f>
        <v>75.668677068309947</v>
      </c>
      <c r="L3">
        <f t="shared" si="1"/>
        <v>75.577712187747466</v>
      </c>
      <c r="M3">
        <f t="shared" si="1"/>
        <v>75.250241545893715</v>
      </c>
      <c r="N3">
        <f t="shared" si="1"/>
        <v>75.107718823094913</v>
      </c>
      <c r="O3">
        <f t="shared" si="1"/>
        <v>77.291080386638939</v>
      </c>
      <c r="P3">
        <f t="shared" si="1"/>
        <v>76.659584616051674</v>
      </c>
      <c r="Q3">
        <f>AVERAGE(J3:P3)</f>
        <v>76.450941772321571</v>
      </c>
      <c r="R3">
        <f t="shared" ref="R3:R4" si="2">_xlfn.STDEV.P(J3:P3)</f>
        <v>1.4782358631933208</v>
      </c>
    </row>
    <row r="4" spans="1:18" x14ac:dyDescent="0.2">
      <c r="A4" t="s">
        <v>29</v>
      </c>
      <c r="B4">
        <v>6154</v>
      </c>
      <c r="C4">
        <v>7348</v>
      </c>
      <c r="D4">
        <v>6768</v>
      </c>
      <c r="E4">
        <v>6383</v>
      </c>
      <c r="F4">
        <v>6042</v>
      </c>
      <c r="G4">
        <v>5563</v>
      </c>
      <c r="H4">
        <v>5353</v>
      </c>
      <c r="J4">
        <f>B4/B5*100</f>
        <v>20.398422221485632</v>
      </c>
      <c r="K4">
        <f t="shared" ref="K4:P4" si="3">C4/C5*100</f>
        <v>24.085485774223155</v>
      </c>
      <c r="L4">
        <f t="shared" si="3"/>
        <v>24.361097113238788</v>
      </c>
      <c r="M4">
        <f t="shared" si="3"/>
        <v>24.668599033816424</v>
      </c>
      <c r="N4">
        <f t="shared" si="3"/>
        <v>24.793795395789733</v>
      </c>
      <c r="O4">
        <f t="shared" si="3"/>
        <v>22.688527264570332</v>
      </c>
      <c r="P4">
        <f t="shared" si="3"/>
        <v>23.21033690326497</v>
      </c>
      <c r="Q4">
        <f>AVERAGE(J4:P4)</f>
        <v>23.458037672341288</v>
      </c>
      <c r="R4">
        <f t="shared" si="2"/>
        <v>1.4379381879115989</v>
      </c>
    </row>
    <row r="5" spans="1:18" x14ac:dyDescent="0.2">
      <c r="A5" t="s">
        <v>7</v>
      </c>
      <c r="B5">
        <f>SUM(B2:B4)</f>
        <v>30169</v>
      </c>
      <c r="C5">
        <f t="shared" ref="C5:H5" si="4">SUM(C2:C4)</f>
        <v>30508</v>
      </c>
      <c r="D5">
        <f t="shared" si="4"/>
        <v>27782</v>
      </c>
      <c r="E5">
        <f t="shared" si="4"/>
        <v>25875</v>
      </c>
      <c r="F5">
        <f t="shared" si="4"/>
        <v>24369</v>
      </c>
      <c r="G5">
        <f t="shared" si="4"/>
        <v>24519</v>
      </c>
      <c r="H5">
        <f t="shared" si="4"/>
        <v>23063</v>
      </c>
      <c r="J5">
        <f>SUM(J2:J4)</f>
        <v>100</v>
      </c>
      <c r="K5">
        <f t="shared" ref="K5" si="5">SUM(K2:K4)</f>
        <v>100</v>
      </c>
      <c r="L5">
        <f t="shared" ref="L5" si="6">SUM(L2:L4)</f>
        <v>100</v>
      </c>
      <c r="M5">
        <f t="shared" ref="M5" si="7">SUM(M2:M4)</f>
        <v>99.999999999999986</v>
      </c>
      <c r="N5">
        <f t="shared" ref="N5" si="8">SUM(N2:N4)</f>
        <v>100</v>
      </c>
      <c r="O5">
        <f t="shared" ref="O5" si="9">SUM(O2:O4)</f>
        <v>100</v>
      </c>
      <c r="P5">
        <f t="shared" ref="P5:Q5" si="10">SUM(P2:P4)</f>
        <v>100</v>
      </c>
      <c r="Q5">
        <f t="shared" si="10"/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P19" sqref="P19"/>
    </sheetView>
  </sheetViews>
  <sheetFormatPr defaultRowHeight="12.75" x14ac:dyDescent="0.2"/>
  <cols>
    <col min="1" max="1" width="9.140625" style="1"/>
    <col min="8" max="8" width="9.140625" style="1"/>
    <col min="15" max="15" width="9.140625" style="1"/>
  </cols>
  <sheetData>
    <row r="1" spans="1:20" s="1" customFormat="1" x14ac:dyDescent="0.2">
      <c r="A1" s="1" t="s">
        <v>0</v>
      </c>
      <c r="B1" s="1" t="s">
        <v>50</v>
      </c>
      <c r="C1" s="1" t="s">
        <v>49</v>
      </c>
      <c r="D1" s="1" t="s">
        <v>48</v>
      </c>
      <c r="E1" s="1" t="s">
        <v>47</v>
      </c>
      <c r="F1" s="1" t="s">
        <v>46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O1" s="1" t="s">
        <v>2</v>
      </c>
      <c r="P1" s="1" t="s">
        <v>50</v>
      </c>
      <c r="Q1" s="1" t="s">
        <v>49</v>
      </c>
      <c r="R1" s="1" t="s">
        <v>48</v>
      </c>
      <c r="S1" s="1" t="s">
        <v>47</v>
      </c>
      <c r="T1" s="1" t="s">
        <v>46</v>
      </c>
    </row>
    <row r="2" spans="1:20" x14ac:dyDescent="0.2">
      <c r="A2" s="1" t="s">
        <v>50</v>
      </c>
      <c r="B2">
        <v>1</v>
      </c>
      <c r="C2">
        <v>-2.8770315768934501E-2</v>
      </c>
      <c r="D2">
        <v>0.33940794681126701</v>
      </c>
      <c r="E2">
        <v>0.145679184236925</v>
      </c>
      <c r="F2">
        <v>0.70875243180599901</v>
      </c>
      <c r="H2" s="1" t="s">
        <v>50</v>
      </c>
      <c r="I2">
        <v>1</v>
      </c>
      <c r="J2">
        <v>-3.2752208634157502E-2</v>
      </c>
      <c r="K2">
        <v>0.33754238730763902</v>
      </c>
      <c r="L2">
        <v>0.14305992488064401</v>
      </c>
      <c r="M2">
        <v>0.71362629932729305</v>
      </c>
      <c r="O2" s="1" t="s">
        <v>50</v>
      </c>
      <c r="P2">
        <v>1</v>
      </c>
      <c r="Q2">
        <v>-4.0068718234108902E-2</v>
      </c>
      <c r="R2">
        <v>0.30496724274218301</v>
      </c>
      <c r="S2">
        <v>0.13172507335905301</v>
      </c>
      <c r="T2">
        <v>0.718227759986245</v>
      </c>
    </row>
    <row r="3" spans="1:20" x14ac:dyDescent="0.2">
      <c r="A3" s="1" t="s">
        <v>49</v>
      </c>
      <c r="B3">
        <v>-2.8770315768934501E-2</v>
      </c>
      <c r="C3">
        <v>1</v>
      </c>
      <c r="D3">
        <v>-0.16146483851700899</v>
      </c>
      <c r="E3">
        <v>-0.160756313185624</v>
      </c>
      <c r="F3">
        <v>2.06049747675617E-2</v>
      </c>
      <c r="H3" s="1" t="s">
        <v>49</v>
      </c>
      <c r="I3">
        <v>-3.2752208634157502E-2</v>
      </c>
      <c r="J3">
        <v>1</v>
      </c>
      <c r="K3">
        <v>-0.217616002099742</v>
      </c>
      <c r="L3">
        <v>-0.20699034956269899</v>
      </c>
      <c r="M3">
        <v>2.45231448187514E-2</v>
      </c>
      <c r="O3" s="1" t="s">
        <v>49</v>
      </c>
      <c r="P3">
        <v>-4.0068718234108902E-2</v>
      </c>
      <c r="Q3">
        <v>1</v>
      </c>
      <c r="R3">
        <v>-0.111767609350281</v>
      </c>
      <c r="S3">
        <v>-0.11042884647378901</v>
      </c>
      <c r="T3">
        <v>2.0380497135107201E-2</v>
      </c>
    </row>
    <row r="4" spans="1:20" x14ac:dyDescent="0.2">
      <c r="A4" s="1" t="s">
        <v>48</v>
      </c>
      <c r="B4">
        <v>0.33940794681126701</v>
      </c>
      <c r="C4">
        <v>-0.16146483851700899</v>
      </c>
      <c r="D4">
        <v>1</v>
      </c>
      <c r="E4">
        <v>0.52195668320170796</v>
      </c>
      <c r="F4">
        <v>0.38175481043464898</v>
      </c>
      <c r="H4" s="1" t="s">
        <v>48</v>
      </c>
      <c r="I4">
        <v>0.33754238730763902</v>
      </c>
      <c r="J4">
        <v>-0.217616002099742</v>
      </c>
      <c r="K4">
        <v>1</v>
      </c>
      <c r="L4">
        <v>0.44346154094135898</v>
      </c>
      <c r="M4">
        <v>0.37125256233104997</v>
      </c>
      <c r="O4" s="1" t="s">
        <v>48</v>
      </c>
      <c r="P4">
        <v>0.30496724274218301</v>
      </c>
      <c r="Q4">
        <v>-0.111767609350281</v>
      </c>
      <c r="R4">
        <v>1</v>
      </c>
      <c r="S4">
        <v>0.50636593446623102</v>
      </c>
      <c r="T4">
        <v>0.336312342252646</v>
      </c>
    </row>
    <row r="5" spans="1:20" x14ac:dyDescent="0.2">
      <c r="A5" s="1" t="s">
        <v>47</v>
      </c>
      <c r="B5">
        <v>0.145679184236925</v>
      </c>
      <c r="C5">
        <v>-0.160756313185624</v>
      </c>
      <c r="D5">
        <v>0.52195668320170796</v>
      </c>
      <c r="E5">
        <v>1</v>
      </c>
      <c r="F5">
        <v>0.152214051712148</v>
      </c>
      <c r="H5" s="1" t="s">
        <v>47</v>
      </c>
      <c r="I5">
        <v>0.14305992488064401</v>
      </c>
      <c r="J5">
        <v>-0.20699034956269899</v>
      </c>
      <c r="K5">
        <v>0.44346154094135898</v>
      </c>
      <c r="L5">
        <v>1</v>
      </c>
      <c r="M5">
        <v>0.14988547641261499</v>
      </c>
      <c r="O5" s="1" t="s">
        <v>47</v>
      </c>
      <c r="P5">
        <v>0.13172507335905301</v>
      </c>
      <c r="Q5">
        <v>-0.11042884647378901</v>
      </c>
      <c r="R5">
        <v>0.50636593446623102</v>
      </c>
      <c r="S5">
        <v>1</v>
      </c>
      <c r="T5">
        <v>0.13642869481473799</v>
      </c>
    </row>
    <row r="6" spans="1:20" x14ac:dyDescent="0.2">
      <c r="A6" s="1" t="s">
        <v>46</v>
      </c>
      <c r="B6">
        <v>0.70875243180599901</v>
      </c>
      <c r="C6">
        <v>2.06049747675617E-2</v>
      </c>
      <c r="D6">
        <v>0.38175481043464898</v>
      </c>
      <c r="E6">
        <v>0.152214051712148</v>
      </c>
      <c r="F6">
        <v>1</v>
      </c>
      <c r="H6" s="1" t="s">
        <v>46</v>
      </c>
      <c r="I6">
        <v>0.71362629932729305</v>
      </c>
      <c r="J6">
        <v>2.45231448187514E-2</v>
      </c>
      <c r="K6">
        <v>0.37125256233104997</v>
      </c>
      <c r="L6">
        <v>0.14988547641261499</v>
      </c>
      <c r="M6">
        <v>1</v>
      </c>
      <c r="O6" s="1" t="s">
        <v>46</v>
      </c>
      <c r="P6">
        <v>0.718227759986245</v>
      </c>
      <c r="Q6">
        <v>2.0380497135107201E-2</v>
      </c>
      <c r="R6">
        <v>0.336312342252646</v>
      </c>
      <c r="S6">
        <v>0.13642869481473799</v>
      </c>
      <c r="T6">
        <v>1</v>
      </c>
    </row>
    <row r="8" spans="1:20" s="1" customFormat="1" x14ac:dyDescent="0.2">
      <c r="A8" s="1" t="s">
        <v>3</v>
      </c>
      <c r="B8" s="1" t="s">
        <v>50</v>
      </c>
      <c r="C8" s="1" t="s">
        <v>49</v>
      </c>
      <c r="D8" s="1" t="s">
        <v>48</v>
      </c>
      <c r="E8" s="1" t="s">
        <v>47</v>
      </c>
      <c r="F8" s="1" t="s">
        <v>46</v>
      </c>
      <c r="H8" s="1" t="s">
        <v>4</v>
      </c>
      <c r="I8" s="1" t="s">
        <v>50</v>
      </c>
      <c r="J8" s="1" t="s">
        <v>49</v>
      </c>
      <c r="K8" s="1" t="s">
        <v>48</v>
      </c>
      <c r="L8" s="1" t="s">
        <v>47</v>
      </c>
      <c r="M8" s="1" t="s">
        <v>46</v>
      </c>
      <c r="O8" s="1" t="s">
        <v>5</v>
      </c>
      <c r="P8" s="1" t="s">
        <v>50</v>
      </c>
      <c r="Q8" s="1" t="s">
        <v>49</v>
      </c>
      <c r="R8" s="1" t="s">
        <v>48</v>
      </c>
      <c r="S8" s="1" t="s">
        <v>47</v>
      </c>
      <c r="T8" s="1" t="s">
        <v>46</v>
      </c>
    </row>
    <row r="9" spans="1:20" x14ac:dyDescent="0.2">
      <c r="A9" s="1" t="s">
        <v>50</v>
      </c>
      <c r="B9">
        <v>1</v>
      </c>
      <c r="C9">
        <v>-3.5493155360006703E-2</v>
      </c>
      <c r="D9">
        <v>0.252382093181863</v>
      </c>
      <c r="E9">
        <v>0.110010096624006</v>
      </c>
      <c r="F9">
        <v>0.71870459172972601</v>
      </c>
      <c r="H9" s="1" t="s">
        <v>50</v>
      </c>
      <c r="I9">
        <v>1</v>
      </c>
      <c r="J9">
        <v>-4.8275831067191903E-2</v>
      </c>
      <c r="K9">
        <v>0.207166346829986</v>
      </c>
      <c r="L9">
        <v>8.8056239791837701E-2</v>
      </c>
      <c r="M9">
        <v>0.727186908140106</v>
      </c>
      <c r="O9" s="1" t="s">
        <v>50</v>
      </c>
      <c r="P9">
        <v>1</v>
      </c>
      <c r="Q9">
        <v>-6.69163421743766E-3</v>
      </c>
      <c r="R9">
        <v>0.349427307632041</v>
      </c>
      <c r="S9">
        <v>0.14964415176352999</v>
      </c>
      <c r="T9">
        <v>0.72282261472725595</v>
      </c>
    </row>
    <row r="10" spans="1:20" x14ac:dyDescent="0.2">
      <c r="A10" s="1" t="s">
        <v>49</v>
      </c>
      <c r="B10">
        <v>-3.5493155360006703E-2</v>
      </c>
      <c r="C10">
        <v>1</v>
      </c>
      <c r="D10">
        <v>0.16619612981779999</v>
      </c>
      <c r="E10">
        <v>0.148152347271131</v>
      </c>
      <c r="F10">
        <v>1.5840314235114401E-2</v>
      </c>
      <c r="H10" s="1" t="s">
        <v>49</v>
      </c>
      <c r="I10">
        <v>-4.8275831067191903E-2</v>
      </c>
      <c r="J10">
        <v>1</v>
      </c>
      <c r="K10">
        <v>0.24523163995142799</v>
      </c>
      <c r="L10">
        <v>0.23062846533873599</v>
      </c>
      <c r="M10">
        <v>6.2803060154475402E-3</v>
      </c>
      <c r="O10" s="1" t="s">
        <v>49</v>
      </c>
      <c r="P10">
        <v>-6.69163421743766E-3</v>
      </c>
      <c r="Q10">
        <v>1</v>
      </c>
      <c r="R10">
        <v>-0.20881861460763601</v>
      </c>
      <c r="S10">
        <v>-0.203022835171104</v>
      </c>
      <c r="T10">
        <v>4.1127163838635197E-2</v>
      </c>
    </row>
    <row r="11" spans="1:20" x14ac:dyDescent="0.2">
      <c r="A11" s="1" t="s">
        <v>48</v>
      </c>
      <c r="B11">
        <v>0.252382093181863</v>
      </c>
      <c r="C11">
        <v>0.16619612981779999</v>
      </c>
      <c r="D11">
        <v>1</v>
      </c>
      <c r="E11">
        <v>0.68721092811617102</v>
      </c>
      <c r="F11">
        <v>0.28075768055448402</v>
      </c>
      <c r="H11" s="1" t="s">
        <v>48</v>
      </c>
      <c r="I11">
        <v>0.207166346829986</v>
      </c>
      <c r="J11">
        <v>0.24523163995142799</v>
      </c>
      <c r="K11">
        <v>1</v>
      </c>
      <c r="L11">
        <v>0.71194266312626098</v>
      </c>
      <c r="M11">
        <v>0.23498014696962699</v>
      </c>
      <c r="O11" s="1" t="s">
        <v>48</v>
      </c>
      <c r="P11">
        <v>0.349427307632041</v>
      </c>
      <c r="Q11">
        <v>-0.20881861460763601</v>
      </c>
      <c r="R11">
        <v>1</v>
      </c>
      <c r="S11">
        <v>0.487069220512587</v>
      </c>
      <c r="T11">
        <v>0.38215038407284302</v>
      </c>
    </row>
    <row r="12" spans="1:20" x14ac:dyDescent="0.2">
      <c r="A12" s="1" t="s">
        <v>47</v>
      </c>
      <c r="B12">
        <v>0.110010096624006</v>
      </c>
      <c r="C12">
        <v>0.148152347271131</v>
      </c>
      <c r="D12">
        <v>0.68721092811617102</v>
      </c>
      <c r="E12">
        <v>1</v>
      </c>
      <c r="F12">
        <v>0.113416129523095</v>
      </c>
      <c r="H12" s="1" t="s">
        <v>47</v>
      </c>
      <c r="I12">
        <v>8.8056239791837701E-2</v>
      </c>
      <c r="J12">
        <v>0.23062846533873599</v>
      </c>
      <c r="K12">
        <v>0.71194266312626098</v>
      </c>
      <c r="L12">
        <v>1</v>
      </c>
      <c r="M12">
        <v>9.1318919894346595E-2</v>
      </c>
      <c r="O12" s="1" t="s">
        <v>47</v>
      </c>
      <c r="P12">
        <v>0.14964415176352999</v>
      </c>
      <c r="Q12">
        <v>-0.203022835171104</v>
      </c>
      <c r="R12">
        <v>0.487069220512587</v>
      </c>
      <c r="S12">
        <v>1</v>
      </c>
      <c r="T12">
        <v>0.14558422400498</v>
      </c>
    </row>
    <row r="13" spans="1:20" x14ac:dyDescent="0.2">
      <c r="A13" s="1" t="s">
        <v>46</v>
      </c>
      <c r="B13">
        <v>0.71870459172972601</v>
      </c>
      <c r="C13">
        <v>1.5840314235114401E-2</v>
      </c>
      <c r="D13">
        <v>0.28075768055448402</v>
      </c>
      <c r="E13">
        <v>0.113416129523095</v>
      </c>
      <c r="F13">
        <v>1</v>
      </c>
      <c r="H13" s="1" t="s">
        <v>46</v>
      </c>
      <c r="I13">
        <v>0.727186908140106</v>
      </c>
      <c r="J13">
        <v>6.2803060154475402E-3</v>
      </c>
      <c r="K13">
        <v>0.23498014696962699</v>
      </c>
      <c r="L13">
        <v>9.1318919894346595E-2</v>
      </c>
      <c r="M13">
        <v>1</v>
      </c>
      <c r="O13" s="1" t="s">
        <v>46</v>
      </c>
      <c r="P13">
        <v>0.72282261472725595</v>
      </c>
      <c r="Q13">
        <v>4.1127163838635197E-2</v>
      </c>
      <c r="R13">
        <v>0.38215038407284302</v>
      </c>
      <c r="S13">
        <v>0.14558422400498</v>
      </c>
      <c r="T13">
        <v>1</v>
      </c>
    </row>
    <row r="15" spans="1:20" s="1" customFormat="1" x14ac:dyDescent="0.2">
      <c r="A15" s="1" t="s">
        <v>6</v>
      </c>
      <c r="B15" s="1" t="s">
        <v>50</v>
      </c>
      <c r="C15" s="1" t="s">
        <v>49</v>
      </c>
      <c r="D15" s="1" t="s">
        <v>48</v>
      </c>
      <c r="E15" s="1" t="s">
        <v>47</v>
      </c>
      <c r="F15" s="1" t="s">
        <v>46</v>
      </c>
      <c r="H15" s="1" t="s">
        <v>30</v>
      </c>
      <c r="I15" s="1" t="s">
        <v>50</v>
      </c>
      <c r="J15" s="1" t="s">
        <v>49</v>
      </c>
      <c r="K15" s="1" t="s">
        <v>48</v>
      </c>
      <c r="L15" s="1" t="s">
        <v>47</v>
      </c>
      <c r="M15" s="1" t="s">
        <v>46</v>
      </c>
    </row>
    <row r="16" spans="1:20" x14ac:dyDescent="0.2">
      <c r="A16" s="1" t="s">
        <v>50</v>
      </c>
      <c r="B16">
        <v>1</v>
      </c>
      <c r="C16">
        <v>-3.2896635503525999E-2</v>
      </c>
      <c r="D16">
        <v>0.32985660001975298</v>
      </c>
      <c r="E16">
        <v>0.143503119014987</v>
      </c>
      <c r="F16">
        <v>0.72288882522272202</v>
      </c>
      <c r="H16" s="1" t="s">
        <v>50</v>
      </c>
      <c r="I16">
        <f t="shared" ref="I16:M20" si="0">AVERAGE(B2,B9,B16,I2,I9,P2,P9)</f>
        <v>1</v>
      </c>
      <c r="J16">
        <f t="shared" si="0"/>
        <v>-3.2135499826480458E-2</v>
      </c>
      <c r="K16">
        <f t="shared" si="0"/>
        <v>0.30296427493210454</v>
      </c>
      <c r="L16">
        <f t="shared" si="0"/>
        <v>0.13023968423871182</v>
      </c>
      <c r="M16">
        <f t="shared" si="0"/>
        <v>0.71888706156276372</v>
      </c>
    </row>
    <row r="17" spans="1:13" x14ac:dyDescent="0.2">
      <c r="A17" s="1" t="s">
        <v>49</v>
      </c>
      <c r="B17">
        <v>-3.2896635503525999E-2</v>
      </c>
      <c r="C17">
        <v>1</v>
      </c>
      <c r="D17">
        <v>-0.227035369874131</v>
      </c>
      <c r="E17">
        <v>-0.22919925967059299</v>
      </c>
      <c r="F17">
        <v>2.2639024975381099E-2</v>
      </c>
      <c r="H17" s="1" t="s">
        <v>49</v>
      </c>
      <c r="I17">
        <f t="shared" si="0"/>
        <v>-3.2135499826480458E-2</v>
      </c>
      <c r="J17">
        <f t="shared" si="0"/>
        <v>1</v>
      </c>
      <c r="K17">
        <f t="shared" si="0"/>
        <v>-7.3610666382795856E-2</v>
      </c>
      <c r="L17">
        <f t="shared" si="0"/>
        <v>-7.5945255921991708E-2</v>
      </c>
      <c r="M17">
        <f t="shared" si="0"/>
        <v>2.1627917969428364E-2</v>
      </c>
    </row>
    <row r="18" spans="1:13" x14ac:dyDescent="0.2">
      <c r="A18" s="1" t="s">
        <v>48</v>
      </c>
      <c r="B18">
        <v>0.32985660001975298</v>
      </c>
      <c r="C18">
        <v>-0.227035369874131</v>
      </c>
      <c r="D18">
        <v>1</v>
      </c>
      <c r="E18">
        <v>0.47630370851302201</v>
      </c>
      <c r="F18">
        <v>0.35597253386525202</v>
      </c>
      <c r="H18" s="1" t="s">
        <v>48</v>
      </c>
      <c r="I18">
        <f t="shared" si="0"/>
        <v>0.30296427493210454</v>
      </c>
      <c r="J18">
        <f t="shared" si="0"/>
        <v>-7.3610666382795856E-2</v>
      </c>
      <c r="K18">
        <f t="shared" si="0"/>
        <v>1</v>
      </c>
      <c r="L18">
        <f t="shared" si="0"/>
        <v>0.54775866841104837</v>
      </c>
      <c r="M18">
        <f t="shared" si="0"/>
        <v>0.33474006578293586</v>
      </c>
    </row>
    <row r="19" spans="1:13" x14ac:dyDescent="0.2">
      <c r="A19" s="1" t="s">
        <v>47</v>
      </c>
      <c r="B19">
        <v>0.143503119014987</v>
      </c>
      <c r="C19">
        <v>-0.22919925967059299</v>
      </c>
      <c r="D19">
        <v>0.47630370851302201</v>
      </c>
      <c r="E19">
        <v>1</v>
      </c>
      <c r="F19">
        <v>0.13846406559594601</v>
      </c>
      <c r="H19" s="1" t="s">
        <v>47</v>
      </c>
      <c r="I19">
        <f t="shared" si="0"/>
        <v>0.13023968423871182</v>
      </c>
      <c r="J19">
        <f t="shared" si="0"/>
        <v>-7.5945255921991708E-2</v>
      </c>
      <c r="K19">
        <f t="shared" si="0"/>
        <v>0.54775866841104837</v>
      </c>
      <c r="L19">
        <f t="shared" si="0"/>
        <v>1</v>
      </c>
      <c r="M19">
        <f t="shared" si="0"/>
        <v>0.13247308027969548</v>
      </c>
    </row>
    <row r="20" spans="1:13" x14ac:dyDescent="0.2">
      <c r="A20" s="1" t="s">
        <v>46</v>
      </c>
      <c r="B20">
        <v>0.72288882522272202</v>
      </c>
      <c r="C20">
        <v>2.2639024975381099E-2</v>
      </c>
      <c r="D20">
        <v>0.35597253386525202</v>
      </c>
      <c r="E20">
        <v>0.13846406559594601</v>
      </c>
      <c r="F20">
        <v>1</v>
      </c>
      <c r="H20" s="1" t="s">
        <v>46</v>
      </c>
      <c r="I20">
        <f t="shared" si="0"/>
        <v>0.71888706156276372</v>
      </c>
      <c r="J20">
        <f t="shared" si="0"/>
        <v>2.1627917969428364E-2</v>
      </c>
      <c r="K20">
        <f t="shared" si="0"/>
        <v>0.33474006578293586</v>
      </c>
      <c r="L20">
        <f t="shared" si="0"/>
        <v>0.13247308027969548</v>
      </c>
      <c r="M20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composition</vt:lpstr>
      <vt:lpstr>tenure</vt:lpstr>
      <vt:lpstr>bedrooms</vt:lpstr>
      <vt:lpstr>other rooms</vt:lpstr>
      <vt:lpstr>total rooms</vt:lpstr>
      <vt:lpstr>occupants</vt:lpstr>
      <vt:lpstr>urban</vt:lpstr>
      <vt:lpstr>correlations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Cruz Garcia</dc:creator>
  <cp:lastModifiedBy>Gonzalo Cruz Garcia</cp:lastModifiedBy>
  <dcterms:created xsi:type="dcterms:W3CDTF">2018-10-29T14:52:02Z</dcterms:created>
  <dcterms:modified xsi:type="dcterms:W3CDTF">2018-12-04T09:46:55Z</dcterms:modified>
</cp:coreProperties>
</file>